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filterPrivacy="1" updateLinks="never" codeName="ThisWorkbook" defaultThemeVersion="124226"/>
  <xr:revisionPtr revIDLastSave="0" documentId="13_ncr:1_{A4712FA3-2753-4A63-AEA0-DD0D818E34ED}" xr6:coauthVersionLast="47" xr6:coauthVersionMax="47" xr10:uidLastSave="{00000000-0000-0000-0000-000000000000}"/>
  <bookViews>
    <workbookView xWindow="-110" yWindow="-110" windowWidth="19420" windowHeight="10300" tabRatio="892" firstSheet="18" activeTab="23" xr2:uid="{00000000-000D-0000-FFFF-FFFF00000000}"/>
  </bookViews>
  <sheets>
    <sheet name="ESA_CARE_FERA Summary Hghlghts " sheetId="1" r:id="rId1"/>
    <sheet name="ESA Summary Table 1" sheetId="45" r:id="rId2"/>
    <sheet name="ESA Table 1" sheetId="2" r:id="rId3"/>
    <sheet name="ESA Table 1A" sheetId="3" r:id="rId4"/>
    <sheet name="ESA Table 2" sheetId="4" r:id="rId5"/>
    <sheet name="ESA Table 2A MFWB" sheetId="74" r:id="rId6"/>
    <sheet name="ESA Table 2B PP PPD" sheetId="60" r:id="rId7"/>
    <sheet name="ESA Table 2C BE (SCE Only)" sheetId="59" r:id="rId8"/>
    <sheet name="ESA Table 2D_CEH (SCE Only)" sheetId="58" r:id="rId9"/>
    <sheet name="ESA Table 2E CSD" sheetId="5" r:id="rId10"/>
    <sheet name="ESA Table 3" sheetId="7" r:id="rId11"/>
    <sheet name="ESA Table 4" sheetId="8" r:id="rId12"/>
    <sheet name="ESA Table 5" sheetId="9" r:id="rId13"/>
    <sheet name="ESA Table 6" sheetId="10" r:id="rId14"/>
    <sheet name="ESA Table 7" sheetId="11" r:id="rId15"/>
    <sheet name="ESA Table 8" sheetId="12" r:id="rId16"/>
    <sheet name="ESA Table 9 " sheetId="14" r:id="rId17"/>
    <sheet name="ESA Table 10" sheetId="15" r:id="rId18"/>
    <sheet name="ESA Table 11 " sheetId="42" r:id="rId19"/>
    <sheet name="ESA Table 12" sheetId="17" r:id="rId20"/>
    <sheet name="ESA Table 13A" sheetId="18" r:id="rId21"/>
    <sheet name="ESA Table 13B" sheetId="75" r:id="rId22"/>
    <sheet name="ESA Table 14" sheetId="21" r:id="rId23"/>
    <sheet name="ESA Table 15" sheetId="43" r:id="rId24"/>
    <sheet name="ESA Table 16" sheetId="44" r:id="rId25"/>
    <sheet name="CARE Table 1" sheetId="23" r:id="rId26"/>
    <sheet name="CARE Table 2" sheetId="24" r:id="rId27"/>
    <sheet name="CARE Table 3" sheetId="25" r:id="rId28"/>
    <sheet name="CARE Table 4" sheetId="26" r:id="rId29"/>
    <sheet name="CARE Table 5" sheetId="27" r:id="rId30"/>
    <sheet name="CARE Table 6" sheetId="28" r:id="rId31"/>
    <sheet name="CARE Table 7" sheetId="29" r:id="rId32"/>
    <sheet name="CARE Table 8 " sheetId="30" r:id="rId33"/>
    <sheet name="CARE Table 9" sheetId="31" r:id="rId34"/>
    <sheet name="CARE Table 10" sheetId="32" r:id="rId35"/>
    <sheet name="CARE Table 11" sheetId="33" r:id="rId36"/>
    <sheet name="CARE Table 12 " sheetId="34" r:id="rId37"/>
    <sheet name="CARE Table 13" sheetId="35" r:id="rId38"/>
    <sheet name="CARE Table 14" sheetId="36" r:id="rId39"/>
    <sheet name="CARE Table 15" sheetId="37" r:id="rId40"/>
    <sheet name="CARE Table 16" sheetId="69" r:id="rId41"/>
    <sheet name="FERA Table 1" sheetId="47" r:id="rId42"/>
    <sheet name="FERA Table 2" sheetId="50" r:id="rId43"/>
    <sheet name="FERA Table 3" sheetId="51" r:id="rId44"/>
    <sheet name="FERA Table 4" sheetId="52" r:id="rId45"/>
    <sheet name="FERA Table 5" sheetId="53" r:id="rId46"/>
    <sheet name="FERA Table 6" sheetId="54" r:id="rId47"/>
    <sheet name="FERA Table 7" sheetId="48" r:id="rId48"/>
    <sheet name="FERA Table 8" sheetId="73" r:id="rId49"/>
  </sheets>
  <definedNames>
    <definedName name="\0" localSheetId="35">#REF!</definedName>
    <definedName name="\0" localSheetId="36">#REF!</definedName>
    <definedName name="\0" localSheetId="37">#REF!</definedName>
    <definedName name="\0" localSheetId="26">#REF!</definedName>
    <definedName name="\0" localSheetId="27">#REF!</definedName>
    <definedName name="\0" localSheetId="28">#REF!</definedName>
    <definedName name="\0" localSheetId="29">#REF!</definedName>
    <definedName name="\0" localSheetId="30">#REF!</definedName>
    <definedName name="\0" localSheetId="32">#REF!</definedName>
    <definedName name="\0" localSheetId="18">#REF!</definedName>
    <definedName name="\0" localSheetId="0">#REF!</definedName>
    <definedName name="\0">#REF!</definedName>
    <definedName name="\a" localSheetId="35">#REF!</definedName>
    <definedName name="\a" localSheetId="36">#REF!</definedName>
    <definedName name="\a" localSheetId="37">#REF!</definedName>
    <definedName name="\a" localSheetId="26">#REF!</definedName>
    <definedName name="\a" localSheetId="27">#REF!</definedName>
    <definedName name="\a" localSheetId="28">#REF!</definedName>
    <definedName name="\a" localSheetId="29">#REF!</definedName>
    <definedName name="\a" localSheetId="30">#REF!</definedName>
    <definedName name="\a" localSheetId="32">#REF!</definedName>
    <definedName name="\a" localSheetId="18">#REF!</definedName>
    <definedName name="\a" localSheetId="0">#REF!</definedName>
    <definedName name="\a">#REF!</definedName>
    <definedName name="\b" localSheetId="35">#REF!</definedName>
    <definedName name="\b" localSheetId="36">#REF!</definedName>
    <definedName name="\b" localSheetId="37">#REF!</definedName>
    <definedName name="\b" localSheetId="26">#REF!</definedName>
    <definedName name="\b" localSheetId="27">#REF!</definedName>
    <definedName name="\b" localSheetId="28">#REF!</definedName>
    <definedName name="\b" localSheetId="29">#REF!</definedName>
    <definedName name="\b" localSheetId="30">#REF!</definedName>
    <definedName name="\b" localSheetId="32">#REF!</definedName>
    <definedName name="\b" localSheetId="18">#REF!</definedName>
    <definedName name="\b" localSheetId="0">#REF!</definedName>
    <definedName name="\b">#REF!</definedName>
    <definedName name="\c" localSheetId="35">#REF!</definedName>
    <definedName name="\c" localSheetId="36">#REF!</definedName>
    <definedName name="\c" localSheetId="37">#REF!</definedName>
    <definedName name="\c" localSheetId="26">#REF!</definedName>
    <definedName name="\c" localSheetId="27">#REF!</definedName>
    <definedName name="\c" localSheetId="28">#REF!</definedName>
    <definedName name="\c" localSheetId="29">#REF!</definedName>
    <definedName name="\c" localSheetId="30">#REF!</definedName>
    <definedName name="\c" localSheetId="32">#REF!</definedName>
    <definedName name="\c" localSheetId="0">#REF!</definedName>
    <definedName name="\c">#REF!</definedName>
    <definedName name="\d" localSheetId="35">#REF!</definedName>
    <definedName name="\d" localSheetId="36">#REF!</definedName>
    <definedName name="\d" localSheetId="37">#REF!</definedName>
    <definedName name="\d" localSheetId="26">#REF!</definedName>
    <definedName name="\d" localSheetId="27">#REF!</definedName>
    <definedName name="\d" localSheetId="28">#REF!</definedName>
    <definedName name="\d" localSheetId="29">#REF!</definedName>
    <definedName name="\d" localSheetId="30">#REF!</definedName>
    <definedName name="\d" localSheetId="32">#REF!</definedName>
    <definedName name="\d" localSheetId="0">#REF!</definedName>
    <definedName name="\d">#REF!</definedName>
    <definedName name="\f" localSheetId="35">#REF!</definedName>
    <definedName name="\f" localSheetId="36">#REF!</definedName>
    <definedName name="\f" localSheetId="37">#REF!</definedName>
    <definedName name="\f" localSheetId="26">#REF!</definedName>
    <definedName name="\f" localSheetId="27">#REF!</definedName>
    <definedName name="\f" localSheetId="28">#REF!</definedName>
    <definedName name="\f" localSheetId="29">#REF!</definedName>
    <definedName name="\f" localSheetId="30">#REF!</definedName>
    <definedName name="\f" localSheetId="32">#REF!</definedName>
    <definedName name="\f" localSheetId="0">#REF!</definedName>
    <definedName name="\f">#REF!</definedName>
    <definedName name="\k" localSheetId="35">#REF!</definedName>
    <definedName name="\k" localSheetId="36">#REF!</definedName>
    <definedName name="\k" localSheetId="37">#REF!</definedName>
    <definedName name="\k" localSheetId="26">#REF!</definedName>
    <definedName name="\k" localSheetId="27">#REF!</definedName>
    <definedName name="\k" localSheetId="28">#REF!</definedName>
    <definedName name="\k" localSheetId="29">#REF!</definedName>
    <definedName name="\k" localSheetId="30">#REF!</definedName>
    <definedName name="\k" localSheetId="32">#REF!</definedName>
    <definedName name="\k" localSheetId="0">#REF!</definedName>
    <definedName name="\k">#REF!</definedName>
    <definedName name="\m" localSheetId="35">#REF!</definedName>
    <definedName name="\m" localSheetId="36">#REF!</definedName>
    <definedName name="\m" localSheetId="37">#REF!</definedName>
    <definedName name="\m" localSheetId="26">#REF!</definedName>
    <definedName name="\m" localSheetId="27">#REF!</definedName>
    <definedName name="\m" localSheetId="28">#REF!</definedName>
    <definedName name="\m" localSheetId="29">#REF!</definedName>
    <definedName name="\m" localSheetId="30">#REF!</definedName>
    <definedName name="\m" localSheetId="32">#REF!</definedName>
    <definedName name="\m" localSheetId="0">#REF!</definedName>
    <definedName name="\m">#REF!</definedName>
    <definedName name="\p" localSheetId="35">#REF!</definedName>
    <definedName name="\p" localSheetId="36">#REF!</definedName>
    <definedName name="\p" localSheetId="37">#REF!</definedName>
    <definedName name="\p" localSheetId="26">#REF!</definedName>
    <definedName name="\p" localSheetId="27">#REF!</definedName>
    <definedName name="\p" localSheetId="28">#REF!</definedName>
    <definedName name="\p" localSheetId="29">#REF!</definedName>
    <definedName name="\p" localSheetId="30">#REF!</definedName>
    <definedName name="\p" localSheetId="32">#REF!</definedName>
    <definedName name="\p" localSheetId="0">#REF!</definedName>
    <definedName name="\p">#REF!</definedName>
    <definedName name="\s" localSheetId="35">#REF!</definedName>
    <definedName name="\s" localSheetId="36">#REF!</definedName>
    <definedName name="\s" localSheetId="37">#REF!</definedName>
    <definedName name="\s" localSheetId="26">#REF!</definedName>
    <definedName name="\s" localSheetId="27">#REF!</definedName>
    <definedName name="\s" localSheetId="28">#REF!</definedName>
    <definedName name="\s" localSheetId="29">#REF!</definedName>
    <definedName name="\s" localSheetId="30">#REF!</definedName>
    <definedName name="\s" localSheetId="32">#REF!</definedName>
    <definedName name="\s" localSheetId="0">#REF!</definedName>
    <definedName name="\s">#REF!</definedName>
    <definedName name="\t" localSheetId="35">#REF!</definedName>
    <definedName name="\t" localSheetId="36">#REF!</definedName>
    <definedName name="\t" localSheetId="37">#REF!</definedName>
    <definedName name="\t" localSheetId="26">#REF!</definedName>
    <definedName name="\t" localSheetId="27">#REF!</definedName>
    <definedName name="\t" localSheetId="28">#REF!</definedName>
    <definedName name="\t" localSheetId="29">#REF!</definedName>
    <definedName name="\t" localSheetId="30">#REF!</definedName>
    <definedName name="\t" localSheetId="32">#REF!</definedName>
    <definedName name="\t" localSheetId="0">#REF!</definedName>
    <definedName name="\t">#REF!</definedName>
    <definedName name="\u" localSheetId="35">#REF!</definedName>
    <definedName name="\u" localSheetId="36">#REF!</definedName>
    <definedName name="\u" localSheetId="37">#REF!</definedName>
    <definedName name="\u" localSheetId="26">#REF!</definedName>
    <definedName name="\u" localSheetId="27">#REF!</definedName>
    <definedName name="\u" localSheetId="28">#REF!</definedName>
    <definedName name="\u" localSheetId="29">#REF!</definedName>
    <definedName name="\u" localSheetId="30">#REF!</definedName>
    <definedName name="\u" localSheetId="32">#REF!</definedName>
    <definedName name="\u" localSheetId="0">#REF!</definedName>
    <definedName name="\u">#REF!</definedName>
    <definedName name="\x" localSheetId="35">#REF!</definedName>
    <definedName name="\x" localSheetId="36">#REF!</definedName>
    <definedName name="\x" localSheetId="37">#REF!</definedName>
    <definedName name="\x" localSheetId="26">#REF!</definedName>
    <definedName name="\x" localSheetId="27">#REF!</definedName>
    <definedName name="\x" localSheetId="28">#REF!</definedName>
    <definedName name="\x" localSheetId="29">#REF!</definedName>
    <definedName name="\x" localSheetId="30">#REF!</definedName>
    <definedName name="\x" localSheetId="32">#REF!</definedName>
    <definedName name="\x" localSheetId="0">#REF!</definedName>
    <definedName name="\x">#REF!</definedName>
    <definedName name="\z" localSheetId="35">#REF!</definedName>
    <definedName name="\z" localSheetId="36">#REF!</definedName>
    <definedName name="\z" localSheetId="37">#REF!</definedName>
    <definedName name="\z" localSheetId="26">#REF!</definedName>
    <definedName name="\z" localSheetId="27">#REF!</definedName>
    <definedName name="\z" localSheetId="28">#REF!</definedName>
    <definedName name="\z" localSheetId="29">#REF!</definedName>
    <definedName name="\z" localSheetId="30">#REF!</definedName>
    <definedName name="\z" localSheetId="32">#REF!</definedName>
    <definedName name="\z" localSheetId="0">#REF!</definedName>
    <definedName name="\z">#REF!</definedName>
    <definedName name="_____May2007" localSheetId="18" hidden="1">{"2002Frcst","05Month",FALSE,"Frcst Format 2002"}</definedName>
    <definedName name="_____May2007" hidden="1">{"2002Frcst","05Month",FALSE,"Frcst Format 2002"}</definedName>
    <definedName name="_____NPV2003">#REF!</definedName>
    <definedName name="_____NPV2004">#REF!</definedName>
    <definedName name="____May2007" localSheetId="18" hidden="1">{"2002Frcst","05Month",FALSE,"Frcst Format 2002"}</definedName>
    <definedName name="____May2007" hidden="1">{"2002Frcst","05Month",FALSE,"Frcst Format 2002"}</definedName>
    <definedName name="____NPV2003">#REF!</definedName>
    <definedName name="____NPV2004">#REF!</definedName>
    <definedName name="___Dec05" localSheetId="18" hidden="1">{"Page_1",#N/A,FALSE,"BAD4Q98";"Page_2",#N/A,FALSE,"BAD4Q98";"Page_3",#N/A,FALSE,"BAD4Q98";"Page_4",#N/A,FALSE,"BAD4Q98";"Page_5",#N/A,FALSE,"BAD4Q98";"Page_6",#N/A,FALSE,"BAD4Q98";"Input_1",#N/A,FALSE,"BAD4Q98";"Input_2",#N/A,FALSE,"BAD4Q98"}</definedName>
    <definedName name="___Dec05" hidden="1">{"Page_1",#N/A,FALSE,"BAD4Q98";"Page_2",#N/A,FALSE,"BAD4Q98";"Page_3",#N/A,FALSE,"BAD4Q98";"Page_4",#N/A,FALSE,"BAD4Q98";"Page_5",#N/A,FALSE,"BAD4Q98";"Page_6",#N/A,FALSE,"BAD4Q98";"Input_1",#N/A,FALSE,"BAD4Q98";"Input_2",#N/A,FALSE,"BAD4Q98"}</definedName>
    <definedName name="___Jan09" localSheetId="18" hidden="1">{"Page_1",#N/A,FALSE,"BAD4Q98";"Page_2",#N/A,FALSE,"BAD4Q98";"Page_3",#N/A,FALSE,"BAD4Q98";"Page_4",#N/A,FALSE,"BAD4Q98";"Page_5",#N/A,FALSE,"BAD4Q98";"Page_6",#N/A,FALSE,"BAD4Q98";"Input_1",#N/A,FALSE,"BAD4Q98";"Input_2",#N/A,FALSE,"BAD4Q98"}</definedName>
    <definedName name="___Jan09" hidden="1">{"Page_1",#N/A,FALSE,"BAD4Q98";"Page_2",#N/A,FALSE,"BAD4Q98";"Page_3",#N/A,FALSE,"BAD4Q98";"Page_4",#N/A,FALSE,"BAD4Q98";"Page_5",#N/A,FALSE,"BAD4Q98";"Page_6",#N/A,FALSE,"BAD4Q98";"Input_1",#N/A,FALSE,"BAD4Q98";"Input_2",#N/A,FALSE,"BAD4Q98"}</definedName>
    <definedName name="___May2007" localSheetId="18" hidden="1">{"2002Frcst","05Month",FALSE,"Frcst Format 2002"}</definedName>
    <definedName name="___May2007" hidden="1">{"2002Frcst","05Month",FALSE,"Frcst Format 2002"}</definedName>
    <definedName name="___NPV2003">#REF!</definedName>
    <definedName name="___NPV2004">#REF!</definedName>
    <definedName name="__123Graph_A" localSheetId="18" hidden="1">#REF!</definedName>
    <definedName name="__123Graph_A" hidden="1">#REF!</definedName>
    <definedName name="__123Graph_AGraph2" localSheetId="18" hidden="1">#REF!</definedName>
    <definedName name="__123Graph_AGraph2" hidden="1">#REF!</definedName>
    <definedName name="__123Graph_AGraph4" localSheetId="18" hidden="1">#REF!</definedName>
    <definedName name="__123Graph_AGraph4" hidden="1">#REF!</definedName>
    <definedName name="__123Graph_B" localSheetId="18" hidden="1">#REF!</definedName>
    <definedName name="__123Graph_B" hidden="1">#REF!</definedName>
    <definedName name="__123Graph_C" localSheetId="18" hidden="1">#REF!</definedName>
    <definedName name="__123Graph_C" hidden="1">#REF!</definedName>
    <definedName name="__123Graph_CCHART1" hidden="1">#REF!</definedName>
    <definedName name="__123Graph_CCHART2" hidden="1">#REF!</definedName>
    <definedName name="__123Graph_CCHART3" hidden="1">#REF!</definedName>
    <definedName name="__123Graph_CCHART4" hidden="1">#REF!</definedName>
    <definedName name="__123Graph_CCHART5" hidden="1">#REF!</definedName>
    <definedName name="__123Graph_D" localSheetId="18" hidden="1">#REF!</definedName>
    <definedName name="__123Graph_D" hidden="1">#REF!</definedName>
    <definedName name="__123Graph_DCHART1" hidden="1">#REF!</definedName>
    <definedName name="__123Graph_DCHART2" hidden="1">#REF!</definedName>
    <definedName name="__123Graph_DCHART3" hidden="1">#REF!</definedName>
    <definedName name="__123Graph_DCHART4" hidden="1">#REF!</definedName>
    <definedName name="__123Graph_DCHART5" hidden="1">#REF!</definedName>
    <definedName name="__123Graph_E" localSheetId="18" hidden="1">#REF!</definedName>
    <definedName name="__123Graph_E" hidden="1">#REF!</definedName>
    <definedName name="__123Graph_F" localSheetId="18" hidden="1">#REF!</definedName>
    <definedName name="__123Graph_F" hidden="1">#REF!</definedName>
    <definedName name="__123Graph_FCHART4" localSheetId="18" hidden="1">#REF!</definedName>
    <definedName name="__123Graph_FCHART4" hidden="1">#REF!</definedName>
    <definedName name="__123Graph_FCHART5" hidden="1">#REF!</definedName>
    <definedName name="__123Graph_X" localSheetId="18" hidden="1">#REF!</definedName>
    <definedName name="__123Graph_X" hidden="1">#REF!</definedName>
    <definedName name="__Dec05" localSheetId="18" hidden="1">{"Page_1",#N/A,FALSE,"BAD4Q98";"Page_2",#N/A,FALSE,"BAD4Q98";"Page_3",#N/A,FALSE,"BAD4Q98";"Page_4",#N/A,FALSE,"BAD4Q98";"Page_5",#N/A,FALSE,"BAD4Q98";"Page_6",#N/A,FALSE,"BAD4Q98";"Input_1",#N/A,FALSE,"BAD4Q98";"Input_2",#N/A,FALSE,"BAD4Q98"}</definedName>
    <definedName name="__Dec05" hidden="1">{"Page_1",#N/A,FALSE,"BAD4Q98";"Page_2",#N/A,FALSE,"BAD4Q98";"Page_3",#N/A,FALSE,"BAD4Q98";"Page_4",#N/A,FALSE,"BAD4Q98";"Page_5",#N/A,FALSE,"BAD4Q98";"Page_6",#N/A,FALSE,"BAD4Q98";"Input_1",#N/A,FALSE,"BAD4Q98";"Input_2",#N/A,FALSE,"BAD4Q98"}</definedName>
    <definedName name="__existing_description">#REF!</definedName>
    <definedName name="__ExistingDescription">#REF!</definedName>
    <definedName name="__FDS_HYPERLINK_TOGGLE_STATE__" hidden="1">"ON"</definedName>
    <definedName name="__Jan09" localSheetId="18" hidden="1">{"Page_1",#N/A,FALSE,"BAD4Q98";"Page_2",#N/A,FALSE,"BAD4Q98";"Page_3",#N/A,FALSE,"BAD4Q98";"Page_4",#N/A,FALSE,"BAD4Q98";"Page_5",#N/A,FALSE,"BAD4Q98";"Page_6",#N/A,FALSE,"BAD4Q98";"Input_1",#N/A,FALSE,"BAD4Q98";"Input_2",#N/A,FALSE,"BAD4Q98"}</definedName>
    <definedName name="__Jan09" hidden="1">{"Page_1",#N/A,FALSE,"BAD4Q98";"Page_2",#N/A,FALSE,"BAD4Q98";"Page_3",#N/A,FALSE,"BAD4Q98";"Page_4",#N/A,FALSE,"BAD4Q98";"Page_5",#N/A,FALSE,"BAD4Q98";"Page_6",#N/A,FALSE,"BAD4Q98";"Input_1",#N/A,FALSE,"BAD4Q98";"Input_2",#N/A,FALSE,"BAD4Q98"}</definedName>
    <definedName name="__May2007" localSheetId="18" hidden="1">{"2002Frcst","05Month",FALSE,"Frcst Format 2002"}</definedName>
    <definedName name="__May2007" hidden="1">{"2002Frcst","05Month",FALSE,"Frcst Format 2002"}</definedName>
    <definedName name="__NPV2003">#REF!</definedName>
    <definedName name="__NPV2004">#REF!</definedName>
    <definedName name="__retro_description">#REF!</definedName>
    <definedName name="_1234Graph_B" hidden="1">#REF!</definedName>
    <definedName name="_123Graph_CHART3" hidden="1">#REF!</definedName>
    <definedName name="_1807">#REF!</definedName>
    <definedName name="_1808">#REF!</definedName>
    <definedName name="_1809">#REF!</definedName>
    <definedName name="_1810">#REF!</definedName>
    <definedName name="_1812">#REF!</definedName>
    <definedName name="_1818">#REF!</definedName>
    <definedName name="_1820">#REF!</definedName>
    <definedName name="_1995_COSTS" localSheetId="35">#REF!</definedName>
    <definedName name="_1995_COSTS" localSheetId="36">#REF!</definedName>
    <definedName name="_1995_COSTS" localSheetId="37">#REF!</definedName>
    <definedName name="_1995_COSTS" localSheetId="26">#REF!</definedName>
    <definedName name="_1995_COSTS" localSheetId="27">#REF!</definedName>
    <definedName name="_1995_COSTS" localSheetId="28">#REF!</definedName>
    <definedName name="_1995_COSTS" localSheetId="29">#REF!</definedName>
    <definedName name="_1995_COSTS" localSheetId="30">#REF!</definedName>
    <definedName name="_1995_COSTS" localSheetId="32">#REF!</definedName>
    <definedName name="_1995_COSTS" localSheetId="18">#REF!</definedName>
    <definedName name="_1995_COSTS" localSheetId="0">#REF!</definedName>
    <definedName name="_1995_COSTS">#REF!</definedName>
    <definedName name="_1st_Year_PSA_Replacement_Cost_in_2000">#REF!</definedName>
    <definedName name="_9000">#REF!</definedName>
    <definedName name="_9310">#REF!</definedName>
    <definedName name="_9325">#REF!</definedName>
    <definedName name="_9330">#REF!</definedName>
    <definedName name="_ADJ2" localSheetId="35">#REF!</definedName>
    <definedName name="_ADJ2" localSheetId="36">#REF!</definedName>
    <definedName name="_ADJ2" localSheetId="37">#REF!</definedName>
    <definedName name="_ADJ2" localSheetId="26">#REF!</definedName>
    <definedName name="_ADJ2" localSheetId="27">#REF!</definedName>
    <definedName name="_ADJ2" localSheetId="28">#REF!</definedName>
    <definedName name="_ADJ2" localSheetId="29">#REF!</definedName>
    <definedName name="_ADJ2" localSheetId="30">#REF!</definedName>
    <definedName name="_ADJ2" localSheetId="32">#REF!</definedName>
    <definedName name="_ADJ2" localSheetId="18">#REF!</definedName>
    <definedName name="_ADJ2" localSheetId="0">#REF!</definedName>
    <definedName name="_ADJ2">#REF!</definedName>
    <definedName name="_AMO_UniqueIdentifier" hidden="1">"'5bb27919-8c0c-4c3d-8957-de6ffc3d7853'"</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RD1" localSheetId="35">#REF!</definedName>
    <definedName name="_CRD1" localSheetId="36">#REF!</definedName>
    <definedName name="_CRD1" localSheetId="37">#REF!</definedName>
    <definedName name="_CRD1" localSheetId="26">#REF!</definedName>
    <definedName name="_CRD1" localSheetId="27">#REF!</definedName>
    <definedName name="_CRD1" localSheetId="28">#REF!</definedName>
    <definedName name="_CRD1" localSheetId="29">#REF!</definedName>
    <definedName name="_CRD1" localSheetId="30">#REF!</definedName>
    <definedName name="_CRD1" localSheetId="32">#REF!</definedName>
    <definedName name="_CRD1" localSheetId="0">#REF!</definedName>
    <definedName name="_CRD1">#REF!</definedName>
    <definedName name="_CRD2" localSheetId="35">#REF!</definedName>
    <definedName name="_CRD2" localSheetId="36">#REF!</definedName>
    <definedName name="_CRD2" localSheetId="37">#REF!</definedName>
    <definedName name="_CRD2" localSheetId="26">#REF!</definedName>
    <definedName name="_CRD2" localSheetId="27">#REF!</definedName>
    <definedName name="_CRD2" localSheetId="28">#REF!</definedName>
    <definedName name="_CRD2" localSheetId="29">#REF!</definedName>
    <definedName name="_CRD2" localSheetId="30">#REF!</definedName>
    <definedName name="_CRD2" localSheetId="32">#REF!</definedName>
    <definedName name="_CRD2" localSheetId="0">#REF!</definedName>
    <definedName name="_CRD2">#REF!</definedName>
    <definedName name="_CRD3" localSheetId="35">#REF!</definedName>
    <definedName name="_CRD3" localSheetId="36">#REF!</definedName>
    <definedName name="_CRD3" localSheetId="37">#REF!</definedName>
    <definedName name="_CRD3" localSheetId="26">#REF!</definedName>
    <definedName name="_CRD3" localSheetId="27">#REF!</definedName>
    <definedName name="_CRD3" localSheetId="28">#REF!</definedName>
    <definedName name="_CRD3" localSheetId="29">#REF!</definedName>
    <definedName name="_CRD3" localSheetId="30">#REF!</definedName>
    <definedName name="_CRD3" localSheetId="32">#REF!</definedName>
    <definedName name="_CRD3" localSheetId="0">#REF!</definedName>
    <definedName name="_CRD3">#REF!</definedName>
    <definedName name="_CRD4" localSheetId="35">#REF!</definedName>
    <definedName name="_CRD4" localSheetId="36">#REF!</definedName>
    <definedName name="_CRD4" localSheetId="37">#REF!</definedName>
    <definedName name="_CRD4" localSheetId="26">#REF!</definedName>
    <definedName name="_CRD4" localSheetId="27">#REF!</definedName>
    <definedName name="_CRD4" localSheetId="28">#REF!</definedName>
    <definedName name="_CRD4" localSheetId="29">#REF!</definedName>
    <definedName name="_CRD4" localSheetId="30">#REF!</definedName>
    <definedName name="_CRD4" localSheetId="32">#REF!</definedName>
    <definedName name="_CRD4" localSheetId="0">#REF!</definedName>
    <definedName name="_CRD4">#REF!</definedName>
    <definedName name="_CRD5" localSheetId="35">#REF!</definedName>
    <definedName name="_CRD5" localSheetId="36">#REF!</definedName>
    <definedName name="_CRD5" localSheetId="37">#REF!</definedName>
    <definedName name="_CRD5" localSheetId="26">#REF!</definedName>
    <definedName name="_CRD5" localSheetId="27">#REF!</definedName>
    <definedName name="_CRD5" localSheetId="28">#REF!</definedName>
    <definedName name="_CRD5" localSheetId="29">#REF!</definedName>
    <definedName name="_CRD5" localSheetId="30">#REF!</definedName>
    <definedName name="_CRD5" localSheetId="32">#REF!</definedName>
    <definedName name="_CRD5" localSheetId="0">#REF!</definedName>
    <definedName name="_CRD5">#REF!</definedName>
    <definedName name="_DAT1">#REF!</definedName>
    <definedName name="_DAT10">#REF!</definedName>
    <definedName name="_DAT11">#REF!</definedName>
    <definedName name="_DAT12">#REF!</definedName>
    <definedName name="_DAT13">#REF!</definedName>
    <definedName name="_DAT14">#REF!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ec05" localSheetId="18" hidden="1">{"Page_1",#N/A,FALSE,"BAD4Q98";"Page_2",#N/A,FALSE,"BAD4Q98";"Page_3",#N/A,FALSE,"BAD4Q98";"Page_4",#N/A,FALSE,"BAD4Q98";"Page_5",#N/A,FALSE,"BAD4Q98";"Page_6",#N/A,FALSE,"BAD4Q98";"Input_1",#N/A,FALSE,"BAD4Q98";"Input_2",#N/A,FALSE,"BAD4Q98"}</definedName>
    <definedName name="_Dec05" hidden="1">{"Page_1",#N/A,FALSE,"BAD4Q98";"Page_2",#N/A,FALSE,"BAD4Q98";"Page_3",#N/A,FALSE,"BAD4Q98";"Page_4",#N/A,FALSE,"BAD4Q98";"Page_5",#N/A,FALSE,"BAD4Q98";"Page_6",#N/A,FALSE,"BAD4Q98";"Input_1",#N/A,FALSE,"BAD4Q98";"Input_2",#N/A,FALSE,"BAD4Q98"}</definedName>
    <definedName name="_E1" localSheetId="35">#REF!</definedName>
    <definedName name="_E1" localSheetId="36">#REF!</definedName>
    <definedName name="_E1" localSheetId="37">#REF!</definedName>
    <definedName name="_E1" localSheetId="26">#REF!</definedName>
    <definedName name="_E1" localSheetId="27">#REF!</definedName>
    <definedName name="_E1" localSheetId="28">#REF!</definedName>
    <definedName name="_E1" localSheetId="29">#REF!</definedName>
    <definedName name="_E1" localSheetId="30">#REF!</definedName>
    <definedName name="_E1" localSheetId="32">#REF!</definedName>
    <definedName name="_E1" localSheetId="18">#REF!</definedName>
    <definedName name="_E1" localSheetId="0">#REF!</definedName>
    <definedName name="_E1">#REF!</definedName>
    <definedName name="_ERF415">#REF!</definedName>
    <definedName name="_Fill" localSheetId="18" hidden="1">#REF!</definedName>
    <definedName name="_Fill" hidden="1">#REF!</definedName>
    <definedName name="_xlnm._FilterDatabase" localSheetId="24" hidden="1">'ESA Table 16'!$A$8:$R$87</definedName>
    <definedName name="_xlnm._FilterDatabase" localSheetId="5" hidden="1">'ESA Table 2A MFWB'!$A$8:$L$96</definedName>
    <definedName name="_Gas1">#REF!</definedName>
    <definedName name="_gas2001">#REF!</definedName>
    <definedName name="_GRC1" localSheetId="35">#REF!</definedName>
    <definedName name="_GRC1" localSheetId="36">#REF!</definedName>
    <definedName name="_GRC1" localSheetId="37">#REF!</definedName>
    <definedName name="_GRC1" localSheetId="26">#REF!</definedName>
    <definedName name="_GRC1" localSheetId="27">#REF!</definedName>
    <definedName name="_GRC1" localSheetId="28">#REF!</definedName>
    <definedName name="_GRC1" localSheetId="29">#REF!</definedName>
    <definedName name="_GRC1" localSheetId="30">#REF!</definedName>
    <definedName name="_GRC1" localSheetId="32">#REF!</definedName>
    <definedName name="_GRC1" localSheetId="18">#REF!</definedName>
    <definedName name="_GRC1" localSheetId="0">#REF!</definedName>
    <definedName name="_GRC1">#REF!</definedName>
    <definedName name="_GS1" localSheetId="35">#REF!</definedName>
    <definedName name="_GS1" localSheetId="36">#REF!</definedName>
    <definedName name="_GS1" localSheetId="37">#REF!</definedName>
    <definedName name="_GS1" localSheetId="26">#REF!</definedName>
    <definedName name="_GS1" localSheetId="27">#REF!</definedName>
    <definedName name="_GS1" localSheetId="28">#REF!</definedName>
    <definedName name="_GS1" localSheetId="29">#REF!</definedName>
    <definedName name="_GS1" localSheetId="30">#REF!</definedName>
    <definedName name="_GS1" localSheetId="32">#REF!</definedName>
    <definedName name="_GS1" localSheetId="18">#REF!</definedName>
    <definedName name="_GS1" localSheetId="0">#REF!</definedName>
    <definedName name="_GS1">#REF!</definedName>
    <definedName name="_GS2" localSheetId="35">#REF!</definedName>
    <definedName name="_GS2" localSheetId="36">#REF!</definedName>
    <definedName name="_GS2" localSheetId="37">#REF!</definedName>
    <definedName name="_GS2" localSheetId="26">#REF!</definedName>
    <definedName name="_GS2" localSheetId="27">#REF!</definedName>
    <definedName name="_GS2" localSheetId="28">#REF!</definedName>
    <definedName name="_GS2" localSheetId="29">#REF!</definedName>
    <definedName name="_GS2" localSheetId="30">#REF!</definedName>
    <definedName name="_GS2" localSheetId="32">#REF!</definedName>
    <definedName name="_GS2" localSheetId="18">#REF!</definedName>
    <definedName name="_GS2" localSheetId="0">#REF!</definedName>
    <definedName name="_GS2">#REF!</definedName>
    <definedName name="_I6" localSheetId="35">#REF!</definedName>
    <definedName name="_I6" localSheetId="36">#REF!</definedName>
    <definedName name="_I6" localSheetId="37">#REF!</definedName>
    <definedName name="_I6" localSheetId="26">#REF!</definedName>
    <definedName name="_I6" localSheetId="27">#REF!</definedName>
    <definedName name="_I6" localSheetId="28">#REF!</definedName>
    <definedName name="_I6" localSheetId="29">#REF!</definedName>
    <definedName name="_I6" localSheetId="30">#REF!</definedName>
    <definedName name="_I6" localSheetId="32">#REF!</definedName>
    <definedName name="_I6" localSheetId="0">#REF!</definedName>
    <definedName name="_I6">#REF!</definedName>
    <definedName name="_Jan09" localSheetId="18" hidden="1">{"Page_1",#N/A,FALSE,"BAD4Q98";"Page_2",#N/A,FALSE,"BAD4Q98";"Page_3",#N/A,FALSE,"BAD4Q98";"Page_4",#N/A,FALSE,"BAD4Q98";"Page_5",#N/A,FALSE,"BAD4Q98";"Page_6",#N/A,FALSE,"BAD4Q98";"Input_1",#N/A,FALSE,"BAD4Q98";"Input_2",#N/A,FALSE,"BAD4Q98"}</definedName>
    <definedName name="_Jan09" hidden="1">{"Page_1",#N/A,FALSE,"BAD4Q98";"Page_2",#N/A,FALSE,"BAD4Q98";"Page_3",#N/A,FALSE,"BAD4Q98";"Page_4",#N/A,FALSE,"BAD4Q98";"Page_5",#N/A,FALSE,"BAD4Q98";"Page_6",#N/A,FALSE,"BAD4Q98";"Input_1",#N/A,FALSE,"BAD4Q98";"Input_2",#N/A,FALSE,"BAD4Q98"}</definedName>
    <definedName name="_Key1" hidden="1">#REF!</definedName>
    <definedName name="_Key2" hidden="1">#REF!</definedName>
    <definedName name="_MatInverse_In" localSheetId="18" hidden="1">#REF!</definedName>
    <definedName name="_MatInverse_In" hidden="1">#REF!</definedName>
    <definedName name="_MatMult_A" localSheetId="18" hidden="1">#REF!</definedName>
    <definedName name="_MatMult_A" hidden="1">#REF!</definedName>
    <definedName name="_MatMult_AxB" localSheetId="18" hidden="1">#REF!</definedName>
    <definedName name="_MatMult_AxB" hidden="1">#REF!</definedName>
    <definedName name="_MatMult_B" hidden="1">#REF!</definedName>
    <definedName name="_May2007" localSheetId="18" hidden="1">{"2002Frcst","05Month",FALSE,"Frcst Format 2002"}</definedName>
    <definedName name="_May2007" hidden="1">{"2002Frcst","05Month",FALSE,"Frcst Format 2002"}</definedName>
    <definedName name="_NPV2003">#REF!</definedName>
    <definedName name="_NPV2004">#REF!</definedName>
    <definedName name="_Order1" hidden="1">255</definedName>
    <definedName name="_Order2" hidden="1">255</definedName>
    <definedName name="_Parse_In" localSheetId="18" hidden="1">#REF!</definedName>
    <definedName name="_Parse_In" hidden="1">#REF!</definedName>
    <definedName name="_Parse_Out" localSheetId="18" hidden="1">#REF!</definedName>
    <definedName name="_Parse_Out" hidden="1">#REF!</definedName>
    <definedName name="_PG1" localSheetId="18">#REF!</definedName>
    <definedName name="_PG1">#REF!</definedName>
    <definedName name="_REC90">#REF!</definedName>
    <definedName name="_REC92">#REF!</definedName>
    <definedName name="_Regression_Out" hidden="1">#REF!</definedName>
    <definedName name="_Regression_X" hidden="1">#REF!</definedName>
    <definedName name="_Regression_Y" localSheetId="18" hidden="1">#REF!</definedName>
    <definedName name="_Regression_Y" hidden="1">#REF!</definedName>
    <definedName name="_Sort" localSheetId="18" hidden="1">#REF!</definedName>
    <definedName name="_Sort" hidden="1">#REF!</definedName>
    <definedName name="_Table1_In1" localSheetId="18" hidden="1">#REF!</definedName>
    <definedName name="_Table1_In1" hidden="1">#REF!</definedName>
    <definedName name="_Table1_Out" localSheetId="18" hidden="1">#REF!</definedName>
    <definedName name="_Table1_Out" hidden="1">#REF!</definedName>
    <definedName name="_Table2_Out" localSheetId="18" hidden="1">#REF!</definedName>
    <definedName name="_Table2_Out" hidden="1">#REF!</definedName>
    <definedName name="_w2" localSheetId="18" hidden="1">{"SourcesUses",#N/A,TRUE,"CFMODEL";"TransOverview",#N/A,TRUE,"CFMODEL"}</definedName>
    <definedName name="_w2" hidden="1">{"SourcesUses",#N/A,TRUE,"CFMODEL";"TransOverview",#N/A,TRUE,"CFMODEL"}</definedName>
    <definedName name="a" localSheetId="18" hidden="1">{"Page_1",#N/A,FALSE,"BAD4Q98";"Page_2",#N/A,FALSE,"BAD4Q98";"Page_3",#N/A,FALSE,"BAD4Q98";"Page_4",#N/A,FALSE,"BAD4Q98";"Page_5",#N/A,FALSE,"BAD4Q98";"Page_6",#N/A,FALSE,"BAD4Q98";"Input_1",#N/A,FALSE,"BAD4Q98";"Input_2",#N/A,FALSE,"BAD4Q98"}</definedName>
    <definedName name="a" hidden="1">{"Page_1",#N/A,FALSE,"BAD4Q98";"Page_2",#N/A,FALSE,"BAD4Q98";"Page_3",#N/A,FALSE,"BAD4Q98";"Page_4",#N/A,FALSE,"BAD4Q98";"Page_5",#N/A,FALSE,"BAD4Q98";"Page_6",#N/A,FALSE,"BAD4Q98";"Input_1",#N/A,FALSE,"BAD4Q98";"Input_2",#N/A,FALSE,"BAD4Q98"}</definedName>
    <definedName name="aa">#REF!</definedName>
    <definedName name="aaa" localSheetId="18" hidden="1">{"Income Statement",#N/A,FALSE,"CFMODEL";"Balance Sheet",#N/A,FALSE,"CFMODEL"}</definedName>
    <definedName name="aaa" hidden="1">{"Income Statement",#N/A,FALSE,"CFMODEL";"Balance Sheet",#N/A,FALSE,"CFMODEL"}</definedName>
    <definedName name="aaaa" localSheetId="18" hidden="1">{"SourcesUses",#N/A,TRUE,"FundsFlow";"TransOverview",#N/A,TRUE,"FundsFlow"}</definedName>
    <definedName name="aaaa" hidden="1">{"SourcesUses",#N/A,TRUE,"FundsFlow";"TransOverview",#N/A,TRUE,"FundsFlow"}</definedName>
    <definedName name="aaaaaaaaaaaaa" localSheetId="18" hidden="1">{"SourcesUses",#N/A,TRUE,"CFMODEL";"TransOverview",#N/A,TRUE,"CFMODEL"}</definedName>
    <definedName name="aaaaaaaaaaaaa" hidden="1">{"SourcesUses",#N/A,TRUE,"CFMODEL";"TransOverview",#N/A,TRUE,"CFMODEL"}</definedName>
    <definedName name="abc" hidden="1">"3Q12KMQDU0T4XKGIPPUR4OEMV"</definedName>
    <definedName name="Account">#REF!</definedName>
    <definedName name="ACCOUNTS" localSheetId="35">#REF!</definedName>
    <definedName name="ACCOUNTS" localSheetId="36">#REF!</definedName>
    <definedName name="ACCOUNTS" localSheetId="37">#REF!</definedName>
    <definedName name="ACCOUNTS" localSheetId="26">#REF!</definedName>
    <definedName name="ACCOUNTS" localSheetId="27">#REF!</definedName>
    <definedName name="ACCOUNTS" localSheetId="28">#REF!</definedName>
    <definedName name="ACCOUNTS" localSheetId="29">#REF!</definedName>
    <definedName name="ACCOUNTS" localSheetId="30">#REF!</definedName>
    <definedName name="ACCOUNTS" localSheetId="32">#REF!</definedName>
    <definedName name="ACCOUNTS" localSheetId="18">#REF!</definedName>
    <definedName name="ACCOUNTS" localSheetId="0">#REF!</definedName>
    <definedName name="ACCOUNTS">#REF!</definedName>
    <definedName name="ACCRUAL" localSheetId="18">#REF!</definedName>
    <definedName name="ACCRUAL">#REF!</definedName>
    <definedName name="ad" localSheetId="18" hidden="1">{"var_page",#N/A,FALSE,"template"}</definedName>
    <definedName name="ad" hidden="1">{"var_page",#N/A,FALSE,"template"}</definedName>
    <definedName name="adafdadf" localSheetId="18" hidden="1">{"Var_page",#N/A,FALSE,"template"}</definedName>
    <definedName name="adafdadf" hidden="1">{"Var_page",#N/A,FALSE,"template"}</definedName>
    <definedName name="ADJUST6" localSheetId="35">#REF!</definedName>
    <definedName name="ADJUST6" localSheetId="36">#REF!</definedName>
    <definedName name="ADJUST6" localSheetId="37">#REF!</definedName>
    <definedName name="ADJUST6" localSheetId="26">#REF!</definedName>
    <definedName name="ADJUST6" localSheetId="27">#REF!</definedName>
    <definedName name="ADJUST6" localSheetId="28">#REF!</definedName>
    <definedName name="ADJUST6" localSheetId="29">#REF!</definedName>
    <definedName name="ADJUST6" localSheetId="30">#REF!</definedName>
    <definedName name="ADJUST6" localSheetId="32">#REF!</definedName>
    <definedName name="ADJUST6" localSheetId="18">#REF!</definedName>
    <definedName name="ADJUST6" localSheetId="0">#REF!</definedName>
    <definedName name="ADJUST6">#REF!</definedName>
    <definedName name="ADJUST7" localSheetId="35">#REF!</definedName>
    <definedName name="ADJUST7" localSheetId="36">#REF!</definedName>
    <definedName name="ADJUST7" localSheetId="37">#REF!</definedName>
    <definedName name="ADJUST7" localSheetId="26">#REF!</definedName>
    <definedName name="ADJUST7" localSheetId="27">#REF!</definedName>
    <definedName name="ADJUST7" localSheetId="28">#REF!</definedName>
    <definedName name="ADJUST7" localSheetId="29">#REF!</definedName>
    <definedName name="ADJUST7" localSheetId="30">#REF!</definedName>
    <definedName name="ADJUST7" localSheetId="32">#REF!</definedName>
    <definedName name="ADJUST7" localSheetId="18">#REF!</definedName>
    <definedName name="ADJUST7" localSheetId="0">#REF!</definedName>
    <definedName name="ADJUST7">#REF!</definedName>
    <definedName name="adjustments" localSheetId="35">#REF!</definedName>
    <definedName name="adjustments" localSheetId="36">#REF!</definedName>
    <definedName name="adjustments" localSheetId="37">#REF!</definedName>
    <definedName name="adjustments" localSheetId="26">#REF!</definedName>
    <definedName name="adjustments" localSheetId="27">#REF!</definedName>
    <definedName name="adjustments" localSheetId="28">#REF!</definedName>
    <definedName name="adjustments" localSheetId="29">#REF!</definedName>
    <definedName name="adjustments" localSheetId="30">#REF!</definedName>
    <definedName name="adjustments" localSheetId="32">#REF!</definedName>
    <definedName name="adjustments" localSheetId="18">#REF!</definedName>
    <definedName name="adjustments" localSheetId="0">#REF!</definedName>
    <definedName name="adjustments">#REF!</definedName>
    <definedName name="adsadasdasdadasd" localSheetId="18" hidden="1">{"Est_Pg1",#N/A,FALSE,"Estimate2003";"Est_Pg2",#N/A,FALSE,"Estimate2003";"Est_Pg3",#N/A,FALSE,"Estimate2003";"Escalation,",#N/A,FALSE,"Escalation"}</definedName>
    <definedName name="adsadasdasdadasd" hidden="1">{"Est_Pg1",#N/A,FALSE,"Estimate2003";"Est_Pg2",#N/A,FALSE,"Estimate2003";"Est_Pg3",#N/A,FALSE,"Estimate2003";"Escalation,",#N/A,FALSE,"Escalation"}</definedName>
    <definedName name="afdadafa" localSheetId="18" hidden="1">{"by_month",#N/A,TRUE,"template";"destec_month",#N/A,TRUE,"template";"by_quarter",#N/A,TRUE,"template";"destec_quarter",#N/A,TRUE,"template";"by_year",#N/A,TRUE,"template";"destec_annual",#N/A,TRUE,"template"}</definedName>
    <definedName name="afdadafa" hidden="1">{"by_month",#N/A,TRUE,"template";"destec_month",#N/A,TRUE,"template";"by_quarter",#N/A,TRUE,"template";"destec_quarter",#N/A,TRUE,"template";"by_year",#N/A,TRUE,"template";"destec_annual",#N/A,TRUE,"template"}</definedName>
    <definedName name="ag" localSheetId="18" hidden="1">{"Page_1",#N/A,FALSE,"BAD4Q98";"Page_2",#N/A,FALSE,"BAD4Q98";"Page_3",#N/A,FALSE,"BAD4Q98";"Page_4",#N/A,FALSE,"BAD4Q98";"Page_5",#N/A,FALSE,"BAD4Q98";"Page_6",#N/A,FALSE,"BAD4Q98";"Input_1",#N/A,FALSE,"BAD4Q98";"Input_2",#N/A,FALSE,"BAD4Q98"}</definedName>
    <definedName name="ag" hidden="1">{"Page_1",#N/A,FALSE,"BAD4Q98";"Page_2",#N/A,FALSE,"BAD4Q98";"Page_3",#N/A,FALSE,"BAD4Q98";"Page_4",#N/A,FALSE,"BAD4Q98";"Page_5",#N/A,FALSE,"BAD4Q98";"Page_6",#N/A,FALSE,"BAD4Q98";"Input_1",#N/A,FALSE,"BAD4Q98";"Input_2",#N/A,FALSE,"BAD4Q98"}</definedName>
    <definedName name="amort">#REF!</definedName>
    <definedName name="AMORT1">#REF!</definedName>
    <definedName name="ANALYSIS89" localSheetId="18">#REF!</definedName>
    <definedName name="ANALYSIS89">#REF!</definedName>
    <definedName name="Annual_Cash_Sweep_Amount">#REF!</definedName>
    <definedName name="Annual_Equity_Investment">#REF!</definedName>
    <definedName name="Annual_Maintenance_Input">#REF!</definedName>
    <definedName name="anscount" hidden="1">2</definedName>
    <definedName name="application">#REF!</definedName>
    <definedName name="Appropriate_IPP_Debt_Ratio">#REF!</definedName>
    <definedName name="April" hidden="1">#REF!</definedName>
    <definedName name="AREA1" localSheetId="18">#REF!</definedName>
    <definedName name="AREA1">#REF!</definedName>
    <definedName name="AS2DocOpenMode" hidden="1">"AS2DocumentEdit"</definedName>
    <definedName name="AS2HasNoAutoHeaderFooter" hidden="1">" "</definedName>
    <definedName name="AS2NamedRange" hidden="1">3</definedName>
    <definedName name="AS2ReportLS" hidden="1">1</definedName>
    <definedName name="AS2StaticLS" localSheetId="18" hidden="1">#REF!</definedName>
    <definedName name="AS2StaticLS" hidden="1">#REF!</definedName>
    <definedName name="AS2SyncStepLS" hidden="1">0</definedName>
    <definedName name="AS2TickmarkLS" localSheetId="18" hidden="1">#REF!</definedName>
    <definedName name="AS2TickmarkLS" hidden="1">#REF!</definedName>
    <definedName name="AS2VersionLS" hidden="1">300</definedName>
    <definedName name="asian_meanreversion" localSheetId="18">#REF!</definedName>
    <definedName name="asian_meanreversion">#REF!</definedName>
    <definedName name="asian_model">#REF!</definedName>
    <definedName name="asian_volatility">#REF!</definedName>
    <definedName name="asset_codes">#REF!</definedName>
    <definedName name="Assets">#REF!,#REF!,#REF!,#REF!,#REF!,#REF!,#REF!,#REF!,#REF!,#REF!,#REF!,#REF!,#REF!,#REF!</definedName>
    <definedName name="Athens_Minimum_PILOT_Payment" localSheetId="18">#REF!</definedName>
    <definedName name="Athens_Minimum_PILOT_Payment">#REF!</definedName>
    <definedName name="Athens_Percentage_of_PILOT_Payments">#REF!</definedName>
    <definedName name="Athens_PILOT_Shortfall_Benchmark_Payment">#REF!</definedName>
    <definedName name="atticinsulation" localSheetId="18">#REF!</definedName>
    <definedName name="atticventing" localSheetId="35">#REF!</definedName>
    <definedName name="atticventing" localSheetId="36">#REF!</definedName>
    <definedName name="atticventing" localSheetId="37">#REF!</definedName>
    <definedName name="atticventing" localSheetId="26">#REF!</definedName>
    <definedName name="atticventing" localSheetId="27">#REF!</definedName>
    <definedName name="atticventing" localSheetId="28">#REF!</definedName>
    <definedName name="atticventing" localSheetId="29">#REF!</definedName>
    <definedName name="atticventing" localSheetId="30">#REF!</definedName>
    <definedName name="atticventing" localSheetId="32">#REF!</definedName>
    <definedName name="atticventing" localSheetId="18">#REF!</definedName>
    <definedName name="atticventing" localSheetId="0">#REF!</definedName>
    <definedName name="atticventing">#REF!</definedName>
    <definedName name="atticweatherstripping" localSheetId="18">#REF!</definedName>
    <definedName name="AuthBudget">#REF!</definedName>
    <definedName name="b" localSheetId="18" hidden="1">{"Page_1",#N/A,FALSE,"BAD4Q98";"Page_2",#N/A,FALSE,"BAD4Q98";"Page_3",#N/A,FALSE,"BAD4Q98";"Page_4",#N/A,FALSE,"BAD4Q98";"Page_5",#N/A,FALSE,"BAD4Q98";"Page_6",#N/A,FALSE,"BAD4Q98";"Input_1",#N/A,FALSE,"BAD4Q98";"Input_2",#N/A,FALSE,"BAD4Q98"}</definedName>
    <definedName name="b" hidden="1">{"Page_1",#N/A,FALSE,"BAD4Q98";"Page_2",#N/A,FALSE,"BAD4Q98";"Page_3",#N/A,FALSE,"BAD4Q98";"Page_4",#N/A,FALSE,"BAD4Q98";"Page_5",#N/A,FALSE,"BAD4Q98";"Page_6",#N/A,FALSE,"BAD4Q98";"Input_1",#N/A,FALSE,"BAD4Q98";"Input_2",#N/A,FALSE,"BAD4Q98"}</definedName>
    <definedName name="B_MTR">6</definedName>
    <definedName name="barriercap_meanreversion">#REF!</definedName>
    <definedName name="barriercap_model">#REF!</definedName>
    <definedName name="barriercap_volatility">#REF!</definedName>
    <definedName name="barrieropt_volatility">#REF!</definedName>
    <definedName name="Base_Customers" localSheetId="18">#REF!</definedName>
    <definedName name="base_rate_annual" localSheetId="35">#REF!</definedName>
    <definedName name="base_rate_annual" localSheetId="36">#REF!</definedName>
    <definedName name="base_rate_annual" localSheetId="37">#REF!</definedName>
    <definedName name="base_rate_annual" localSheetId="26">#REF!</definedName>
    <definedName name="base_rate_annual" localSheetId="27">#REF!</definedName>
    <definedName name="base_rate_annual" localSheetId="28">#REF!</definedName>
    <definedName name="base_rate_annual" localSheetId="29">#REF!</definedName>
    <definedName name="base_rate_annual" localSheetId="30">#REF!</definedName>
    <definedName name="base_rate_annual" localSheetId="32">#REF!</definedName>
    <definedName name="base_rate_annual" localSheetId="18">#REF!</definedName>
    <definedName name="base_rate_annual" localSheetId="0">#REF!</definedName>
    <definedName name="base_rate_annual">#REF!</definedName>
    <definedName name="bbb" localSheetId="18"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bbb"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BCOMP3" localSheetId="35">#REF!</definedName>
    <definedName name="BCOMP3" localSheetId="36">#REF!</definedName>
    <definedName name="BCOMP3" localSheetId="37">#REF!</definedName>
    <definedName name="BCOMP3" localSheetId="26">#REF!</definedName>
    <definedName name="BCOMP3" localSheetId="27">#REF!</definedName>
    <definedName name="BCOMP3" localSheetId="28">#REF!</definedName>
    <definedName name="BCOMP3" localSheetId="29">#REF!</definedName>
    <definedName name="BCOMP3" localSheetId="30">#REF!</definedName>
    <definedName name="BCOMP3" localSheetId="32">#REF!</definedName>
    <definedName name="BCOMP3" localSheetId="18">#REF!</definedName>
    <definedName name="BCOMP3" localSheetId="0">#REF!</definedName>
    <definedName name="BCOMP3">#REF!</definedName>
    <definedName name="BCOMP4" localSheetId="35">#REF!</definedName>
    <definedName name="BCOMP4" localSheetId="36">#REF!</definedName>
    <definedName name="BCOMP4" localSheetId="37">#REF!</definedName>
    <definedName name="BCOMP4" localSheetId="26">#REF!</definedName>
    <definedName name="BCOMP4" localSheetId="27">#REF!</definedName>
    <definedName name="BCOMP4" localSheetId="28">#REF!</definedName>
    <definedName name="BCOMP4" localSheetId="29">#REF!</definedName>
    <definedName name="BCOMP4" localSheetId="30">#REF!</definedName>
    <definedName name="BCOMP4" localSheetId="32">#REF!</definedName>
    <definedName name="BCOMP4" localSheetId="18">#REF!</definedName>
    <definedName name="BCOMP4" localSheetId="0">#REF!</definedName>
    <definedName name="BCOMP4">#REF!</definedName>
    <definedName name="bestof_meanreversion" localSheetId="18">#REF!</definedName>
    <definedName name="bestof_meanreversion">#REF!</definedName>
    <definedName name="bestof_meanreversion2">#REF!</definedName>
    <definedName name="bestof_meanreversion3">#REF!</definedName>
    <definedName name="bestof_meshpoints">#REF!</definedName>
    <definedName name="bestof_model">#REF!</definedName>
    <definedName name="bestof_volatility">#REF!</definedName>
    <definedName name="bestof_volatility2">#REF!</definedName>
    <definedName name="bestof_volatility3">#REF!</definedName>
    <definedName name="BG_Del" hidden="1">15</definedName>
    <definedName name="BG_Ins" hidden="1">4</definedName>
    <definedName name="BG_Mod" hidden="1">6</definedName>
    <definedName name="BlendedRate">#REF!</definedName>
    <definedName name="bond_meanreversion" localSheetId="18">#REF!</definedName>
    <definedName name="bond_meanreversion">#REF!</definedName>
    <definedName name="bond_model" localSheetId="18">#REF!</definedName>
    <definedName name="bond_model">#REF!</definedName>
    <definedName name="bond_volatility" localSheetId="18">#REF!</definedName>
    <definedName name="bond_volatility">#REF!</definedName>
    <definedName name="bondforward_meanreversion">#REF!</definedName>
    <definedName name="bondforward_model">#REF!</definedName>
    <definedName name="bondforward_volatility">#REF!</definedName>
    <definedName name="bondfutopt_meanreversion">#REF!</definedName>
    <definedName name="bondfutopt_model">#REF!</definedName>
    <definedName name="bondfutopt_volatility">#REF!</definedName>
    <definedName name="bondfuture_meanreversion">#REF!</definedName>
    <definedName name="bondfuture_model">#REF!</definedName>
    <definedName name="bondfuture_volatility">#REF!</definedName>
    <definedName name="bondoption_meanreversion">#REF!</definedName>
    <definedName name="bondoption_model">#REF!</definedName>
    <definedName name="bondoption_volatility">#REF!</definedName>
    <definedName name="BROKER" localSheetId="18">#REF!</definedName>
    <definedName name="BROKER">#REF!</definedName>
    <definedName name="BSAcct" localSheetId="18">#REF!</definedName>
    <definedName name="BSAcct">#REF!</definedName>
    <definedName name="BSBal" localSheetId="18">#REF!</definedName>
    <definedName name="BSBal">#REF!</definedName>
    <definedName name="BSDesc" localSheetId="18">#REF!</definedName>
    <definedName name="BSDesc">#REF!</definedName>
    <definedName name="bsentity">#REF!</definedName>
    <definedName name="Bsheet">#REF!</definedName>
    <definedName name="BUILD">#REF!</definedName>
    <definedName name="calspread_meanreversion" localSheetId="18">#REF!</definedName>
    <definedName name="calspread_meanreversion">#REF!</definedName>
    <definedName name="calspread_meshpoints" localSheetId="18">#REF!</definedName>
    <definedName name="calspread_meshpoints">#REF!</definedName>
    <definedName name="calspread_model" localSheetId="18">#REF!</definedName>
    <definedName name="calspread_model">#REF!</definedName>
    <definedName name="calspread_volatility">#REF!</definedName>
    <definedName name="calspread_volatility2">#REF!</definedName>
    <definedName name="capexentity">#REF!</definedName>
    <definedName name="capfloor_meanreversion">#REF!</definedName>
    <definedName name="capfloor_model">#REF!</definedName>
    <definedName name="capfloor_volatility">#REF!</definedName>
    <definedName name="carea">#REF!</definedName>
    <definedName name="CareSurchargeExemption">#REF!</definedName>
    <definedName name="Cash_Sweep_Switch" localSheetId="18">#REF!</definedName>
    <definedName name="Cash_Sweep_Switch">#REF!</definedName>
    <definedName name="category" localSheetId="18">#REF!</definedName>
    <definedName name="category">#REF!</definedName>
    <definedName name="caulking" localSheetId="18">#REF!</definedName>
    <definedName name="CBWorkbookPriority" hidden="1">-21190210</definedName>
    <definedName name="cc">#REF!</definedName>
    <definedName name="ccc" localSheetId="18"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ccc"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cccc" localSheetId="18" hidden="1">{"variance_page",#N/A,FALSE,"template"}</definedName>
    <definedName name="cccc" hidden="1">{"variance_page",#N/A,FALSE,"template"}</definedName>
    <definedName name="ccccccc" localSheetId="18" hidden="1">{"SourcesUses",#N/A,TRUE,#N/A;"TransOverview",#N/A,TRUE,"CFMODEL"}</definedName>
    <definedName name="ccccccc" hidden="1">{"SourcesUses",#N/A,TRUE,#N/A;"TransOverview",#N/A,TRUE,"CFMODEL"}</definedName>
    <definedName name="ccccccccccccccc" localSheetId="18" hidden="1">{"SourcesUses",#N/A,TRUE,"FundsFlow";"TransOverview",#N/A,TRUE,"FundsFlow"}</definedName>
    <definedName name="ccccccccccccccc" hidden="1">{"SourcesUses",#N/A,TRUE,"FundsFlow";"TransOverview",#N/A,TRUE,"FundsFlow"}</definedName>
    <definedName name="CCPlan">#REF!</definedName>
    <definedName name="ccyswapopt_meanreversion">#REF!</definedName>
    <definedName name="ccyswapopt_model">#REF!</definedName>
    <definedName name="ccyswapopt_volatility">#REF!</definedName>
    <definedName name="ccyswapopt_volatility2">#REF!</definedName>
    <definedName name="centralAC" localSheetId="18">#REF!</definedName>
    <definedName name="cfentity" localSheetId="18">#REF!</definedName>
    <definedName name="cfentity">#REF!</definedName>
    <definedName name="CFL" localSheetId="35">#REF!</definedName>
    <definedName name="CFL" localSheetId="36">#REF!</definedName>
    <definedName name="CFL" localSheetId="37">#REF!</definedName>
    <definedName name="CFL" localSheetId="26">#REF!</definedName>
    <definedName name="CFL" localSheetId="27">#REF!</definedName>
    <definedName name="CFL" localSheetId="28">#REF!</definedName>
    <definedName name="CFL" localSheetId="29">#REF!</definedName>
    <definedName name="CFL" localSheetId="30">#REF!</definedName>
    <definedName name="CFL" localSheetId="32">#REF!</definedName>
    <definedName name="CFL" localSheetId="18">#REF!</definedName>
    <definedName name="CFL" localSheetId="0">#REF!</definedName>
    <definedName name="CFL">#REF!</definedName>
    <definedName name="Chart">"Chart 3"</definedName>
    <definedName name="Class_Life_ADR">#REF!</definedName>
    <definedName name="Class_Life_MACRS">#REF!</definedName>
    <definedName name="Commercial_Operation_Year">#REF!</definedName>
    <definedName name="Commercial_Rev_Growth">#REF!</definedName>
    <definedName name="Component">#REF!</definedName>
    <definedName name="confidence">#REF!</definedName>
    <definedName name="ConsolidatedRange" localSheetId="18">#REF!</definedName>
    <definedName name="ConsolidatedRange">#REF!</definedName>
    <definedName name="ConsolidationRange" localSheetId="18">#REF!</definedName>
    <definedName name="ConsolidationRange">#REF!</definedName>
    <definedName name="Construction_Facility_Balance_End_of_Month" localSheetId="18">#REF!</definedName>
    <definedName name="Construction_Facility_Balance_End_of_Month">#REF!</definedName>
    <definedName name="convertible_treesteps" localSheetId="18">#REF!</definedName>
    <definedName name="convertible_treesteps">#REF!</definedName>
    <definedName name="convertible_volatility" localSheetId="18">#REF!</definedName>
    <definedName name="convertible_volatility">#REF!</definedName>
    <definedName name="Corporate_Guarantee_Switch" localSheetId="18">#REF!</definedName>
    <definedName name="Corporate_Guarantee_Switch">#REF!</definedName>
    <definedName name="corr_data">#REF!</definedName>
    <definedName name="Cost_of_Corporate_Guarantee">#REF!</definedName>
    <definedName name="County___Town_Tax_Billing_Month">#REF!</definedName>
    <definedName name="crack_meanreversion" localSheetId="18">#REF!</definedName>
    <definedName name="crack_meanreversion">#REF!</definedName>
    <definedName name="crack_meanreversion2" localSheetId="18">#REF!</definedName>
    <definedName name="crack_meanreversion2">#REF!</definedName>
    <definedName name="crack_meanreversion3" localSheetId="18">#REF!</definedName>
    <definedName name="crack_meanreversion3">#REF!</definedName>
    <definedName name="crack_meshpoints">#REF!</definedName>
    <definedName name="crack_model">#REF!</definedName>
    <definedName name="crack_volatility">#REF!</definedName>
    <definedName name="crack_volatility2">#REF!</definedName>
    <definedName name="crack_volatility3">#REF!</definedName>
    <definedName name="CREDITS" localSheetId="35">#REF!</definedName>
    <definedName name="CREDITS" localSheetId="36">#REF!</definedName>
    <definedName name="CREDITS" localSheetId="37">#REF!</definedName>
    <definedName name="CREDITS" localSheetId="26">#REF!</definedName>
    <definedName name="CREDITS" localSheetId="27">#REF!</definedName>
    <definedName name="CREDITS" localSheetId="28">#REF!</definedName>
    <definedName name="CREDITS" localSheetId="29">#REF!</definedName>
    <definedName name="CREDITS" localSheetId="30">#REF!</definedName>
    <definedName name="CREDITS" localSheetId="32">#REF!</definedName>
    <definedName name="CREDITS" localSheetId="0">#REF!</definedName>
    <definedName name="CREDITS">#REF!</definedName>
    <definedName name="CreditStats" hidden="1">#REF!</definedName>
    <definedName name="_xlnm.Criteria">#REF!</definedName>
    <definedName name="Criteria_MI">#REF!</definedName>
    <definedName name="cross_corrs">#REF!</definedName>
    <definedName name="CTHRS">#REF!</definedName>
    <definedName name="cumCOLA">#REF!</definedName>
    <definedName name="Cumulative_Cash_Flow">#REF!</definedName>
    <definedName name="CURRENT" localSheetId="18">#REF!</definedName>
    <definedName name="CURRENT">#REF!</definedName>
    <definedName name="CurrentDimensionReference">#REF!</definedName>
    <definedName name="CurrentMo">#REF!,#REF!,#REF!,#REF!,#REF!,#REF!,#REF!,#REF!,#REF!,#REF!,#REF!,#REF!,#REF!,#REF!,#REF!,#REF!,#REF!,#REF!,#REF!</definedName>
    <definedName name="CurrentMonth">#REF!,#REF!,#REF!,#REF!,#REF!,#REF!,#REF!,#REF!,#REF!,#REF!,#REF!,#REF!,#REF!,#REF!,#REF!,#REF!,#REF!,#REF!,#REF!</definedName>
    <definedName name="Customers" localSheetId="18">#REF!</definedName>
    <definedName name="Customers">#REF!</definedName>
    <definedName name="d" localSheetId="18" hidden="1">{"SourcesUses",#N/A,TRUE,#N/A;"TransOverview",#N/A,TRUE,"CFMODEL"}</definedName>
    <definedName name="d" hidden="1">{"SourcesUses",#N/A,TRUE,#N/A;"TransOverview",#N/A,TRUE,"CFMODEL"}</definedName>
    <definedName name="d_2" localSheetId="18" hidden="1">{TRUE,TRUE,-1.25,-15.5,604.5,366.75,FALSE,TRUE,TRUE,TRUE,0,41,#N/A,50,#N/A,8.40697674418605,26.9375,1,FALSE,FALSE,3,TRUE,1,FALSE,75,"Swvu.hillpay.","ACwvu.hillpay.",#N/A,FALSE,FALSE,0.72,0.2,0.166,0.166,1,"&amp;C&amp;""Helv,Bold""&amp;16Hill AFB Payment Calculation ","&amp;L&amp;""Helv,Bold""CES/Way International, Inc. &amp;F&amp;D&amp;C&amp;""Helv,Bold""&amp;A",TRUE,TRUE,FALSE,TRUE,1,81,#N/A,#N/A,"=R21C41:R73C46",FALSE,#N/A,#N/A,TRUE,FALSE,TRUE,1,#N/A,#N/A,FALSE,FALSE,TRUE,TRUE,TRUE}</definedName>
    <definedName name="d_2" hidden="1">{TRUE,TRUE,-1.25,-15.5,604.5,366.75,FALSE,TRUE,TRUE,TRUE,0,41,#N/A,50,#N/A,8.40697674418605,26.9375,1,FALSE,FALSE,3,TRUE,1,FALSE,75,"Swvu.hillpay.","ACwvu.hillpay.",#N/A,FALSE,FALSE,0.72,0.2,0.166,0.166,1,"&amp;C&amp;""Helv,Bold""&amp;16Hill AFB Payment Calculation ","&amp;L&amp;""Helv,Bold""CES/Way International, Inc. &amp;F&amp;D&amp;C&amp;""Helv,Bold""&amp;A",TRUE,TRUE,FALSE,TRUE,1,81,#N/A,#N/A,"=R21C41:R73C46",FALSE,#N/A,#N/A,TRUE,FALSE,TRUE,1,#N/A,#N/A,FALSE,FALSE,TRUE,TRUE,TRUE}</definedName>
    <definedName name="daddy" localSheetId="18" hidden="1">{"ID1",#N/A,FALSE,"IDIQ-I";"id2",#N/A,FALSE,"IDIQ-II";"ID3",#N/A,FALSE,"IDIQ-III";"ID4",#N/A,FALSE,"IDIQ-IV";"id5",#N/A,FALSE,"IDIQ-V";"ID6",#N/A,FALSE,"IDIQ-VI";"DO1a",#N/A,FALSE,"DO-IA";"DO1b",#N/A,FALSE,"DO-IB";"DO1C",#N/A,FALSE,"DO-IC";"DO3",#N/A,FALSE,"DO-III";"DO4",#N/A,FALSE,"DO-IV";"DO5",#N/A,FALSE,"DO-V"}</definedName>
    <definedName name="daddy" hidden="1">{"ID1",#N/A,FALSE,"IDIQ-I";"id2",#N/A,FALSE,"IDIQ-II";"ID3",#N/A,FALSE,"IDIQ-III";"ID4",#N/A,FALSE,"IDIQ-IV";"id5",#N/A,FALSE,"IDIQ-V";"ID6",#N/A,FALSE,"IDIQ-VI";"DO1a",#N/A,FALSE,"DO-IA";"DO1b",#N/A,FALSE,"DO-IB";"DO1C",#N/A,FALSE,"DO-IC";"DO3",#N/A,FALSE,"DO-III";"DO4",#N/A,FALSE,"DO-IV";"DO5",#N/A,FALSE,"DO-V"}</definedName>
    <definedName name="DATA">#REF!</definedName>
    <definedName name="DATA1" localSheetId="18">#REF!</definedName>
    <definedName name="DATA1">#REF!</definedName>
    <definedName name="DATA10">#REF!</definedName>
    <definedName name="DATA11" localSheetId="18">#REF!</definedName>
    <definedName name="DATA11">#REF!</definedName>
    <definedName name="DATA12">#REF!</definedName>
    <definedName name="DATA13" localSheetId="18">#REF!</definedName>
    <definedName name="DATA13">#REF!</definedName>
    <definedName name="DATA14">#REF!</definedName>
    <definedName name="DATA15">#REF!</definedName>
    <definedName name="DATA16">#REF!</definedName>
    <definedName name="DATA17">#REF!</definedName>
    <definedName name="DATA2">#REF!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_xlnm.Database">#REF!</definedName>
    <definedName name="Date_Table">#REF!</definedName>
    <definedName name="dateorder" localSheetId="18">#REF!</definedName>
    <definedName name="dateorder">#REF!</definedName>
    <definedName name="DCHART4" localSheetId="18" hidden="1">#REF!</definedName>
    <definedName name="DCHART4" hidden="1">#REF!</definedName>
    <definedName name="dd" localSheetId="18" hidden="1">{"Income Statement",#N/A,FALSE,"CFMODEL";"Balance Sheet",#N/A,FALSE,"CFMODEL"}</definedName>
    <definedName name="dd" hidden="1">{"Income Statement",#N/A,FALSE,"CFMODEL";"Balance Sheet",#N/A,FALSE,"CFMODEL"}</definedName>
    <definedName name="ddd" localSheetId="18" hidden="1">{"SourcesUses",#N/A,TRUE,#N/A;"TransOverview",#N/A,TRUE,"CFMODEL"}</definedName>
    <definedName name="ddd" hidden="1">{"SourcesUses",#N/A,TRUE,#N/A;"TransOverview",#N/A,TRUE,"CFMODEL"}</definedName>
    <definedName name="dddd">#REF!</definedName>
    <definedName name="ddddddd" localSheetId="18">#REF!</definedName>
    <definedName name="ddddddd">#REF!</definedName>
    <definedName name="dddddddd" localSheetId="18" hidden="1">{"Income Statement",#N/A,FALSE,"CFMODEL";"Balance Sheet",#N/A,FALSE,"CFMODEL"}</definedName>
    <definedName name="dddddddd" hidden="1">{"Income Statement",#N/A,FALSE,"CFMODEL";"Balance Sheet",#N/A,FALSE,"CFMODEL"}</definedName>
    <definedName name="ddddddddddddddd" localSheetId="18" hidden="1">{"SourcesUses",#N/A,TRUE,"CFMODEL";"TransOverview",#N/A,TRUE,"CFMODEL"}</definedName>
    <definedName name="ddddddddddddddd" hidden="1">{"SourcesUses",#N/A,TRUE,"CFMODEL";"TransOverview",#N/A,TRUE,"CFMODEL"}</definedName>
    <definedName name="dddddddddddddddddd" localSheetId="18" hidden="1">{"SourcesUses",#N/A,TRUE,#N/A;"TransOverview",#N/A,TRUE,"CFMODEL"}</definedName>
    <definedName name="dddddddddddddddddd" hidden="1">{"SourcesUses",#N/A,TRUE,#N/A;"TransOverview",#N/A,TRUE,"CFMODEL"}</definedName>
    <definedName name="ddddddddddddddddddddd" localSheetId="18" hidden="1">{"SourcesUses",#N/A,TRUE,"FundsFlow";"TransOverview",#N/A,TRUE,"FundsFlow"}</definedName>
    <definedName name="ddddddddddddddddddddd" hidden="1">{"SourcesUses",#N/A,TRUE,"FundsFlow";"TransOverview",#N/A,TRUE,"FundsFlow"}</definedName>
    <definedName name="ddddddddddddddddddddddd" localSheetId="18" hidden="1">{"SourcesUses",#N/A,TRUE,#N/A;"TransOverview",#N/A,TRUE,"CFMODEL"}</definedName>
    <definedName name="ddddddddddddddddddddddd" hidden="1">{"SourcesUses",#N/A,TRUE,#N/A;"TransOverview",#N/A,TRUE,"CFMODEL"}</definedName>
    <definedName name="ddf" localSheetId="18" hidden="1">{"2002Frcst","06Month",FALSE,"Frcst Format 2002"}</definedName>
    <definedName name="ddf" hidden="1">{"2002Frcst","06Month",FALSE,"Frcst Format 2002"}</definedName>
    <definedName name="Debt_Service_Reserve_Drawn_Spread_year_1_to_5">#REF!</definedName>
    <definedName name="Debt_Service_Reserve_Drawn_Spread_year_6_plus">#REF!</definedName>
    <definedName name="Debt_Service_Reserve_Fund">#REF!</definedName>
    <definedName name="Debt_Service_Reserve_Fund_Change">#REF!</definedName>
    <definedName name="Debt_Service_Reserve_Fund_Initial_Capitalization">#REF!</definedName>
    <definedName name="Debt_Service_Reserve_Fund_Initital_Capitalization">#REF!</definedName>
    <definedName name="Debt_Service_Reserve_Fund_Interest">#REF!</definedName>
    <definedName name="Debt_Service_Reserve_LOC_Fee_Rate_year_1_to_5">#REF!</definedName>
    <definedName name="Debt_Service_Reserve_LOC_Fee_Rate_year_6_plus">#REF!</definedName>
    <definedName name="Debt_Service_Reserve_LOC_Loan_Spread">#REF!</definedName>
    <definedName name="Debt_Service_Reserve_LOC_Spread">#REF!</definedName>
    <definedName name="Debt_Service_Reserve_Switch">#REF!</definedName>
    <definedName name="decimalsep" localSheetId="18">#REF!</definedName>
    <definedName name="decimalsep">#REF!</definedName>
    <definedName name="DEFTO65FACTOR" localSheetId="18">#REF!</definedName>
    <definedName name="DEFTO65FACTOR">#REF!</definedName>
    <definedName name="DELICIAS_operating_exp" localSheetId="18">#REF!</definedName>
    <definedName name="DELICIAS_operating_exp">#REF!</definedName>
    <definedName name="DELTA">#REF!</definedName>
    <definedName name="Depreciable_Life">#REF!</definedName>
    <definedName name="Desktop" localSheetId="18">#REF!</definedName>
    <definedName name="Desktop">#REF!</definedName>
    <definedName name="dfdfd" localSheetId="18" hidden="1">{"Page_1",#N/A,FALSE,"BAD4Q98";"Page_2",#N/A,FALSE,"BAD4Q98";"Page_3",#N/A,FALSE,"BAD4Q98";"Page_4",#N/A,FALSE,"BAD4Q98";"Page_5",#N/A,FALSE,"BAD4Q98";"Page_6",#N/A,FALSE,"BAD4Q98";"Input_1",#N/A,FALSE,"BAD4Q98";"Input_2",#N/A,FALSE,"BAD4Q98"}</definedName>
    <definedName name="dfdfd" hidden="1">{"Page_1",#N/A,FALSE,"BAD4Q98";"Page_2",#N/A,FALSE,"BAD4Q98";"Page_3",#N/A,FALSE,"BAD4Q98";"Page_4",#N/A,FALSE,"BAD4Q98";"Page_5",#N/A,FALSE,"BAD4Q98";"Page_6",#N/A,FALSE,"BAD4Q98";"Input_1",#N/A,FALSE,"BAD4Q98";"Input_2",#N/A,FALSE,"BAD4Q98"}</definedName>
    <definedName name="dfds" localSheetId="18" hidden="1">{"Page_1",#N/A,FALSE,"BAD4Q98";"Page_2",#N/A,FALSE,"BAD4Q98";"Page_3",#N/A,FALSE,"BAD4Q98";"Page_4",#N/A,FALSE,"BAD4Q98";"Page_5",#N/A,FALSE,"BAD4Q98";"Page_6",#N/A,FALSE,"BAD4Q98";"Input_1",#N/A,FALSE,"BAD4Q98";"Input_2",#N/A,FALSE,"BAD4Q98"}</definedName>
    <definedName name="dfds" hidden="1">{"Page_1",#N/A,FALSE,"BAD4Q98";"Page_2",#N/A,FALSE,"BAD4Q98";"Page_3",#N/A,FALSE,"BAD4Q98";"Page_4",#N/A,FALSE,"BAD4Q98";"Page_5",#N/A,FALSE,"BAD4Q98";"Page_6",#N/A,FALSE,"BAD4Q98";"Input_1",#N/A,FALSE,"BAD4Q98";"Input_2",#N/A,FALSE,"BAD4Q98"}</definedName>
    <definedName name="Disaster">#REF!</definedName>
    <definedName name="disc_date">#REF!</definedName>
    <definedName name="disc_month" localSheetId="18">#REF!</definedName>
    <definedName name="disc_month">#REF!</definedName>
    <definedName name="disc_year">#REF!</definedName>
    <definedName name="Discount" localSheetId="18">#REF!</definedName>
    <definedName name="Discount_Rate" localSheetId="35">#REF!</definedName>
    <definedName name="Discount_Rate" localSheetId="36">#REF!</definedName>
    <definedName name="Discount_Rate" localSheetId="37">#REF!</definedName>
    <definedName name="Discount_Rate" localSheetId="26">#REF!</definedName>
    <definedName name="Discount_Rate" localSheetId="27">#REF!</definedName>
    <definedName name="Discount_Rate" localSheetId="28">#REF!</definedName>
    <definedName name="Discount_Rate" localSheetId="29">#REF!</definedName>
    <definedName name="Discount_Rate" localSheetId="30">#REF!</definedName>
    <definedName name="Discount_Rate" localSheetId="31">#REF!</definedName>
    <definedName name="Discount_Rate" localSheetId="32">#REF!</definedName>
    <definedName name="Discount_Rate" localSheetId="18">#REF!</definedName>
    <definedName name="Discount_Rate" localSheetId="0">#REF!</definedName>
    <definedName name="Discount_Rate">#REF!</definedName>
    <definedName name="Discount_Year">#REF!</definedName>
    <definedName name="distribution_portanl">#REF!</definedName>
    <definedName name="Dixcount_Rate" localSheetId="35">#REF!</definedName>
    <definedName name="Dixcount_Rate" localSheetId="36">#REF!</definedName>
    <definedName name="Dixcount_Rate" localSheetId="37">#REF!</definedName>
    <definedName name="Dixcount_Rate" localSheetId="26">#REF!</definedName>
    <definedName name="Dixcount_Rate" localSheetId="27">#REF!</definedName>
    <definedName name="Dixcount_Rate" localSheetId="28">#REF!</definedName>
    <definedName name="Dixcount_Rate" localSheetId="29">#REF!</definedName>
    <definedName name="Dixcount_Rate" localSheetId="30">#REF!</definedName>
    <definedName name="Dixcount_Rate" localSheetId="31">#REF!</definedName>
    <definedName name="Dixcount_Rate" localSheetId="32">#REF!</definedName>
    <definedName name="Dixcount_Rate" localSheetId="18">#REF!</definedName>
    <definedName name="Dixcount_Rate" localSheetId="0">#REF!</definedName>
    <definedName name="Dixcount_Rate">#REF!</definedName>
    <definedName name="Diycount_Rate" localSheetId="35">#REF!</definedName>
    <definedName name="Diycount_Rate" localSheetId="36">#REF!</definedName>
    <definedName name="Diycount_Rate" localSheetId="37">#REF!</definedName>
    <definedName name="Diycount_Rate" localSheetId="26">#REF!</definedName>
    <definedName name="Diycount_Rate" localSheetId="27">#REF!</definedName>
    <definedName name="Diycount_Rate" localSheetId="28">#REF!</definedName>
    <definedName name="Diycount_Rate" localSheetId="29">#REF!</definedName>
    <definedName name="Diycount_Rate" localSheetId="30">#REF!</definedName>
    <definedName name="Diycount_Rate" localSheetId="31">#REF!</definedName>
    <definedName name="Diycount_Rate" localSheetId="32">#REF!</definedName>
    <definedName name="Diycount_Rate" localSheetId="18">#REF!</definedName>
    <definedName name="Diycount_Rate" localSheetId="0">#REF!</definedName>
    <definedName name="Diycount_Rate">#REF!</definedName>
    <definedName name="DOM" localSheetId="35">#REF!</definedName>
    <definedName name="DOM" localSheetId="36">#REF!</definedName>
    <definedName name="DOM" localSheetId="37">#REF!</definedName>
    <definedName name="DOM" localSheetId="26">#REF!</definedName>
    <definedName name="DOM" localSheetId="27">#REF!</definedName>
    <definedName name="DOM" localSheetId="28">#REF!</definedName>
    <definedName name="DOM" localSheetId="29">#REF!</definedName>
    <definedName name="DOM" localSheetId="30">#REF!</definedName>
    <definedName name="DOM" localSheetId="32">#REF!</definedName>
    <definedName name="DOM" localSheetId="18">#REF!</definedName>
    <definedName name="DOM" localSheetId="0">#REF!</definedName>
    <definedName name="DOM">#REF!</definedName>
    <definedName name="DOMRD" localSheetId="35">#REF!</definedName>
    <definedName name="DOMRD" localSheetId="36">#REF!</definedName>
    <definedName name="DOMRD" localSheetId="37">#REF!</definedName>
    <definedName name="DOMRD" localSheetId="26">#REF!</definedName>
    <definedName name="DOMRD" localSheetId="27">#REF!</definedName>
    <definedName name="DOMRD" localSheetId="28">#REF!</definedName>
    <definedName name="DOMRD" localSheetId="29">#REF!</definedName>
    <definedName name="DOMRD" localSheetId="30">#REF!</definedName>
    <definedName name="DOMRD" localSheetId="32">#REF!</definedName>
    <definedName name="DOMRD" localSheetId="0">#REF!</definedName>
    <definedName name="DOMRD">#REF!</definedName>
    <definedName name="doorweatherstripping" localSheetId="18">#REF!</definedName>
    <definedName name="Double?">#REF!</definedName>
    <definedName name="Double1">#REF!</definedName>
    <definedName name="DP1287TB1" localSheetId="18">#REF!</definedName>
    <definedName name="DP1287TB1">#REF!</definedName>
    <definedName name="DR" localSheetId="18">#REF!+#REF!</definedName>
    <definedName name="DR">#REF!+#REF!</definedName>
    <definedName name="dual_treesteps" localSheetId="18">#REF!</definedName>
    <definedName name="dual_treesteps">#REF!</definedName>
    <definedName name="dual_volatility">#REF!</definedName>
    <definedName name="dual_volatility2">#REF!</definedName>
    <definedName name="ductrepair" localSheetId="35">#REF!</definedName>
    <definedName name="ductrepair" localSheetId="36">#REF!</definedName>
    <definedName name="ductrepair" localSheetId="37">#REF!</definedName>
    <definedName name="ductrepair" localSheetId="26">#REF!</definedName>
    <definedName name="ductrepair" localSheetId="27">#REF!</definedName>
    <definedName name="ductrepair" localSheetId="28">#REF!</definedName>
    <definedName name="ductrepair" localSheetId="29">#REF!</definedName>
    <definedName name="ductrepair" localSheetId="30">#REF!</definedName>
    <definedName name="ductrepair" localSheetId="31">#REF!</definedName>
    <definedName name="ductrepair" localSheetId="32">#REF!</definedName>
    <definedName name="ductrepair" localSheetId="18">#REF!</definedName>
    <definedName name="ductrepair" localSheetId="0">#REF!</definedName>
    <definedName name="ductrepair">#REF!</definedName>
    <definedName name="ductsealandrepair" localSheetId="18">#REF!</definedName>
    <definedName name="dupper12">#REF!</definedName>
    <definedName name="DWL" localSheetId="35">#REF!</definedName>
    <definedName name="DWL" localSheetId="36">#REF!</definedName>
    <definedName name="DWL" localSheetId="37">#REF!</definedName>
    <definedName name="DWL" localSheetId="26">#REF!</definedName>
    <definedName name="DWL" localSheetId="27">#REF!</definedName>
    <definedName name="DWL" localSheetId="28">#REF!</definedName>
    <definedName name="DWL" localSheetId="29">#REF!</definedName>
    <definedName name="DWL" localSheetId="30">#REF!</definedName>
    <definedName name="DWL" localSheetId="32">#REF!</definedName>
    <definedName name="DWL" localSheetId="18">#REF!</definedName>
    <definedName name="DWL" localSheetId="0">#REF!</definedName>
    <definedName name="DWL">#REF!</definedName>
    <definedName name="DZ.IndSpec_Left" localSheetId="18" hidden="1">#REF!</definedName>
    <definedName name="DZ.IndSpec_Left" hidden="1">#REF!</definedName>
    <definedName name="DZ.IndSpec_Right" hidden="1">#REF!</definedName>
    <definedName name="E.R.">2.15</definedName>
    <definedName name="E_Data">#REF!</definedName>
    <definedName name="ecabf_summer" localSheetId="35">#REF!</definedName>
    <definedName name="ecabf_summer" localSheetId="36">#REF!</definedName>
    <definedName name="ecabf_summer" localSheetId="37">#REF!</definedName>
    <definedName name="ecabf_summer" localSheetId="26">#REF!</definedName>
    <definedName name="ecabf_summer" localSheetId="27">#REF!</definedName>
    <definedName name="ecabf_summer" localSheetId="28">#REF!</definedName>
    <definedName name="ecabf_summer" localSheetId="29">#REF!</definedName>
    <definedName name="ecabf_summer" localSheetId="30">#REF!</definedName>
    <definedName name="ecabf_summer" localSheetId="32">#REF!</definedName>
    <definedName name="ecabf_summer" localSheetId="18">#REF!</definedName>
    <definedName name="ecabf_summer" localSheetId="0">#REF!</definedName>
    <definedName name="ecabf_summer">#REF!</definedName>
    <definedName name="ecabf_winter" localSheetId="35">#REF!</definedName>
    <definedName name="ecabf_winter" localSheetId="36">#REF!</definedName>
    <definedName name="ecabf_winter" localSheetId="37">#REF!</definedName>
    <definedName name="ecabf_winter" localSheetId="26">#REF!</definedName>
    <definedName name="ecabf_winter" localSheetId="27">#REF!</definedName>
    <definedName name="ecabf_winter" localSheetId="28">#REF!</definedName>
    <definedName name="ecabf_winter" localSheetId="29">#REF!</definedName>
    <definedName name="ecabf_winter" localSheetId="30">#REF!</definedName>
    <definedName name="ecabf_winter" localSheetId="32">#REF!</definedName>
    <definedName name="ecabf_winter" localSheetId="18">#REF!</definedName>
    <definedName name="ecabf_winter" localSheetId="0">#REF!</definedName>
    <definedName name="ecabf_winter">#REF!</definedName>
    <definedName name="educworkshop" localSheetId="18">#REF!</definedName>
    <definedName name="eeeeeeeeeee" localSheetId="18" hidden="1">{"SourcesUses",#N/A,TRUE,#N/A;"TransOverview",#N/A,TRUE,"CFMODEL"}</definedName>
    <definedName name="eeeeeeeeeee" hidden="1">{"SourcesUses",#N/A,TRUE,#N/A;"TransOverview",#N/A,TRUE,"CFMODEL"}</definedName>
    <definedName name="eeeeeeeeeeeeeeeeee" localSheetId="18" hidden="1">{"SourcesUses",#N/A,TRUE,"FundsFlow";"TransOverview",#N/A,TRUE,"FundsFlow"}</definedName>
    <definedName name="eeeeeeeeeeeeeeeeee" hidden="1">{"SourcesUses",#N/A,TRUE,"FundsFlow";"TransOverview",#N/A,TRUE,"FundsFlow"}</definedName>
    <definedName name="effective_date">#REF!</definedName>
    <definedName name="eighty_seven">#REF!</definedName>
    <definedName name="elasticity" localSheetId="35">#REF!</definedName>
    <definedName name="elasticity" localSheetId="36">#REF!</definedName>
    <definedName name="elasticity" localSheetId="37">#REF!</definedName>
    <definedName name="elasticity" localSheetId="26">#REF!</definedName>
    <definedName name="elasticity" localSheetId="27">#REF!</definedName>
    <definedName name="elasticity" localSheetId="28">#REF!</definedName>
    <definedName name="elasticity" localSheetId="29">#REF!</definedName>
    <definedName name="elasticity" localSheetId="30">#REF!</definedName>
    <definedName name="elasticity" localSheetId="32">#REF!</definedName>
    <definedName name="elasticity" localSheetId="18">#REF!</definedName>
    <definedName name="elasticity" localSheetId="0">#REF!</definedName>
    <definedName name="elasticity">#REF!</definedName>
    <definedName name="electric" localSheetId="18">#REF!</definedName>
    <definedName name="electric">#REF!</definedName>
    <definedName name="electric1">#REF!</definedName>
    <definedName name="electric2001">#REF!</definedName>
    <definedName name="electricfurnacerepair" localSheetId="18">#REF!</definedName>
    <definedName name="electricfurnacereplacement" localSheetId="18">#REF!</definedName>
    <definedName name="electricwaterheaterreplacement" localSheetId="18">#REF!</definedName>
    <definedName name="EnergyServices_Rev_Growth">#REF!</definedName>
    <definedName name="Enterprise" localSheetId="18">#REF!</definedName>
    <definedName name="Enterprise">#REF!</definedName>
    <definedName name="entity" localSheetId="18">#REF!</definedName>
    <definedName name="entity">#REF!</definedName>
    <definedName name="entity1" localSheetId="18">#REF!</definedName>
    <definedName name="entity1">#REF!</definedName>
    <definedName name="EPMC1" localSheetId="35">#REF!</definedName>
    <definedName name="EPMC1" localSheetId="36">#REF!</definedName>
    <definedName name="EPMC1" localSheetId="37">#REF!</definedName>
    <definedName name="EPMC1" localSheetId="26">#REF!</definedName>
    <definedName name="EPMC1" localSheetId="27">#REF!</definedName>
    <definedName name="EPMC1" localSheetId="28">#REF!</definedName>
    <definedName name="EPMC1" localSheetId="29">#REF!</definedName>
    <definedName name="EPMC1" localSheetId="30">#REF!</definedName>
    <definedName name="EPMC1" localSheetId="32">#REF!</definedName>
    <definedName name="EPMC1" localSheetId="0">#REF!</definedName>
    <definedName name="EPMC1">#REF!</definedName>
    <definedName name="EPMC2" localSheetId="35">#REF!</definedName>
    <definedName name="EPMC2" localSheetId="36">#REF!</definedName>
    <definedName name="EPMC2" localSheetId="37">#REF!</definedName>
    <definedName name="EPMC2" localSheetId="26">#REF!</definedName>
    <definedName name="EPMC2" localSheetId="27">#REF!</definedName>
    <definedName name="EPMC2" localSheetId="28">#REF!</definedName>
    <definedName name="EPMC2" localSheetId="29">#REF!</definedName>
    <definedName name="EPMC2" localSheetId="30">#REF!</definedName>
    <definedName name="EPMC2" localSheetId="32">#REF!</definedName>
    <definedName name="EPMC2" localSheetId="0">#REF!</definedName>
    <definedName name="EPMC2">#REF!</definedName>
    <definedName name="EPMC3" localSheetId="35">#REF!</definedName>
    <definedName name="EPMC3" localSheetId="36">#REF!</definedName>
    <definedName name="EPMC3" localSheetId="37">#REF!</definedName>
    <definedName name="EPMC3" localSheetId="26">#REF!</definedName>
    <definedName name="EPMC3" localSheetId="27">#REF!</definedName>
    <definedName name="EPMC3" localSheetId="28">#REF!</definedName>
    <definedName name="EPMC3" localSheetId="29">#REF!</definedName>
    <definedName name="EPMC3" localSheetId="30">#REF!</definedName>
    <definedName name="EPMC3" localSheetId="32">#REF!</definedName>
    <definedName name="EPMC3" localSheetId="0">#REF!</definedName>
    <definedName name="EPMC3">#REF!</definedName>
    <definedName name="EPMC4" localSheetId="35">#REF!</definedName>
    <definedName name="EPMC4" localSheetId="36">#REF!</definedName>
    <definedName name="EPMC4" localSheetId="37">#REF!</definedName>
    <definedName name="EPMC4" localSheetId="26">#REF!</definedName>
    <definedName name="EPMC4" localSheetId="27">#REF!</definedName>
    <definedName name="EPMC4" localSheetId="28">#REF!</definedName>
    <definedName name="EPMC4" localSheetId="29">#REF!</definedName>
    <definedName name="EPMC4" localSheetId="30">#REF!</definedName>
    <definedName name="EPMC4" localSheetId="32">#REF!</definedName>
    <definedName name="EPMC4" localSheetId="0">#REF!</definedName>
    <definedName name="EPMC4">#REF!</definedName>
    <definedName name="Equity_Bridge_Loan_Interest_Expense_Lease">#REF!</definedName>
    <definedName name="equityapo_volatility" localSheetId="18">#REF!</definedName>
    <definedName name="equityapo_volatility">#REF!</definedName>
    <definedName name="equityoption_treesteps" localSheetId="18">#REF!</definedName>
    <definedName name="equityoption_treesteps">#REF!</definedName>
    <definedName name="equityoption_volatility" localSheetId="18">#REF!</definedName>
    <definedName name="equityoption_volatility">#REF!</definedName>
    <definedName name="Escalation_2001_2004">#REF!</definedName>
    <definedName name="Escalation_2004_2006">#REF!</definedName>
    <definedName name="EssAliasTable">"Default"</definedName>
    <definedName name="essbase_are">#REF!</definedName>
    <definedName name="ESSBASE_AREA" localSheetId="18">#REF!</definedName>
    <definedName name="ESSBASE_AREA">#REF!</definedName>
    <definedName name="Estimated_Month" localSheetId="35">#REF!</definedName>
    <definedName name="Estimated_Month" localSheetId="36">#REF!</definedName>
    <definedName name="Estimated_Month" localSheetId="37">#REF!</definedName>
    <definedName name="Estimated_Month" localSheetId="26">#REF!</definedName>
    <definedName name="Estimated_Month" localSheetId="27">#REF!</definedName>
    <definedName name="Estimated_Month" localSheetId="28">#REF!</definedName>
    <definedName name="Estimated_Month" localSheetId="29">#REF!</definedName>
    <definedName name="Estimated_Month" localSheetId="30">#REF!</definedName>
    <definedName name="Estimated_Month" localSheetId="31">#REF!</definedName>
    <definedName name="Estimated_Month" localSheetId="32">#REF!</definedName>
    <definedName name="Estimated_Month" localSheetId="18">#REF!</definedName>
    <definedName name="Estimated_Month" localSheetId="0">#REF!</definedName>
    <definedName name="Estimated_Month">#REF!</definedName>
    <definedName name="EstimatedMonth" localSheetId="35">#REF!</definedName>
    <definedName name="EstimatedMonth" localSheetId="36">#REF!</definedName>
    <definedName name="EstimatedMonth" localSheetId="37">#REF!</definedName>
    <definedName name="EstimatedMonth" localSheetId="26">#REF!</definedName>
    <definedName name="EstimatedMonth" localSheetId="27">#REF!</definedName>
    <definedName name="EstimatedMonth" localSheetId="28">#REF!</definedName>
    <definedName name="EstimatedMonth" localSheetId="29">#REF!</definedName>
    <definedName name="EstimatedMonth" localSheetId="30">#REF!</definedName>
    <definedName name="EstimatedMonth" localSheetId="32">#REF!</definedName>
    <definedName name="EstimatedMonth" localSheetId="18">#REF!</definedName>
    <definedName name="EstimatedMonth" localSheetId="0">#REF!</definedName>
    <definedName name="EstimatedMonth">#REF!</definedName>
    <definedName name="EUL" localSheetId="35">#REF!</definedName>
    <definedName name="EUL" localSheetId="36">#REF!</definedName>
    <definedName name="EUL" localSheetId="37">#REF!</definedName>
    <definedName name="EUL" localSheetId="26">#REF!</definedName>
    <definedName name="EUL" localSheetId="27">#REF!</definedName>
    <definedName name="EUL" localSheetId="28">#REF!</definedName>
    <definedName name="EUL" localSheetId="29">#REF!</definedName>
    <definedName name="EUL" localSheetId="30">#REF!</definedName>
    <definedName name="EUL" localSheetId="32">#REF!</definedName>
    <definedName name="EUL" localSheetId="18">#REF!</definedName>
    <definedName name="EUL" localSheetId="0">#REF!</definedName>
    <definedName name="EUL">#REF!</definedName>
    <definedName name="eurofutopt_meanreversion" localSheetId="18">#REF!</definedName>
    <definedName name="eurofutopt_meanreversion">#REF!</definedName>
    <definedName name="eurofutopt_model" localSheetId="18">#REF!</definedName>
    <definedName name="eurofutopt_model">#REF!</definedName>
    <definedName name="eurofutopt_volatility">#REF!</definedName>
    <definedName name="ev.Calculation" hidden="1">-4105</definedName>
    <definedName name="ev.Initialized" hidden="1">FALSE</definedName>
    <definedName name="evap">#REF!</definedName>
    <definedName name="evapcoolercover" localSheetId="18">#REF!</definedName>
    <definedName name="evapcoolermaintenance" localSheetId="18">#REF!</definedName>
    <definedName name="EXA" localSheetId="18">#REF!</definedName>
    <definedName name="EXA">#REF!</definedName>
    <definedName name="Excess_Dividend_Tax_Amount_Unlevered" localSheetId="18">#REF!</definedName>
    <definedName name="Excess_Dividend_Tax_Amount_Unlevered">#REF!</definedName>
    <definedName name="Excess_Dividends_Tax_Amount" localSheetId="18">#REF!</definedName>
    <definedName name="Excess_Dividends_Tax_Amount">#REF!</definedName>
    <definedName name="exchange_rates">#REF!</definedName>
    <definedName name="EXHIBIT" localSheetId="35">#REF!</definedName>
    <definedName name="EXHIBIT" localSheetId="36">#REF!</definedName>
    <definedName name="EXHIBIT" localSheetId="37">#REF!</definedName>
    <definedName name="EXHIBIT" localSheetId="26">#REF!</definedName>
    <definedName name="EXHIBIT" localSheetId="27">#REF!</definedName>
    <definedName name="EXHIBIT" localSheetId="28">#REF!</definedName>
    <definedName name="EXHIBIT" localSheetId="29">#REF!</definedName>
    <definedName name="EXHIBIT" localSheetId="30">#REF!</definedName>
    <definedName name="EXHIBIT" localSheetId="32">#REF!</definedName>
    <definedName name="EXHIBIT" localSheetId="18">#REF!</definedName>
    <definedName name="EXHIBIT" localSheetId="0">#REF!</definedName>
    <definedName name="EXHIBIT">#REF!</definedName>
    <definedName name="existing" localSheetId="18">#REF!</definedName>
    <definedName name="existing">#REF!</definedName>
    <definedName name="existing_table" localSheetId="18">#REF!</definedName>
    <definedName name="existing_table">#REF!</definedName>
    <definedName name="f" localSheetId="18" hidden="1">{"Page_1",#N/A,FALSE,"BAD4Q98";"Page_2",#N/A,FALSE,"BAD4Q98";"Page_3",#N/A,FALSE,"BAD4Q98";"Page_4",#N/A,FALSE,"BAD4Q98";"Page_5",#N/A,FALSE,"BAD4Q98";"Page_6",#N/A,FALSE,"BAD4Q98";"Input_1",#N/A,FALSE,"BAD4Q98";"Input_2",#N/A,FALSE,"BAD4Q98"}</definedName>
    <definedName name="f" hidden="1">{"Page_1",#N/A,FALSE,"BAD4Q98";"Page_2",#N/A,FALSE,"BAD4Q98";"Page_3",#N/A,FALSE,"BAD4Q98";"Page_4",#N/A,FALSE,"BAD4Q98";"Page_5",#N/A,FALSE,"BAD4Q98";"Page_6",#N/A,FALSE,"BAD4Q98";"Input_1",#N/A,FALSE,"BAD4Q98";"Input_2",#N/A,FALSE,"BAD4Q98"}</definedName>
    <definedName name="FACT">#REF!</definedName>
    <definedName name="faucetaerator" localSheetId="18">#REF!</definedName>
    <definedName name="fdasdfdsadf" localSheetId="18">#REF!</definedName>
    <definedName name="fdasdfdsadf">#REF!</definedName>
    <definedName name="fdfdfdfd" localSheetId="18">#REF!</definedName>
    <definedName name="fdfdfdfd">#REF!</definedName>
    <definedName name="fdfdfdfdfd" localSheetId="18">#REF!</definedName>
    <definedName name="fdfdfdfdfd">#REF!</definedName>
    <definedName name="FEDELEC">#REF!</definedName>
    <definedName name="Federal_Income_Tax_Amount">#REF!</definedName>
    <definedName name="Federal_Income_Tax_Amount_Unlevered">#REF!</definedName>
    <definedName name="FEDGAS">#REF!</definedName>
    <definedName name="fedopt_volatility">#REF!</definedName>
    <definedName name="fff" localSheetId="18"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gvfgf">#REF!</definedName>
    <definedName name="fielddelim">#REF!</definedName>
    <definedName name="Fin_Plan_1293">#REF!</definedName>
    <definedName name="Final___5_yr_TDBU_Capital_Budget" localSheetId="35">#REF!</definedName>
    <definedName name="Final___5_yr_TDBU_Capital_Budget" localSheetId="36">#REF!</definedName>
    <definedName name="Final___5_yr_TDBU_Capital_Budget" localSheetId="37">#REF!</definedName>
    <definedName name="Final___5_yr_TDBU_Capital_Budget" localSheetId="26">#REF!</definedName>
    <definedName name="Final___5_yr_TDBU_Capital_Budget" localSheetId="27">#REF!</definedName>
    <definedName name="Final___5_yr_TDBU_Capital_Budget" localSheetId="28">#REF!</definedName>
    <definedName name="Final___5_yr_TDBU_Capital_Budget" localSheetId="29">#REF!</definedName>
    <definedName name="Final___5_yr_TDBU_Capital_Budget" localSheetId="30">#REF!</definedName>
    <definedName name="Final___5_yr_TDBU_Capital_Budget" localSheetId="32">#REF!</definedName>
    <definedName name="Final___5_yr_TDBU_Capital_Budget" localSheetId="0">#REF!</definedName>
    <definedName name="Final___5_yr_TDBU_Capital_Budget">#REF!</definedName>
    <definedName name="Fire_District_Payment_Base_Year">#REF!</definedName>
    <definedName name="Fire_District_Payment_Input">#REF!</definedName>
    <definedName name="FirstOne">#REF!</definedName>
    <definedName name="Fletes" localSheetId="18" hidden="1">{#N/A,#N/A,FALSE,"Aging Summary";#N/A,#N/A,FALSE,"Ratio Analysis";#N/A,#N/A,FALSE,"Test 120 Day Accts";#N/A,#N/A,FALSE,"Tickmarks"}</definedName>
    <definedName name="Fletes" hidden="1">{#N/A,#N/A,FALSE,"Aging Summary";#N/A,#N/A,FALSE,"Ratio Analysis";#N/A,#N/A,FALSE,"Test 120 Day Accts";#N/A,#N/A,FALSE,"Tickmarks"}</definedName>
    <definedName name="FOOTNOTES" localSheetId="35">#REF!</definedName>
    <definedName name="FOOTNOTES" localSheetId="36">#REF!</definedName>
    <definedName name="FOOTNOTES" localSheetId="37">#REF!</definedName>
    <definedName name="FOOTNOTES" localSheetId="26">#REF!</definedName>
    <definedName name="FOOTNOTES" localSheetId="27">#REF!</definedName>
    <definedName name="FOOTNOTES" localSheetId="28">#REF!</definedName>
    <definedName name="FOOTNOTES" localSheetId="29">#REF!</definedName>
    <definedName name="FOOTNOTES" localSheetId="30">#REF!</definedName>
    <definedName name="FOOTNOTES" localSheetId="32">#REF!</definedName>
    <definedName name="FOOTNOTES" localSheetId="18">#REF!</definedName>
    <definedName name="FOOTNOTES" localSheetId="0">#REF!</definedName>
    <definedName name="FOOTNOTES">#REF!</definedName>
    <definedName name="Fringe_Rate_1995">#REF!</definedName>
    <definedName name="Fringe_Rate_1996">#REF!</definedName>
    <definedName name="Fringe_Rate_1997">#REF!</definedName>
    <definedName name="Fringe_Rate_1998">#REF!</definedName>
    <definedName name="Fringe_Rate_1999">#REF!</definedName>
    <definedName name="Fringe_Rate_2000">#REF!</definedName>
    <definedName name="FUN">#REF!</definedName>
    <definedName name="furnacefilter" localSheetId="18">#REF!</definedName>
    <definedName name="FutDates">#REF!</definedName>
    <definedName name="FutMTM">#REF!</definedName>
    <definedName name="FutVol">#REF!</definedName>
    <definedName name="fwdopt_meanreversion" localSheetId="18">#REF!</definedName>
    <definedName name="fwdopt_meanreversion">#REF!</definedName>
    <definedName name="fwdopt_meshpoints" localSheetId="18">#REF!</definedName>
    <definedName name="fwdopt_meshpoints">#REF!</definedName>
    <definedName name="fwdopt_model" localSheetId="18">#REF!</definedName>
    <definedName name="fwdopt_model">#REF!</definedName>
    <definedName name="FYE">#REF!</definedName>
    <definedName name="g" localSheetId="18" hidden="1">{"SourcesUses",#N/A,TRUE,#N/A;"TransOverview",#N/A,TRUE,"CFMODEL"}</definedName>
    <definedName name="g" hidden="1">{"SourcesUses",#N/A,TRUE,#N/A;"TransOverview",#N/A,TRUE,"CFMODEL"}</definedName>
    <definedName name="gas">#REF!</definedName>
    <definedName name="gasfurnacerepair" localSheetId="18">#REF!</definedName>
    <definedName name="gasfurnacereplacement" localSheetId="18">#REF!</definedName>
    <definedName name="gaskets" localSheetId="18">#REF!</definedName>
    <definedName name="GasServicesDates">#REF!</definedName>
    <definedName name="GasServicesMTM">#REF!</definedName>
    <definedName name="GasServicesVol">#REF!</definedName>
    <definedName name="Gastos_a_prorratear" localSheetId="18">#REF!</definedName>
    <definedName name="Gastos_a_prorratear">#REF!</definedName>
    <definedName name="gaswaterheaterreplacement" localSheetId="18">#REF!</definedName>
    <definedName name="gatt">#REF!</definedName>
    <definedName name="Gen.plant_loading_factor">#REF!</definedName>
    <definedName name="gfdg" localSheetId="18" hidden="1">{"Page_1",#N/A,FALSE,"BAD4Q98";"Page_2",#N/A,FALSE,"BAD4Q98";"Page_3",#N/A,FALSE,"BAD4Q98";"Page_4",#N/A,FALSE,"BAD4Q98";"Page_5",#N/A,FALSE,"BAD4Q98";"Page_6",#N/A,FALSE,"BAD4Q98";"Input_1",#N/A,FALSE,"BAD4Q98";"Input_2",#N/A,FALSE,"BAD4Q98"}</definedName>
    <definedName name="gfdg" hidden="1">{"Page_1",#N/A,FALSE,"BAD4Q98";"Page_2",#N/A,FALSE,"BAD4Q98";"Page_3",#N/A,FALSE,"BAD4Q98";"Page_4",#N/A,FALSE,"BAD4Q98";"Page_5",#N/A,FALSE,"BAD4Q98";"Page_6",#N/A,FALSE,"BAD4Q98";"Input_1",#N/A,FALSE,"BAD4Q98";"Input_2",#N/A,FALSE,"BAD4Q98"}</definedName>
    <definedName name="gfgfgf">#REF!</definedName>
    <definedName name="gggg" localSheetId="18" hidden="1">{"SourcesUses",#N/A,TRUE,#N/A;"TransOverview",#N/A,TRUE,"CFMODEL"}</definedName>
    <definedName name="gggg" hidden="1">{"SourcesUses",#N/A,TRUE,#N/A;"TransOverview",#N/A,TRUE,"CFMODEL"}</definedName>
    <definedName name="GRC" localSheetId="35">#REF!</definedName>
    <definedName name="GRC" localSheetId="36">#REF!</definedName>
    <definedName name="GRC" localSheetId="37">#REF!</definedName>
    <definedName name="GRC" localSheetId="26">#REF!</definedName>
    <definedName name="GRC" localSheetId="27">#REF!</definedName>
    <definedName name="GRC" localSheetId="28">#REF!</definedName>
    <definedName name="GRC" localSheetId="29">#REF!</definedName>
    <definedName name="GRC" localSheetId="30">#REF!</definedName>
    <definedName name="GRC" localSheetId="32">#REF!</definedName>
    <definedName name="GRC" localSheetId="18">#REF!</definedName>
    <definedName name="GRC" localSheetId="0">#REF!</definedName>
    <definedName name="GRC">#REF!</definedName>
    <definedName name="Gross_Earnings_Tax_Amount" localSheetId="18">#REF!</definedName>
    <definedName name="Gross_Earnings_Tax_Amount">#REF!</definedName>
    <definedName name="guam" localSheetId="18"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guam"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HELP">IF(Values_Entered,Header_Row+[0]!Number_of_Payments,Header_Row)</definedName>
    <definedName name="hhhh" localSheetId="18" hidden="1">{"SourcesUses",#N/A,TRUE,#N/A;"TransOverview",#N/A,TRUE,"CFMODEL"}</definedName>
    <definedName name="hhhh" hidden="1">{"SourcesUses",#N/A,TRUE,#N/A;"TransOverview",#N/A,TRUE,"CFMODEL"}</definedName>
    <definedName name="hkjhkhkjhkh">#REF!</definedName>
    <definedName name="hn._I006" localSheetId="18" hidden="1">#REF!</definedName>
    <definedName name="hn._I006" hidden="1">#REF!</definedName>
    <definedName name="hn._I018" localSheetId="18" hidden="1">#REF!</definedName>
    <definedName name="hn._I018" hidden="1">#REF!</definedName>
    <definedName name="hn._I024" hidden="1">#REF!</definedName>
    <definedName name="hn._I028" hidden="1">#REF!</definedName>
    <definedName name="hn._I029" hidden="1">#REF!</definedName>
    <definedName name="hn._I030" hidden="1">#REF!</definedName>
    <definedName name="hn._I031" hidden="1">#REF!</definedName>
    <definedName name="hn._I044" hidden="1">#REF!</definedName>
    <definedName name="hn._I051" hidden="1">#REF!</definedName>
    <definedName name="hn._I059" hidden="1">#REF!</definedName>
    <definedName name="hn._I062" hidden="1">#REF!</definedName>
    <definedName name="hn._I070" hidden="1">#REF!</definedName>
    <definedName name="hn._I071" hidden="1">#REF!</definedName>
    <definedName name="hn._I075" hidden="1">#REF!</definedName>
    <definedName name="hn._I077" hidden="1">#REF!</definedName>
    <definedName name="hn._I083" hidden="1">#REF!</definedName>
    <definedName name="hn._I085" hidden="1">#REF!</definedName>
    <definedName name="hn._P001" hidden="1">#REF!</definedName>
    <definedName name="hn._P002" hidden="1">#REF!</definedName>
    <definedName name="hn._P004" hidden="1">#REF!</definedName>
    <definedName name="hn._P014" hidden="1">#REF!</definedName>
    <definedName name="hn._P016" hidden="1">#REF!</definedName>
    <definedName name="hn._P017" hidden="1">#REF!</definedName>
    <definedName name="hn._P017g" hidden="1">#REF!</definedName>
    <definedName name="hn._P021" hidden="1">#REF!</definedName>
    <definedName name="hn._P024" hidden="1">#REF!</definedName>
    <definedName name="hn.Add015" hidden="1">#REF!</definedName>
    <definedName name="hn.ConvertZero1" hidden="1">#REF!,#REF!,#REF!,#REF!,#REF!,#REF!,#REF!,#REF!,#REF!,#REF!</definedName>
    <definedName name="hn.ConvertZero2" hidden="1">#REF!,#REF!,#REF!,#REF!,#REF!,#REF!,#REF!,#REF!</definedName>
    <definedName name="hn.ConvertZero3" hidden="1">#REF!,#REF!,#REF!,#REF!,#REF!</definedName>
    <definedName name="hn.ConvertZero4" hidden="1">#REF!,#REF!,#REF!,#REF!,#REF!,#REF!,#REF!,#REF!</definedName>
    <definedName name="hn.ConvertZeroUnhide1" hidden="1">#REF!,#REF!,#REF!</definedName>
    <definedName name="hn.Delete015" localSheetId="18" hidden="1">#REF!,#REF!,#REF!,#REF!</definedName>
    <definedName name="hn.Delete015" hidden="1">#REF!,#REF!,#REF!,#REF!</definedName>
    <definedName name="hn.domestic" localSheetId="18" hidden="1">#REF!</definedName>
    <definedName name="hn.domestic" hidden="1">#REF!</definedName>
    <definedName name="hn.DZ_MultByFXRates" hidden="1">#REF!,#REF!,#REF!,#REF!</definedName>
    <definedName name="hn.ExtDb" hidden="1">FALSE</definedName>
    <definedName name="hn.Global" localSheetId="18" hidden="1">#REF!</definedName>
    <definedName name="hn.Global" hidden="1">#REF!</definedName>
    <definedName name="hn.LTM_MultByFXRates" hidden="1">#REF!,#REF!,#REF!,#REF!,#REF!,#REF!,#REF!</definedName>
    <definedName name="hn.ModelType" hidden="1">"DEAL"</definedName>
    <definedName name="hn.ModelVersion" hidden="1">1</definedName>
    <definedName name="hn.MultbyFXRates" hidden="1">#REF!,#REF!,#REF!,#REF!,#REF!,#REF!,#REF!</definedName>
    <definedName name="hn.MultByFXRates1" hidden="1">#REF!,#REF!,#REF!,#REF!,#REF!</definedName>
    <definedName name="hn.MultByFXRates2" hidden="1">#REF!,#REF!,#REF!,#REF!,#REF!</definedName>
    <definedName name="hn.MultByFXRates3" hidden="1">#REF!,#REF!,#REF!,#REF!,#REF!</definedName>
    <definedName name="hn.MultbyFxrates4" hidden="1">#REF!,#REF!,#REF!,#REF!,#REF!,#REF!,#REF!</definedName>
    <definedName name="hn.multbyfxrates5" hidden="1">#REF!,#REF!,#REF!,#REF!,#REF!</definedName>
    <definedName name="hn.multbyfxrates6" hidden="1">#REF!,#REF!,#REF!,#REF!,#REF!</definedName>
    <definedName name="hn.multbyfxrates7" hidden="1">#REF!,#REF!,#REF!,#REF!,#REF!</definedName>
    <definedName name="hn.MultByFXRatesBot1" hidden="1">#REF!,#REF!,#REF!,#REF!,#REF!,#REF!,#REF!,#REF!,#REF!,#REF!,#REF!,#REF!</definedName>
    <definedName name="hn.MultByFXRatesBot2" hidden="1">#REF!,#REF!,#REF!,#REF!,#REF!,#REF!,#REF!,#REF!,#REF!,#REF!,#REF!,#REF!</definedName>
    <definedName name="hn.MultByFXRatesBot3" hidden="1">#REF!,#REF!,#REF!,#REF!,#REF!,#REF!,#REF!,#REF!,#REF!,#REF!,#REF!,#REF!</definedName>
    <definedName name="hn.MultByFXRatesBot4" hidden="1">#REF!,#REF!,#REF!,#REF!,#REF!,#REF!,#REF!,#REF!,#REF!,#REF!,#REF!,#REF!,#REF!</definedName>
    <definedName name="hn.MultByFXRatesBot5" hidden="1">#REF!,#REF!,#REF!,#REF!,#REF!,#REF!,#REF!,#REF!,#REF!,#REF!,#REF!</definedName>
    <definedName name="hn.MultByFXRatesBot6" hidden="1">#REF!,#REF!,#REF!,#REF!,#REF!,#REF!,#REF!,#REF!,#REF!,#REF!,#REF!</definedName>
    <definedName name="hn.MultByFXRatesBot7" hidden="1">#REF!,#REF!,#REF!,#REF!,#REF!,#REF!,#REF!,#REF!,#REF!,#REF!,#REF!</definedName>
    <definedName name="hn.MultByFXRatesTop1" hidden="1">#REF!,#REF!,#REF!,#REF!,#REF!,#REF!,#REF!,#REF!,#REF!,#REF!,#REF!,#REF!</definedName>
    <definedName name="hn.MultByFXRatesTop2" hidden="1">#REF!,#REF!,#REF!,#REF!,#REF!,#REF!,#REF!,#REF!,#REF!,#REF!,#REF!,#REF!,#REF!,#REF!,#REF!</definedName>
    <definedName name="hn.MultByFXRatesTop3" hidden="1">#REF!,#REF!,#REF!,#REF!,#REF!,#REF!,#REF!,#REF!,#REF!,#REF!,#REF!,#REF!,#REF!,#REF!,#REF!</definedName>
    <definedName name="hn.MultByFXRatesTop4" hidden="1">#REF!,#REF!,#REF!,#REF!,#REF!,#REF!,#REF!,#REF!,#REF!,#REF!,#REF!,#REF!,#REF!,#REF!,#REF!</definedName>
    <definedName name="hn.MultByFXRatesTop5" hidden="1">#REF!,#REF!,#REF!,#REF!,#REF!,#REF!,#REF!,#REF!,#REF!,#REF!,#REF!,#REF!</definedName>
    <definedName name="hn.MultByFXRatesTop6" hidden="1">#REF!,#REF!,#REF!,#REF!,#REF!,#REF!,#REF!,#REF!,#REF!,#REF!,#REF!,#REF!,#REF!,#REF!,#REF!</definedName>
    <definedName name="hn.MultByFXRatesTop7" hidden="1">#REF!,#REF!,#REF!,#REF!,#REF!,#REF!,#REF!,#REF!,#REF!,#REF!,#REF!,#REF!,#REF!,#REF!,#REF!</definedName>
    <definedName name="hn.NoUpload" hidden="1">0</definedName>
    <definedName name="hn.Version">"Version 2.14"</definedName>
    <definedName name="hn.YearLabel" localSheetId="18" hidden="1">#REF!</definedName>
    <definedName name="hn.YearLabel" hidden="1">#REF!</definedName>
    <definedName name="HOJA" localSheetId="18" hidden="1">{#N/A,#N/A,FALSE,"Index";#N/A,#N/A,FALSE,"COMPBS";#N/A,#N/A,FALSE,"COMPIS";#N/A,#N/A,FALSE,"MOBS";#N/A,#N/A,FALSE,"MOIS";#N/A,#N/A,FALSE,"M&amp;AEXP";#N/A,#N/A,FALSE,"D.L.EXP";#N/A,#N/A,FALSE,"MFGEXP";#N/A,#N/A,FALSE,"ADMEXP";#N/A,#N/A,FALSE,"DLPAY";#N/A,#N/A,FALSE,"INDPAY";#N/A,#N/A,FALSE,"HOURLY";#N/A,#N/A,FALSE,"HEAD";#N/A,#N/A,FALSE,"CASHTRAN";#N/A,#N/A,FALSE,"RESULT";#N/A,#N/A,FALSE,"CASHFLOW"}</definedName>
    <definedName name="HOJA" hidden="1">{#N/A,#N/A,FALSE,"Index";#N/A,#N/A,FALSE,"COMPBS";#N/A,#N/A,FALSE,"COMPIS";#N/A,#N/A,FALSE,"MOBS";#N/A,#N/A,FALSE,"MOIS";#N/A,#N/A,FALSE,"M&amp;AEXP";#N/A,#N/A,FALSE,"D.L.EXP";#N/A,#N/A,FALSE,"MFGEXP";#N/A,#N/A,FALSE,"ADMEXP";#N/A,#N/A,FALSE,"DLPAY";#N/A,#N/A,FALSE,"INDPAY";#N/A,#N/A,FALSE,"HOURLY";#N/A,#N/A,FALSE,"HEAD";#N/A,#N/A,FALSE,"CASHTRAN";#N/A,#N/A,FALSE,"RESULT";#N/A,#N/A,FALSE,"CASHFLOW"}</definedName>
    <definedName name="hoja." localSheetId="18" hidden="1">{#N/A,#N/A,FALSE,"Index";#N/A,#N/A,FALSE,"COMPBS";#N/A,#N/A,FALSE,"COMPIS";#N/A,#N/A,FALSE,"MOBS";#N/A,#N/A,FALSE,"MOIS";#N/A,#N/A,FALSE,"M&amp;AEXP";#N/A,#N/A,FALSE,"D.L.EXP";#N/A,#N/A,FALSE,"MFGEXP";#N/A,#N/A,FALSE,"ADMEXP";#N/A,#N/A,FALSE,"DLPAY";#N/A,#N/A,FALSE,"INDPAY";#N/A,#N/A,FALSE,"HOURLY";#N/A,#N/A,FALSE,"HEAD";#N/A,#N/A,FALSE,"CASHTRAN";#N/A,#N/A,FALSE,"RESULT";#N/A,#N/A,FALSE,"CASHFLOW"}</definedName>
    <definedName name="hoja." hidden="1">{#N/A,#N/A,FALSE,"Index";#N/A,#N/A,FALSE,"COMPBS";#N/A,#N/A,FALSE,"COMPIS";#N/A,#N/A,FALSE,"MOBS";#N/A,#N/A,FALSE,"MOIS";#N/A,#N/A,FALSE,"M&amp;AEXP";#N/A,#N/A,FALSE,"D.L.EXP";#N/A,#N/A,FALSE,"MFGEXP";#N/A,#N/A,FALSE,"ADMEXP";#N/A,#N/A,FALSE,"DLPAY";#N/A,#N/A,FALSE,"INDPAY";#N/A,#N/A,FALSE,"HOURLY";#N/A,#N/A,FALSE,"HEAD";#N/A,#N/A,FALSE,"CASHTRAN";#N/A,#N/A,FALSE,"RESULT";#N/A,#N/A,FALSE,"CASHFLOW"}</definedName>
    <definedName name="home_ccy">#REF!</definedName>
    <definedName name="horizon">#REF!</definedName>
    <definedName name="HTML_CodePage" hidden="1">1252</definedName>
    <definedName name="HTML_Control" localSheetId="18" hidden="1">{"'Attachment'!$A$1:$L$49"}</definedName>
    <definedName name="HTML_Control" hidden="1">{"'Attachment'!$A$1:$L$49"}</definedName>
    <definedName name="HTML_Control1" localSheetId="18" hidden="1">{"'Attachment'!$A$1:$L$49"}</definedName>
    <definedName name="HTML_Control1" hidden="1">{"'Attachment'!$A$1:$L$49"}</definedName>
    <definedName name="HTML_Control2" localSheetId="18" hidden="1">{"'Attachment'!$A$1:$L$49"}</definedName>
    <definedName name="HTML_Control2" hidden="1">{"'Attachment'!$A$1:$L$49"}</definedName>
    <definedName name="HTML_Control3" localSheetId="18" hidden="1">{"'Attachment'!$A$1:$L$49"}</definedName>
    <definedName name="HTML_Control3" hidden="1">{"'Attachment'!$A$1:$L$49"}</definedName>
    <definedName name="HTML_Description" hidden="1">""</definedName>
    <definedName name="HTML_Email" hidden="1">""</definedName>
    <definedName name="HTML_Header" hidden="1">"Attachment"</definedName>
    <definedName name="HTML_LastUpdate" hidden="1">"09/19/2001"</definedName>
    <definedName name="HTML_LineAfter" hidden="1">FALSE</definedName>
    <definedName name="HTML_LineBefore" hidden="1">FALSE</definedName>
    <definedName name="HTML_Name" hidden="1">"SEMPRA ENERGY"</definedName>
    <definedName name="HTML_OBDlg2" hidden="1">TRUE</definedName>
    <definedName name="HTML_OBDlg4" hidden="1">TRUE</definedName>
    <definedName name="HTML_OS" hidden="1">0</definedName>
    <definedName name="HTML_PathFile" hidden="1">"C:\Data\MyHTML.htm"</definedName>
    <definedName name="HTML_Title" hidden="1">"REG_Acct2001B3"</definedName>
    <definedName name="i">#REF!</definedName>
    <definedName name="iklhj" localSheetId="18" hidden="1">{"Page_1",#N/A,FALSE,"BAD4Q98";"Page_2",#N/A,FALSE,"BAD4Q98";"Page_3",#N/A,FALSE,"BAD4Q98";"Page_4",#N/A,FALSE,"BAD4Q98";"Page_5",#N/A,FALSE,"BAD4Q98";"Page_6",#N/A,FALSE,"BAD4Q98";"Input_1",#N/A,FALSE,"BAD4Q98";"Input_2",#N/A,FALSE,"BAD4Q98"}</definedName>
    <definedName name="iklhj" hidden="1">{"Page_1",#N/A,FALSE,"BAD4Q98";"Page_2",#N/A,FALSE,"BAD4Q98";"Page_3",#N/A,FALSE,"BAD4Q98";"Page_4",#N/A,FALSE,"BAD4Q98";"Page_5",#N/A,FALSE,"BAD4Q98";"Page_6",#N/A,FALSE,"BAD4Q98";"Input_1",#N/A,FALSE,"BAD4Q98";"Input_2",#N/A,FALSE,"BAD4Q98"}</definedName>
    <definedName name="IMPAC2004" localSheetId="18" hidden="1">{#N/A,#N/A,FALSE,"RECAP";#N/A,#N/A,FALSE,"MATBYCLS";#N/A,#N/A,FALSE,"STATUS";#N/A,#N/A,FALSE,"OP-ACT";#N/A,#N/A,FALSE,"W_O"}</definedName>
    <definedName name="IMPAC2004" hidden="1">{#N/A,#N/A,FALSE,"RECAP";#N/A,#N/A,FALSE,"MATBYCLS";#N/A,#N/A,FALSE,"STATUS";#N/A,#N/A,FALSE,"OP-ACT";#N/A,#N/A,FALSE,"W_O"}</definedName>
    <definedName name="imputent">#REF!</definedName>
    <definedName name="Inc">#REF!</definedName>
    <definedName name="IncAcct">#REF!</definedName>
    <definedName name="IncDesc">#REF!</definedName>
    <definedName name="index">#REF!</definedName>
    <definedName name="Industrial_Rev_Growth">#REF!</definedName>
    <definedName name="Infl2002">#REF!</definedName>
    <definedName name="Infl2003">#REF!</definedName>
    <definedName name="Infl2004">#REF!</definedName>
    <definedName name="Infl2005">#REF!</definedName>
    <definedName name="Infl2006">#REF!</definedName>
    <definedName name="Inflation_1996">#REF!</definedName>
    <definedName name="Inflation_1997">#REF!</definedName>
    <definedName name="Inflation_1998">#REF!</definedName>
    <definedName name="Inflation_1999">#REF!</definedName>
    <definedName name="Inflation_2000">#REF!</definedName>
    <definedName name="inhomeeduc" localSheetId="18">#REF!</definedName>
    <definedName name="initexp">#REF!</definedName>
    <definedName name="Initial_Cash_Flow_Quarter" localSheetId="18">#REF!</definedName>
    <definedName name="Initial_Cash_Flow_Quarter">#REF!</definedName>
    <definedName name="Initial_Operating_Period_Working_Capital_Percentage">#REF!</definedName>
    <definedName name="Initial_Working_Capital_Calculation" localSheetId="18">#REF!</definedName>
    <definedName name="Initial_Working_Capital_Calculation">#REF!</definedName>
    <definedName name="inpcjun93">34877.1</definedName>
    <definedName name="Input_1">"ce1:co57"</definedName>
    <definedName name="Input_2">"ce58:co121"</definedName>
    <definedName name="inputent">#REF!</definedName>
    <definedName name="Insurance_Cost_in_1999">#REF!</definedName>
    <definedName name="INT" localSheetId="18">#REF!</definedName>
    <definedName name="INT">#REF!</definedName>
    <definedName name="Interco2001">#REF!</definedName>
    <definedName name="Interco2002">#REF!</definedName>
    <definedName name="Interco2003">#REF!</definedName>
    <definedName name="Interco2004">#REF!</definedName>
    <definedName name="Interco2005">#REF!</definedName>
    <definedName name="Interco2006">#REF!</definedName>
    <definedName name="IQ_ACCOUNT_CHANGE" hidden="1">"c1449"</definedName>
    <definedName name="IQ_ACCOUNTING_STANDARD" hidden="1">"c4539"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 hidden="1">"c5315"</definedName>
    <definedName name="IQ_AVG_BROKER_REC_REUT" hidden="1">"c3630"</definedName>
    <definedName name="IQ_AVG_DAILY_VOL" hidden="1">"c65"</definedName>
    <definedName name="IQ_AVG_EMPLOYEES" hidden="1">"c6019"</definedName>
    <definedName name="IQ_AVG_INDUSTRY_REC" hidden="1">"c4455"</definedName>
    <definedName name="IQ_AVG_INDUSTRY_REC_NO" hidden="1">"c4454"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MP_EMPLOYEES" hidden="1">"c6020"</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OUTSTANDING_CURRENT_EST" hidden="1">"c4128"</definedName>
    <definedName name="IQ_BASIC_OUTSTANDING_CURRENT_HIGH_EST" hidden="1">"c4129"</definedName>
    <definedName name="IQ_BASIC_OUTSTANDING_CURRENT_LOW_EST" hidden="1">"c4130"</definedName>
    <definedName name="IQ_BASIC_OUTSTANDING_CURRENT_MEDIAN_EST" hidden="1">"c4131"</definedName>
    <definedName name="IQ_BASIC_OUTSTANDING_CURRENT_NUM_EST" hidden="1">"c4132"</definedName>
    <definedName name="IQ_BASIC_OUTSTANDING_CURRENT_STDDEV_EST" hidden="1">"c4133"</definedName>
    <definedName name="IQ_BASIC_OUTSTANDING_EST" hidden="1">"c4134"</definedName>
    <definedName name="IQ_BASIC_OUTSTANDING_HIGH_EST" hidden="1">"c4135"</definedName>
    <definedName name="IQ_BASIC_OUTSTANDING_LOW_EST" hidden="1">"c4136"</definedName>
    <definedName name="IQ_BASIC_OUTSTANDING_MEDIAN_EST" hidden="1">"c4137"</definedName>
    <definedName name="IQ_BASIC_OUTSTANDING_NUM_EST" hidden="1">"c4138"</definedName>
    <definedName name="IQ_BASIC_OUTSTANDING_STDDEV_EST" hidden="1">"c4139"</definedName>
    <definedName name="IQ_BASIC_WEIGHT" hidden="1">"c87"</definedName>
    <definedName name="IQ_BASIC_WEIGHT_EST" hidden="1">"c4140"</definedName>
    <definedName name="IQ_BASIC_WEIGHT_GUIDANCE" hidden="1">"c4141"</definedName>
    <definedName name="IQ_BASIC_WEIGHT_HIGH_EST" hidden="1">"c4142"</definedName>
    <definedName name="IQ_BASIC_WEIGHT_LOW_EST" hidden="1">"c4143"</definedName>
    <definedName name="IQ_BASIC_WEIGHT_MEDIAN_EST" hidden="1">"c4144"</definedName>
    <definedName name="IQ_BASIC_WEIGHT_NUM_EST" hidden="1">"c4145"</definedName>
    <definedName name="IQ_BASIC_WEIGHT_STDDEV_EST" hidden="1">"c4146"</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ROK_COMISSION" hidden="1">"c98"</definedName>
    <definedName name="IQ_BROK_COMMISSION" hidden="1">"c3514"</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EST" hidden="1">"c5624"</definedName>
    <definedName name="IQ_BV_HIGH_EST" hidden="1">"c5626"</definedName>
    <definedName name="IQ_BV_LOW_EST" hidden="1">"c5627"</definedName>
    <definedName name="IQ_BV_MEDIAN_EST" hidden="1">"c5625"</definedName>
    <definedName name="IQ_BV_NUM_EST" hidden="1">"c5628"</definedName>
    <definedName name="IQ_BV_OVER_SHARES" hidden="1">"c1349"</definedName>
    <definedName name="IQ_BV_SHARE" hidden="1">"c100"</definedName>
    <definedName name="IQ_BV_SHARE_ACT_OR_EST" hidden="1">"c3587"</definedName>
    <definedName name="IQ_BV_SHARE_ACT_OR_EST_REUT" hidden="1">"c5477"</definedName>
    <definedName name="IQ_BV_SHARE_EST" hidden="1">"c3541"</definedName>
    <definedName name="IQ_BV_SHARE_EST_REUT" hidden="1">"c5439"</definedName>
    <definedName name="IQ_BV_SHARE_HIGH_EST" hidden="1">"c3542"</definedName>
    <definedName name="IQ_BV_SHARE_HIGH_EST_REUT" hidden="1">"c5441"</definedName>
    <definedName name="IQ_BV_SHARE_LOW_EST" hidden="1">"c3543"</definedName>
    <definedName name="IQ_BV_SHARE_LOW_EST_REUT" hidden="1">"c5442"</definedName>
    <definedName name="IQ_BV_SHARE_MEDIAN_EST" hidden="1">"c3544"</definedName>
    <definedName name="IQ_BV_SHARE_MEDIAN_EST_REUT" hidden="1">"c5440"</definedName>
    <definedName name="IQ_BV_SHARE_NUM_EST" hidden="1">"c3539"</definedName>
    <definedName name="IQ_BV_SHARE_NUM_EST_REUT" hidden="1">"c5443"</definedName>
    <definedName name="IQ_BV_SHARE_STDDEV_EST" hidden="1">"c3540"</definedName>
    <definedName name="IQ_BV_SHARE_STDDEV_EST_REUT" hidden="1">"c5444"</definedName>
    <definedName name="IQ_BV_STDDEV_EST" hidden="1">"c5629"</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 hidden="1">"c3584"</definedName>
    <definedName name="IQ_CAPEX_ACT_OR_EST_REUT" hidden="1">"c5474"</definedName>
    <definedName name="IQ_CAPEX_BNK" hidden="1">"c110"</definedName>
    <definedName name="IQ_CAPEX_BR" hidden="1">"c111"</definedName>
    <definedName name="IQ_CAPEX_EST" hidden="1">"c3523"</definedName>
    <definedName name="IQ_CAPEX_EST_REUT" hidden="1">"c3969"</definedName>
    <definedName name="IQ_CAPEX_FIN" hidden="1">"c112"</definedName>
    <definedName name="IQ_CAPEX_GUIDANCE" hidden="1">"c4150"</definedName>
    <definedName name="IQ_CAPEX_HIGH_EST" hidden="1">"c3524"</definedName>
    <definedName name="IQ_CAPEX_HIGH_EST_REUT" hidden="1">"c3971"</definedName>
    <definedName name="IQ_CAPEX_HIGH_GUIDANCE" hidden="1">"c4180"</definedName>
    <definedName name="IQ_CAPEX_INS" hidden="1">"c113"</definedName>
    <definedName name="IQ_CAPEX_LOW_EST" hidden="1">"c3525"</definedName>
    <definedName name="IQ_CAPEX_LOW_EST_REUT" hidden="1">"c3972"</definedName>
    <definedName name="IQ_CAPEX_LOW_GUIDANCE" hidden="1">"c4220"</definedName>
    <definedName name="IQ_CAPEX_MEDIAN_EST" hidden="1">"c3526"</definedName>
    <definedName name="IQ_CAPEX_MEDIAN_EST_REUT" hidden="1">"c3970"</definedName>
    <definedName name="IQ_CAPEX_NUM_EST" hidden="1">"c3521"</definedName>
    <definedName name="IQ_CAPEX_NUM_EST_REUT" hidden="1">"c3973"</definedName>
    <definedName name="IQ_CAPEX_STDDEV_EST" hidden="1">"c3522"</definedName>
    <definedName name="IQ_CAPEX_STDDEV_EST_REUT" hidden="1">"c3974"</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"c1630"</definedName>
    <definedName name="IQ_CASH_CONVERSION" hidden="1">"c117"</definedName>
    <definedName name="IQ_CASH_DUE_BANKS" hidden="1">"c1351"</definedName>
    <definedName name="IQ_CASH_EPS_ACT_OR_EST" hidden="1">"c5638"</definedName>
    <definedName name="IQ_CASH_EPS_EST" hidden="1">"c5631"</definedName>
    <definedName name="IQ_CASH_EPS_HIGH_EST" hidden="1">"c5633"</definedName>
    <definedName name="IQ_CASH_EPS_LOW_EST" hidden="1">"c5634"</definedName>
    <definedName name="IQ_CASH_EPS_MEDIAN_EST" hidden="1">"c5632"</definedName>
    <definedName name="IQ_CASH_EPS_NUM_EST" hidden="1">"c5635"</definedName>
    <definedName name="IQ_CASH_EPS_STDDEV_EST" hidden="1">"c5636"</definedName>
    <definedName name="IQ_CASH_EQUIV" hidden="1">"c118"</definedName>
    <definedName name="IQ_CASH_FINAN" hidden="1">"c119"</definedName>
    <definedName name="IQ_CASH_FLOW_ACT_OR_EST" hidden="1">"c4154"</definedName>
    <definedName name="IQ_CASH_FLOW_EST" hidden="1">"c4153"</definedName>
    <definedName name="IQ_CASH_FLOW_GUIDANCE" hidden="1">"c4155"</definedName>
    <definedName name="IQ_CASH_FLOW_HIGH_EST" hidden="1">"c4156"</definedName>
    <definedName name="IQ_CASH_FLOW_HIGH_GUIDANCE" hidden="1">"c4201"</definedName>
    <definedName name="IQ_CASH_FLOW_LOW_EST" hidden="1">"c4157"</definedName>
    <definedName name="IQ_CASH_FLOW_LOW_GUIDANCE" hidden="1">"c4241"</definedName>
    <definedName name="IQ_CASH_FLOW_MEDIAN_EST" hidden="1">"c4158"</definedName>
    <definedName name="IQ_CASH_FLOW_NUM_EST" hidden="1">"c4159"</definedName>
    <definedName name="IQ_CASH_FLOW_STDDEV_EST" hidden="1">"c4160"</definedName>
    <definedName name="IQ_CASH_INTEREST" hidden="1">"c120"</definedName>
    <definedName name="IQ_CASH_INVEST" hidden="1">"c121"</definedName>
    <definedName name="IQ_CASH_OPER" hidden="1">"c122"</definedName>
    <definedName name="IQ_CASH_OPER_ACT_OR_EST" hidden="1">"c4164"</definedName>
    <definedName name="IQ_CASH_OPER_EST" hidden="1">"c4163"</definedName>
    <definedName name="IQ_CASH_OPER_GUIDANCE" hidden="1">"c4165"</definedName>
    <definedName name="IQ_CASH_OPER_HIGH_EST" hidden="1">"c4166"</definedName>
    <definedName name="IQ_CASH_OPER_HIGH_GUIDANCE" hidden="1">"c4185"</definedName>
    <definedName name="IQ_CASH_OPER_LOW_EST" hidden="1">"c4244"</definedName>
    <definedName name="IQ_CASH_OPER_LOW_GUIDANCE" hidden="1">"c4225"</definedName>
    <definedName name="IQ_CASH_OPER_MEDIAN_EST" hidden="1">"c4245"</definedName>
    <definedName name="IQ_CASH_OPER_NUM_EST" hidden="1">"c4246"</definedName>
    <definedName name="IQ_CASH_OPER_STDDEV_EST" hidden="1">"c4247"</definedName>
    <definedName name="IQ_CASH_SEGREG" hidden="1">"c123"</definedName>
    <definedName name="IQ_CASH_SHARE" hidden="1">"c1911"</definedName>
    <definedName name="IQ_CASH_ST" hidden="1">"c1355"</definedName>
    <definedName name="IQ_CASH_ST_INVEST" hidden="1">"c124"</definedName>
    <definedName name="IQ_CASH_ST_INVEST_EST" hidden="1">"c4249"</definedName>
    <definedName name="IQ_CASH_ST_INVEST_GUIDANCE" hidden="1">"c4250"</definedName>
    <definedName name="IQ_CASH_ST_INVEST_HIGH_EST" hidden="1">"c4251"</definedName>
    <definedName name="IQ_CASH_ST_INVEST_HIGH_GUIDANCE" hidden="1">"c4195"</definedName>
    <definedName name="IQ_CASH_ST_INVEST_LOW_EST" hidden="1">"c4252"</definedName>
    <definedName name="IQ_CASH_ST_INVEST_LOW_GUIDANCE" hidden="1">"c4235"</definedName>
    <definedName name="IQ_CASH_ST_INVEST_MEDIAN_EST" hidden="1">"c4253"</definedName>
    <definedName name="IQ_CASH_ST_INVEST_NUM_EST" hidden="1">"c4254"</definedName>
    <definedName name="IQ_CASH_ST_INVEST_STDDEV_EST" hidden="1">"c4255"</definedName>
    <definedName name="IQ_CASH_TAXES" hidden="1">"c125"</definedName>
    <definedName name="IQ_CDS_ASK" hidden="1">"c6027"</definedName>
    <definedName name="IQ_CDS_BID" hidden="1">"c6026"</definedName>
    <definedName name="IQ_CDS_CURRENCY" hidden="1">"c6031"</definedName>
    <definedName name="IQ_CDS_EVAL_DATE" hidden="1">"c6029"</definedName>
    <definedName name="IQ_CDS_MID" hidden="1">"c6028"</definedName>
    <definedName name="IQ_CDS_NAME" hidden="1">"c6034"</definedName>
    <definedName name="IQ_CDS_TERM" hidden="1">"c6030"</definedName>
    <definedName name="IQ_CDS_TYPE" hidden="1">"c6025"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PS_ACT_OR_EST" hidden="1">"c2217"</definedName>
    <definedName name="IQ_CFPS_ACT_OR_EST_REUT" hidden="1">"c5463"</definedName>
    <definedName name="IQ_CFPS_EST" hidden="1">"c1667"</definedName>
    <definedName name="IQ_CFPS_EST_REUT" hidden="1">"c3844"</definedName>
    <definedName name="IQ_CFPS_GUIDANCE" hidden="1">"c4256"</definedName>
    <definedName name="IQ_CFPS_HIGH_EST" hidden="1">"c1669"</definedName>
    <definedName name="IQ_CFPS_HIGH_EST_REUT" hidden="1">"c3846"</definedName>
    <definedName name="IQ_CFPS_HIGH_GUIDANCE" hidden="1">"c4167"</definedName>
    <definedName name="IQ_CFPS_LOW_EST" hidden="1">"c1670"</definedName>
    <definedName name="IQ_CFPS_LOW_EST_REUT" hidden="1">"c3847"</definedName>
    <definedName name="IQ_CFPS_LOW_GUIDANCE" hidden="1">"c4207"</definedName>
    <definedName name="IQ_CFPS_MEDIAN_EST" hidden="1">"c1668"</definedName>
    <definedName name="IQ_CFPS_MEDIAN_EST_REUT" hidden="1">"c3845"</definedName>
    <definedName name="IQ_CFPS_NUM_EST" hidden="1">"c1671"</definedName>
    <definedName name="IQ_CFPS_NUM_EST_REUT" hidden="1">"c3848"</definedName>
    <definedName name="IQ_CFPS_STDDEV_EST" hidden="1">"c1672"</definedName>
    <definedName name="IQ_CFPS_STDDEV_EST_REUT" hidden="1">"c3849"</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ERT" hidden="1">"c2536"</definedName>
    <definedName name="IQ_CONVERT_PCT" hidden="1">"c2537"</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TY_EST" hidden="1">"c4257"</definedName>
    <definedName name="IQ_DEBT_EQUITY_HIGH_EST" hidden="1">"c4258"</definedName>
    <definedName name="IQ_DEBT_EQUITY_LOW_EST" hidden="1">"c4259"</definedName>
    <definedName name="IQ_DEBT_EQUITY_MEDIAN_EST" hidden="1">"c4260"</definedName>
    <definedName name="IQ_DEBT_EQUITY_NUM_EST" hidden="1">"c4261"</definedName>
    <definedName name="IQ_DEBT_EQUITY_STDDEV_EST" hidden="1">"c4262"</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OSITS_INTEREST_SECURITIES" hidden="1">"c5509"</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FF_LASTCLOSE_TARGET_PRICE_REUT" hidden="1">"c5436"</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OUTSTANDING_CURRENT_EST" hidden="1">"c4263"</definedName>
    <definedName name="IQ_DILUT_OUTSTANDING_CURRENT_HIGH_EST" hidden="1">"c4264"</definedName>
    <definedName name="IQ_DILUT_OUTSTANDING_CURRENT_LOW_EST" hidden="1">"c4265"</definedName>
    <definedName name="IQ_DILUT_OUTSTANDING_CURRENT_MEDIAN_EST" hidden="1">"c4266"</definedName>
    <definedName name="IQ_DILUT_OUTSTANDING_CURRENT_NUM_EST" hidden="1">"c4267"</definedName>
    <definedName name="IQ_DILUT_OUTSTANDING_CURRENT_STDDEV_EST" hidden="1">"c4268"</definedName>
    <definedName name="IQ_DILUT_WEIGHT" hidden="1">"c326"</definedName>
    <definedName name="IQ_DILUT_WEIGHT_EST" hidden="1">"c4269"</definedName>
    <definedName name="IQ_DILUT_WEIGHT_GUIDANCE" hidden="1">"c4270"</definedName>
    <definedName name="IQ_DILUT_WEIGHT_HIGH_EST" hidden="1">"c4271"</definedName>
    <definedName name="IQ_DILUT_WEIGHT_LOW_EST" hidden="1">"c4272"</definedName>
    <definedName name="IQ_DILUT_WEIGHT_MEDIAN_EST" hidden="1">"c4273"</definedName>
    <definedName name="IQ_DILUT_WEIGHT_NUM_EST" hidden="1">"c4274"</definedName>
    <definedName name="IQ_DILUT_WEIGHT_STDDEV_EST" hidden="1">"c4275"</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ACT_OR_EST" hidden="1">"c4278"</definedName>
    <definedName name="IQ_DISTRIBUTABLE_CASH_EST" hidden="1">"c4277"</definedName>
    <definedName name="IQ_DISTRIBUTABLE_CASH_GUIDANCE" hidden="1">"c4279"</definedName>
    <definedName name="IQ_DISTRIBUTABLE_CASH_HIGH_EST" hidden="1">"c4280"</definedName>
    <definedName name="IQ_DISTRIBUTABLE_CASH_HIGH_GUIDANCE" hidden="1">"c4198"</definedName>
    <definedName name="IQ_DISTRIBUTABLE_CASH_LOW_EST" hidden="1">"c4281"</definedName>
    <definedName name="IQ_DISTRIBUTABLE_CASH_LOW_GUIDANCE" hidden="1">"c4238"</definedName>
    <definedName name="IQ_DISTRIBUTABLE_CASH_MEDIAN_EST" hidden="1">"c4282"</definedName>
    <definedName name="IQ_DISTRIBUTABLE_CASH_NUM_EST" hidden="1">"c4283"</definedName>
    <definedName name="IQ_DISTRIBUTABLE_CASH_PAYOUT" hidden="1">"c3005"</definedName>
    <definedName name="IQ_DISTRIBUTABLE_CASH_SHARE" hidden="1">"c3003"</definedName>
    <definedName name="IQ_DISTRIBUTABLE_CASH_SHARE_ACT_OR_EST" hidden="1">"c4286"</definedName>
    <definedName name="IQ_DISTRIBUTABLE_CASH_SHARE_EST" hidden="1">"c4285"</definedName>
    <definedName name="IQ_DISTRIBUTABLE_CASH_SHARE_GUIDANCE" hidden="1">"c4287"</definedName>
    <definedName name="IQ_DISTRIBUTABLE_CASH_SHARE_HIGH_EST" hidden="1">"c4288"</definedName>
    <definedName name="IQ_DISTRIBUTABLE_CASH_SHARE_HIGH_GUIDANCE" hidden="1">"c4199"</definedName>
    <definedName name="IQ_DISTRIBUTABLE_CASH_SHARE_LOW_EST" hidden="1">"c4289"</definedName>
    <definedName name="IQ_DISTRIBUTABLE_CASH_SHARE_LOW_GUIDANCE" hidden="1">"c4239"</definedName>
    <definedName name="IQ_DISTRIBUTABLE_CASH_SHARE_MEDIAN_EST" hidden="1">"c4290"</definedName>
    <definedName name="IQ_DISTRIBUTABLE_CASH_SHARE_NUM_EST" hidden="1">"c4291"</definedName>
    <definedName name="IQ_DISTRIBUTABLE_CASH_SHARE_STDDEV_EST" hidden="1">"c4292"</definedName>
    <definedName name="IQ_DISTRIBUTABLE_CASH_STDDEV_EST" hidden="1">"c4294"</definedName>
    <definedName name="IQ_DIV_AMOUNT" hidden="1">"c3041"</definedName>
    <definedName name="IQ_DIV_PAYMENT_DATE" hidden="1">"c2106"</definedName>
    <definedName name="IQ_DIV_RECORD_DATE" hidden="1">"c2105"</definedName>
    <definedName name="IQ_DIV_SHARE" hidden="1">"c330"</definedName>
    <definedName name="IQ_DIVEST_CF" hidden="1">"c331"</definedName>
    <definedName name="IQ_DIVID_SHARE" hidden="1">"c1366"</definedName>
    <definedName name="IQ_DIVIDEND_EST" hidden="1">"c4296"</definedName>
    <definedName name="IQ_DIVIDEND_HIGH_EST" hidden="1">"c4297"</definedName>
    <definedName name="IQ_DIVIDEND_LOW_EST" hidden="1">"c4298"</definedName>
    <definedName name="IQ_DIVIDEND_MEDIAN_EST" hidden="1">"c4299"</definedName>
    <definedName name="IQ_DIVIDEND_NUM_EST" hidden="1">"c4300"</definedName>
    <definedName name="IQ_DIVIDEND_STDDEV_EST" hidden="1">"c4301"</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REUT" hidden="1">"c5464"</definedName>
    <definedName name="IQ_DPS_EST" hidden="1">"c1674"</definedName>
    <definedName name="IQ_DPS_EST_BOTTOM_UP" hidden="1">"c5493"</definedName>
    <definedName name="IQ_DPS_EST_BOTTOM_UP_REUT" hidden="1">"c5501"</definedName>
    <definedName name="IQ_DPS_EST_REUT" hidden="1">"c3851"</definedName>
    <definedName name="IQ_DPS_GUIDANCE" hidden="1">"c4302"</definedName>
    <definedName name="IQ_DPS_HIGH_EST" hidden="1">"c1676"</definedName>
    <definedName name="IQ_DPS_HIGH_EST_REUT" hidden="1">"c3853"</definedName>
    <definedName name="IQ_DPS_HIGH_GUIDANCE" hidden="1">"c4168"</definedName>
    <definedName name="IQ_DPS_LOW_EST" hidden="1">"c1677"</definedName>
    <definedName name="IQ_DPS_LOW_EST_REUT" hidden="1">"c3854"</definedName>
    <definedName name="IQ_DPS_LOW_GUIDANCE" hidden="1">"c4208"</definedName>
    <definedName name="IQ_DPS_MEDIAN_EST" hidden="1">"c1675"</definedName>
    <definedName name="IQ_DPS_MEDIAN_EST_REUT" hidden="1">"c3852"</definedName>
    <definedName name="IQ_DPS_NUM_EST" hidden="1">"c1678"</definedName>
    <definedName name="IQ_DPS_NUM_EST_REUT" hidden="1">"c3855"</definedName>
    <definedName name="IQ_DPS_STDDEV_EST" hidden="1">"c1679"</definedName>
    <definedName name="IQ_DPS_STDDEV_EST_REUT" hidden="1">"c3856"</definedName>
    <definedName name="IQ_EARNING_ASSET_YIELD" hidden="1">"c343"</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REUT" hidden="1">"c5314"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REUT" hidden="1">"c5465"</definedName>
    <definedName name="IQ_EBIT_EQ_INC" hidden="1">"c3498"</definedName>
    <definedName name="IQ_EBIT_EQ_INC_EXCL_SBC" hidden="1">"c3502"</definedName>
    <definedName name="IQ_EBIT_EST" hidden="1">"c1681"</definedName>
    <definedName name="IQ_EBIT_EST_REUT" hidden="1">"c5333"</definedName>
    <definedName name="IQ_EBIT_EXCL_SBC" hidden="1">"c3082"</definedName>
    <definedName name="IQ_EBIT_GUIDANCE" hidden="1">"c4303"</definedName>
    <definedName name="IQ_EBIT_GW_ACT_OR_EST" hidden="1">"c4306"</definedName>
    <definedName name="IQ_EBIT_GW_EST" hidden="1">"c4305"</definedName>
    <definedName name="IQ_EBIT_GW_GUIDANCE" hidden="1">"c4307"</definedName>
    <definedName name="IQ_EBIT_GW_HIGH_EST" hidden="1">"c4308"</definedName>
    <definedName name="IQ_EBIT_GW_HIGH_GUIDANCE" hidden="1">"c4171"</definedName>
    <definedName name="IQ_EBIT_GW_LOW_EST" hidden="1">"c4309"</definedName>
    <definedName name="IQ_EBIT_GW_LOW_GUIDANCE" hidden="1">"c4211"</definedName>
    <definedName name="IQ_EBIT_GW_MEDIAN_EST" hidden="1">"c4310"</definedName>
    <definedName name="IQ_EBIT_GW_NUM_EST" hidden="1">"c4311"</definedName>
    <definedName name="IQ_EBIT_GW_STDDEV_EST" hidden="1">"c4312"</definedName>
    <definedName name="IQ_EBIT_HIGH_EST" hidden="1">"c1683"</definedName>
    <definedName name="IQ_EBIT_HIGH_EST_REUT" hidden="1">"c5335"</definedName>
    <definedName name="IQ_EBIT_HIGH_GUIDANCE" hidden="1">"c4172"</definedName>
    <definedName name="IQ_EBIT_INT" hidden="1">"c360"</definedName>
    <definedName name="IQ_EBIT_LOW_EST" hidden="1">"c1684"</definedName>
    <definedName name="IQ_EBIT_LOW_EST_REUT" hidden="1">"c5336"</definedName>
    <definedName name="IQ_EBIT_LOW_GUIDANCE" hidden="1">"c4212"</definedName>
    <definedName name="IQ_EBIT_MARGIN" hidden="1">"c359"</definedName>
    <definedName name="IQ_EBIT_MEDIAN_EST" hidden="1">"c1682"</definedName>
    <definedName name="IQ_EBIT_MEDIAN_EST_REUT" hidden="1">"c5334"</definedName>
    <definedName name="IQ_EBIT_NUM_EST" hidden="1">"c1685"</definedName>
    <definedName name="IQ_EBIT_NUM_EST_REUT" hidden="1">"c5337"</definedName>
    <definedName name="IQ_EBIT_OVER_IE" hidden="1">"c1369"</definedName>
    <definedName name="IQ_EBIT_SBC_ACT_OR_EST" hidden="1">"c4316"</definedName>
    <definedName name="IQ_EBIT_SBC_EST" hidden="1">"c4315"</definedName>
    <definedName name="IQ_EBIT_SBC_GUIDANCE" hidden="1">"c4317"</definedName>
    <definedName name="IQ_EBIT_SBC_GW_ACT_OR_EST" hidden="1">"c4320"</definedName>
    <definedName name="IQ_EBIT_SBC_GW_EST" hidden="1">"c4319"</definedName>
    <definedName name="IQ_EBIT_SBC_GW_GUIDANCE" hidden="1">"c4321"</definedName>
    <definedName name="IQ_EBIT_SBC_GW_HIGH_EST" hidden="1">"c4322"</definedName>
    <definedName name="IQ_EBIT_SBC_GW_HIGH_GUIDANCE" hidden="1">"c4193"</definedName>
    <definedName name="IQ_EBIT_SBC_GW_LOW_EST" hidden="1">"c4323"</definedName>
    <definedName name="IQ_EBIT_SBC_GW_LOW_GUIDANCE" hidden="1">"c4233"</definedName>
    <definedName name="IQ_EBIT_SBC_GW_MEDIAN_EST" hidden="1">"c4324"</definedName>
    <definedName name="IQ_EBIT_SBC_GW_NUM_EST" hidden="1">"c4325"</definedName>
    <definedName name="IQ_EBIT_SBC_GW_STDDEV_EST" hidden="1">"c4326"</definedName>
    <definedName name="IQ_EBIT_SBC_HIGH_EST" hidden="1">"c4328"</definedName>
    <definedName name="IQ_EBIT_SBC_HIGH_GUIDANCE" hidden="1">"c4192"</definedName>
    <definedName name="IQ_EBIT_SBC_LOW_EST" hidden="1">"c4329"</definedName>
    <definedName name="IQ_EBIT_SBC_LOW_GUIDANCE" hidden="1">"c4232"</definedName>
    <definedName name="IQ_EBIT_SBC_MEDIAN_EST" hidden="1">"c4330"</definedName>
    <definedName name="IQ_EBIT_SBC_NUM_EST" hidden="1">"c4331"</definedName>
    <definedName name="IQ_EBIT_SBC_STDDEV_EST" hidden="1">"c4332"</definedName>
    <definedName name="IQ_EBIT_STDDEV_EST" hidden="1">"c1686"</definedName>
    <definedName name="IQ_EBIT_STDDEV_EST_REUT" hidden="1">"c5338"</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REUT" hidden="1">"c5462"</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REUT" hidden="1">"c3640"</definedName>
    <definedName name="IQ_EBITDA_EXCL_SBC" hidden="1">"c3081"</definedName>
    <definedName name="IQ_EBITDA_GUIDANCE" hidden="1">"c4334"</definedName>
    <definedName name="IQ_EBITDA_HIGH_EST" hidden="1">"c370"</definedName>
    <definedName name="IQ_EBITDA_HIGH_EST_REUT" hidden="1">"c3642"</definedName>
    <definedName name="IQ_EBITDA_HIGH_GUIDANCE" hidden="1">"c4170"</definedName>
    <definedName name="IQ_EBITDA_INT" hidden="1">"c373"</definedName>
    <definedName name="IQ_EBITDA_LOW_EST" hidden="1">"c371"</definedName>
    <definedName name="IQ_EBITDA_LOW_EST_REUT" hidden="1">"c3643"</definedName>
    <definedName name="IQ_EBITDA_LOW_GUIDANCE" hidden="1">"c4210"</definedName>
    <definedName name="IQ_EBITDA_MARGIN" hidden="1">"c372"</definedName>
    <definedName name="IQ_EBITDA_MEDIAN_EST" hidden="1">"c1663"</definedName>
    <definedName name="IQ_EBITDA_MEDIAN_EST_REUT" hidden="1">"c3641"</definedName>
    <definedName name="IQ_EBITDA_NUM_EST" hidden="1">"c374"</definedName>
    <definedName name="IQ_EBITDA_NUM_EST_REUT" hidden="1">"c3644"</definedName>
    <definedName name="IQ_EBITDA_OVER_TOTAL_IE" hidden="1">"c1371"</definedName>
    <definedName name="IQ_EBITDA_SBC_ACT_OR_EST" hidden="1">"c4337"</definedName>
    <definedName name="IQ_EBITDA_SBC_EST" hidden="1">"c4336"</definedName>
    <definedName name="IQ_EBITDA_SBC_GUIDANCE" hidden="1">"c4338"</definedName>
    <definedName name="IQ_EBITDA_SBC_HIGH_EST" hidden="1">"c4339"</definedName>
    <definedName name="IQ_EBITDA_SBC_HIGH_GUIDANCE" hidden="1">"c4194"</definedName>
    <definedName name="IQ_EBITDA_SBC_LOW_EST" hidden="1">"c4340"</definedName>
    <definedName name="IQ_EBITDA_SBC_LOW_GUIDANCE" hidden="1">"c4234"</definedName>
    <definedName name="IQ_EBITDA_SBC_MEDIAN_EST" hidden="1">"c4341"</definedName>
    <definedName name="IQ_EBITDA_SBC_NUM_EST" hidden="1">"c4342"</definedName>
    <definedName name="IQ_EBITDA_SBC_STDDEV_EST" hidden="1">"c4343"</definedName>
    <definedName name="IQ_EBITDA_STDDEV_EST" hidden="1">"c375"</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GAAP_GUIDANCE" hidden="1">"c4345"</definedName>
    <definedName name="IQ_EBT_GAAP_HIGH_GUIDANCE" hidden="1">"c4174"</definedName>
    <definedName name="IQ_EBT_GAAP_LOW_GUIDANCE" hidden="1">"c4214"</definedName>
    <definedName name="IQ_EBT_GUIDANCE" hidden="1">"c4346"</definedName>
    <definedName name="IQ_EBT_GW_GUIDANCE" hidden="1">"c4347"</definedName>
    <definedName name="IQ_EBT_GW_HIGH_GUIDANCE" hidden="1">"c4175"</definedName>
    <definedName name="IQ_EBT_GW_LOW_GUIDANCE" hidden="1">"c4215"</definedName>
    <definedName name="IQ_EBT_HIGH_GUIDANCE" hidden="1">"c4173"</definedName>
    <definedName name="IQ_EBT_INCL_MARGIN" hidden="1">"c387"</definedName>
    <definedName name="IQ_EBT_INS" hidden="1">"c388"</definedName>
    <definedName name="IQ_EBT_LOW_GUIDANCE" hidden="1">"c4213"</definedName>
    <definedName name="IQ_EBT_RE" hidden="1">"c6215"</definedName>
    <definedName name="IQ_EBT_REIT" hidden="1">"c389"</definedName>
    <definedName name="IQ_EBT_SBC_ACT_OR_EST" hidden="1">"c4350"</definedName>
    <definedName name="IQ_EBT_SBC_EST" hidden="1">"c4349"</definedName>
    <definedName name="IQ_EBT_SBC_GUIDANCE" hidden="1">"c4351"</definedName>
    <definedName name="IQ_EBT_SBC_GW_ACT_OR_EST" hidden="1">"c4354"</definedName>
    <definedName name="IQ_EBT_SBC_GW_EST" hidden="1">"c4353"</definedName>
    <definedName name="IQ_EBT_SBC_GW_GUIDANCE" hidden="1">"c4355"</definedName>
    <definedName name="IQ_EBT_SBC_GW_HIGH_EST" hidden="1">"c4356"</definedName>
    <definedName name="IQ_EBT_SBC_GW_HIGH_GUIDANCE" hidden="1">"c4191"</definedName>
    <definedName name="IQ_EBT_SBC_GW_LOW_EST" hidden="1">"c4357"</definedName>
    <definedName name="IQ_EBT_SBC_GW_LOW_GUIDANCE" hidden="1">"c4231"</definedName>
    <definedName name="IQ_EBT_SBC_GW_MEDIAN_EST" hidden="1">"c4358"</definedName>
    <definedName name="IQ_EBT_SBC_GW_NUM_EST" hidden="1">"c4359"</definedName>
    <definedName name="IQ_EBT_SBC_GW_STDDEV_EST" hidden="1">"c4360"</definedName>
    <definedName name="IQ_EBT_SBC_HIGH_EST" hidden="1">"c4362"</definedName>
    <definedName name="IQ_EBT_SBC_HIGH_GUIDANCE" hidden="1">"c4190"</definedName>
    <definedName name="IQ_EBT_SBC_LOW_EST" hidden="1">"c4363"</definedName>
    <definedName name="IQ_EBT_SBC_LOW_GUIDANCE" hidden="1">"c4230"</definedName>
    <definedName name="IQ_EBT_SBC_MEDIAN_EST" hidden="1">"c4364"</definedName>
    <definedName name="IQ_EBT_SBC_NUM_EST" hidden="1">"c4365"</definedName>
    <definedName name="IQ_EBT_SBC_STDDEV_EST" hidden="1">"c4366"</definedName>
    <definedName name="IQ_EBT_UTI" hidden="1">"c390"</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REUT" hidden="1">"c5460"</definedName>
    <definedName name="IQ_EPS_EST" hidden="1">"c399"</definedName>
    <definedName name="IQ_EPS_EST_BOTTOM_UP" hidden="1">"c5489"</definedName>
    <definedName name="IQ_EPS_EST_BOTTOM_UP_REUT" hidden="1">"c5497"</definedName>
    <definedName name="IQ_EPS_EST_REUT" hidden="1">"c5453"</definedName>
    <definedName name="IQ_EPS_EXCL_GUIDANCE" hidden="1">"c4368"</definedName>
    <definedName name="IQ_EPS_EXCL_HIGH_GUIDANCE" hidden="1">"c4369"</definedName>
    <definedName name="IQ_EPS_EXCL_LOW_GUIDANCE" hidden="1">"c4204"</definedName>
    <definedName name="IQ_EPS_GAAP_GUIDANCE" hidden="1">"c4370"</definedName>
    <definedName name="IQ_EPS_GAAP_HIGH_GUIDANCE" hidden="1">"c4371"</definedName>
    <definedName name="IQ_EPS_GAAP_LOW_GUIDANCE" hidden="1">"c4205"</definedName>
    <definedName name="IQ_EPS_GW_ACT_OR_EST" hidden="1">"c2223"</definedName>
    <definedName name="IQ_EPS_GW_ACT_OR_EST_REUT" hidden="1">"c5469"</definedName>
    <definedName name="IQ_EPS_GW_EST" hidden="1">"c1737"</definedName>
    <definedName name="IQ_EPS_GW_EST_BOTTOM_UP" hidden="1">"c5491"</definedName>
    <definedName name="IQ_EPS_GW_EST_BOTTOM_UP_REUT" hidden="1">"c5499"</definedName>
    <definedName name="IQ_EPS_GW_EST_REUT" hidden="1">"c5389"</definedName>
    <definedName name="IQ_EPS_GW_GUIDANCE" hidden="1">"c4372"</definedName>
    <definedName name="IQ_EPS_GW_HIGH_EST" hidden="1">"c1739"</definedName>
    <definedName name="IQ_EPS_GW_HIGH_EST_REUT" hidden="1">"c5391"</definedName>
    <definedName name="IQ_EPS_GW_HIGH_GUIDANCE" hidden="1">"c4373"</definedName>
    <definedName name="IQ_EPS_GW_LOW_EST" hidden="1">"c1740"</definedName>
    <definedName name="IQ_EPS_GW_LOW_EST_REUT" hidden="1">"c5392"</definedName>
    <definedName name="IQ_EPS_GW_LOW_GUIDANCE" hidden="1">"c4206"</definedName>
    <definedName name="IQ_EPS_GW_MEDIAN_EST" hidden="1">"c1738"</definedName>
    <definedName name="IQ_EPS_GW_MEDIAN_EST_REUT" hidden="1">"c5390"</definedName>
    <definedName name="IQ_EPS_GW_NUM_EST" hidden="1">"c1741"</definedName>
    <definedName name="IQ_EPS_GW_NUM_EST_REUT" hidden="1">"c5393"</definedName>
    <definedName name="IQ_EPS_GW_STDDEV_EST" hidden="1">"c1742"</definedName>
    <definedName name="IQ_EPS_GW_STDDEV_EST_REUT" hidden="1">"c5394"</definedName>
    <definedName name="IQ_EPS_HIGH_EST" hidden="1">"c400"</definedName>
    <definedName name="IQ_EPS_HIGH_EST_REUT" hidden="1">"c5454"</definedName>
    <definedName name="IQ_EPS_LOW_EST" hidden="1">"c401"</definedName>
    <definedName name="IQ_EPS_LOW_EST_REUT" hidden="1">"c5455"</definedName>
    <definedName name="IQ_EPS_MEDIAN_EST" hidden="1">"c1661"</definedName>
    <definedName name="IQ_EPS_MEDIAN_EST_REUT" hidden="1">"c5456"</definedName>
    <definedName name="IQ_EPS_NORM" hidden="1">"c1902"</definedName>
    <definedName name="IQ_EPS_NORM_EST" hidden="1">"c2226"</definedName>
    <definedName name="IQ_EPS_NORM_EST_BOTTOM_UP" hidden="1">"c5490"</definedName>
    <definedName name="IQ_EPS_NORM_EST_BOTTOM_UP_REUT" hidden="1">"c5498"</definedName>
    <definedName name="IQ_EPS_NORM_EST_REUT" hidden="1">"c5326"</definedName>
    <definedName name="IQ_EPS_NORM_HIGH_EST" hidden="1">"c2228"</definedName>
    <definedName name="IQ_EPS_NORM_HIGH_EST_REUT" hidden="1">"c5328"</definedName>
    <definedName name="IQ_EPS_NORM_LOW_EST" hidden="1">"c2229"</definedName>
    <definedName name="IQ_EPS_NORM_LOW_EST_REUT" hidden="1">"c5329"</definedName>
    <definedName name="IQ_EPS_NORM_MEDIAN_EST" hidden="1">"c2227"</definedName>
    <definedName name="IQ_EPS_NORM_MEDIAN_EST_REUT" hidden="1">"c5327"</definedName>
    <definedName name="IQ_EPS_NORM_NUM_EST" hidden="1">"c2230"</definedName>
    <definedName name="IQ_EPS_NORM_NUM_EST_REUT" hidden="1">"c5330"</definedName>
    <definedName name="IQ_EPS_NORM_STDDEV_EST" hidden="1">"c2231"</definedName>
    <definedName name="IQ_EPS_NORM_STDDEV_EST_REUT" hidden="1">"c5331"</definedName>
    <definedName name="IQ_EPS_NUM_EST" hidden="1">"c402"</definedName>
    <definedName name="IQ_EPS_NUM_EST_REUT" hidden="1">"c5451"</definedName>
    <definedName name="IQ_EPS_REPORT_ACT_OR_EST" hidden="1">"c2224"</definedName>
    <definedName name="IQ_EPS_REPORT_ACT_OR_EST_REUT" hidden="1">"c5470"</definedName>
    <definedName name="IQ_EPS_REPORTED_EST" hidden="1">"c1744"</definedName>
    <definedName name="IQ_EPS_REPORTED_EST_BOTTOM_UP" hidden="1">"c5492"</definedName>
    <definedName name="IQ_EPS_REPORTED_EST_BOTTOM_UP_REUT" hidden="1">"c5500"</definedName>
    <definedName name="IQ_EPS_REPORTED_EST_REUT" hidden="1">"c5396"</definedName>
    <definedName name="IQ_EPS_REPORTED_HIGH_EST" hidden="1">"c1746"</definedName>
    <definedName name="IQ_EPS_REPORTED_HIGH_EST_REUT" hidden="1">"c5398"</definedName>
    <definedName name="IQ_EPS_REPORTED_LOW_EST" hidden="1">"c1747"</definedName>
    <definedName name="IQ_EPS_REPORTED_LOW_EST_REUT" hidden="1">"c5399"</definedName>
    <definedName name="IQ_EPS_REPORTED_MEDIAN_EST" hidden="1">"c1745"</definedName>
    <definedName name="IQ_EPS_REPORTED_MEDIAN_EST_REUT" hidden="1">"c5397"</definedName>
    <definedName name="IQ_EPS_REPORTED_NUM_EST" hidden="1">"c1748"</definedName>
    <definedName name="IQ_EPS_REPORTED_NUM_EST_REUT" hidden="1">"c5400"</definedName>
    <definedName name="IQ_EPS_REPORTED_STDDEV_EST" hidden="1">"c1749"</definedName>
    <definedName name="IQ_EPS_REPORTED_STDDEV_EST_REUT" hidden="1">"c5401"</definedName>
    <definedName name="IQ_EPS_SBC_ACT_OR_EST" hidden="1">"c4376"</definedName>
    <definedName name="IQ_EPS_SBC_EST" hidden="1">"c4375"</definedName>
    <definedName name="IQ_EPS_SBC_GUIDANCE" hidden="1">"c4377"</definedName>
    <definedName name="IQ_EPS_SBC_GW_ACT_OR_EST" hidden="1">"c4380"</definedName>
    <definedName name="IQ_EPS_SBC_GW_EST" hidden="1">"c4379"</definedName>
    <definedName name="IQ_EPS_SBC_GW_GUIDANCE" hidden="1">"c4381"</definedName>
    <definedName name="IQ_EPS_SBC_GW_HIGH_EST" hidden="1">"c4382"</definedName>
    <definedName name="IQ_EPS_SBC_GW_HIGH_GUIDANCE" hidden="1">"c4189"</definedName>
    <definedName name="IQ_EPS_SBC_GW_LOW_EST" hidden="1">"c4383"</definedName>
    <definedName name="IQ_EPS_SBC_GW_LOW_GUIDANCE" hidden="1">"c4229"</definedName>
    <definedName name="IQ_EPS_SBC_GW_MEDIAN_EST" hidden="1">"c4384"</definedName>
    <definedName name="IQ_EPS_SBC_GW_NUM_EST" hidden="1">"c4385"</definedName>
    <definedName name="IQ_EPS_SBC_GW_STDDEV_EST" hidden="1">"c4386"</definedName>
    <definedName name="IQ_EPS_SBC_HIGH_EST" hidden="1">"c4388"</definedName>
    <definedName name="IQ_EPS_SBC_HIGH_GUIDANCE" hidden="1">"c4188"</definedName>
    <definedName name="IQ_EPS_SBC_LOW_EST" hidden="1">"c4389"</definedName>
    <definedName name="IQ_EPS_SBC_LOW_GUIDANCE" hidden="1">"c4228"</definedName>
    <definedName name="IQ_EPS_SBC_MEDIAN_EST" hidden="1">"c4390"</definedName>
    <definedName name="IQ_EPS_SBC_NUM_EST" hidden="1">"c4391"</definedName>
    <definedName name="IQ_EPS_SBC_STDDEV_EST" hidden="1">"c4392"</definedName>
    <definedName name="IQ_EPS_STDDEV_EST" hidden="1">"c403"</definedName>
    <definedName name="IQ_EPS_STDDEV_EST_REUT" hidden="1">"c5452"</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BV" hidden="1">"c5630"</definedName>
    <definedName name="IQ_EST_ACT_BV_SHARE" hidden="1">"c3549"</definedName>
    <definedName name="IQ_EST_ACT_BV_SHARE_REUT" hidden="1">"c5445"</definedName>
    <definedName name="IQ_EST_ACT_CAPEX" hidden="1">"c3546"</definedName>
    <definedName name="IQ_EST_ACT_CAPEX_REUT" hidden="1">"c3975"</definedName>
    <definedName name="IQ_EST_ACT_CASH_EPS" hidden="1">"c5637"</definedName>
    <definedName name="IQ_EST_ACT_CASH_FLOW" hidden="1">"c4394"</definedName>
    <definedName name="IQ_EST_ACT_CASH_OPER" hidden="1">"c4395"</definedName>
    <definedName name="IQ_EST_ACT_CFPS" hidden="1">"c1673"</definedName>
    <definedName name="IQ_EST_ACT_CFPS_REUT" hidden="1">"c3850"</definedName>
    <definedName name="IQ_EST_ACT_DISTRIBUTABLE_CASH" hidden="1">"c4396"</definedName>
    <definedName name="IQ_EST_ACT_DISTRIBUTABLE_CASH_SHARE" hidden="1">"c4397"</definedName>
    <definedName name="IQ_EST_ACT_DPS" hidden="1">"c1680"</definedName>
    <definedName name="IQ_EST_ACT_DPS_REUT" hidden="1">"c3857"</definedName>
    <definedName name="IQ_EST_ACT_EBIT" hidden="1">"c1687"</definedName>
    <definedName name="IQ_EST_ACT_EBIT_GW" hidden="1">"c4398"</definedName>
    <definedName name="IQ_EST_ACT_EBIT_REUT" hidden="1">"c5339"</definedName>
    <definedName name="IQ_EST_ACT_EBIT_SBC" hidden="1">"c4399"</definedName>
    <definedName name="IQ_EST_ACT_EBIT_SBC_GW" hidden="1">"c4400"</definedName>
    <definedName name="IQ_EST_ACT_EBITDA" hidden="1">"c1664"</definedName>
    <definedName name="IQ_EST_ACT_EBITDA_REUT" hidden="1">"c3836"</definedName>
    <definedName name="IQ_EST_ACT_EBITDA_SBC" hidden="1">"c4401"</definedName>
    <definedName name="IQ_EST_ACT_EBT_SBC" hidden="1">"c4402"</definedName>
    <definedName name="IQ_EST_ACT_EBT_SBC_GW" hidden="1">"c4403"</definedName>
    <definedName name="IQ_EST_ACT_EPS" hidden="1">"c1648"</definedName>
    <definedName name="IQ_EST_ACT_EPS_GW" hidden="1">"c1743"</definedName>
    <definedName name="IQ_EST_ACT_EPS_GW_REUT" hidden="1">"c5395"</definedName>
    <definedName name="IQ_EST_ACT_EPS_NORM" hidden="1">"c2232"</definedName>
    <definedName name="IQ_EST_ACT_EPS_NORM_REUT" hidden="1">"c5332"</definedName>
    <definedName name="IQ_EST_ACT_EPS_REPORTED" hidden="1">"c1750"</definedName>
    <definedName name="IQ_EST_ACT_EPS_REPORTED_REUT" hidden="1">"c5402"</definedName>
    <definedName name="IQ_EST_ACT_EPS_REUT" hidden="1">"c5457"</definedName>
    <definedName name="IQ_EST_ACT_EPS_SBC" hidden="1">"c4404"</definedName>
    <definedName name="IQ_EST_ACT_EPS_SBC_GW" hidden="1">"c4405"</definedName>
    <definedName name="IQ_EST_ACT_FFO" hidden="1">"c1666"</definedName>
    <definedName name="IQ_EST_ACT_FFO_ADJ" hidden="1">"c4406"</definedName>
    <definedName name="IQ_EST_ACT_FFO_REUT" hidden="1">"c3843"</definedName>
    <definedName name="IQ_EST_ACT_FFO_SHARE" hidden="1">"c4407"</definedName>
    <definedName name="IQ_EST_ACT_GROSS_MARGIN" hidden="1">"c5553"</definedName>
    <definedName name="IQ_EST_ACT_MAINT_CAPEX" hidden="1">"c4408"</definedName>
    <definedName name="IQ_EST_ACT_NAV" hidden="1">"c1757"</definedName>
    <definedName name="IQ_EST_ACT_NAV_SHARE" hidden="1">"c5608"</definedName>
    <definedName name="IQ_EST_ACT_NAV_SHARE_REUT" hidden="1">"c5616"</definedName>
    <definedName name="IQ_EST_ACT_NET_DEBT" hidden="1">"c3545"</definedName>
    <definedName name="IQ_EST_ACT_NET_DEBT_REUT" hidden="1">"c5446"</definedName>
    <definedName name="IQ_EST_ACT_NI" hidden="1">"c1722"</definedName>
    <definedName name="IQ_EST_ACT_NI_GW_REUT" hidden="1">"c5381"</definedName>
    <definedName name="IQ_EST_ACT_NI_REPORTED" hidden="1">"c1736"</definedName>
    <definedName name="IQ_EST_ACT_NI_REPORTED_REUT" hidden="1">"c5388"</definedName>
    <definedName name="IQ_EST_ACT_NI_REUT" hidden="1">"c5374"</definedName>
    <definedName name="IQ_EST_ACT_NI_SBC" hidden="1">"c4409"</definedName>
    <definedName name="IQ_EST_ACT_NI_SBC_GW" hidden="1">"c4410"</definedName>
    <definedName name="IQ_EST_ACT_OPER_INC" hidden="1">"c1694"</definedName>
    <definedName name="IQ_EST_ACT_OPER_INC_REUT" hidden="1">"c5346"</definedName>
    <definedName name="IQ_EST_ACT_PRETAX_GW_INC" hidden="1">"c1708"</definedName>
    <definedName name="IQ_EST_ACT_PRETAX_GW_INC_REUT" hidden="1">"c5360"</definedName>
    <definedName name="IQ_EST_ACT_PRETAX_INC" hidden="1">"c1701"</definedName>
    <definedName name="IQ_EST_ACT_PRETAX_INC_REUT" hidden="1">"c5353"</definedName>
    <definedName name="IQ_EST_ACT_PRETAX_REPORT_INC" hidden="1">"c1715"</definedName>
    <definedName name="IQ_EST_ACT_PRETAX_REPORT_INC_REUT" hidden="1">"c5367"</definedName>
    <definedName name="IQ_EST_ACT_RECURRING_PROFIT" hidden="1">"c4411"</definedName>
    <definedName name="IQ_EST_ACT_RECURRING_PROFIT_SHARE" hidden="1">"c4412"</definedName>
    <definedName name="IQ_EST_ACT_RETURN_ASSETS" hidden="1">"c3547"</definedName>
    <definedName name="IQ_EST_ACT_RETURN_ASSETS_REUT" hidden="1">"c3996"</definedName>
    <definedName name="IQ_EST_ACT_RETURN_EQUITY" hidden="1">"c3548"</definedName>
    <definedName name="IQ_EST_ACT_RETURN_EQUITY_REUT" hidden="1">"c3989"</definedName>
    <definedName name="IQ_EST_ACT_REV" hidden="1">"c2113"</definedName>
    <definedName name="IQ_EST_ACT_REV_REUT" hidden="1">"c3835"</definedName>
    <definedName name="IQ_EST_BV_SHARE_DIFF" hidden="1">"c4147"</definedName>
    <definedName name="IQ_EST_BV_SHARE_SURPRISE_PERCENT" hidden="1">"c4148"</definedName>
    <definedName name="IQ_EST_CAPEX_DIFF" hidden="1">"c4149"</definedName>
    <definedName name="IQ_EST_CAPEX_GROWTH_1YR" hidden="1">"c3588"</definedName>
    <definedName name="IQ_EST_CAPEX_GROWTH_1YR_REUT" hidden="1">"c5447"</definedName>
    <definedName name="IQ_EST_CAPEX_GROWTH_2YR" hidden="1">"c3589"</definedName>
    <definedName name="IQ_EST_CAPEX_GROWTH_2YR_REUT" hidden="1">"c5448"</definedName>
    <definedName name="IQ_EST_CAPEX_GROWTH_Q_1YR" hidden="1">"c3590"</definedName>
    <definedName name="IQ_EST_CAPEX_GROWTH_Q_1YR_REUT" hidden="1">"c5449"</definedName>
    <definedName name="IQ_EST_CAPEX_SEQ_GROWTH_Q" hidden="1">"c3591"</definedName>
    <definedName name="IQ_EST_CAPEX_SEQ_GROWTH_Q_REUT" hidden="1">"c5450"</definedName>
    <definedName name="IQ_EST_CAPEX_SURPRISE_PERCENT" hidden="1">"c4151"</definedName>
    <definedName name="IQ_EST_CASH_FLOW_DIFF" hidden="1">"c4152"</definedName>
    <definedName name="IQ_EST_CASH_FLOW_SURPRISE_PERCENT" hidden="1">"c4161"</definedName>
    <definedName name="IQ_EST_CASH_OPER_DIFF" hidden="1">"c4162"</definedName>
    <definedName name="IQ_EST_CASH_OPER_SURPRISE_PERCENT" hidden="1">"c4248"</definedName>
    <definedName name="IQ_EST_CFPS_DIFF" hidden="1">"c1871"</definedName>
    <definedName name="IQ_EST_CFPS_DIFF_REUT" hidden="1">"c3892"</definedName>
    <definedName name="IQ_EST_CFPS_GROWTH_1YR" hidden="1">"c1774"</definedName>
    <definedName name="IQ_EST_CFPS_GROWTH_1YR_REUT" hidden="1">"c3878"</definedName>
    <definedName name="IQ_EST_CFPS_GROWTH_2YR" hidden="1">"c1775"</definedName>
    <definedName name="IQ_EST_CFPS_GROWTH_2YR_REUT" hidden="1">"c3879"</definedName>
    <definedName name="IQ_EST_CFPS_GROWTH_Q_1YR" hidden="1">"c1776"</definedName>
    <definedName name="IQ_EST_CFPS_GROWTH_Q_1YR_REUT" hidden="1">"c3880"</definedName>
    <definedName name="IQ_EST_CFPS_SEQ_GROWTH_Q" hidden="1">"c1777"</definedName>
    <definedName name="IQ_EST_CFPS_SEQ_GROWTH_Q_REUT" hidden="1">"c3881"</definedName>
    <definedName name="IQ_EST_CFPS_SURPRISE_PERCENT" hidden="1">"c1872"</definedName>
    <definedName name="IQ_EST_CFPS_SURPRISE_PERCENT_REUT" hidden="1">"c3893"</definedName>
    <definedName name="IQ_EST_CURRENCY" hidden="1">"c2140"</definedName>
    <definedName name="IQ_EST_CURRENCY_REUT" hidden="1">"c5437"</definedName>
    <definedName name="IQ_EST_DATE" hidden="1">"c1634"</definedName>
    <definedName name="IQ_EST_DATE_REUT" hidden="1">"c5438"</definedName>
    <definedName name="IQ_EST_DISTRIBUTABLE_CASH_DIFF" hidden="1">"c4276"</definedName>
    <definedName name="IQ_EST_DISTRIBUTABLE_CASH_GROWTH_1YR" hidden="1">"c4413"</definedName>
    <definedName name="IQ_EST_DISTRIBUTABLE_CASH_GROWTH_2YR" hidden="1">"c4414"</definedName>
    <definedName name="IQ_EST_DISTRIBUTABLE_CASH_GROWTH_Q_1YR" hidden="1">"c4415"</definedName>
    <definedName name="IQ_EST_DISTRIBUTABLE_CASH_SEQ_GROWTH_Q" hidden="1">"c4416"</definedName>
    <definedName name="IQ_EST_DISTRIBUTABLE_CASH_SHARE_DIFF" hidden="1">"c4284"</definedName>
    <definedName name="IQ_EST_DISTRIBUTABLE_CASH_SHARE_GROWTH_1YR" hidden="1">"c4417"</definedName>
    <definedName name="IQ_EST_DISTRIBUTABLE_CASH_SHARE_GROWTH_2YR" hidden="1">"c4418"</definedName>
    <definedName name="IQ_EST_DISTRIBUTABLE_CASH_SHARE_GROWTH_Q_1YR" hidden="1">"c4419"</definedName>
    <definedName name="IQ_EST_DISTRIBUTABLE_CASH_SHARE_SEQ_GROWTH_Q" hidden="1">"c4420"</definedName>
    <definedName name="IQ_EST_DISTRIBUTABLE_CASH_SHARE_SURPRISE_PERCENT" hidden="1">"c4293"</definedName>
    <definedName name="IQ_EST_DISTRIBUTABLE_CASH_SURPRISE_PERCENT" hidden="1">"c4295"</definedName>
    <definedName name="IQ_EST_DPS_DIFF" hidden="1">"c1873"</definedName>
    <definedName name="IQ_EST_DPS_DIFF_REUT" hidden="1">"c3894"</definedName>
    <definedName name="IQ_EST_DPS_GROWTH_1YR" hidden="1">"c1778"</definedName>
    <definedName name="IQ_EST_DPS_GROWTH_1YR_REUT" hidden="1">"c3882"</definedName>
    <definedName name="IQ_EST_DPS_GROWTH_2YR" hidden="1">"c1779"</definedName>
    <definedName name="IQ_EST_DPS_GROWTH_2YR_REUT" hidden="1">"c3883"</definedName>
    <definedName name="IQ_EST_DPS_GROWTH_Q_1YR" hidden="1">"c1780"</definedName>
    <definedName name="IQ_EST_DPS_GROWTH_Q_1YR_REUT" hidden="1">"c3884"</definedName>
    <definedName name="IQ_EST_DPS_SEQ_GROWTH_Q" hidden="1">"c1781"</definedName>
    <definedName name="IQ_EST_DPS_SEQ_GROWTH_Q_REUT" hidden="1">"c3885"</definedName>
    <definedName name="IQ_EST_DPS_SURPRISE_PERCENT" hidden="1">"c1874"</definedName>
    <definedName name="IQ_EST_DPS_SURPRISE_PERCENT_REUT" hidden="1">"c3895"</definedName>
    <definedName name="IQ_EST_EBIT_DIFF" hidden="1">"c1875"</definedName>
    <definedName name="IQ_EST_EBIT_DIFF_REUT" hidden="1">"c5413"</definedName>
    <definedName name="IQ_EST_EBIT_GW_DIFF" hidden="1">"c4304"</definedName>
    <definedName name="IQ_EST_EBIT_GW_SURPRISE_PERCENT" hidden="1">"c4313"</definedName>
    <definedName name="IQ_EST_EBIT_SBC_DIFF" hidden="1">"c4314"</definedName>
    <definedName name="IQ_EST_EBIT_SBC_GW_DIFF" hidden="1">"c4318"</definedName>
    <definedName name="IQ_EST_EBIT_SBC_GW_SURPRISE_PERCENT" hidden="1">"c4327"</definedName>
    <definedName name="IQ_EST_EBIT_SBC_SURPRISE_PERCENT" hidden="1">"c4333"</definedName>
    <definedName name="IQ_EST_EBIT_SURPRISE_PERCENT" hidden="1">"c1876"</definedName>
    <definedName name="IQ_EST_EBIT_SURPRISE_PERCENT_REUT" hidden="1">"c5414"</definedName>
    <definedName name="IQ_EST_EBITDA_DIFF" hidden="1">"c1867"</definedName>
    <definedName name="IQ_EST_EBITDA_DIFF_REUT" hidden="1">"c3888"</definedName>
    <definedName name="IQ_EST_EBITDA_GROWTH_1YR" hidden="1">"c1766"</definedName>
    <definedName name="IQ_EST_EBITDA_GROWTH_1YR_REUT" hidden="1">"c3864"</definedName>
    <definedName name="IQ_EST_EBITDA_GROWTH_2YR" hidden="1">"c1767"</definedName>
    <definedName name="IQ_EST_EBITDA_GROWTH_2YR_REUT" hidden="1">"c3865"</definedName>
    <definedName name="IQ_EST_EBITDA_GROWTH_Q_1YR" hidden="1">"c1768"</definedName>
    <definedName name="IQ_EST_EBITDA_GROWTH_Q_1YR_REUT" hidden="1">"c3866"</definedName>
    <definedName name="IQ_EST_EBITDA_SBC_DIFF" hidden="1">"c4335"</definedName>
    <definedName name="IQ_EST_EBITDA_SBC_SURPRISE_PERCENT" hidden="1">"c4344"</definedName>
    <definedName name="IQ_EST_EBITDA_SEQ_GROWTH_Q" hidden="1">"c1769"</definedName>
    <definedName name="IQ_EST_EBITDA_SEQ_GROWTH_Q_REUT" hidden="1">"c3867"</definedName>
    <definedName name="IQ_EST_EBITDA_SURPRISE_PERCENT" hidden="1">"c1868"</definedName>
    <definedName name="IQ_EST_EBITDA_SURPRISE_PERCENT_REUT" hidden="1">"c3889"</definedName>
    <definedName name="IQ_EST_EBT_SBC_DIFF" hidden="1">"c4348"</definedName>
    <definedName name="IQ_EST_EBT_SBC_GW_DIFF" hidden="1">"c4352"</definedName>
    <definedName name="IQ_EST_EBT_SBC_GW_SURPRISE_PERCENT" hidden="1">"c4361"</definedName>
    <definedName name="IQ_EST_EBT_SBC_SURPRISE_PERCENT" hidden="1">"c4367"</definedName>
    <definedName name="IQ_EST_EPS_DIFF" hidden="1">"c1864"</definedName>
    <definedName name="IQ_EST_EPS_DIFF_REUT" hidden="1">"c5458"</definedName>
    <definedName name="IQ_EST_EPS_GROWTH_1YR" hidden="1">"c1636"</definedName>
    <definedName name="IQ_EST_EPS_GROWTH_1YR_REUT" hidden="1">"c3646"</definedName>
    <definedName name="IQ_EST_EPS_GROWTH_2YR" hidden="1">"c1637"</definedName>
    <definedName name="IQ_EST_EPS_GROWTH_2YR_REUT" hidden="1">"c3858"</definedName>
    <definedName name="IQ_EST_EPS_GROWTH_5YR" hidden="1">"c1655"</definedName>
    <definedName name="IQ_EST_EPS_GROWTH_5YR_BOTTOM_UP" hidden="1">"c5487"</definedName>
    <definedName name="IQ_EST_EPS_GROWTH_5YR_BOTTOM_UP_REUT" hidden="1">"c5495"</definedName>
    <definedName name="IQ_EST_EPS_GROWTH_5YR_HIGH" hidden="1">"c1657"</definedName>
    <definedName name="IQ_EST_EPS_GROWTH_5YR_HIGH_REUT" hidden="1">"c5322"</definedName>
    <definedName name="IQ_EST_EPS_GROWTH_5YR_LOW" hidden="1">"c1658"</definedName>
    <definedName name="IQ_EST_EPS_GROWTH_5YR_LOW_REUT" hidden="1">"c5323"</definedName>
    <definedName name="IQ_EST_EPS_GROWTH_5YR_MEDIAN" hidden="1">"c1656"</definedName>
    <definedName name="IQ_EST_EPS_GROWTH_5YR_MEDIAN_REUT" hidden="1">"c5321"</definedName>
    <definedName name="IQ_EST_EPS_GROWTH_5YR_NUM" hidden="1">"c1659"</definedName>
    <definedName name="IQ_EST_EPS_GROWTH_5YR_NUM_REUT" hidden="1">"c5324"</definedName>
    <definedName name="IQ_EST_EPS_GROWTH_5YR_REUT" hidden="1">"c3633"</definedName>
    <definedName name="IQ_EST_EPS_GROWTH_5YR_STDDEV" hidden="1">"c1660"</definedName>
    <definedName name="IQ_EST_EPS_GROWTH_5YR_STDDEV_REUT" hidden="1">"c5325"</definedName>
    <definedName name="IQ_EST_EPS_GROWTH_Q_1YR" hidden="1">"c1641"</definedName>
    <definedName name="IQ_EST_EPS_GROWTH_Q_1YR_REUT" hidden="1">"c5410"</definedName>
    <definedName name="IQ_EST_EPS_GW_DIFF" hidden="1">"c1891"</definedName>
    <definedName name="IQ_EST_EPS_GW_DIFF_REUT" hidden="1">"c5429"</definedName>
    <definedName name="IQ_EST_EPS_GW_SURPRISE_PERCENT" hidden="1">"c1892"</definedName>
    <definedName name="IQ_EST_EPS_GW_SURPRISE_PERCENT_REUT" hidden="1">"c5430"</definedName>
    <definedName name="IQ_EST_EPS_NORM_DIFF" hidden="1">"c2247"</definedName>
    <definedName name="IQ_EST_EPS_NORM_DIFF_REUT" hidden="1">"c5411"</definedName>
    <definedName name="IQ_EST_EPS_NORM_SURPRISE_PERCENT" hidden="1">"c2248"</definedName>
    <definedName name="IQ_EST_EPS_NORM_SURPRISE_PERCENT_REUT" hidden="1">"c5412"</definedName>
    <definedName name="IQ_EST_EPS_REPORT_DIFF" hidden="1">"c1893"</definedName>
    <definedName name="IQ_EST_EPS_REPORT_DIFF_REUT" hidden="1">"c5431"</definedName>
    <definedName name="IQ_EST_EPS_REPORT_SURPRISE_PERCENT" hidden="1">"c1894"</definedName>
    <definedName name="IQ_EST_EPS_REPORT_SURPRISE_PERCENT_REUT" hidden="1">"c5432"</definedName>
    <definedName name="IQ_EST_EPS_SBC_DIFF" hidden="1">"c4374"</definedName>
    <definedName name="IQ_EST_EPS_SBC_GW_DIFF" hidden="1">"c4378"</definedName>
    <definedName name="IQ_EST_EPS_SBC_GW_SURPRISE_PERCENT" hidden="1">"c4387"</definedName>
    <definedName name="IQ_EST_EPS_SBC_SURPRISE_PERCENT" hidden="1">"c4393"</definedName>
    <definedName name="IQ_EST_EPS_SEQ_GROWTH_Q" hidden="1">"c1764"</definedName>
    <definedName name="IQ_EST_EPS_SEQ_GROWTH_Q_REUT" hidden="1">"c3859"</definedName>
    <definedName name="IQ_EST_EPS_SURPRISE_PERCENT" hidden="1">"c1635"</definedName>
    <definedName name="IQ_EST_EPS_SURPRISE_PERCENT_REUT" hidden="1">"c5459"</definedName>
    <definedName name="IQ_EST_FFO_ADJ_DIFF" hidden="1">"c4433"</definedName>
    <definedName name="IQ_EST_FFO_ADJ_GROWTH_1YR" hidden="1">"c4421"</definedName>
    <definedName name="IQ_EST_FFO_ADJ_GROWTH_2YR" hidden="1">"c4422"</definedName>
    <definedName name="IQ_EST_FFO_ADJ_GROWTH_Q_1YR" hidden="1">"c4423"</definedName>
    <definedName name="IQ_EST_FFO_ADJ_SEQ_GROWTH_Q" hidden="1">"c4424"</definedName>
    <definedName name="IQ_EST_FFO_ADJ_SURPRISE_PERCENT" hidden="1">"c4442"</definedName>
    <definedName name="IQ_EST_FFO_DIFF" hidden="1">"c1869"</definedName>
    <definedName name="IQ_EST_FFO_DIFF_REUT" hidden="1">"c3890"</definedName>
    <definedName name="IQ_EST_FFO_GROWTH_1YR" hidden="1">"c1770"</definedName>
    <definedName name="IQ_EST_FFO_GROWTH_1YR_REUT" hidden="1">"c3874"</definedName>
    <definedName name="IQ_EST_FFO_GROWTH_2YR" hidden="1">"c1771"</definedName>
    <definedName name="IQ_EST_FFO_GROWTH_2YR_REUT" hidden="1">"c3875"</definedName>
    <definedName name="IQ_EST_FFO_GROWTH_Q_1YR" hidden="1">"c1772"</definedName>
    <definedName name="IQ_EST_FFO_GROWTH_Q_1YR_REUT" hidden="1">"c3876"</definedName>
    <definedName name="IQ_EST_FFO_SEQ_GROWTH_Q" hidden="1">"c1773"</definedName>
    <definedName name="IQ_EST_FFO_SEQ_GROWTH_Q_REUT" hidden="1">"c3877"</definedName>
    <definedName name="IQ_EST_FFO_SHARE_DIFF" hidden="1">"c4444"</definedName>
    <definedName name="IQ_EST_FFO_SHARE_GROWTH_1YR" hidden="1">"c4425"</definedName>
    <definedName name="IQ_EST_FFO_SHARE_GROWTH_2YR" hidden="1">"c4426"</definedName>
    <definedName name="IQ_EST_FFO_SHARE_GROWTH_Q_1YR" hidden="1">"c4427"</definedName>
    <definedName name="IQ_EST_FFO_SHARE_SEQ_GROWTH_Q" hidden="1">"c4428"</definedName>
    <definedName name="IQ_EST_FFO_SHARE_SURPRISE_PERCENT" hidden="1">"c4453"</definedName>
    <definedName name="IQ_EST_FFO_SURPRISE_PERCENT" hidden="1">"c1870"</definedName>
    <definedName name="IQ_EST_FFO_SURPRISE_PERCENT_REUT" hidden="1">"c3891"</definedName>
    <definedName name="IQ_EST_FOOTNOTE" hidden="1">"c4540"</definedName>
    <definedName name="IQ_EST_FOOTNOTE_REUT" hidden="1">"c5478"</definedName>
    <definedName name="IQ_EST_MAINT_CAPEX_DIFF" hidden="1">"c4456"</definedName>
    <definedName name="IQ_EST_MAINT_CAPEX_GROWTH_1YR" hidden="1">"c4429"</definedName>
    <definedName name="IQ_EST_MAINT_CAPEX_GROWTH_2YR" hidden="1">"c4430"</definedName>
    <definedName name="IQ_EST_MAINT_CAPEX_GROWTH_Q_1YR" hidden="1">"c4431"</definedName>
    <definedName name="IQ_EST_MAINT_CAPEX_SEQ_GROWTH_Q" hidden="1">"c4432"</definedName>
    <definedName name="IQ_EST_MAINT_CAPEX_SURPRISE_PERCENT" hidden="1">"c4465"</definedName>
    <definedName name="IQ_EST_NAV_DIFF" hidden="1">"c1895"</definedName>
    <definedName name="IQ_EST_NAV_SHARE_SURPRISE_PERCENT" hidden="1">"c1896"</definedName>
    <definedName name="IQ_EST_NET_DEBT_DIFF" hidden="1">"c4466"</definedName>
    <definedName name="IQ_EST_NET_DEBT_SURPRISE_PERCENT" hidden="1">"c4468"</definedName>
    <definedName name="IQ_EST_NI_DIFF" hidden="1">"c1885"</definedName>
    <definedName name="IQ_EST_NI_DIFF_REUT" hidden="1">"c5423"</definedName>
    <definedName name="IQ_EST_NI_GW_DIFF_REUT" hidden="1">"c5425"</definedName>
    <definedName name="IQ_EST_NI_GW_SURPRISE_PERCENT_REUT" hidden="1">"c5426"</definedName>
    <definedName name="IQ_EST_NI_REPORT_DIFF" hidden="1">"c1889"</definedName>
    <definedName name="IQ_EST_NI_REPORT_DIFF_REUT" hidden="1">"c5427"</definedName>
    <definedName name="IQ_EST_NI_REPORT_SURPRISE_PERCENT" hidden="1">"c1890"</definedName>
    <definedName name="IQ_EST_NI_REPORT_SURPRISE_PERCENT_REUT" hidden="1">"c5428"</definedName>
    <definedName name="IQ_EST_NI_SBC_DIFF" hidden="1">"c4472"</definedName>
    <definedName name="IQ_EST_NI_SBC_GW_DIFF" hidden="1">"c4476"</definedName>
    <definedName name="IQ_EST_NI_SBC_GW_SURPRISE_PERCENT" hidden="1">"c4485"</definedName>
    <definedName name="IQ_EST_NI_SBC_SURPRISE_PERCENT" hidden="1">"c4491"</definedName>
    <definedName name="IQ_EST_NI_SURPRISE_PERCENT" hidden="1">"c1886"</definedName>
    <definedName name="IQ_EST_NI_SURPRISE_PERCENT_REUT" hidden="1">"c5424"</definedName>
    <definedName name="IQ_EST_NUM_BUY" hidden="1">"c1759"</definedName>
    <definedName name="IQ_EST_NUM_HIGH_REC" hidden="1">"c5649"</definedName>
    <definedName name="IQ_EST_NUM_HIGH_REC_REUT" hidden="1">"c3870"</definedName>
    <definedName name="IQ_EST_NUM_HIGHEST_REC" hidden="1">"c5648"</definedName>
    <definedName name="IQ_EST_NUM_HIGHEST_REC_REUT" hidden="1">"c3869"</definedName>
    <definedName name="IQ_EST_NUM_HOLD" hidden="1">"c1761"</definedName>
    <definedName name="IQ_EST_NUM_LOW_REC" hidden="1">"c5651"</definedName>
    <definedName name="IQ_EST_NUM_LOW_REC_REUT" hidden="1">"c3872"</definedName>
    <definedName name="IQ_EST_NUM_LOWEST_REC" hidden="1">"c5652"</definedName>
    <definedName name="IQ_EST_NUM_LOWEST_REC_REUT" hidden="1">"c3873"</definedName>
    <definedName name="IQ_EST_NUM_NEUTRAL_REC" hidden="1">"c5650"</definedName>
    <definedName name="IQ_EST_NUM_NEUTRAL_REC_REUT" hidden="1">"c3871"</definedName>
    <definedName name="IQ_EST_NUM_NO_OPINION" hidden="1">"c1758"</definedName>
    <definedName name="IQ_EST_NUM_NO_OPINION_REUT" hidden="1">"c3868"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DIFF_REUT" hidden="1">"c5415"</definedName>
    <definedName name="IQ_EST_OPER_INC_SURPRISE_PERCENT" hidden="1">"c1878"</definedName>
    <definedName name="IQ_EST_OPER_INC_SURPRISE_PERCENT_REUT" hidden="1">"c5416"</definedName>
    <definedName name="IQ_EST_PRE_TAX_DIFF" hidden="1">"c1879"</definedName>
    <definedName name="IQ_EST_PRE_TAX_DIFF_REUT" hidden="1">"c5417"</definedName>
    <definedName name="IQ_EST_PRE_TAX_GW_DIFF" hidden="1">"c1881"</definedName>
    <definedName name="IQ_EST_PRE_TAX_GW_DIFF_REUT" hidden="1">"c5419"</definedName>
    <definedName name="IQ_EST_PRE_TAX_GW_SURPRISE_PERCENT" hidden="1">"c1882"</definedName>
    <definedName name="IQ_EST_PRE_TAX_GW_SURPRISE_PERCENT_REUT" hidden="1">"c5420"</definedName>
    <definedName name="IQ_EST_PRE_TAX_REPORT_DIFF" hidden="1">"c1883"</definedName>
    <definedName name="IQ_EST_PRE_TAX_REPORT_DIFF_REUT" hidden="1">"c5421"</definedName>
    <definedName name="IQ_EST_PRE_TAX_REPORT_SURPRISE_PERCENT" hidden="1">"c1884"</definedName>
    <definedName name="IQ_EST_PRE_TAX_REPORT_SURPRISE_PERCENT_REUT" hidden="1">"c5422"</definedName>
    <definedName name="IQ_EST_PRE_TAX_SURPRISE_PERCENT" hidden="1">"c1880"</definedName>
    <definedName name="IQ_EST_PRE_TAX_SURPRISE_PERCENT_REUT" hidden="1">"c5418"</definedName>
    <definedName name="IQ_EST_RECURRING_PROFIT_SHARE_DIFF" hidden="1">"c4505"</definedName>
    <definedName name="IQ_EST_RECURRING_PROFIT_SHARE_SURPRISE_PERCENT" hidden="1">"c4515"</definedName>
    <definedName name="IQ_EST_REV_DIFF" hidden="1">"c1865"</definedName>
    <definedName name="IQ_EST_REV_DIFF_REUT" hidden="1">"c3886"</definedName>
    <definedName name="IQ_EST_REV_GROWTH_1YR" hidden="1">"c1638"</definedName>
    <definedName name="IQ_EST_REV_GROWTH_1YR_REUT" hidden="1">"c3860"</definedName>
    <definedName name="IQ_EST_REV_GROWTH_2YR" hidden="1">"c1639"</definedName>
    <definedName name="IQ_EST_REV_GROWTH_2YR_REUT" hidden="1">"c3861"</definedName>
    <definedName name="IQ_EST_REV_GROWTH_Q_1YR" hidden="1">"c1640"</definedName>
    <definedName name="IQ_EST_REV_GROWTH_Q_1YR_REUT" hidden="1">"c3862"</definedName>
    <definedName name="IQ_EST_REV_SEQ_GROWTH_Q" hidden="1">"c1765"</definedName>
    <definedName name="IQ_EST_REV_SEQ_GROWTH_Q_REUT" hidden="1">"c3863"</definedName>
    <definedName name="IQ_EST_REV_SURPRISE_PERCENT" hidden="1">"c1866"</definedName>
    <definedName name="IQ_EST_REV_SURPRISE_PERCENT_REUT" hidden="1">"c3887"</definedName>
    <definedName name="IQ_EST_VENDOR" hidden="1">"c5564"</definedName>
    <definedName name="IQ_EV_OVER_EMPLOYEE" hidden="1">"c1428"</definedName>
    <definedName name="IQ_EV_OVER_LTM_EBIT" hidden="1">"c1426"</definedName>
    <definedName name="IQ_EV_OVER_LTM_EBITDA" hidden="1">"c1427"</definedName>
    <definedName name="IQ_EV_OVER_LTM_REVENUE" hidden="1">"c1429"</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ACT_OR_EST" hidden="1">"c2216"</definedName>
    <definedName name="IQ_FFO_ADJ_ACT_OR_EST" hidden="1">"c4435"</definedName>
    <definedName name="IQ_FFO_ADJ_EST" hidden="1">"c4434"</definedName>
    <definedName name="IQ_FFO_ADJ_GUIDANCE" hidden="1">"c4436"</definedName>
    <definedName name="IQ_FFO_ADJ_HIGH_EST" hidden="1">"c4437"</definedName>
    <definedName name="IQ_FFO_ADJ_HIGH_GUIDANCE" hidden="1">"c4202"</definedName>
    <definedName name="IQ_FFO_ADJ_LOW_EST" hidden="1">"c4438"</definedName>
    <definedName name="IQ_FFO_ADJ_LOW_GUIDANCE" hidden="1">"c4242"</definedName>
    <definedName name="IQ_FFO_ADJ_MEDIAN_EST" hidden="1">"c4439"</definedName>
    <definedName name="IQ_FFO_ADJ_NUM_EST" hidden="1">"c4440"</definedName>
    <definedName name="IQ_FFO_ADJ_STDDEV_EST" hidden="1">"c4441"</definedName>
    <definedName name="IQ_FFO_EST" hidden="1">"c418"</definedName>
    <definedName name="IQ_FFO_EST_REUT" hidden="1">"c3837"</definedName>
    <definedName name="IQ_FFO_GUIDANCE" hidden="1">"c4443"</definedName>
    <definedName name="IQ_FFO_HIGH_EST" hidden="1">"c419"</definedName>
    <definedName name="IQ_FFO_HIGH_EST_REUT" hidden="1">"c3839"</definedName>
    <definedName name="IQ_FFO_HIGH_GUIDANCE" hidden="1">"c4184"</definedName>
    <definedName name="IQ_FFO_LOW_EST" hidden="1">"c420"</definedName>
    <definedName name="IQ_FFO_LOW_EST_REUT" hidden="1">"c3840"</definedName>
    <definedName name="IQ_FFO_LOW_GUIDANCE" hidden="1">"c4224"</definedName>
    <definedName name="IQ_FFO_MEDIAN_EST" hidden="1">"c1665"</definedName>
    <definedName name="IQ_FFO_MEDIAN_EST_REUT" hidden="1">"c3838"</definedName>
    <definedName name="IQ_FFO_NUM_EST" hidden="1">"c421"</definedName>
    <definedName name="IQ_FFO_NUM_EST_REUT" hidden="1">"c3841"</definedName>
    <definedName name="IQ_FFO_PAYOUT_RATIO" hidden="1">"c3492"</definedName>
    <definedName name="IQ_FFO_SHARE_ACT_OR_EST" hidden="1">"c4446"</definedName>
    <definedName name="IQ_FFO_SHARE_EST" hidden="1">"c4445"</definedName>
    <definedName name="IQ_FFO_SHARE_GUIDANCE" hidden="1">"c4447"</definedName>
    <definedName name="IQ_FFO_SHARE_HIGH_EST" hidden="1">"c4448"</definedName>
    <definedName name="IQ_FFO_SHARE_HIGH_GUIDANCE" hidden="1">"c4203"</definedName>
    <definedName name="IQ_FFO_SHARE_LOW_EST" hidden="1">"c4449"</definedName>
    <definedName name="IQ_FFO_SHARE_LOW_GUIDANCE" hidden="1">"c4243"</definedName>
    <definedName name="IQ_FFO_SHARE_MEDIAN_EST" hidden="1">"c4450"</definedName>
    <definedName name="IQ_FFO_SHARE_NUM_EST" hidden="1">"c4451"</definedName>
    <definedName name="IQ_FFO_SHARE_STDDEV_EST" hidden="1">"c4452"</definedName>
    <definedName name="IQ_FFO_STDDEV_EST" hidden="1">"c422"</definedName>
    <definedName name="IQ_FFO_STDDEV_EST_REUT" hidden="1">"c3842"</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NOTES_PAY_TOTAL" hidden="1">"c5522"</definedName>
    <definedName name="IQ_FIN_DIV_REV" hidden="1">"c437"</definedName>
    <definedName name="IQ_FIN_DIV_ST_DEBT_TOTAL" hidden="1">"c5527"</definedName>
    <definedName name="IQ_FINANCING_CASH" hidden="1">"c1405"</definedName>
    <definedName name="IQ_FINANCING_CASH_SUPPL" hidden="1">"c1406"</definedName>
    <definedName name="IQ_FINANCING_OBLIG_CURRENT" hidden="1">"c6190"</definedName>
    <definedName name="IQ_FINANCING_OBLIG_NON_CURRENT" hidden="1">"c6191"</definedName>
    <definedName name="IQ_FINISHED_INV" hidden="1">"c438"</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OODWILL_NET" hidden="1">"c1380"</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MARGIN_ACT_OR_EST" hidden="1">"c5554"</definedName>
    <definedName name="IQ_GROSS_MARGIN_EST" hidden="1">"c5547"</definedName>
    <definedName name="IQ_GROSS_MARGIN_HIGH_EST" hidden="1">"c5549"</definedName>
    <definedName name="IQ_GROSS_MARGIN_LOW_EST" hidden="1">"c5550"</definedName>
    <definedName name="IQ_GROSS_MARGIN_MEDIAN_EST" hidden="1">"c5548"</definedName>
    <definedName name="IQ_GROSS_MARGIN_NUM_EST" hidden="1">"c5551"</definedName>
    <definedName name="IQ_GROSS_MARGIN_STDDEV_EST" hidden="1">"c5552"</definedName>
    <definedName name="IQ_GROSS_PC_EARNED" hidden="1">"c2747"</definedName>
    <definedName name="IQ_GROSS_PROFIT" hidden="1">"c1378"</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DAYS_REV_OUT" hidden="1">"c5993"</definedName>
    <definedName name="IQ_HC_EQUIV_ADMISSIONS_GROWTH" hidden="1">"c5998"</definedName>
    <definedName name="IQ_HC_EQUIVALENT_ADMISSIONS" hidden="1">"c5958"</definedName>
    <definedName name="IQ_HC_EQUIVALENT_ADMISSIONS_SF" hidden="1">"c6007"</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SALARIES_PCT_REV" hidden="1">"c5970"</definedName>
    <definedName name="IQ_HC_SUPPLIES_PCT_REV" hidden="1">"c5971"</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IGH_TARGET_PRICE" hidden="1">"c1651"</definedName>
    <definedName name="IQ_HIGH_TARGET_PRICE_REUT" hidden="1">"c5317"</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 hidden="1">"c6225"</definedName>
    <definedName name="IQ_INT_INC_REIT" hidden="1">"c597"</definedName>
    <definedName name="IQ_INT_INC_TOTAL" hidden="1">"c598"</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PRD" hidden="1">"c644"</definedName>
    <definedName name="IQ_ISS_DEBT_NET" hidden="1">"c1391"</definedName>
    <definedName name="IQ_ISS_STOCK_NET" hidden="1">"c1601"</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_TARGET_PRICE_REUT" hidden="1">"c5318"</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CAPEX" hidden="1">"c2947"</definedName>
    <definedName name="IQ_MAINT_CAPEX_ACT_OR_EST" hidden="1">"c4458"</definedName>
    <definedName name="IQ_MAINT_CAPEX_EST" hidden="1">"c4457"</definedName>
    <definedName name="IQ_MAINT_CAPEX_GUIDANCE" hidden="1">"c4459"</definedName>
    <definedName name="IQ_MAINT_CAPEX_HIGH_EST" hidden="1">"c4460"</definedName>
    <definedName name="IQ_MAINT_CAPEX_HIGH_GUIDANCE" hidden="1">"c4197"</definedName>
    <definedName name="IQ_MAINT_CAPEX_LOW_EST" hidden="1">"c4461"</definedName>
    <definedName name="IQ_MAINT_CAPEX_LOW_GUIDANCE" hidden="1">"c4237"</definedName>
    <definedName name="IQ_MAINT_CAPEX_MEDIAN_EST" hidden="1">"c4462"</definedName>
    <definedName name="IQ_MAINT_CAPEX_NUM_EST" hidden="1">"c4463"</definedName>
    <definedName name="IQ_MAINT_CAPEX_STDDEV_EST" hidden="1">"c4464"</definedName>
    <definedName name="IQ_MAINT_REPAIR" hidden="1">"c2087"</definedName>
    <definedName name="IQ_MARKET_CAP_LFCF" hidden="1">"c2209"</definedName>
    <definedName name="IQ_MARKETCAP" hidden="1">"c712"</definedName>
    <definedName name="IQ_MARKETING" hidden="1">"c2239"</definedName>
    <definedName name="IQ_MC_RATIO" hidden="1">"c2783"</definedName>
    <definedName name="IQ_MC_STATUTORY_SURPLUS" hidden="1">"c2772"</definedName>
    <definedName name="IQ_MEDIAN_TARGET_PRICE" hidden="1">"c1650"</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 hidden="1">"c4048"</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HARE_ACT_OR_EST" hidden="1">"c2225"</definedName>
    <definedName name="IQ_NAV_SHARE_ACT_OR_EST_REUT" hidden="1">"c5623"</definedName>
    <definedName name="IQ_NAV_SHARE_EST" hidden="1">"c5609"</definedName>
    <definedName name="IQ_NAV_SHARE_EST_REUT" hidden="1">"c5617"</definedName>
    <definedName name="IQ_NAV_SHARE_HIGH_EST" hidden="1">"c5612"</definedName>
    <definedName name="IQ_NAV_SHARE_HIGH_EST_REUT" hidden="1">"c5620"</definedName>
    <definedName name="IQ_NAV_SHARE_LOW_EST" hidden="1">"c5613"</definedName>
    <definedName name="IQ_NAV_SHARE_LOW_EST_REUT" hidden="1">"c5621"</definedName>
    <definedName name="IQ_NAV_SHARE_MEDIAN_EST" hidden="1">"c5610"</definedName>
    <definedName name="IQ_NAV_SHARE_MEDIAN_EST_REUT" hidden="1">"c5618"</definedName>
    <definedName name="IQ_NAV_SHARE_NUM_EST" hidden="1">"c5614"</definedName>
    <definedName name="IQ_NAV_SHARE_NUM_EST_REUT" hidden="1">"c5622"</definedName>
    <definedName name="IQ_NAV_SHARE_STDDEV_EST" hidden="1">"c5611"</definedName>
    <definedName name="IQ_NAV_SHARE_STDDEV_EST_REUT" hidden="1">"c5619"</definedName>
    <definedName name="IQ_NAV_STDDEV_EST" hidden="1">"c1756"</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ACT_OR_EST_REUT" hidden="1">"c5473"</definedName>
    <definedName name="IQ_NET_DEBT_EBITDA" hidden="1">"c750"</definedName>
    <definedName name="IQ_NET_DEBT_EBITDA_CAPEX" hidden="1">"c2949"</definedName>
    <definedName name="IQ_NET_DEBT_EST" hidden="1">"c3517"</definedName>
    <definedName name="IQ_NET_DEBT_EST_REUT" hidden="1">"c3976"</definedName>
    <definedName name="IQ_NET_DEBT_GUIDANCE" hidden="1">"c4467"</definedName>
    <definedName name="IQ_NET_DEBT_HIGH_EST" hidden="1">"c3518"</definedName>
    <definedName name="IQ_NET_DEBT_HIGH_EST_REUT" hidden="1">"c3978"</definedName>
    <definedName name="IQ_NET_DEBT_HIGH_GUIDANCE" hidden="1">"c4181"</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REUT" hidden="1">"c3979"</definedName>
    <definedName name="IQ_NET_DEBT_LOW_GUIDANCE" hidden="1">"c4221"</definedName>
    <definedName name="IQ_NET_DEBT_MEDIAN_EST" hidden="1">"c3520"</definedName>
    <definedName name="IQ_NET_DEBT_MEDIAN_EST_REUT" hidden="1">"c3977"</definedName>
    <definedName name="IQ_NET_DEBT_NUM_EST" hidden="1">"c3515"</definedName>
    <definedName name="IQ_NET_DEBT_NUM_EST_REUT" hidden="1">"c3980"</definedName>
    <definedName name="IQ_NET_DEBT_STDDEV_EST" hidden="1">"c3516"</definedName>
    <definedName name="IQ_NET_DEBT_STDDEV_EST_REUT" hidden="1">"c3981"</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REUT" hidden="1">"c5468"</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EST_REUT" hidden="1">"c5368"</definedName>
    <definedName name="IQ_NI_GAAP_GUIDANCE" hidden="1">"c4470"</definedName>
    <definedName name="IQ_NI_GAAP_HIGH_GUIDANCE" hidden="1">"c4177"</definedName>
    <definedName name="IQ_NI_GAAP_LOW_GUIDANCE" hidden="1">"c4217"</definedName>
    <definedName name="IQ_NI_GUIDANCE" hidden="1">"c4469"</definedName>
    <definedName name="IQ_NI_GW_EST_REUT" hidden="1">"c5375"</definedName>
    <definedName name="IQ_NI_GW_GUIDANCE" hidden="1">"c4471"</definedName>
    <definedName name="IQ_NI_GW_HIGH_EST_REUT" hidden="1">"c5377"</definedName>
    <definedName name="IQ_NI_GW_HIGH_GUIDANCE" hidden="1">"c4178"</definedName>
    <definedName name="IQ_NI_GW_LOW_EST_REUT" hidden="1">"c5378"</definedName>
    <definedName name="IQ_NI_GW_LOW_GUIDANCE" hidden="1">"c4218"</definedName>
    <definedName name="IQ_NI_GW_MEDIAN_EST_REUT" hidden="1">"c5376"</definedName>
    <definedName name="IQ_NI_GW_NUM_EST_REUT" hidden="1">"c5379"</definedName>
    <definedName name="IQ_NI_GW_STDDEV_EST_REUT" hidden="1">"c5380"</definedName>
    <definedName name="IQ_NI_HIGH_EST" hidden="1">"c1718"</definedName>
    <definedName name="IQ_NI_HIGH_EST_REUT" hidden="1">"c5370"</definedName>
    <definedName name="IQ_NI_HIGH_GUIDANCE" hidden="1">"c4176"</definedName>
    <definedName name="IQ_NI_LOW_EST" hidden="1">"c1719"</definedName>
    <definedName name="IQ_NI_LOW_EST_REUT" hidden="1">"c5371"</definedName>
    <definedName name="IQ_NI_LOW_GUIDANCE" hidden="1">"c4216"</definedName>
    <definedName name="IQ_NI_MARGIN" hidden="1">"c794"</definedName>
    <definedName name="IQ_NI_MEDIAN_EST" hidden="1">"c1717"</definedName>
    <definedName name="IQ_NI_MEDIAN_EST_REUT" hidden="1">"c5369"</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REUT" hidden="1">"c5372"</definedName>
    <definedName name="IQ_NI_REPORTED_EST" hidden="1">"c1730"</definedName>
    <definedName name="IQ_NI_REPORTED_EST_REUT" hidden="1">"c5382"</definedName>
    <definedName name="IQ_NI_REPORTED_HIGH_EST" hidden="1">"c1732"</definedName>
    <definedName name="IQ_NI_REPORTED_HIGH_EST_REUT" hidden="1">"c5384"</definedName>
    <definedName name="IQ_NI_REPORTED_LOW_EST" hidden="1">"c1733"</definedName>
    <definedName name="IQ_NI_REPORTED_LOW_EST_REUT" hidden="1">"c5385"</definedName>
    <definedName name="IQ_NI_REPORTED_MEDIAN_EST" hidden="1">"c1731"</definedName>
    <definedName name="IQ_NI_REPORTED_MEDIAN_EST_REUT" hidden="1">"c5383"</definedName>
    <definedName name="IQ_NI_REPORTED_NUM_EST" hidden="1">"c1734"</definedName>
    <definedName name="IQ_NI_REPORTED_NUM_EST_REUT" hidden="1">"c5386"</definedName>
    <definedName name="IQ_NI_REPORTED_STDDEV_EST" hidden="1">"c1735"</definedName>
    <definedName name="IQ_NI_REPORTED_STDDEV_EST_REUT" hidden="1">"c5387"</definedName>
    <definedName name="IQ_NI_SBC_ACT_OR_EST" hidden="1">"c4474"</definedName>
    <definedName name="IQ_NI_SBC_EST" hidden="1">"c4473"</definedName>
    <definedName name="IQ_NI_SBC_GUIDANCE" hidden="1">"c4475"</definedName>
    <definedName name="IQ_NI_SBC_GW_ACT_OR_EST" hidden="1">"c4478"</definedName>
    <definedName name="IQ_NI_SBC_GW_EST" hidden="1">"c4477"</definedName>
    <definedName name="IQ_NI_SBC_GW_GUIDANCE" hidden="1">"c4479"</definedName>
    <definedName name="IQ_NI_SBC_GW_HIGH_EST" hidden="1">"c4480"</definedName>
    <definedName name="IQ_NI_SBC_GW_HIGH_GUIDANCE" hidden="1">"c4187"</definedName>
    <definedName name="IQ_NI_SBC_GW_LOW_EST" hidden="1">"c4481"</definedName>
    <definedName name="IQ_NI_SBC_GW_LOW_GUIDANCE" hidden="1">"c4227"</definedName>
    <definedName name="IQ_NI_SBC_GW_MEDIAN_EST" hidden="1">"c4482"</definedName>
    <definedName name="IQ_NI_SBC_GW_NUM_EST" hidden="1">"c4483"</definedName>
    <definedName name="IQ_NI_SBC_GW_STDDEV_EST" hidden="1">"c4484"</definedName>
    <definedName name="IQ_NI_SBC_HIGH_EST" hidden="1">"c4486"</definedName>
    <definedName name="IQ_NI_SBC_HIGH_GUIDANCE" hidden="1">"c4186"</definedName>
    <definedName name="IQ_NI_SBC_LOW_EST" hidden="1">"c4487"</definedName>
    <definedName name="IQ_NI_SBC_LOW_GUIDANCE" hidden="1">"c4226"</definedName>
    <definedName name="IQ_NI_SBC_MEDIAN_EST" hidden="1">"c4488"</definedName>
    <definedName name="IQ_NI_SBC_NUM_EST" hidden="1">"c4489"</definedName>
    <definedName name="IQ_NI_SBC_STDDEV_EST" hidden="1">"c4490"</definedName>
    <definedName name="IQ_NI_SFAS" hidden="1">"c795"</definedName>
    <definedName name="IQ_NI_STDDEV_EST" hidden="1">"c1721"</definedName>
    <definedName name="IQ_NI_STDDEV_EST_REUT" hidden="1">"c5373"</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_EPS_ACT_OR_EST" hidden="1">"c2249"</definedName>
    <definedName name="IQ_NORM_EPS_ACT_OR_EST_REUT" hidden="1">"c5472"</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AVG_DAILY_SALES_VOL_EQ_INC_GAS" hidden="1">"c5797"</definedName>
    <definedName name="IQ_OG_AVG_DAILY_SALES_VOL_EQ_INC_NGL" hidden="1">"c5798"</definedName>
    <definedName name="IQ_OG_AVG_DAILY_SALES_VOL_EQ_INC_OIL" hidden="1">"c5796"</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ACRE_GROSS_EQ_INC" hidden="1">"c5800"</definedName>
    <definedName name="IQ_OG_UNDEVELOPED_ACRE_NET_EQ_INC" hidden="1">"c5801"</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ACT_OR_EST" hidden="1">"c2220"</definedName>
    <definedName name="IQ_OPER_INC_ACT_OR_EST_REUT" hidden="1">"c5466"</definedName>
    <definedName name="IQ_OPER_INC_BR" hidden="1">"c850"</definedName>
    <definedName name="IQ_OPER_INC_EST" hidden="1">"c1688"</definedName>
    <definedName name="IQ_OPER_INC_EST_REUT" hidden="1">"c5340"</definedName>
    <definedName name="IQ_OPER_INC_FIN" hidden="1">"c851"</definedName>
    <definedName name="IQ_OPER_INC_HIGH_EST" hidden="1">"c1690"</definedName>
    <definedName name="IQ_OPER_INC_HIGH_EST_REUT" hidden="1">"c5342"</definedName>
    <definedName name="IQ_OPER_INC_INS" hidden="1">"c852"</definedName>
    <definedName name="IQ_OPER_INC_LOW_EST" hidden="1">"c1691"</definedName>
    <definedName name="IQ_OPER_INC_LOW_EST_REUT" hidden="1">"c5343"</definedName>
    <definedName name="IQ_OPER_INC_MARGIN" hidden="1">"c1448"</definedName>
    <definedName name="IQ_OPER_INC_MEDIAN_EST" hidden="1">"c1689"</definedName>
    <definedName name="IQ_OPER_INC_MEDIAN_EST_REUT" hidden="1">"c5341"</definedName>
    <definedName name="IQ_OPER_INC_NUM_EST" hidden="1">"c1692"</definedName>
    <definedName name="IQ_OPER_INC_NUM_EST_REUT" hidden="1">"c5344"</definedName>
    <definedName name="IQ_OPER_INC_RE" hidden="1">"c6240"</definedName>
    <definedName name="IQ_OPER_INC_REIT" hidden="1">"c853"</definedName>
    <definedName name="IQ_OPER_INC_STDDEV_EST" hidden="1">"c1693"</definedName>
    <definedName name="IQ_OPER_INC_STDDEV_EST_REUT" hidden="1">"c5345"</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"c2127"</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REUT" hidden="1">"c4049"</definedName>
    <definedName name="IQ_PE_NORMALIZED" hidden="1">"c2207"</definedName>
    <definedName name="IQ_PE_RATIO" hidden="1">"c1610"</definedName>
    <definedName name="IQ_PEG_FWD" hidden="1">"c1863"</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REUT" hidden="1">"c3959"</definedName>
    <definedName name="IQ_PERCENT_CHANGE_EST_5YR_GROWTH_RATE_18MONTHS" hidden="1">"c1853"</definedName>
    <definedName name="IQ_PERCENT_CHANGE_EST_5YR_GROWTH_RATE_18MONTHS_REUT" hidden="1">"c3960"</definedName>
    <definedName name="IQ_PERCENT_CHANGE_EST_5YR_GROWTH_RATE_3MONTHS" hidden="1">"c1849"</definedName>
    <definedName name="IQ_PERCENT_CHANGE_EST_5YR_GROWTH_RATE_3MONTHS_REUT" hidden="1">"c3956"</definedName>
    <definedName name="IQ_PERCENT_CHANGE_EST_5YR_GROWTH_RATE_6MONTHS" hidden="1">"c1850"</definedName>
    <definedName name="IQ_PERCENT_CHANGE_EST_5YR_GROWTH_RATE_6MONTHS_REUT" hidden="1">"c3957"</definedName>
    <definedName name="IQ_PERCENT_CHANGE_EST_5YR_GROWTH_RATE_9MONTHS" hidden="1">"c1851"</definedName>
    <definedName name="IQ_PERCENT_CHANGE_EST_5YR_GROWTH_RATE_9MONTHS_REUT" hidden="1">"c3958"</definedName>
    <definedName name="IQ_PERCENT_CHANGE_EST_5YR_GROWTH_RATE_DAY" hidden="1">"c1846"</definedName>
    <definedName name="IQ_PERCENT_CHANGE_EST_5YR_GROWTH_RATE_DAY_REUT" hidden="1">"c3954"</definedName>
    <definedName name="IQ_PERCENT_CHANGE_EST_5YR_GROWTH_RATE_MONTH" hidden="1">"c1848"</definedName>
    <definedName name="IQ_PERCENT_CHANGE_EST_5YR_GROWTH_RATE_MONTH_REUT" hidden="1">"c3955"</definedName>
    <definedName name="IQ_PERCENT_CHANGE_EST_5YR_GROWTH_RATE_WEEK" hidden="1">"c1847"</definedName>
    <definedName name="IQ_PERCENT_CHANGE_EST_5YR_GROWTH_RATE_WEEK_REUT" hidden="1">"c5435"</definedName>
    <definedName name="IQ_PERCENT_CHANGE_EST_CFPS_12MONTHS" hidden="1">"c1812"</definedName>
    <definedName name="IQ_PERCENT_CHANGE_EST_CFPS_12MONTHS_REUT" hidden="1">"c3924"</definedName>
    <definedName name="IQ_PERCENT_CHANGE_EST_CFPS_18MONTHS" hidden="1">"c1813"</definedName>
    <definedName name="IQ_PERCENT_CHANGE_EST_CFPS_18MONTHS_REUT" hidden="1">"c3925"</definedName>
    <definedName name="IQ_PERCENT_CHANGE_EST_CFPS_3MONTHS" hidden="1">"c1809"</definedName>
    <definedName name="IQ_PERCENT_CHANGE_EST_CFPS_3MONTHS_REUT" hidden="1">"c3921"</definedName>
    <definedName name="IQ_PERCENT_CHANGE_EST_CFPS_6MONTHS" hidden="1">"c1810"</definedName>
    <definedName name="IQ_PERCENT_CHANGE_EST_CFPS_6MONTHS_REUT" hidden="1">"c3922"</definedName>
    <definedName name="IQ_PERCENT_CHANGE_EST_CFPS_9MONTHS" hidden="1">"c1811"</definedName>
    <definedName name="IQ_PERCENT_CHANGE_EST_CFPS_9MONTHS_REUT" hidden="1">"c3923"</definedName>
    <definedName name="IQ_PERCENT_CHANGE_EST_CFPS_DAY" hidden="1">"c1806"</definedName>
    <definedName name="IQ_PERCENT_CHANGE_EST_CFPS_DAY_REUT" hidden="1">"c3919"</definedName>
    <definedName name="IQ_PERCENT_CHANGE_EST_CFPS_MONTH" hidden="1">"c1808"</definedName>
    <definedName name="IQ_PERCENT_CHANGE_EST_CFPS_MONTH_REUT" hidden="1">"c3920"</definedName>
    <definedName name="IQ_PERCENT_CHANGE_EST_CFPS_WEEK" hidden="1">"c1807"</definedName>
    <definedName name="IQ_PERCENT_CHANGE_EST_CFPS_WEEK_REUT" hidden="1">"c3962"</definedName>
    <definedName name="IQ_PERCENT_CHANGE_EST_DPS_12MONTHS" hidden="1">"c1820"</definedName>
    <definedName name="IQ_PERCENT_CHANGE_EST_DPS_12MONTHS_REUT" hidden="1">"c3931"</definedName>
    <definedName name="IQ_PERCENT_CHANGE_EST_DPS_18MONTHS" hidden="1">"c1821"</definedName>
    <definedName name="IQ_PERCENT_CHANGE_EST_DPS_18MONTHS_REUT" hidden="1">"c3932"</definedName>
    <definedName name="IQ_PERCENT_CHANGE_EST_DPS_3MONTHS" hidden="1">"c1817"</definedName>
    <definedName name="IQ_PERCENT_CHANGE_EST_DPS_3MONTHS_REUT" hidden="1">"c3928"</definedName>
    <definedName name="IQ_PERCENT_CHANGE_EST_DPS_6MONTHS" hidden="1">"c1818"</definedName>
    <definedName name="IQ_PERCENT_CHANGE_EST_DPS_6MONTHS_REUT" hidden="1">"c3929"</definedName>
    <definedName name="IQ_PERCENT_CHANGE_EST_DPS_9MONTHS" hidden="1">"c1819"</definedName>
    <definedName name="IQ_PERCENT_CHANGE_EST_DPS_9MONTHS_REUT" hidden="1">"c3930"</definedName>
    <definedName name="IQ_PERCENT_CHANGE_EST_DPS_DAY" hidden="1">"c1814"</definedName>
    <definedName name="IQ_PERCENT_CHANGE_EST_DPS_DAY_REUT" hidden="1">"c3926"</definedName>
    <definedName name="IQ_PERCENT_CHANGE_EST_DPS_MONTH" hidden="1">"c1816"</definedName>
    <definedName name="IQ_PERCENT_CHANGE_EST_DPS_MONTH_REUT" hidden="1">"c3927"</definedName>
    <definedName name="IQ_PERCENT_CHANGE_EST_DPS_WEEK" hidden="1">"c1815"</definedName>
    <definedName name="IQ_PERCENT_CHANGE_EST_DPS_WEEK_REUT" hidden="1">"c3963"</definedName>
    <definedName name="IQ_PERCENT_CHANGE_EST_EBITDA_12MONTHS" hidden="1">"c1804"</definedName>
    <definedName name="IQ_PERCENT_CHANGE_EST_EBITDA_12MONTHS_REUT" hidden="1">"c3917"</definedName>
    <definedName name="IQ_PERCENT_CHANGE_EST_EBITDA_18MONTHS" hidden="1">"c1805"</definedName>
    <definedName name="IQ_PERCENT_CHANGE_EST_EBITDA_18MONTHS_REUT" hidden="1">"c3918"</definedName>
    <definedName name="IQ_PERCENT_CHANGE_EST_EBITDA_3MONTHS" hidden="1">"c1801"</definedName>
    <definedName name="IQ_PERCENT_CHANGE_EST_EBITDA_3MONTHS_REUT" hidden="1">"c3914"</definedName>
    <definedName name="IQ_PERCENT_CHANGE_EST_EBITDA_6MONTHS" hidden="1">"c1802"</definedName>
    <definedName name="IQ_PERCENT_CHANGE_EST_EBITDA_6MONTHS_REUT" hidden="1">"c3915"</definedName>
    <definedName name="IQ_PERCENT_CHANGE_EST_EBITDA_9MONTHS" hidden="1">"c1803"</definedName>
    <definedName name="IQ_PERCENT_CHANGE_EST_EBITDA_9MONTHS_REUT" hidden="1">"c3916"</definedName>
    <definedName name="IQ_PERCENT_CHANGE_EST_EBITDA_DAY" hidden="1">"c1798"</definedName>
    <definedName name="IQ_PERCENT_CHANGE_EST_EBITDA_DAY_REUT" hidden="1">"c3912"</definedName>
    <definedName name="IQ_PERCENT_CHANGE_EST_EBITDA_MONTH" hidden="1">"c1800"</definedName>
    <definedName name="IQ_PERCENT_CHANGE_EST_EBITDA_MONTH_REUT" hidden="1">"c3913"</definedName>
    <definedName name="IQ_PERCENT_CHANGE_EST_EBITDA_WEEK" hidden="1">"c1799"</definedName>
    <definedName name="IQ_PERCENT_CHANGE_EST_EBITDA_WEEK_REUT" hidden="1">"c3961"</definedName>
    <definedName name="IQ_PERCENT_CHANGE_EST_EPS_12MONTHS" hidden="1">"c1788"</definedName>
    <definedName name="IQ_PERCENT_CHANGE_EST_EPS_12MONTHS_REUT" hidden="1">"c3902"</definedName>
    <definedName name="IQ_PERCENT_CHANGE_EST_EPS_18MONTHS" hidden="1">"c1789"</definedName>
    <definedName name="IQ_PERCENT_CHANGE_EST_EPS_18MONTHS_REUT" hidden="1">"c3903"</definedName>
    <definedName name="IQ_PERCENT_CHANGE_EST_EPS_3MONTHS" hidden="1">"c1785"</definedName>
    <definedName name="IQ_PERCENT_CHANGE_EST_EPS_3MONTHS_REUT" hidden="1">"c3899"</definedName>
    <definedName name="IQ_PERCENT_CHANGE_EST_EPS_6MONTHS" hidden="1">"c1786"</definedName>
    <definedName name="IQ_PERCENT_CHANGE_EST_EPS_6MONTHS_REUT" hidden="1">"c3900"</definedName>
    <definedName name="IQ_PERCENT_CHANGE_EST_EPS_9MONTHS" hidden="1">"c1787"</definedName>
    <definedName name="IQ_PERCENT_CHANGE_EST_EPS_9MONTHS_REUT" hidden="1">"c3901"</definedName>
    <definedName name="IQ_PERCENT_CHANGE_EST_EPS_DAY" hidden="1">"c1782"</definedName>
    <definedName name="IQ_PERCENT_CHANGE_EST_EPS_DAY_REUT" hidden="1">"c3896"</definedName>
    <definedName name="IQ_PERCENT_CHANGE_EST_EPS_MONTH" hidden="1">"c1784"</definedName>
    <definedName name="IQ_PERCENT_CHANGE_EST_EPS_MONTH_REUT" hidden="1">"c3898"</definedName>
    <definedName name="IQ_PERCENT_CHANGE_EST_EPS_WEEK" hidden="1">"c1783"</definedName>
    <definedName name="IQ_PERCENT_CHANGE_EST_EPS_WEEK_REUT" hidden="1">"c3897"</definedName>
    <definedName name="IQ_PERCENT_CHANGE_EST_FFO_12MONTHS" hidden="1">"c1828"</definedName>
    <definedName name="IQ_PERCENT_CHANGE_EST_FFO_12MONTHS_REUT" hidden="1">"c3938"</definedName>
    <definedName name="IQ_PERCENT_CHANGE_EST_FFO_18MONTHS" hidden="1">"c1829"</definedName>
    <definedName name="IQ_PERCENT_CHANGE_EST_FFO_18MONTHS_REUT" hidden="1">"c3939"</definedName>
    <definedName name="IQ_PERCENT_CHANGE_EST_FFO_3MONTHS" hidden="1">"c1825"</definedName>
    <definedName name="IQ_PERCENT_CHANGE_EST_FFO_3MONTHS_REUT" hidden="1">"c3935"</definedName>
    <definedName name="IQ_PERCENT_CHANGE_EST_FFO_6MONTHS" hidden="1">"c1826"</definedName>
    <definedName name="IQ_PERCENT_CHANGE_EST_FFO_6MONTHS_REUT" hidden="1">"c3936"</definedName>
    <definedName name="IQ_PERCENT_CHANGE_EST_FFO_9MONTHS" hidden="1">"c1827"</definedName>
    <definedName name="IQ_PERCENT_CHANGE_EST_FFO_9MONTHS_REUT" hidden="1">"c3937"</definedName>
    <definedName name="IQ_PERCENT_CHANGE_EST_FFO_DAY" hidden="1">"c1822"</definedName>
    <definedName name="IQ_PERCENT_CHANGE_EST_FFO_DAY_REUT" hidden="1">"c3933"</definedName>
    <definedName name="IQ_PERCENT_CHANGE_EST_FFO_MONTH" hidden="1">"c1824"</definedName>
    <definedName name="IQ_PERCENT_CHANGE_EST_FFO_MONTH_REUT" hidden="1">"c3934"</definedName>
    <definedName name="IQ_PERCENT_CHANGE_EST_FFO_WEEK" hidden="1">"c1823"</definedName>
    <definedName name="IQ_PERCENT_CHANGE_EST_FFO_WEEK_REUT" hidden="1">"c3964"</definedName>
    <definedName name="IQ_PERCENT_CHANGE_EST_PRICE_TARGET_12MONTHS" hidden="1">"c1844"</definedName>
    <definedName name="IQ_PERCENT_CHANGE_EST_PRICE_TARGET_12MONTHS_REUT" hidden="1">"c3952"</definedName>
    <definedName name="IQ_PERCENT_CHANGE_EST_PRICE_TARGET_18MONTHS" hidden="1">"c1845"</definedName>
    <definedName name="IQ_PERCENT_CHANGE_EST_PRICE_TARGET_18MONTHS_REUT" hidden="1">"c3953"</definedName>
    <definedName name="IQ_PERCENT_CHANGE_EST_PRICE_TARGET_3MONTHS" hidden="1">"c1841"</definedName>
    <definedName name="IQ_PERCENT_CHANGE_EST_PRICE_TARGET_3MONTHS_REUT" hidden="1">"c3949"</definedName>
    <definedName name="IQ_PERCENT_CHANGE_EST_PRICE_TARGET_6MONTHS" hidden="1">"c1842"</definedName>
    <definedName name="IQ_PERCENT_CHANGE_EST_PRICE_TARGET_6MONTHS_REUT" hidden="1">"c3950"</definedName>
    <definedName name="IQ_PERCENT_CHANGE_EST_PRICE_TARGET_9MONTHS" hidden="1">"c1843"</definedName>
    <definedName name="IQ_PERCENT_CHANGE_EST_PRICE_TARGET_9MONTHS_REUT" hidden="1">"c3951"</definedName>
    <definedName name="IQ_PERCENT_CHANGE_EST_PRICE_TARGET_DAY" hidden="1">"c1838"</definedName>
    <definedName name="IQ_PERCENT_CHANGE_EST_PRICE_TARGET_DAY_REUT" hidden="1">"c3947"</definedName>
    <definedName name="IQ_PERCENT_CHANGE_EST_PRICE_TARGET_MONTH" hidden="1">"c1840"</definedName>
    <definedName name="IQ_PERCENT_CHANGE_EST_PRICE_TARGET_MONTH_REUT" hidden="1">"c3948"</definedName>
    <definedName name="IQ_PERCENT_CHANGE_EST_PRICE_TARGET_WEEK" hidden="1">"c1839"</definedName>
    <definedName name="IQ_PERCENT_CHANGE_EST_PRICE_TARGET_WEEK_REUT" hidden="1">"c3967"</definedName>
    <definedName name="IQ_PERCENT_CHANGE_EST_RECO_12MONTHS" hidden="1">"c1836"</definedName>
    <definedName name="IQ_PERCENT_CHANGE_EST_RECO_12MONTHS_REUT" hidden="1">"c3945"</definedName>
    <definedName name="IQ_PERCENT_CHANGE_EST_RECO_18MONTHS" hidden="1">"c1837"</definedName>
    <definedName name="IQ_PERCENT_CHANGE_EST_RECO_18MONTHS_REUT" hidden="1">"c3946"</definedName>
    <definedName name="IQ_PERCENT_CHANGE_EST_RECO_3MONTHS" hidden="1">"c1833"</definedName>
    <definedName name="IQ_PERCENT_CHANGE_EST_RECO_3MONTHS_REUT" hidden="1">"c3942"</definedName>
    <definedName name="IQ_PERCENT_CHANGE_EST_RECO_6MONTHS" hidden="1">"c1834"</definedName>
    <definedName name="IQ_PERCENT_CHANGE_EST_RECO_6MONTHS_REUT" hidden="1">"c3943"</definedName>
    <definedName name="IQ_PERCENT_CHANGE_EST_RECO_9MONTHS" hidden="1">"c1835"</definedName>
    <definedName name="IQ_PERCENT_CHANGE_EST_RECO_9MONTHS_REUT" hidden="1">"c3944"</definedName>
    <definedName name="IQ_PERCENT_CHANGE_EST_RECO_DAY" hidden="1">"c1830"</definedName>
    <definedName name="IQ_PERCENT_CHANGE_EST_RECO_DAY_REUT" hidden="1">"c3940"</definedName>
    <definedName name="IQ_PERCENT_CHANGE_EST_RECO_MONTH" hidden="1">"c1832"</definedName>
    <definedName name="IQ_PERCENT_CHANGE_EST_RECO_MONTH_REUT" hidden="1">"c3941"</definedName>
    <definedName name="IQ_PERCENT_CHANGE_EST_RECO_WEEK" hidden="1">"c1831"</definedName>
    <definedName name="IQ_PERCENT_CHANGE_EST_RECO_WEEK_REUT" hidden="1">"c3966"</definedName>
    <definedName name="IQ_PERCENT_CHANGE_EST_REV_12MONTHS" hidden="1">"c1796"</definedName>
    <definedName name="IQ_PERCENT_CHANGE_EST_REV_12MONTHS_REUT" hidden="1">"c3910"</definedName>
    <definedName name="IQ_PERCENT_CHANGE_EST_REV_18MONTHS" hidden="1">"c1797"</definedName>
    <definedName name="IQ_PERCENT_CHANGE_EST_REV_18MONTHS_REUT" hidden="1">"c3911"</definedName>
    <definedName name="IQ_PERCENT_CHANGE_EST_REV_3MONTHS" hidden="1">"c1793"</definedName>
    <definedName name="IQ_PERCENT_CHANGE_EST_REV_3MONTHS_REUT" hidden="1">"c3907"</definedName>
    <definedName name="IQ_PERCENT_CHANGE_EST_REV_6MONTHS" hidden="1">"c1794"</definedName>
    <definedName name="IQ_PERCENT_CHANGE_EST_REV_6MONTHS_REUT" hidden="1">"c3908"</definedName>
    <definedName name="IQ_PERCENT_CHANGE_EST_REV_9MONTHS" hidden="1">"c1795"</definedName>
    <definedName name="IQ_PERCENT_CHANGE_EST_REV_9MONTHS_REUT" hidden="1">"c3909"</definedName>
    <definedName name="IQ_PERCENT_CHANGE_EST_REV_DAY" hidden="1">"c1790"</definedName>
    <definedName name="IQ_PERCENT_CHANGE_EST_REV_DAY_REUT" hidden="1">"c3904"</definedName>
    <definedName name="IQ_PERCENT_CHANGE_EST_REV_MONTH" hidden="1">"c1792"</definedName>
    <definedName name="IQ_PERCENT_CHANGE_EST_REV_MONTH_REUT" hidden="1">"c3906"</definedName>
    <definedName name="IQ_PERCENT_CHANGE_EST_REV_WEEK" hidden="1">"c1791"</definedName>
    <definedName name="IQ_PERCENT_CHANGE_EST_REV_WEEK_REUT" hidden="1">"c3905"</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OTENTIAL_UPSIDE_REUT" hidden="1">"c3968"</definedName>
    <definedName name="IQ_PRE_OPEN_COST" hidden="1">"c1040"</definedName>
    <definedName name="IQ_PRE_TAX_ACT_OR_EST" hidden="1">"c2221"</definedName>
    <definedName name="IQ_PRE_TAX_ACT_OR_EST_REUT" hidden="1">"c5467"</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EST_REUT" hidden="1">"c5354"</definedName>
    <definedName name="IQ_PRETAX_GW_INC_HIGH_EST" hidden="1">"c1704"</definedName>
    <definedName name="IQ_PRETAX_GW_INC_HIGH_EST_REUT" hidden="1">"c5356"</definedName>
    <definedName name="IQ_PRETAX_GW_INC_LOW_EST" hidden="1">"c1705"</definedName>
    <definedName name="IQ_PRETAX_GW_INC_LOW_EST_REUT" hidden="1">"c5357"</definedName>
    <definedName name="IQ_PRETAX_GW_INC_MEDIAN_EST" hidden="1">"c1703"</definedName>
    <definedName name="IQ_PRETAX_GW_INC_MEDIAN_EST_REUT" hidden="1">"c5355"</definedName>
    <definedName name="IQ_PRETAX_GW_INC_NUM_EST" hidden="1">"c1706"</definedName>
    <definedName name="IQ_PRETAX_GW_INC_NUM_EST_REUT" hidden="1">"c5358"</definedName>
    <definedName name="IQ_PRETAX_GW_INC_STDDEV_EST" hidden="1">"c1707"</definedName>
    <definedName name="IQ_PRETAX_GW_INC_STDDEV_EST_REUT" hidden="1">"c5359"</definedName>
    <definedName name="IQ_PRETAX_INC_EST" hidden="1">"c1695"</definedName>
    <definedName name="IQ_PRETAX_INC_EST_REUT" hidden="1">"c5347"</definedName>
    <definedName name="IQ_PRETAX_INC_HIGH_EST" hidden="1">"c1697"</definedName>
    <definedName name="IQ_PRETAX_INC_HIGH_EST_REUT" hidden="1">"c5349"</definedName>
    <definedName name="IQ_PRETAX_INC_LOW_EST" hidden="1">"c1698"</definedName>
    <definedName name="IQ_PRETAX_INC_LOW_EST_REUT" hidden="1">"c5350"</definedName>
    <definedName name="IQ_PRETAX_INC_MEDIAN_EST" hidden="1">"c1696"</definedName>
    <definedName name="IQ_PRETAX_INC_MEDIAN_EST_REUT" hidden="1">"c5348"</definedName>
    <definedName name="IQ_PRETAX_INC_NUM_EST" hidden="1">"c1699"</definedName>
    <definedName name="IQ_PRETAX_INC_NUM_EST_REUT" hidden="1">"c5351"</definedName>
    <definedName name="IQ_PRETAX_INC_STDDEV_EST" hidden="1">"c1700"</definedName>
    <definedName name="IQ_PRETAX_INC_STDDEV_EST_REUT" hidden="1">"c5352"</definedName>
    <definedName name="IQ_PRETAX_REPORT_INC_EST" hidden="1">"c1709"</definedName>
    <definedName name="IQ_PRETAX_REPORT_INC_EST_REUT" hidden="1">"c5361"</definedName>
    <definedName name="IQ_PRETAX_REPORT_INC_HIGH_EST" hidden="1">"c1711"</definedName>
    <definedName name="IQ_PRETAX_REPORT_INC_HIGH_EST_REUT" hidden="1">"c5363"</definedName>
    <definedName name="IQ_PRETAX_REPORT_INC_LOW_EST" hidden="1">"c1712"</definedName>
    <definedName name="IQ_PRETAX_REPORT_INC_LOW_EST_REUT" hidden="1">"c5364"</definedName>
    <definedName name="IQ_PRETAX_REPORT_INC_MEDIAN_EST" hidden="1">"c1710"</definedName>
    <definedName name="IQ_PRETAX_REPORT_INC_MEDIAN_EST_REUT" hidden="1">"c5362"</definedName>
    <definedName name="IQ_PRETAX_REPORT_INC_NUM_EST" hidden="1">"c1713"</definedName>
    <definedName name="IQ_PRETAX_REPORT_INC_NUM_EST_REUT" hidden="1">"c5365"</definedName>
    <definedName name="IQ_PRETAX_REPORT_INC_STDDEV_EST" hidden="1">"c1714"</definedName>
    <definedName name="IQ_PRETAX_REPORT_INC_STDDEV_EST_REUT" hidden="1">"c5366"</definedName>
    <definedName name="IQ_PRICE_CFPS_FWD" hidden="1">"c2237"</definedName>
    <definedName name="IQ_PRICE_CFPS_FWD_REUT" hidden="1">"c4053"</definedName>
    <definedName name="IQ_PRICE_OVER_BVPS" hidden="1">"c1412"</definedName>
    <definedName name="IQ_PRICE_OVER_LTM_EPS" hidden="1">"c1413"</definedName>
    <definedName name="IQ_PRICE_TARGET" hidden="1">"c82"</definedName>
    <definedName name="IQ_PRICE_TARGET_BOTTOM_UP" hidden="1">"c5486"</definedName>
    <definedName name="IQ_PRICE_TARGET_BOTTOM_UP_REUT" hidden="1">"c5494"</definedName>
    <definedName name="IQ_PRICE_TARGET_REUT" hidden="1">"c3631"</definedName>
    <definedName name="IQ_PRICE_VOLATILITY_EST" hidden="1">"c4492"</definedName>
    <definedName name="IQ_PRICE_VOLATILITY_HIGH" hidden="1">"c4493"</definedName>
    <definedName name="IQ_PRICE_VOLATILITY_LOW" hidden="1">"c4494"</definedName>
    <definedName name="IQ_PRICE_VOLATILITY_MEDIAN" hidden="1">"c4495"</definedName>
    <definedName name="IQ_PRICE_VOLATILITY_NUM" hidden="1">"c4496"</definedName>
    <definedName name="IQ_PRICE_VOLATILITY_STDDEV" hidden="1">"c4497"</definedName>
    <definedName name="IQ_PRICEDATE" hidden="1">"c1069"</definedName>
    <definedName name="IQ_PRICING_DATE" hidden="1">"c1613"</definedName>
    <definedName name="IQ_PRIMARY_EPS_TYPE" hidden="1">"c4498"</definedName>
    <definedName name="IQ_PRIMARY_EPS_TYPE_REUT" hidden="1">"c5481"</definedName>
    <definedName name="IQ_PRIMARY_INDUSTRY" hidden="1">"c1070"</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CURRING_PROFIT_ACT_OR_EST" hidden="1">"c4507"</definedName>
    <definedName name="IQ_RECURRING_PROFIT_EST" hidden="1">"c4499"</definedName>
    <definedName name="IQ_RECURRING_PROFIT_GUIDANCE" hidden="1">"c4500"</definedName>
    <definedName name="IQ_RECURRING_PROFIT_HIGH_EST" hidden="1">"c4501"</definedName>
    <definedName name="IQ_RECURRING_PROFIT_HIGH_GUIDANCE" hidden="1">"c4179"</definedName>
    <definedName name="IQ_RECURRING_PROFIT_LOW_EST" hidden="1">"c4502"</definedName>
    <definedName name="IQ_RECURRING_PROFIT_LOW_GUIDANCE" hidden="1">"c4219"</definedName>
    <definedName name="IQ_RECURRING_PROFIT_MEDIAN_EST" hidden="1">"c4503"</definedName>
    <definedName name="IQ_RECURRING_PROFIT_NUM_EST" hidden="1">"c4504"</definedName>
    <definedName name="IQ_RECURRING_PROFIT_SHARE_ACT_OR_EST" hidden="1">"c4508"</definedName>
    <definedName name="IQ_RECURRING_PROFIT_SHARE_EST" hidden="1">"c4506"</definedName>
    <definedName name="IQ_RECURRING_PROFIT_SHARE_GUIDANCE" hidden="1">"c4509"</definedName>
    <definedName name="IQ_RECURRING_PROFIT_SHARE_HIGH_EST" hidden="1">"c4510"</definedName>
    <definedName name="IQ_RECURRING_PROFIT_SHARE_HIGH_GUIDANCE" hidden="1">"c4200"</definedName>
    <definedName name="IQ_RECURRING_PROFIT_SHARE_LOW_EST" hidden="1">"c4511"</definedName>
    <definedName name="IQ_RECURRING_PROFIT_SHARE_LOW_GUIDANCE" hidden="1">"c4240"</definedName>
    <definedName name="IQ_RECURRING_PROFIT_SHARE_MEDIAN_EST" hidden="1">"c4512"</definedName>
    <definedName name="IQ_RECURRING_PROFIT_SHARE_NUM_EST" hidden="1">"c4513"</definedName>
    <definedName name="IQ_RECURRING_PROFIT_SHARE_STDDEV_EST" hidden="1">"c4514"</definedName>
    <definedName name="IQ_RECURRING_PROFIT_STDDEV_EST" hidden="1">"c4516"</definedName>
    <definedName name="IQ_REDEEM_PREF_STOCK" hidden="1">"c1417"</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ACT_OR_EST" hidden="1">"c3585"</definedName>
    <definedName name="IQ_RETURN_ASSETS_ACT_OR_EST_REUT" hidden="1">"c5475"</definedName>
    <definedName name="IQ_RETURN_ASSETS_BANK" hidden="1">"c1114"</definedName>
    <definedName name="IQ_RETURN_ASSETS_BROK" hidden="1">"c1115"</definedName>
    <definedName name="IQ_RETURN_ASSETS_EST" hidden="1">"c3529"</definedName>
    <definedName name="IQ_RETURN_ASSETS_EST_REUT" hidden="1">"c3990"</definedName>
    <definedName name="IQ_RETURN_ASSETS_FS" hidden="1">"c1116"</definedName>
    <definedName name="IQ_RETURN_ASSETS_GUIDANCE" hidden="1">"c4517"</definedName>
    <definedName name="IQ_RETURN_ASSETS_HIGH_EST" hidden="1">"c3530"</definedName>
    <definedName name="IQ_RETURN_ASSETS_HIGH_EST_REUT" hidden="1">"c3992"</definedName>
    <definedName name="IQ_RETURN_ASSETS_HIGH_GUIDANCE" hidden="1">"c4183"</definedName>
    <definedName name="IQ_RETURN_ASSETS_LOW_EST" hidden="1">"c3531"</definedName>
    <definedName name="IQ_RETURN_ASSETS_LOW_EST_REUT" hidden="1">"c3993"</definedName>
    <definedName name="IQ_RETURN_ASSETS_LOW_GUIDANCE" hidden="1">"c4223"</definedName>
    <definedName name="IQ_RETURN_ASSETS_MEDIAN_EST" hidden="1">"c3532"</definedName>
    <definedName name="IQ_RETURN_ASSETS_MEDIAN_EST_REUT" hidden="1">"c3991"</definedName>
    <definedName name="IQ_RETURN_ASSETS_NUM_EST" hidden="1">"c3527"</definedName>
    <definedName name="IQ_RETURN_ASSETS_NUM_EST_REUT" hidden="1">"c3994"</definedName>
    <definedName name="IQ_RETURN_ASSETS_STDDEV_EST" hidden="1">"c3528"</definedName>
    <definedName name="IQ_RETURN_ASSETS_STDDEV_EST_REUT" hidden="1">"c3995"</definedName>
    <definedName name="IQ_RETURN_CAPITAL" hidden="1">"c1117"</definedName>
    <definedName name="IQ_RETURN_EQUITY" hidden="1">"c1118"</definedName>
    <definedName name="IQ_RETURN_EQUITY_ACT_OR_EST" hidden="1">"c3586"</definedName>
    <definedName name="IQ_RETURN_EQUITY_ACT_OR_EST_REUT" hidden="1">"c5476"</definedName>
    <definedName name="IQ_RETURN_EQUITY_BANK" hidden="1">"c1119"</definedName>
    <definedName name="IQ_RETURN_EQUITY_BROK" hidden="1">"c1120"</definedName>
    <definedName name="IQ_RETURN_EQUITY_EST" hidden="1">"c3535"</definedName>
    <definedName name="IQ_RETURN_EQUITY_EST_REUT" hidden="1">"c3983"</definedName>
    <definedName name="IQ_RETURN_EQUITY_FS" hidden="1">"c1121"</definedName>
    <definedName name="IQ_RETURN_EQUITY_GUIDANCE" hidden="1">"c4518"</definedName>
    <definedName name="IQ_RETURN_EQUITY_HIGH_EST" hidden="1">"c3536"</definedName>
    <definedName name="IQ_RETURN_EQUITY_HIGH_EST_REUT" hidden="1">"c3985"</definedName>
    <definedName name="IQ_RETURN_EQUITY_HIGH_GUIDANCE" hidden="1">"c4182"</definedName>
    <definedName name="IQ_RETURN_EQUITY_LOW_EST" hidden="1">"c3537"</definedName>
    <definedName name="IQ_RETURN_EQUITY_LOW_EST_REUT" hidden="1">"c3986"</definedName>
    <definedName name="IQ_RETURN_EQUITY_LOW_GUIDANCE" hidden="1">"c4222"</definedName>
    <definedName name="IQ_RETURN_EQUITY_MEDIAN_EST" hidden="1">"c3538"</definedName>
    <definedName name="IQ_RETURN_EQUITY_MEDIAN_EST_REUT" hidden="1">"c3984"</definedName>
    <definedName name="IQ_RETURN_EQUITY_NUM_EST" hidden="1">"c3533"</definedName>
    <definedName name="IQ_RETURN_EQUITY_NUM_EST_REUT" hidden="1">"c3987"</definedName>
    <definedName name="IQ_RETURN_EQUITY_STDDEV_EST" hidden="1">"c3534"</definedName>
    <definedName name="IQ_RETURN_EQUITY_STDDEV_EST_REUT" hidden="1">"c3988"</definedName>
    <definedName name="IQ_RETURN_INVESTMENT" hidden="1">"c1421"</definedName>
    <definedName name="IQ_REV" hidden="1">"c1122"</definedName>
    <definedName name="IQ_REV_BEFORE_LL" hidden="1">"c1123"</definedName>
    <definedName name="IQ_REV_STDDEV_EST" hidden="1">"c1124"</definedName>
    <definedName name="IQ_REV_STDDEV_EST_REUT" hidden="1">"c3639"</definedName>
    <definedName name="IQ_REV_UTI" hidden="1">"c1125"</definedName>
    <definedName name="IQ_REVENUE" hidden="1">"c1422"</definedName>
    <definedName name="IQ_REVENUE_ACT_OR_EST" hidden="1">"c2214"</definedName>
    <definedName name="IQ_REVENUE_ACT_OR_EST_REUT" hidden="1">"c5461"</definedName>
    <definedName name="IQ_REVENUE_EST" hidden="1">"c1126"</definedName>
    <definedName name="IQ_REVENUE_EST_BOTTOM_UP" hidden="1">"c5488"</definedName>
    <definedName name="IQ_REVENUE_EST_BOTTOM_UP_REUT" hidden="1">"c5496"</definedName>
    <definedName name="IQ_REVENUE_EST_REUT" hidden="1">"c3634"</definedName>
    <definedName name="IQ_REVENUE_GUIDANCE" hidden="1">"c4519"</definedName>
    <definedName name="IQ_REVENUE_HIGH_EST" hidden="1">"c1127"</definedName>
    <definedName name="IQ_REVENUE_HIGH_EST_REUT" hidden="1">"c3636"</definedName>
    <definedName name="IQ_REVENUE_HIGH_GUIDANCE" hidden="1">"c4169"</definedName>
    <definedName name="IQ_REVENUE_LOW_EST" hidden="1">"c1128"</definedName>
    <definedName name="IQ_REVENUE_LOW_EST_REUT" hidden="1">"c3637"</definedName>
    <definedName name="IQ_REVENUE_LOW_GUIDANCE" hidden="1">"c4209"</definedName>
    <definedName name="IQ_REVENUE_MEDIAN_EST" hidden="1">"c1662"</definedName>
    <definedName name="IQ_REVENUE_MEDIAN_EST_REUT" hidden="1">"c3635"</definedName>
    <definedName name="IQ_REVENUE_NUM_EST" hidden="1">"c1129"</definedName>
    <definedName name="IQ_REVENUE_NUM_EST_REUT" hidden="1">"c3638"</definedName>
    <definedName name="IQ_REVISION_DATE_" hidden="1">39620.6696064815</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_PURCHASED_RESELL" hidden="1">"c5513"</definedName>
    <definedName name="IQ_SECUR_RECEIV" hidden="1">"c1151"</definedName>
    <definedName name="IQ_SECURED_DEBT" hidden="1">"c2546"</definedName>
    <definedName name="IQ_SECURED_DEBT_PCT" hidden="1">"c2547"</definedName>
    <definedName name="IQ_SECURITY_BORROW" hidden="1">"c1152"</definedName>
    <definedName name="IQ_SECURITY_OWN" hidden="1">"c1153"</definedName>
    <definedName name="IQ_SECURITY_RESELL" hidden="1">"c1154"</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OUTSTANDING" hidden="1">"c1347"</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GA" hidden="1">"c2993"</definedName>
    <definedName name="IQ_STOCK_BASED_HIGH_EST" hidden="1">"c4521"</definedName>
    <definedName name="IQ_STOCK_BASED_LOW_EST" hidden="1">"c4522"</definedName>
    <definedName name="IQ_STOCK_BASED_MEDIAN_EST" hidden="1">"c4523"</definedName>
    <definedName name="IQ_STOCK_BASED_NUM_EST" hidden="1">"c4524"</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NUM_REUT" hidden="1">"c5319"</definedName>
    <definedName name="IQ_TARGET_PRICE_STDDEV" hidden="1">"c1654"</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_FWD_REUT" hidden="1">"c4054"</definedName>
    <definedName name="IQ_TEV_EBITDA" hidden="1">"c1222"</definedName>
    <definedName name="IQ_TEV_EBITDA_AVG" hidden="1">"c1223"</definedName>
    <definedName name="IQ_TEV_EBITDA_FWD" hidden="1">"c1224"</definedName>
    <definedName name="IQ_TEV_EBITDA_FWD_REUT" hidden="1">"c4050"</definedName>
    <definedName name="IQ_TEV_EMPLOYEE_AVG" hidden="1">"c1225"</definedName>
    <definedName name="IQ_TEV_EST" hidden="1">"c4526"</definedName>
    <definedName name="IQ_TEV_HIGH_EST" hidden="1">"c4527"</definedName>
    <definedName name="IQ_TEV_LOW_EST" hidden="1">"c4528"</definedName>
    <definedName name="IQ_TEV_MEDIAN_EST" hidden="1">"c4529"</definedName>
    <definedName name="IQ_TEV_NUM_EST" hidden="1">"c4530"</definedName>
    <definedName name="IQ_TEV_STDDEV_EST" hidden="1">"c4531"</definedName>
    <definedName name="IQ_TEV_TOTAL_REV" hidden="1">"c1226"</definedName>
    <definedName name="IQ_TEV_TOTAL_REV_AVG" hidden="1">"c1227"</definedName>
    <definedName name="IQ_TEV_TOTAL_REV_FWD" hidden="1">"c1228"</definedName>
    <definedName name="IQ_TEV_TOTAL_REV_FWD_REUT" hidden="1">"c4051"</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XCL_FIN" hidden="1">"c2937"</definedName>
    <definedName name="IQ_TOTAL_DEBT_GUIDANCE" hidden="1">"c4533"</definedName>
    <definedName name="IQ_TOTAL_DEBT_HIGH_EST" hidden="1">"c4534"</definedName>
    <definedName name="IQ_TOTAL_DEBT_HIGH_GUIDANCE" hidden="1">"c4196"</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LOW_GUIDANCE" hidden="1">"c4236"</definedName>
    <definedName name="IQ_TOTAL_DEBT_MEDIAN_EST" hidden="1">"c4536"</definedName>
    <definedName name="IQ_TOTAL_DEBT_NUM_EST" hidden="1">"c4537"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TDDEV_EST" hidden="1">"c4538"</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IGHTED_AVG_PRICE" hidden="1">"c1334"</definedName>
    <definedName name="IQ_WIP_INV" hidden="1">"c1335"</definedName>
    <definedName name="IQ_WORKING_CAP" hidden="1">"c3494"</definedName>
    <definedName name="IQ_WORKMEN_WRITTEN" hidden="1">"c1336"</definedName>
    <definedName name="IQ_XDIV_DATE" hidden="1">"c2104"</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Z_SCORE" hidden="1">"c1339"</definedName>
    <definedName name="IsColHidden" hidden="1">FALSE</definedName>
    <definedName name="IsLTMColHidden" hidden="1">FALSE</definedName>
    <definedName name="iso.T.land">#REF!,#REF!</definedName>
    <definedName name="ISO_Fees_Base_Year" localSheetId="18">#REF!</definedName>
    <definedName name="ISO_Fees_Base_Year">#REF!</definedName>
    <definedName name="ISO_Fees_Input">#REF!</definedName>
    <definedName name="istat" localSheetId="18">#REF!</definedName>
    <definedName name="istat">#REF!</definedName>
    <definedName name="JANBS" localSheetId="18">#REF!</definedName>
    <definedName name="JANBS">#REF!</definedName>
    <definedName name="JE" localSheetId="18">#REF!</definedName>
    <definedName name="JE">#REF!</definedName>
    <definedName name="JETSET" localSheetId="35">#REF!</definedName>
    <definedName name="JETSET" localSheetId="36">#REF!</definedName>
    <definedName name="JETSET" localSheetId="37">#REF!</definedName>
    <definedName name="JETSET" localSheetId="26">#REF!</definedName>
    <definedName name="JETSET" localSheetId="27">#REF!</definedName>
    <definedName name="JETSET" localSheetId="28">#REF!</definedName>
    <definedName name="JETSET" localSheetId="29">#REF!</definedName>
    <definedName name="JETSET" localSheetId="30">#REF!</definedName>
    <definedName name="JETSET" localSheetId="32">#REF!</definedName>
    <definedName name="JETSET" localSheetId="0">#REF!</definedName>
    <definedName name="JETSET">#REF!</definedName>
    <definedName name="jkhhkl" localSheetId="18" hidden="1">{"Page_1",#N/A,FALSE,"BAD4Q98";"Page_2",#N/A,FALSE,"BAD4Q98";"Page_3",#N/A,FALSE,"BAD4Q98";"Page_4",#N/A,FALSE,"BAD4Q98";"Page_5",#N/A,FALSE,"BAD4Q98";"Page_6",#N/A,FALSE,"BAD4Q98";"Input_1",#N/A,FALSE,"BAD4Q98";"Input_2",#N/A,FALSE,"BAD4Q98"}</definedName>
    <definedName name="jkhhkl" hidden="1">{"Page_1",#N/A,FALSE,"BAD4Q98";"Page_2",#N/A,FALSE,"BAD4Q98";"Page_3",#N/A,FALSE,"BAD4Q98";"Page_4",#N/A,FALSE,"BAD4Q98";"Page_5",#N/A,FALSE,"BAD4Q98";"Page_6",#N/A,FALSE,"BAD4Q98";"Input_1",#N/A,FALSE,"BAD4Q98";"Input_2",#N/A,FALSE,"BAD4Q98"}</definedName>
    <definedName name="July2007" localSheetId="18" hidden="1">{"2002Frcst","06Month",FALSE,"Frcst Format 2002"}</definedName>
    <definedName name="July2007" hidden="1">{"2002Frcst","06Month",FALSE,"Frcst Format 2002"}</definedName>
    <definedName name="June" localSheetId="18" hidden="1">{"Page_1",#N/A,FALSE,"BAD4Q98";"Page_2",#N/A,FALSE,"BAD4Q98";"Page_3",#N/A,FALSE,"BAD4Q98";"Page_4",#N/A,FALSE,"BAD4Q98";"Page_5",#N/A,FALSE,"BAD4Q98";"Page_6",#N/A,FALSE,"BAD4Q98";"Input_1",#N/A,FALSE,"BAD4Q98";"Input_2",#N/A,FALSE,"BAD4Q98"}</definedName>
    <definedName name="June" hidden="1">{"Page_1",#N/A,FALSE,"BAD4Q98";"Page_2",#N/A,FALSE,"BAD4Q98";"Page_3",#N/A,FALSE,"BAD4Q98";"Page_4",#N/A,FALSE,"BAD4Q98";"Page_5",#N/A,FALSE,"BAD4Q98";"Page_6",#N/A,FALSE,"BAD4Q98";"Input_1",#N/A,FALSE,"BAD4Q98";"Input_2",#N/A,FALSE,"BAD4Q98"}</definedName>
    <definedName name="jutf" hidden="1">#REF!</definedName>
    <definedName name="JWSActualDiscBonus2006" localSheetId="18" hidden="1">#REF!</definedName>
    <definedName name="JWSActualDiscBonus2006" hidden="1">#REF!</definedName>
    <definedName name="JWSBase2005" localSheetId="18" hidden="1">#REF!</definedName>
    <definedName name="JWSBase2005" hidden="1">#REF!</definedName>
    <definedName name="JWSBase2006" localSheetId="18" hidden="1">#REF!</definedName>
    <definedName name="JWSBase2006" hidden="1">#REF!</definedName>
    <definedName name="JWSBase2007" hidden="1">#REF!</definedName>
    <definedName name="JWSBonusPool" hidden="1">#REF!</definedName>
    <definedName name="JWSBonusReceived2006" hidden="1">#REF!</definedName>
    <definedName name="JWSBonusSacr2006" hidden="1">#REF!</definedName>
    <definedName name="JWSBusinessArea" hidden="1">#REF!</definedName>
    <definedName name="JWSCostCentre" hidden="1">#REF!</definedName>
    <definedName name="JWSCountry" hidden="1">#REF!</definedName>
    <definedName name="JWSCurrency" hidden="1">#REF!</definedName>
    <definedName name="JWSDataArea" hidden="1">#REF!</definedName>
    <definedName name="JWSDepartment" hidden="1">#REF!</definedName>
    <definedName name="JWSDiscBonus2006" hidden="1">#REF!</definedName>
    <definedName name="JWSEmpID" hidden="1">#REF!</definedName>
    <definedName name="JWSEmpName" hidden="1">#REF!</definedName>
    <definedName name="JWSFTE" hidden="1">#REF!</definedName>
    <definedName name="JWSG1_Base_M" hidden="1">#REF!</definedName>
    <definedName name="JWSG1_Base_UQ" hidden="1">#REF!</definedName>
    <definedName name="JWSG1_JobCode" hidden="1">#REF!</definedName>
    <definedName name="JWSG1_MarketDesc" hidden="1">#REF!</definedName>
    <definedName name="JWSG1_SurveyCode" hidden="1">#REF!</definedName>
    <definedName name="JWSG1_TotalComp_M" hidden="1">#REF!</definedName>
    <definedName name="JWSG1_TotalComp_UQ" hidden="1">#REF!</definedName>
    <definedName name="JWSG2_Base_M" hidden="1">#REF!</definedName>
    <definedName name="JWSG2_Base_UQ" hidden="1">#REF!</definedName>
    <definedName name="JWSG2_JobCode" hidden="1">#REF!</definedName>
    <definedName name="JWSG2_MarketDesc" hidden="1">#REF!</definedName>
    <definedName name="JWSG2_SurveyCode" hidden="1">#REF!</definedName>
    <definedName name="JWSG2_TotalComp_M" hidden="1">#REF!</definedName>
    <definedName name="JWSG2_TotalComp_UQ" hidden="1">#REF!</definedName>
    <definedName name="JWSGender" hidden="1">#REF!</definedName>
    <definedName name="JWSGuarBonus2006" hidden="1">#REF!</definedName>
    <definedName name="JWSHireDate" hidden="1">#REF!</definedName>
    <definedName name="JWSIntAssign" hidden="1">#REF!</definedName>
    <definedName name="JWSJobTitle" hidden="1">#REF!</definedName>
    <definedName name="JWSManagerLevel" hidden="1">#REF!</definedName>
    <definedName name="JWSOffshorePen2006" hidden="1">#REF!</definedName>
    <definedName name="JWSPerChangeSalary" hidden="1">#REF!</definedName>
    <definedName name="JWSPerChangeTotalComp" hidden="1">#REF!</definedName>
    <definedName name="JWSPerformGuar2006" hidden="1">#REF!</definedName>
    <definedName name="JWSProductLine" hidden="1">#REF!</definedName>
    <definedName name="JWSProfitSharing2006" hidden="1">#REF!</definedName>
    <definedName name="JWSPromotionFlag" hidden="1">#REF!</definedName>
    <definedName name="JWSPropJobTitle" hidden="1">#REF!</definedName>
    <definedName name="JWSPropManagerLevel" hidden="1">#REF!</definedName>
    <definedName name="JWSRating2004" hidden="1">#REF!</definedName>
    <definedName name="JWSRating2005" hidden="1">#REF!</definedName>
    <definedName name="JWSRating2006" hidden="1">#REF!</definedName>
    <definedName name="JWSRational" hidden="1">#REF!</definedName>
    <definedName name="JWSRegion" hidden="1">#REF!</definedName>
    <definedName name="JWSSalesCommQ42006" hidden="1">#REF!</definedName>
    <definedName name="JWSTotalBonus2005" hidden="1">#REF!</definedName>
    <definedName name="JWSTotalBonus2006" hidden="1">#REF!</definedName>
    <definedName name="JWSTotalComp2004" hidden="1">#REF!</definedName>
    <definedName name="JWSTotalComp2005" hidden="1">#REF!</definedName>
    <definedName name="JWSTotalComp2006" hidden="1">#REF!</definedName>
    <definedName name="JWSValueAccount2006" hidden="1">#REF!</definedName>
    <definedName name="JWSValueAccount2007" hidden="1">#REF!</definedName>
    <definedName name="JWSVAMarker" hidden="1">#REF!</definedName>
    <definedName name="k" hidden="1">#REF!</definedName>
    <definedName name="kenerr" localSheetId="18" hidden="1">{"by_month",#N/A,TRUE,"template";"Destec_month",#N/A,TRUE,"template";"by_quarter",#N/A,TRUE,"template";"destec_quarter",#N/A,TRUE,"template";"by_year",#N/A,TRUE,"template";"Destec_annual",#N/A,TRUE,"template"}</definedName>
    <definedName name="kenerr" hidden="1">{"by_month",#N/A,TRUE,"template";"Destec_month",#N/A,TRUE,"template";"by_quarter",#N/A,TRUE,"template";"destec_quarter",#N/A,TRUE,"template";"by_year",#N/A,TRUE,"template";"Destec_annual",#N/A,TRUE,"template"}</definedName>
    <definedName name="kern" localSheetId="18" hidden="1">{#N/A,#N/A,FALSE,"Cash";#N/A,#N/A,FALSE,"Acct. Rec";#N/A,#N/A,FALSE,"Accr. Int.";#N/A,#N/A,FALSE,"Misc AR";#N/A,#N/A,FALSE,"PP Tax";#N/A,#N/A,FALSE,"PP Fuel";#N/A,#N/A,FALSE,"PP Ins.";#N/A,#N/A,FALSE,"PP&amp;E";#N/A,#N/A,FALSE,"Open AP";#N/A,#N/A,FALSE,"AP Other";#N/A,#N/A,FALSE,"ERR 1997";#N/A,#N/A,FALSE,"Other Accr";#N/A,#N/A,FALSE,"Revolving Loan";#N/A,#N/A,FALSE,"LTDebt";#N/A,#N/A,FALSE,"Capital";#N/A,#N/A,FALSE,"Steam";#N/A,#N/A,FALSE,"IPT Elec";#N/A,#N/A,FALSE,"SCE Elec";#N/A,#N/A,FALSE,"FUEL 98";#N/A,#N/A,FALSE,"Water";#N/A,#N/A,FALSE,"Waste";#N/A,#N/A,FALSE,"DOC O&amp;M";#N/A,#N/A,FALSE,"Interconnect";#N/A,#N/A,FALSE,"ERR Exp";#N/A,#N/A,FALSE,"Standby"}</definedName>
    <definedName name="kern" hidden="1">{#N/A,#N/A,FALSE,"Cash";#N/A,#N/A,FALSE,"Acct. Rec";#N/A,#N/A,FALSE,"Accr. Int.";#N/A,#N/A,FALSE,"Misc AR";#N/A,#N/A,FALSE,"PP Tax";#N/A,#N/A,FALSE,"PP Fuel";#N/A,#N/A,FALSE,"PP Ins.";#N/A,#N/A,FALSE,"PP&amp;E";#N/A,#N/A,FALSE,"Open AP";#N/A,#N/A,FALSE,"AP Other";#N/A,#N/A,FALSE,"ERR 1997";#N/A,#N/A,FALSE,"Other Accr";#N/A,#N/A,FALSE,"Revolving Loan";#N/A,#N/A,FALSE,"LTDebt";#N/A,#N/A,FALSE,"Capital";#N/A,#N/A,FALSE,"Steam";#N/A,#N/A,FALSE,"IPT Elec";#N/A,#N/A,FALSE,"SCE Elec";#N/A,#N/A,FALSE,"FUEL 98";#N/A,#N/A,FALSE,"Water";#N/A,#N/A,FALSE,"Waste";#N/A,#N/A,FALSE,"DOC O&amp;M";#N/A,#N/A,FALSE,"Interconnect";#N/A,#N/A,FALSE,"ERR Exp";#N/A,#N/A,FALSE,"Standby"}</definedName>
    <definedName name="kjkj">#REF!</definedName>
    <definedName name="ksjfjJJJJ" localSheetId="18" hidden="1">{"Sch.L_MaterialIssue",#N/A,FALSE,"Sch.L"}</definedName>
    <definedName name="ksjfjJJJJ" hidden="1">{"Sch.L_MaterialIssue",#N/A,FALSE,"Sch.L"}</definedName>
    <definedName name="kWh" localSheetId="18">#REF!</definedName>
    <definedName name="LAHRS">#REF!</definedName>
    <definedName name="Land_Purchase_Option_Pmts">#REF!</definedName>
    <definedName name="Land_Trust_Funding_Input">#REF!</definedName>
    <definedName name="Land_Trust_Funding_Period">#REF!</definedName>
    <definedName name="landlordcentralac" localSheetId="18">#REF!</definedName>
    <definedName name="landlordrefrigerator" localSheetId="18">#REF!</definedName>
    <definedName name="landlordwindowac" localSheetId="18">#REF!</definedName>
    <definedName name="LARR">#REF!</definedName>
    <definedName name="Last_Row" localSheetId="18">IF('ESA Table 11 '!Values_Entered,Header_Row+'ESA Table 11 '!Number_of_Payments,Header_Row)</definedName>
    <definedName name="Last_Row">IF(Values_Entered,Header_Row+[0]!Number_of_Payments,Header_Row)</definedName>
    <definedName name="Last_Row_Pref" localSheetId="18">IF('ESA Table 11 '!Values_Entered_Pref,Header_Row_Pref+'ESA Table 11 '!No_of_Pamts_Pref,Header_Row_Pref)</definedName>
    <definedName name="Last_Row_Pref">IF(Values_Entered_Pref,Header_Row_Pref+No_of_Pamts_Pref,Header_Row_Pref)</definedName>
    <definedName name="LC_Arrangement_Fee_Rate" localSheetId="18">#REF!</definedName>
    <definedName name="LC_Arrangement_Fee_Rate">#REF!</definedName>
    <definedName name="LC_Commitment_Fee_Rate">#REF!</definedName>
    <definedName name="LCM" localSheetId="18">#REF!</definedName>
    <definedName name="LCM">#REF!</definedName>
    <definedName name="LDs_EPC_Contractor">#REF!</definedName>
    <definedName name="LDs_Turbine_Supplier">#REF!</definedName>
    <definedName name="Leveraged_Results_Print_Range" localSheetId="18">#REF!</definedName>
    <definedName name="Leveraged_Results_Print_Range">#REF!</definedName>
    <definedName name="LiabDate" localSheetId="18">#REF!</definedName>
    <definedName name="LiabDate">#REF!</definedName>
    <definedName name="Liabilities">#REF!,#REF!,#REF!,#REF!,#REF!,#REF!,#REF!,#REF!,#REF!,#REF!,#REF!,#REF!,#REF!,#REF!,#REF!,#REF!,#REF!,#REF!,#REF!,#REF!</definedName>
    <definedName name="LIBOR_12_year_Fwd_Swap_Tranche_B" localSheetId="18">#REF!</definedName>
    <definedName name="LIBOR_12_year_Fwd_Swap_Tranche_B">#REF!</definedName>
    <definedName name="LIBOR_2_year_Swap">#REF!</definedName>
    <definedName name="LIBOR_2_year_Swap__Tranche_A_B_C">#REF!</definedName>
    <definedName name="LIBOR_3_year_Fwd_Swap__Tranche_A">#REF!</definedName>
    <definedName name="LIBOR_3_year_Fwd_Swap_Tranche_B_C">#REF!</definedName>
    <definedName name="LIGB">#REF!</definedName>
    <definedName name="limcount" hidden="1">1</definedName>
    <definedName name="LLC_Debt_Service_Coverage_Ratio_List">#REF!</definedName>
    <definedName name="Loan_Balance_End_of_Month">#REF!</definedName>
    <definedName name="Loan_Facility_Amount">#REF!</definedName>
    <definedName name="LOCTTLHRS">#REF!</definedName>
    <definedName name="low_income_discount_Baseline" localSheetId="35">#REF!</definedName>
    <definedName name="low_income_discount_Baseline" localSheetId="36">#REF!</definedName>
    <definedName name="low_income_discount_Baseline" localSheetId="37">#REF!</definedName>
    <definedName name="low_income_discount_Baseline" localSheetId="26">#REF!</definedName>
    <definedName name="low_income_discount_Baseline" localSheetId="27">#REF!</definedName>
    <definedName name="low_income_discount_Baseline" localSheetId="28">#REF!</definedName>
    <definedName name="low_income_discount_Baseline" localSheetId="29">#REF!</definedName>
    <definedName name="low_income_discount_Baseline" localSheetId="30">#REF!</definedName>
    <definedName name="low_income_discount_Baseline" localSheetId="32">#REF!</definedName>
    <definedName name="low_income_discount_Baseline" localSheetId="18">#REF!</definedName>
    <definedName name="low_income_discount_Baseline" localSheetId="0">#REF!</definedName>
    <definedName name="low_income_discount_Baseline">#REF!</definedName>
    <definedName name="lowflowshowerhead" localSheetId="18">#REF!</definedName>
    <definedName name="LS_1_allnight" localSheetId="35">#REF!</definedName>
    <definedName name="LS_1_allnight" localSheetId="36">#REF!</definedName>
    <definedName name="LS_1_allnight" localSheetId="37">#REF!</definedName>
    <definedName name="LS_1_allnight" localSheetId="26">#REF!</definedName>
    <definedName name="LS_1_allnight" localSheetId="27">#REF!</definedName>
    <definedName name="LS_1_allnight" localSheetId="28">#REF!</definedName>
    <definedName name="LS_1_allnight" localSheetId="29">#REF!</definedName>
    <definedName name="LS_1_allnight" localSheetId="30">#REF!</definedName>
    <definedName name="LS_1_allnight" localSheetId="32">#REF!</definedName>
    <definedName name="LS_1_allnight" localSheetId="18">#REF!</definedName>
    <definedName name="LS_1_allnight" localSheetId="0">#REF!</definedName>
    <definedName name="LS_1_allnight">#REF!</definedName>
    <definedName name="LS_1_midnight" localSheetId="35">#REF!</definedName>
    <definedName name="LS_1_midnight" localSheetId="36">#REF!</definedName>
    <definedName name="LS_1_midnight" localSheetId="37">#REF!</definedName>
    <definedName name="LS_1_midnight" localSheetId="26">#REF!</definedName>
    <definedName name="LS_1_midnight" localSheetId="27">#REF!</definedName>
    <definedName name="LS_1_midnight" localSheetId="28">#REF!</definedName>
    <definedName name="LS_1_midnight" localSheetId="29">#REF!</definedName>
    <definedName name="LS_1_midnight" localSheetId="30">#REF!</definedName>
    <definedName name="LS_1_midnight" localSheetId="32">#REF!</definedName>
    <definedName name="LS_1_midnight" localSheetId="18">#REF!</definedName>
    <definedName name="LS_1_midnight" localSheetId="0">#REF!</definedName>
    <definedName name="LS_1_midnight">#REF!</definedName>
    <definedName name="LS_2_allnight" localSheetId="35">#REF!</definedName>
    <definedName name="LS_2_allnight" localSheetId="36">#REF!</definedName>
    <definedName name="LS_2_allnight" localSheetId="37">#REF!</definedName>
    <definedName name="LS_2_allnight" localSheetId="26">#REF!</definedName>
    <definedName name="LS_2_allnight" localSheetId="27">#REF!</definedName>
    <definedName name="LS_2_allnight" localSheetId="28">#REF!</definedName>
    <definedName name="LS_2_allnight" localSheetId="29">#REF!</definedName>
    <definedName name="LS_2_allnight" localSheetId="30">#REF!</definedName>
    <definedName name="LS_2_allnight" localSheetId="32">#REF!</definedName>
    <definedName name="LS_2_allnight" localSheetId="18">#REF!</definedName>
    <definedName name="LS_2_allnight" localSheetId="0">#REF!</definedName>
    <definedName name="LS_2_allnight">#REF!</definedName>
    <definedName name="LS_2_midnight" localSheetId="35">#REF!</definedName>
    <definedName name="LS_2_midnight" localSheetId="36">#REF!</definedName>
    <definedName name="LS_2_midnight" localSheetId="37">#REF!</definedName>
    <definedName name="LS_2_midnight" localSheetId="26">#REF!</definedName>
    <definedName name="LS_2_midnight" localSheetId="27">#REF!</definedName>
    <definedName name="LS_2_midnight" localSheetId="28">#REF!</definedName>
    <definedName name="LS_2_midnight" localSheetId="29">#REF!</definedName>
    <definedName name="LS_2_midnight" localSheetId="30">#REF!</definedName>
    <definedName name="LS_2_midnight" localSheetId="32">#REF!</definedName>
    <definedName name="LS_2_midnight" localSheetId="18">#REF!</definedName>
    <definedName name="LS_2_midnight" localSheetId="0">#REF!</definedName>
    <definedName name="LS_2_midnight">#REF!</definedName>
    <definedName name="LS_3" localSheetId="35">#REF!</definedName>
    <definedName name="LS_3" localSheetId="36">#REF!</definedName>
    <definedName name="LS_3" localSheetId="37">#REF!</definedName>
    <definedName name="LS_3" localSheetId="26">#REF!</definedName>
    <definedName name="LS_3" localSheetId="27">#REF!</definedName>
    <definedName name="LS_3" localSheetId="28">#REF!</definedName>
    <definedName name="LS_3" localSheetId="29">#REF!</definedName>
    <definedName name="LS_3" localSheetId="30">#REF!</definedName>
    <definedName name="LS_3" localSheetId="32">#REF!</definedName>
    <definedName name="LS_3" localSheetId="18">#REF!</definedName>
    <definedName name="LS_3" localSheetId="0">#REF!</definedName>
    <definedName name="LS_3">#REF!</definedName>
    <definedName name="ls5per" localSheetId="18">#REF!</definedName>
    <definedName name="ls5per">#REF!</definedName>
    <definedName name="lssdge" localSheetId="18">#REF!</definedName>
    <definedName name="lssdge">#REF!</definedName>
    <definedName name="LUNCH" localSheetId="18">#REF!</definedName>
    <definedName name="LUNCH">#REF!</definedName>
    <definedName name="Major_Maintenance_BOP_Base_Year" localSheetId="18">#REF!</definedName>
    <definedName name="Major_Maintenance_BOP_Base_Year">#REF!</definedName>
    <definedName name="Major_Maintenance_BOP_Book" localSheetId="18">#REF!</definedName>
    <definedName name="Major_Maintenance_BOP_Book">#REF!</definedName>
    <definedName name="Major_Maintenance_BOP_Cash" localSheetId="18">#REF!</definedName>
    <definedName name="Major_Maintenance_BOP_Cash">#REF!</definedName>
    <definedName name="Major_Maintenance_BOP_Escalation_Factor" localSheetId="18">#REF!</definedName>
    <definedName name="Major_Maintenance_BOP_Escalation_Factor">#REF!</definedName>
    <definedName name="Major_Maintenance_Smoothing_Threshold">#REF!</definedName>
    <definedName name="Major_Maintenance_Table">#REF!</definedName>
    <definedName name="marathon" localSheetId="18"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marathon"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MAS_Base_Year">#REF!</definedName>
    <definedName name="Mayfdsdfd" localSheetId="18" hidden="1">{"Page_1",#N/A,FALSE,"BAD4Q98";"Page_2",#N/A,FALSE,"BAD4Q98";"Page_3",#N/A,FALSE,"BAD4Q98";"Page_4",#N/A,FALSE,"BAD4Q98";"Page_5",#N/A,FALSE,"BAD4Q98";"Page_6",#N/A,FALSE,"BAD4Q98";"Input_1",#N/A,FALSE,"BAD4Q98";"Input_2",#N/A,FALSE,"BAD4Q98"}</definedName>
    <definedName name="Mayfdsdfd" hidden="1">{"Page_1",#N/A,FALSE,"BAD4Q98";"Page_2",#N/A,FALSE,"BAD4Q98";"Page_3",#N/A,FALSE,"BAD4Q98";"Page_4",#N/A,FALSE,"BAD4Q98";"Page_5",#N/A,FALSE,"BAD4Q98";"Page_6",#N/A,FALSE,"BAD4Q98";"Input_1",#N/A,FALSE,"BAD4Q98";"Input_2",#N/A,FALSE,"BAD4Q98"}</definedName>
    <definedName name="mb_inputLocation" hidden="1">#REF!</definedName>
    <definedName name="MC__T_Land" localSheetId="35">#REF!</definedName>
    <definedName name="MC__T_Land" localSheetId="36">#REF!</definedName>
    <definedName name="MC__T_Land" localSheetId="37">#REF!</definedName>
    <definedName name="MC__T_Land" localSheetId="26">#REF!</definedName>
    <definedName name="MC__T_Land" localSheetId="27">#REF!</definedName>
    <definedName name="MC__T_Land" localSheetId="28">#REF!</definedName>
    <definedName name="MC__T_Land" localSheetId="29">#REF!</definedName>
    <definedName name="MC__T_Land" localSheetId="30">#REF!</definedName>
    <definedName name="MC__T_Land" localSheetId="32">#REF!</definedName>
    <definedName name="MC__T_Land" localSheetId="18">#REF!</definedName>
    <definedName name="MC__T_Land" localSheetId="0">#REF!</definedName>
    <definedName name="MC__T_Land">#REF!</definedName>
    <definedName name="mc_dist_circuits" localSheetId="35">#REF!</definedName>
    <definedName name="mc_dist_circuits" localSheetId="36">#REF!</definedName>
    <definedName name="mc_dist_circuits" localSheetId="37">#REF!</definedName>
    <definedName name="mc_dist_circuits" localSheetId="26">#REF!</definedName>
    <definedName name="mc_dist_circuits" localSheetId="27">#REF!</definedName>
    <definedName name="mc_dist_circuits" localSheetId="28">#REF!</definedName>
    <definedName name="mc_dist_circuits" localSheetId="29">#REF!</definedName>
    <definedName name="mc_dist_circuits" localSheetId="30">#REF!</definedName>
    <definedName name="mc_dist_circuits" localSheetId="32">#REF!</definedName>
    <definedName name="mc_dist_circuits" localSheetId="18">#REF!</definedName>
    <definedName name="mc_dist_circuits" localSheetId="0">#REF!</definedName>
    <definedName name="mc_dist_circuits">#REF!</definedName>
    <definedName name="mc_dist_land" localSheetId="35">#REF!</definedName>
    <definedName name="mc_dist_land" localSheetId="36">#REF!</definedName>
    <definedName name="mc_dist_land" localSheetId="37">#REF!</definedName>
    <definedName name="mc_dist_land" localSheetId="26">#REF!</definedName>
    <definedName name="mc_dist_land" localSheetId="27">#REF!</definedName>
    <definedName name="mc_dist_land" localSheetId="28">#REF!</definedName>
    <definedName name="mc_dist_land" localSheetId="29">#REF!</definedName>
    <definedName name="mc_dist_land" localSheetId="30">#REF!</definedName>
    <definedName name="mc_dist_land" localSheetId="32">#REF!</definedName>
    <definedName name="mc_dist_land" localSheetId="0">#REF!</definedName>
    <definedName name="mc_dist_land">#REF!</definedName>
    <definedName name="mc_dist_station" localSheetId="35">#REF!</definedName>
    <definedName name="mc_dist_station" localSheetId="36">#REF!</definedName>
    <definedName name="mc_dist_station" localSheetId="37">#REF!</definedName>
    <definedName name="mc_dist_station" localSheetId="26">#REF!</definedName>
    <definedName name="mc_dist_station" localSheetId="27">#REF!</definedName>
    <definedName name="mc_dist_station" localSheetId="28">#REF!</definedName>
    <definedName name="mc_dist_station" localSheetId="29">#REF!</definedName>
    <definedName name="mc_dist_station" localSheetId="30">#REF!</definedName>
    <definedName name="mc_dist_station" localSheetId="32">#REF!</definedName>
    <definedName name="mc_dist_station" localSheetId="0">#REF!</definedName>
    <definedName name="mc_dist_station">#REF!</definedName>
    <definedName name="mc_non_iso_t_circuits" localSheetId="35">#REF!</definedName>
    <definedName name="mc_non_iso_t_circuits" localSheetId="36">#REF!</definedName>
    <definedName name="mc_non_iso_t_circuits" localSheetId="37">#REF!</definedName>
    <definedName name="mc_non_iso_t_circuits" localSheetId="26">#REF!</definedName>
    <definedName name="mc_non_iso_t_circuits" localSheetId="27">#REF!</definedName>
    <definedName name="mc_non_iso_t_circuits" localSheetId="28">#REF!</definedName>
    <definedName name="mc_non_iso_t_circuits" localSheetId="29">#REF!</definedName>
    <definedName name="mc_non_iso_t_circuits" localSheetId="30">#REF!</definedName>
    <definedName name="mc_non_iso_t_circuits" localSheetId="32">#REF!</definedName>
    <definedName name="mc_non_iso_t_circuits" localSheetId="0">#REF!</definedName>
    <definedName name="mc_non_iso_t_circuits">#REF!</definedName>
    <definedName name="MC_non_iso_T_Land" localSheetId="35">#REF!</definedName>
    <definedName name="MC_non_iso_T_Land" localSheetId="36">#REF!</definedName>
    <definedName name="MC_non_iso_T_Land" localSheetId="37">#REF!</definedName>
    <definedName name="MC_non_iso_T_Land" localSheetId="26">#REF!</definedName>
    <definedName name="MC_non_iso_T_Land" localSheetId="27">#REF!</definedName>
    <definedName name="MC_non_iso_T_Land" localSheetId="28">#REF!</definedName>
    <definedName name="MC_non_iso_T_Land" localSheetId="29">#REF!</definedName>
    <definedName name="MC_non_iso_T_Land" localSheetId="30">#REF!</definedName>
    <definedName name="MC_non_iso_T_Land" localSheetId="32">#REF!</definedName>
    <definedName name="MC_non_iso_T_Land" localSheetId="0">#REF!</definedName>
    <definedName name="MC_non_iso_T_Land">#REF!</definedName>
    <definedName name="MC_non_iso_t_station" localSheetId="35">#REF!</definedName>
    <definedName name="MC_non_iso_t_station" localSheetId="36">#REF!</definedName>
    <definedName name="MC_non_iso_t_station" localSheetId="37">#REF!</definedName>
    <definedName name="MC_non_iso_t_station" localSheetId="26">#REF!</definedName>
    <definedName name="MC_non_iso_t_station" localSheetId="27">#REF!</definedName>
    <definedName name="MC_non_iso_t_station" localSheetId="28">#REF!</definedName>
    <definedName name="MC_non_iso_t_station" localSheetId="29">#REF!</definedName>
    <definedName name="MC_non_iso_t_station" localSheetId="30">#REF!</definedName>
    <definedName name="MC_non_iso_t_station" localSheetId="32">#REF!</definedName>
    <definedName name="MC_non_iso_t_station" localSheetId="0">#REF!</definedName>
    <definedName name="MC_non_iso_t_station">#REF!</definedName>
    <definedName name="mc_t_circuits" localSheetId="35">#REF!</definedName>
    <definedName name="mc_t_circuits" localSheetId="36">#REF!</definedName>
    <definedName name="mc_t_circuits" localSheetId="37">#REF!</definedName>
    <definedName name="mc_t_circuits" localSheetId="26">#REF!</definedName>
    <definedName name="mc_t_circuits" localSheetId="27">#REF!</definedName>
    <definedName name="mc_t_circuits" localSheetId="28">#REF!</definedName>
    <definedName name="mc_t_circuits" localSheetId="29">#REF!</definedName>
    <definedName name="mc_t_circuits" localSheetId="30">#REF!</definedName>
    <definedName name="mc_t_circuits" localSheetId="32">#REF!</definedName>
    <definedName name="mc_t_circuits" localSheetId="0">#REF!</definedName>
    <definedName name="mc_t_circuits">#REF!</definedName>
    <definedName name="MC_T_Land" localSheetId="35">#REF!</definedName>
    <definedName name="MC_T_Land" localSheetId="36">#REF!</definedName>
    <definedName name="MC_T_Land" localSheetId="37">#REF!</definedName>
    <definedName name="MC_T_Land" localSheetId="26">#REF!</definedName>
    <definedName name="MC_T_Land" localSheetId="27">#REF!</definedName>
    <definedName name="MC_T_Land" localSheetId="28">#REF!</definedName>
    <definedName name="MC_T_Land" localSheetId="29">#REF!</definedName>
    <definedName name="MC_T_Land" localSheetId="30">#REF!</definedName>
    <definedName name="MC_T_Land" localSheetId="32">#REF!</definedName>
    <definedName name="MC_T_Land" localSheetId="0">#REF!</definedName>
    <definedName name="MC_T_Land">#REF!</definedName>
    <definedName name="MC_t_station" localSheetId="35">#REF!</definedName>
    <definedName name="MC_t_station" localSheetId="36">#REF!</definedName>
    <definedName name="MC_t_station" localSheetId="37">#REF!</definedName>
    <definedName name="MC_t_station" localSheetId="26">#REF!</definedName>
    <definedName name="MC_t_station" localSheetId="27">#REF!</definedName>
    <definedName name="MC_t_station" localSheetId="28">#REF!</definedName>
    <definedName name="MC_t_station" localSheetId="29">#REF!</definedName>
    <definedName name="MC_t_station" localSheetId="30">#REF!</definedName>
    <definedName name="MC_t_station" localSheetId="32">#REF!</definedName>
    <definedName name="MC_t_station" localSheetId="0">#REF!</definedName>
    <definedName name="MC_t_station">#REF!</definedName>
    <definedName name="McKittrick_School_District_Donation_Input">#REF!</definedName>
    <definedName name="MCRR_22" localSheetId="35">#REF!</definedName>
    <definedName name="MCRR_22" localSheetId="36">#REF!</definedName>
    <definedName name="MCRR_22" localSheetId="37">#REF!</definedName>
    <definedName name="MCRR_22" localSheetId="26">#REF!</definedName>
    <definedName name="MCRR_22" localSheetId="27">#REF!</definedName>
    <definedName name="MCRR_22" localSheetId="28">#REF!</definedName>
    <definedName name="MCRR_22" localSheetId="29">#REF!</definedName>
    <definedName name="MCRR_22" localSheetId="30">#REF!</definedName>
    <definedName name="MCRR_22" localSheetId="32">#REF!</definedName>
    <definedName name="MCRR_22" localSheetId="18">#REF!</definedName>
    <definedName name="MCRR_22" localSheetId="0">#REF!</definedName>
    <definedName name="MCRR_22">#REF!</definedName>
    <definedName name="MCRR_TABLE" localSheetId="35">#REF!</definedName>
    <definedName name="MCRR_TABLE" localSheetId="36">#REF!</definedName>
    <definedName name="MCRR_TABLE" localSheetId="37">#REF!</definedName>
    <definedName name="MCRR_TABLE" localSheetId="26">#REF!</definedName>
    <definedName name="MCRR_TABLE" localSheetId="27">#REF!</definedName>
    <definedName name="MCRR_TABLE" localSheetId="28">#REF!</definedName>
    <definedName name="MCRR_TABLE" localSheetId="29">#REF!</definedName>
    <definedName name="MCRR_TABLE" localSheetId="30">#REF!</definedName>
    <definedName name="MCRR_TABLE" localSheetId="32">#REF!</definedName>
    <definedName name="MCRR_TABLE" localSheetId="18">#REF!</definedName>
    <definedName name="MCRR_TABLE" localSheetId="0">#REF!</definedName>
    <definedName name="MCRR_TABLE">#REF!</definedName>
    <definedName name="MCRR_TABLE_W_RD" localSheetId="35">#REF!</definedName>
    <definedName name="MCRR_TABLE_W_RD" localSheetId="36">#REF!</definedName>
    <definedName name="MCRR_TABLE_W_RD" localSheetId="37">#REF!</definedName>
    <definedName name="MCRR_TABLE_W_RD" localSheetId="26">#REF!</definedName>
    <definedName name="MCRR_TABLE_W_RD" localSheetId="27">#REF!</definedName>
    <definedName name="MCRR_TABLE_W_RD" localSheetId="28">#REF!</definedName>
    <definedName name="MCRR_TABLE_W_RD" localSheetId="29">#REF!</definedName>
    <definedName name="MCRR_TABLE_W_RD" localSheetId="30">#REF!</definedName>
    <definedName name="MCRR_TABLE_W_RD" localSheetId="32">#REF!</definedName>
    <definedName name="MCRR_TABLE_W_RD" localSheetId="18">#REF!</definedName>
    <definedName name="MCRR_TABLE_W_RD" localSheetId="0">#REF!</definedName>
    <definedName name="MCRR_TABLE_W_RD">#REF!</definedName>
    <definedName name="MDD_Sector_1" localSheetId="35">#REF!</definedName>
    <definedName name="MDD_Sector_1" localSheetId="36">#REF!</definedName>
    <definedName name="MDD_Sector_1" localSheetId="37">#REF!</definedName>
    <definedName name="MDD_Sector_1" localSheetId="26">#REF!</definedName>
    <definedName name="MDD_Sector_1" localSheetId="27">#REF!</definedName>
    <definedName name="MDD_Sector_1" localSheetId="28">#REF!</definedName>
    <definedName name="MDD_Sector_1" localSheetId="29">#REF!</definedName>
    <definedName name="MDD_Sector_1" localSheetId="30">#REF!</definedName>
    <definedName name="MDD_Sector_1" localSheetId="32">#REF!</definedName>
    <definedName name="MDD_Sector_1" localSheetId="0">#REF!</definedName>
    <definedName name="MDD_Sector_1">#REF!</definedName>
    <definedName name="MDD_Sector_2" localSheetId="35">#REF!</definedName>
    <definedName name="MDD_Sector_2" localSheetId="36">#REF!</definedName>
    <definedName name="MDD_Sector_2" localSheetId="37">#REF!</definedName>
    <definedName name="MDD_Sector_2" localSheetId="26">#REF!</definedName>
    <definedName name="MDD_Sector_2" localSheetId="27">#REF!</definedName>
    <definedName name="MDD_Sector_2" localSheetId="28">#REF!</definedName>
    <definedName name="MDD_Sector_2" localSheetId="29">#REF!</definedName>
    <definedName name="MDD_Sector_2" localSheetId="30">#REF!</definedName>
    <definedName name="MDD_Sector_2" localSheetId="32">#REF!</definedName>
    <definedName name="MDD_Sector_2" localSheetId="0">#REF!</definedName>
    <definedName name="MDD_Sector_2">#REF!</definedName>
    <definedName name="MED_MTR">2</definedName>
    <definedName name="Merch_Cum_Escalation_Factor">#REF!</definedName>
    <definedName name="Merch_Fuel_Doll_KW">#REF!</definedName>
    <definedName name="Merch_margin_Doll_KW">#REF!</definedName>
    <definedName name="Merch_Months_partial_Year_Factor">#REF!</definedName>
    <definedName name="Michelle" localSheetId="18">#REF!</definedName>
    <definedName name="Michelle">#REF!</definedName>
    <definedName name="Minimum_Debt_Service_Coverage">#REF!</definedName>
    <definedName name="minorhomerepair" localSheetId="18">#REF!</definedName>
    <definedName name="misc" localSheetId="18">#REF!</definedName>
    <definedName name="Mobilization_Months">#REF!</definedName>
    <definedName name="MODEL" localSheetId="18">#REF!</definedName>
    <definedName name="MODEL">#REF!</definedName>
    <definedName name="modifiedavailmod" localSheetId="18"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modifiedavailmod"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Month" localSheetId="18">#REF!</definedName>
    <definedName name="Month1" localSheetId="18">#REF!</definedName>
    <definedName name="Month1">#REF!</definedName>
    <definedName name="Month2" localSheetId="18">#REF!</definedName>
    <definedName name="Month2">#REF!</definedName>
    <definedName name="Month3" localSheetId="18">#REF!</definedName>
    <definedName name="Month3">#REF!</definedName>
    <definedName name="MONTHLYREC" localSheetId="18">#REF!</definedName>
    <definedName name="MONTHLYREC">#REF!</definedName>
    <definedName name="Months">#REF!</definedName>
    <definedName name="Months_of_Debt_Service_Reserve">#REF!</definedName>
    <definedName name="Months_Per_Year">#REF!</definedName>
    <definedName name="MSA_Fee">#REF!</definedName>
    <definedName name="MSA_Fee_Base_Year">#REF!</definedName>
    <definedName name="MSA_Fee_Input_per_Year">#REF!</definedName>
    <definedName name="MthAvg" localSheetId="18">#REF!</definedName>
    <definedName name="MthAvg">#REF!</definedName>
    <definedName name="N_A">#REF!</definedName>
    <definedName name="Name" localSheetId="35">#REF!</definedName>
    <definedName name="Name" localSheetId="36">#REF!</definedName>
    <definedName name="Name" localSheetId="37">#REF!</definedName>
    <definedName name="Name" localSheetId="26">#REF!</definedName>
    <definedName name="Name" localSheetId="27">#REF!</definedName>
    <definedName name="Name" localSheetId="28">#REF!</definedName>
    <definedName name="Name" localSheetId="29">#REF!</definedName>
    <definedName name="Name" localSheetId="30">#REF!</definedName>
    <definedName name="Name" localSheetId="32">#REF!</definedName>
    <definedName name="Name" localSheetId="18">#REF!</definedName>
    <definedName name="Name" localSheetId="0">#REF!</definedName>
    <definedName name="Name">#REF!</definedName>
    <definedName name="Name1" localSheetId="35">#REF!</definedName>
    <definedName name="Name1" localSheetId="36">#REF!</definedName>
    <definedName name="Name1" localSheetId="37">#REF!</definedName>
    <definedName name="Name1" localSheetId="26">#REF!</definedName>
    <definedName name="Name1" localSheetId="27">#REF!</definedName>
    <definedName name="Name1" localSheetId="28">#REF!</definedName>
    <definedName name="Name1" localSheetId="29">#REF!</definedName>
    <definedName name="Name1" localSheetId="30">#REF!</definedName>
    <definedName name="Name1" localSheetId="32">#REF!</definedName>
    <definedName name="Name1" localSheetId="18">#REF!</definedName>
    <definedName name="Name1" localSheetId="0">#REF!</definedName>
    <definedName name="Name1">#REF!</definedName>
    <definedName name="Net_Cash_Flow">#REF!</definedName>
    <definedName name="Net_Fixed_Assets" localSheetId="18">#REF!</definedName>
    <definedName name="Net_Fixed_Assets">#REF!</definedName>
    <definedName name="Net_Gain_on_Sale_of_Assets" localSheetId="18">#REF!</definedName>
    <definedName name="Net_Gain_on_Sale_of_Assets">#REF!</definedName>
    <definedName name="Net_Payments_on_Fire_Truck_during_Construction_Input" localSheetId="18">#REF!</definedName>
    <definedName name="Net_Payments_on_Fire_Truck_during_Construction_Input">#REF!</definedName>
    <definedName name="Net_Start_Up_Revenues" localSheetId="18">#REF!</definedName>
    <definedName name="Net_Start_Up_Revenues">#REF!</definedName>
    <definedName name="new" localSheetId="18" hidden="1">{"Page_1",#N/A,FALSE,"BAD4Q98";"Page_2",#N/A,FALSE,"BAD4Q98";"Page_3",#N/A,FALSE,"BAD4Q98";"Page_4",#N/A,FALSE,"BAD4Q98";"Page_5",#N/A,FALSE,"BAD4Q98";"Page_6",#N/A,FALSE,"BAD4Q98";"Input_1",#N/A,FALSE,"BAD4Q98";"Input_2",#N/A,FALSE,"BAD4Q98"}</definedName>
    <definedName name="new" hidden="1">{"Page_1",#N/A,FALSE,"BAD4Q98";"Page_2",#N/A,FALSE,"BAD4Q98";"Page_3",#N/A,FALSE,"BAD4Q98";"Page_4",#N/A,FALSE,"BAD4Q98";"Page_5",#N/A,FALSE,"BAD4Q98";"Page_6",#N/A,FALSE,"BAD4Q98";"Input_1",#N/A,FALSE,"BAD4Q98";"Input_2",#N/A,FALSE,"BAD4Q98"}</definedName>
    <definedName name="newwrev" localSheetId="18" hidden="1">{#N/A,#N/A,TRUE,"SDGE";#N/A,#N/A,TRUE,"GBU";#N/A,#N/A,TRUE,"TBU";#N/A,#N/A,TRUE,"EDBU";#N/A,#N/A,TRUE,"ExclCC"}</definedName>
    <definedName name="newwrev" hidden="1">{#N/A,#N/A,TRUE,"SDGE";#N/A,#N/A,TRUE,"GBU";#N/A,#N/A,TRUE,"TBU";#N/A,#N/A,TRUE,"EDBU";#N/A,#N/A,TRUE,"ExclCC"}</definedName>
    <definedName name="nine">#REF!</definedName>
    <definedName name="NO">IF(Values_Entered_Pref,Header_Row_Pref+No_of_Pamts_Pref,Header_Row_Pref)</definedName>
    <definedName name="No_of_Pamts_Pref" localSheetId="18">MATCH(0.01,End_Bal_Pref,-1)+1</definedName>
    <definedName name="No_of_Pamts_Pref">MATCH(0.01,End_Bal_Pref,-1)+1</definedName>
    <definedName name="non.iso.T.land">#REF!,#REF!</definedName>
    <definedName name="Non_Recourse_CP_Conduit_LIBOR_Spread" localSheetId="18">#REF!</definedName>
    <definedName name="Non_Recourse_CP_Conduit_LIBOR_Spread">#REF!</definedName>
    <definedName name="Non_Recourse_Facility_CP_adder">#REF!</definedName>
    <definedName name="none" localSheetId="18" hidden="1">#REF!</definedName>
    <definedName name="none" hidden="1">#REF!</definedName>
    <definedName name="none2" localSheetId="18" hidden="1">#REF!</definedName>
    <definedName name="none2" hidden="1">#REF!</definedName>
    <definedName name="nopremort" localSheetId="18">#REF!</definedName>
    <definedName name="nopremort">#REF!</definedName>
    <definedName name="NOx_Allowances__Nominal___ton" localSheetId="18">#REF!</definedName>
    <definedName name="NOx_Allowances__Nominal___ton">#REF!</definedName>
    <definedName name="Nox_Allowances_in_1999" localSheetId="18">#REF!</definedName>
    <definedName name="Nox_Allowances_in_1999">#REF!</definedName>
    <definedName name="NOx_Emissions_Rate__lb_hr" localSheetId="18">#REF!</definedName>
    <definedName name="NOx_Emissions_Rate__lb_hr">#REF!</definedName>
    <definedName name="NOx_Offsets" localSheetId="18">#REF!</definedName>
    <definedName name="NOx_Offsets">#REF!</definedName>
    <definedName name="NOx_Offsets_Calculation_Factor__lb_MMBtu">#REF!</definedName>
    <definedName name="NOx_Offsets_Construction">#REF!</definedName>
    <definedName name="NPV_20_Year_12_Percent_Quarterly" localSheetId="18">#REF!</definedName>
    <definedName name="NPV_20_Year_12_Percent_Quarterly">#REF!</definedName>
    <definedName name="NPV_20_Year_13_Percent_Quarterly" localSheetId="18">#REF!</definedName>
    <definedName name="NPV_20_Year_13_Percent_Quarterly">#REF!</definedName>
    <definedName name="NPV_20_Year_14_Percent_Quarterly" localSheetId="18">#REF!</definedName>
    <definedName name="NPV_20_Year_14_Percent_Quarterly">#REF!</definedName>
    <definedName name="NQInd">#REF!</definedName>
    <definedName name="NRW" localSheetId="18"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NRW"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Number_of_Payments" localSheetId="18">MATCH(0.01,End_Bal,-1)+1</definedName>
    <definedName name="Number_of_Payments">MATCH(0.01,End_Bal,-1)+1</definedName>
    <definedName name="Number_of_Units">#REF!</definedName>
    <definedName name="Number_of_Years_to_Payback" localSheetId="18">#REF!</definedName>
    <definedName name="Number_of_Years_to_Payback">#REF!</definedName>
    <definedName name="NvsASD">"V1999-12-31"</definedName>
    <definedName name="NvsAutoDrillOk">"VN"</definedName>
    <definedName name="NvsElapsedTime">0.00223576388816582</definedName>
    <definedName name="NvsEndTime">36549.5633866898</definedName>
    <definedName name="NvsInstSpec">"%"</definedName>
    <definedName name="NvsLayoutType">"M3"</definedName>
    <definedName name="NvsPanelEffdt">"V1940-01-01"</definedName>
    <definedName name="NvsPanelSetid">"VPPL"</definedName>
    <definedName name="NvsReqBU">"VPPL"</definedName>
    <definedName name="NvsReqBUOnly">"VY"</definedName>
    <definedName name="NvsTransLed">"VN"</definedName>
    <definedName name="NvsTreeASD">"V1999-12-31"</definedName>
    <definedName name="NY_State_Dividend_Allowance_Rate">#REF!</definedName>
    <definedName name="NY_State_Excess_Dividends_Tax">#REF!</definedName>
    <definedName name="NY_State_Gross_Earnings_Tax">#REF!</definedName>
    <definedName name="NY_State_Gross_Receipts_Tax">#REF!</definedName>
    <definedName name="NY_State_Income_Tax_Switch">#REF!</definedName>
    <definedName name="o">#REF!</definedName>
    <definedName name="O_M_Mobilization" localSheetId="18">#REF!</definedName>
    <definedName name="O_M_Mobilization">#REF!</definedName>
    <definedName name="O_M_Mobilization___Labor" localSheetId="18">#REF!</definedName>
    <definedName name="O_M_Mobilization___Labor">#REF!</definedName>
    <definedName name="Off_Peak_Hours">#REF!</definedName>
    <definedName name="Off_Peak_Percent">#REF!</definedName>
    <definedName name="Offsite_Work_Road_Paving">#REF!</definedName>
    <definedName name="okay" localSheetId="18" hidden="1">{"Page_1",#N/A,FALSE,"BAD4Q98";"Page_2",#N/A,FALSE,"BAD4Q98";"Page_3",#N/A,FALSE,"BAD4Q98";"Page_4",#N/A,FALSE,"BAD4Q98";"Page_5",#N/A,FALSE,"BAD4Q98";"Page_6",#N/A,FALSE,"BAD4Q98";"Input_1",#N/A,FALSE,"BAD4Q98";"Input_2",#N/A,FALSE,"BAD4Q98"}</definedName>
    <definedName name="okay" hidden="1">{"Page_1",#N/A,FALSE,"BAD4Q98";"Page_2",#N/A,FALSE,"BAD4Q98";"Page_3",#N/A,FALSE,"BAD4Q98";"Page_4",#N/A,FALSE,"BAD4Q98";"Page_5",#N/A,FALSE,"BAD4Q98";"Page_6",#N/A,FALSE,"BAD4Q98";"Input_1",#N/A,FALSE,"BAD4Q98";"Input_2",#N/A,FALSE,"BAD4Q98"}</definedName>
    <definedName name="OL_1_Allnight" localSheetId="35">#REF!</definedName>
    <definedName name="OL_1_Allnight" localSheetId="36">#REF!</definedName>
    <definedName name="OL_1_Allnight" localSheetId="37">#REF!</definedName>
    <definedName name="OL_1_Allnight" localSheetId="26">#REF!</definedName>
    <definedName name="OL_1_Allnight" localSheetId="27">#REF!</definedName>
    <definedName name="OL_1_Allnight" localSheetId="28">#REF!</definedName>
    <definedName name="OL_1_Allnight" localSheetId="29">#REF!</definedName>
    <definedName name="OL_1_Allnight" localSheetId="30">#REF!</definedName>
    <definedName name="OL_1_Allnight" localSheetId="32">#REF!</definedName>
    <definedName name="OL_1_Allnight" localSheetId="18">#REF!</definedName>
    <definedName name="OL_1_Allnight" localSheetId="0">#REF!</definedName>
    <definedName name="OL_1_Allnight">#REF!</definedName>
    <definedName name="OL_1_Midnight" localSheetId="35">#REF!</definedName>
    <definedName name="OL_1_Midnight" localSheetId="36">#REF!</definedName>
    <definedName name="OL_1_Midnight" localSheetId="37">#REF!</definedName>
    <definedName name="OL_1_Midnight" localSheetId="26">#REF!</definedName>
    <definedName name="OL_1_Midnight" localSheetId="27">#REF!</definedName>
    <definedName name="OL_1_Midnight" localSheetId="28">#REF!</definedName>
    <definedName name="OL_1_Midnight" localSheetId="29">#REF!</definedName>
    <definedName name="OL_1_Midnight" localSheetId="30">#REF!</definedName>
    <definedName name="OL_1_Midnight" localSheetId="32">#REF!</definedName>
    <definedName name="OL_1_Midnight" localSheetId="18">#REF!</definedName>
    <definedName name="OL_1_Midnight" localSheetId="0">#REF!</definedName>
    <definedName name="OL_1_Midnight">#REF!</definedName>
    <definedName name="On_Peak_Hours">#REF!</definedName>
    <definedName name="On_Peak_Percent">#REF!</definedName>
    <definedName name="Open_Click">#REF!</definedName>
    <definedName name="Operator_Fee_during_Mobilization">#REF!</definedName>
    <definedName name="Opt_Discrate" localSheetId="18">#REF!</definedName>
    <definedName name="Opt_Discrate">#REF!</definedName>
    <definedName name="Opt_DR" localSheetId="18">#REF!</definedName>
    <definedName name="Opt_DR">#REF!</definedName>
    <definedName name="optindexswap_meanreversion" localSheetId="18">#REF!</definedName>
    <definedName name="optindexswap_meanreversion">#REF!</definedName>
    <definedName name="optindexswap_model">#REF!</definedName>
    <definedName name="optindexswap_treesteps">#REF!</definedName>
    <definedName name="optindexswap_volatility">#REF!</definedName>
    <definedName name="option_treesteps">#REF!</definedName>
    <definedName name="option_volatility">#REF!</definedName>
    <definedName name="Other_EPC_Scope_Items_Non_Bechtel">#REF!</definedName>
    <definedName name="Other_offsets" localSheetId="35">#REF!</definedName>
    <definedName name="Other_offsets" localSheetId="36">#REF!</definedName>
    <definedName name="Other_offsets" localSheetId="37">#REF!</definedName>
    <definedName name="Other_offsets" localSheetId="26">#REF!</definedName>
    <definedName name="Other_offsets" localSheetId="27">#REF!</definedName>
    <definedName name="Other_offsets" localSheetId="28">#REF!</definedName>
    <definedName name="Other_offsets" localSheetId="29">#REF!</definedName>
    <definedName name="Other_offsets" localSheetId="30">#REF!</definedName>
    <definedName name="Other_offsets" localSheetId="32">#REF!</definedName>
    <definedName name="Other_offsets" localSheetId="18">#REF!</definedName>
    <definedName name="Other_offsets" localSheetId="0">#REF!</definedName>
    <definedName name="Other_offsets">#REF!</definedName>
    <definedName name="OTHERHRS">#REF!</definedName>
    <definedName name="otherrev" localSheetId="18" hidden="1">{#N/A,#N/A,TRUE,"SDGE";#N/A,#N/A,TRUE,"GBU";#N/A,#N/A,TRUE,"TBU";#N/A,#N/A,TRUE,"EDBU";#N/A,#N/A,TRUE,"ExclCC"}</definedName>
    <definedName name="otherrev" hidden="1">{#N/A,#N/A,TRUE,"SDGE";#N/A,#N/A,TRUE,"GBU";#N/A,#N/A,TRUE,"TBU";#N/A,#N/A,TRUE,"EDBU";#N/A,#N/A,TRUE,"ExclCC"}</definedName>
    <definedName name="outreachassess" localSheetId="35">#REF!</definedName>
    <definedName name="outreachassess" localSheetId="36">#REF!</definedName>
    <definedName name="outreachassess" localSheetId="37">#REF!</definedName>
    <definedName name="outreachassess" localSheetId="26">#REF!</definedName>
    <definedName name="outreachassess" localSheetId="27">#REF!</definedName>
    <definedName name="outreachassess" localSheetId="28">#REF!</definedName>
    <definedName name="outreachassess" localSheetId="29">#REF!</definedName>
    <definedName name="outreachassess" localSheetId="30">#REF!</definedName>
    <definedName name="outreachassess" localSheetId="32">#REF!</definedName>
    <definedName name="outreachassess" localSheetId="18">#REF!</definedName>
    <definedName name="outreachassess" localSheetId="0">#REF!</definedName>
    <definedName name="outreachassess">#REF!</definedName>
    <definedName name="Ozone_Season_Factor" localSheetId="18">#REF!</definedName>
    <definedName name="Ozone_Season_Factor">#REF!</definedName>
    <definedName name="p.Covenants" localSheetId="18" hidden="1">#REF!</definedName>
    <definedName name="p.Covenants" hidden="1">#REF!</definedName>
    <definedName name="p.Covenants_Titles" localSheetId="18" hidden="1">#REF!</definedName>
    <definedName name="p.Covenants_Titles" hidden="1">#REF!</definedName>
    <definedName name="p.CreditStats" localSheetId="18" hidden="1">#REF!</definedName>
    <definedName name="p.CreditStats" hidden="1">#REF!</definedName>
    <definedName name="p.DCF" hidden="1">#REF!</definedName>
    <definedName name="p.DCF_Titles" hidden="1">#REF!</definedName>
    <definedName name="p.IRR" hidden="1">#REF!</definedName>
    <definedName name="p.IRR_Titles" hidden="1">#REF!</definedName>
    <definedName name="p.SP" hidden="1">#REF!</definedName>
    <definedName name="p.Summary" hidden="1">#REF!</definedName>
    <definedName name="p.Summary_Titles" hidden="1">#REF!</definedName>
    <definedName name="P_Tot" localSheetId="18" hidden="1">{#N/A,#N/A,FALSE,"CONTENTS";#N/A,#N/A,FALSE,"P-1";#N/A,#N/A,FALSE,"P-2";#N/A,#N/A,FALSE,"P-3";#N/A,#N/A,FALSE,"P-4";#N/A,#N/A,FALSE,"P-5";#N/A,#N/A,FALSE,"P-6";#N/A,#N/A,FALSE,"P-7";#N/A,#N/A,FALSE,"P-8";#N/A,#N/A,FALSE,"P-9";#N/A,#N/A,FALSE,"P-10";#N/A,#N/A,FALSE,"P10-INST.";#N/A,#N/A,FALSE,"P-10A";#N/A,#N/A,FALSE,"P-11";#N/A,#N/A,FALSE,"P-12";#N/A,#N/A,FALSE,"P-13";#N/A,#N/A,FALSE,"P-14";#N/A,#N/A,FALSE,"P-15";#N/A,#N/A,FALSE,"P-16";#N/A,#N/A,FALSE,"P-17";#N/A,#N/A,FALSE,"P-18";#N/A,#N/A,FALSE,"P-19";#N/A,#N/A,FALSE,"P-20";#N/A,#N/A,FALSE,"P-21";#N/A,#N/A,FALSE,"P-22"}</definedName>
    <definedName name="P_Tot" hidden="1">{#N/A,#N/A,FALSE,"CONTENTS";#N/A,#N/A,FALSE,"P-1";#N/A,#N/A,FALSE,"P-2";#N/A,#N/A,FALSE,"P-3";#N/A,#N/A,FALSE,"P-4";#N/A,#N/A,FALSE,"P-5";#N/A,#N/A,FALSE,"P-6";#N/A,#N/A,FALSE,"P-7";#N/A,#N/A,FALSE,"P-8";#N/A,#N/A,FALSE,"P-9";#N/A,#N/A,FALSE,"P-10";#N/A,#N/A,FALSE,"P10-INST.";#N/A,#N/A,FALSE,"P-10A";#N/A,#N/A,FALSE,"P-11";#N/A,#N/A,FALSE,"P-12";#N/A,#N/A,FALSE,"P-13";#N/A,#N/A,FALSE,"P-14";#N/A,#N/A,FALSE,"P-15";#N/A,#N/A,FALSE,"P-16";#N/A,#N/A,FALSE,"P-17";#N/A,#N/A,FALSE,"P-18";#N/A,#N/A,FALSE,"P-19";#N/A,#N/A,FALSE,"P-20";#N/A,#N/A,FALSE,"P-21";#N/A,#N/A,FALSE,"P-22"}</definedName>
    <definedName name="Page_1">"h2:m65"</definedName>
    <definedName name="Page_2">"p2:z62"</definedName>
    <definedName name="Page_3">"ad2:al80"</definedName>
    <definedName name="Page_4">"ad83:am138"</definedName>
    <definedName name="Page_5">"ap2:bf77"</definedName>
    <definedName name="Page_6">"bj2:cc81"</definedName>
    <definedName name="PAGE1" localSheetId="18">#REF!</definedName>
    <definedName name="PAGE1">#REF!</definedName>
    <definedName name="PAGE1.1_MCRR_21" localSheetId="35">#REF!</definedName>
    <definedName name="PAGE1.1_MCRR_21" localSheetId="36">#REF!</definedName>
    <definedName name="PAGE1.1_MCRR_21" localSheetId="37">#REF!</definedName>
    <definedName name="PAGE1.1_MCRR_21" localSheetId="26">#REF!</definedName>
    <definedName name="PAGE1.1_MCRR_21" localSheetId="27">#REF!</definedName>
    <definedName name="PAGE1.1_MCRR_21" localSheetId="28">#REF!</definedName>
    <definedName name="PAGE1.1_MCRR_21" localSheetId="29">#REF!</definedName>
    <definedName name="PAGE1.1_MCRR_21" localSheetId="30">#REF!</definedName>
    <definedName name="PAGE1.1_MCRR_21" localSheetId="32">#REF!</definedName>
    <definedName name="PAGE1.1_MCRR_21" localSheetId="18">#REF!</definedName>
    <definedName name="PAGE1.1_MCRR_21" localSheetId="0">#REF!</definedName>
    <definedName name="PAGE1.1_MCRR_21">#REF!</definedName>
    <definedName name="PAGE1_MCRR_16" localSheetId="35">#REF!</definedName>
    <definedName name="PAGE1_MCRR_16" localSheetId="36">#REF!</definedName>
    <definedName name="PAGE1_MCRR_16" localSheetId="37">#REF!</definedName>
    <definedName name="PAGE1_MCRR_16" localSheetId="26">#REF!</definedName>
    <definedName name="PAGE1_MCRR_16" localSheetId="27">#REF!</definedName>
    <definedName name="PAGE1_MCRR_16" localSheetId="28">#REF!</definedName>
    <definedName name="PAGE1_MCRR_16" localSheetId="29">#REF!</definedName>
    <definedName name="PAGE1_MCRR_16" localSheetId="30">#REF!</definedName>
    <definedName name="PAGE1_MCRR_16" localSheetId="32">#REF!</definedName>
    <definedName name="PAGE1_MCRR_16" localSheetId="18">#REF!</definedName>
    <definedName name="PAGE1_MCRR_16" localSheetId="0">#REF!</definedName>
    <definedName name="PAGE1_MCRR_16">#REF!</definedName>
    <definedName name="PAGE1_MCRR_21" localSheetId="35">#REF!</definedName>
    <definedName name="PAGE1_MCRR_21" localSheetId="36">#REF!</definedName>
    <definedName name="PAGE1_MCRR_21" localSheetId="37">#REF!</definedName>
    <definedName name="PAGE1_MCRR_21" localSheetId="26">#REF!</definedName>
    <definedName name="PAGE1_MCRR_21" localSheetId="27">#REF!</definedName>
    <definedName name="PAGE1_MCRR_21" localSheetId="28">#REF!</definedName>
    <definedName name="PAGE1_MCRR_21" localSheetId="29">#REF!</definedName>
    <definedName name="PAGE1_MCRR_21" localSheetId="30">#REF!</definedName>
    <definedName name="PAGE1_MCRR_21" localSheetId="32">#REF!</definedName>
    <definedName name="PAGE1_MCRR_21" localSheetId="18">#REF!</definedName>
    <definedName name="PAGE1_MCRR_21" localSheetId="0">#REF!</definedName>
    <definedName name="PAGE1_MCRR_21">#REF!</definedName>
    <definedName name="PAGE1_MCRR_30" localSheetId="35">#REF!</definedName>
    <definedName name="PAGE1_MCRR_30" localSheetId="36">#REF!</definedName>
    <definedName name="PAGE1_MCRR_30" localSheetId="37">#REF!</definedName>
    <definedName name="PAGE1_MCRR_30" localSheetId="26">#REF!</definedName>
    <definedName name="PAGE1_MCRR_30" localSheetId="27">#REF!</definedName>
    <definedName name="PAGE1_MCRR_30" localSheetId="28">#REF!</definedName>
    <definedName name="PAGE1_MCRR_30" localSheetId="29">#REF!</definedName>
    <definedName name="PAGE1_MCRR_30" localSheetId="30">#REF!</definedName>
    <definedName name="PAGE1_MCRR_30" localSheetId="32">#REF!</definedName>
    <definedName name="PAGE1_MCRR_30" localSheetId="0">#REF!</definedName>
    <definedName name="PAGE1_MCRR_30">#REF!</definedName>
    <definedName name="page1997">#REF!</definedName>
    <definedName name="PAGE2" localSheetId="18">#REF!</definedName>
    <definedName name="PAGE2">#REF!</definedName>
    <definedName name="PAGE2.1_MCRR_21" localSheetId="35">#REF!</definedName>
    <definedName name="PAGE2.1_MCRR_21" localSheetId="36">#REF!</definedName>
    <definedName name="PAGE2.1_MCRR_21" localSheetId="37">#REF!</definedName>
    <definedName name="PAGE2.1_MCRR_21" localSheetId="26">#REF!</definedName>
    <definedName name="PAGE2.1_MCRR_21" localSheetId="27">#REF!</definedName>
    <definedName name="PAGE2.1_MCRR_21" localSheetId="28">#REF!</definedName>
    <definedName name="PAGE2.1_MCRR_21" localSheetId="29">#REF!</definedName>
    <definedName name="PAGE2.1_MCRR_21" localSheetId="30">#REF!</definedName>
    <definedName name="PAGE2.1_MCRR_21" localSheetId="32">#REF!</definedName>
    <definedName name="PAGE2.1_MCRR_21" localSheetId="18">#REF!</definedName>
    <definedName name="PAGE2.1_MCRR_21" localSheetId="0">#REF!</definedName>
    <definedName name="PAGE2.1_MCRR_21">#REF!</definedName>
    <definedName name="PAGE2_MCRR_16" localSheetId="35">#REF!</definedName>
    <definedName name="PAGE2_MCRR_16" localSheetId="36">#REF!</definedName>
    <definedName name="PAGE2_MCRR_16" localSheetId="37">#REF!</definedName>
    <definedName name="PAGE2_MCRR_16" localSheetId="26">#REF!</definedName>
    <definedName name="PAGE2_MCRR_16" localSheetId="27">#REF!</definedName>
    <definedName name="PAGE2_MCRR_16" localSheetId="28">#REF!</definedName>
    <definedName name="PAGE2_MCRR_16" localSheetId="29">#REF!</definedName>
    <definedName name="PAGE2_MCRR_16" localSheetId="30">#REF!</definedName>
    <definedName name="PAGE2_MCRR_16" localSheetId="32">#REF!</definedName>
    <definedName name="PAGE2_MCRR_16" localSheetId="18">#REF!</definedName>
    <definedName name="PAGE2_MCRR_16" localSheetId="0">#REF!</definedName>
    <definedName name="PAGE2_MCRR_16">#REF!</definedName>
    <definedName name="PAGE2_MCRR_21" localSheetId="35">#REF!</definedName>
    <definedName name="PAGE2_MCRR_21" localSheetId="36">#REF!</definedName>
    <definedName name="PAGE2_MCRR_21" localSheetId="37">#REF!</definedName>
    <definedName name="PAGE2_MCRR_21" localSheetId="26">#REF!</definedName>
    <definedName name="PAGE2_MCRR_21" localSheetId="27">#REF!</definedName>
    <definedName name="PAGE2_MCRR_21" localSheetId="28">#REF!</definedName>
    <definedName name="PAGE2_MCRR_21" localSheetId="29">#REF!</definedName>
    <definedName name="PAGE2_MCRR_21" localSheetId="30">#REF!</definedName>
    <definedName name="PAGE2_MCRR_21" localSheetId="32">#REF!</definedName>
    <definedName name="PAGE2_MCRR_21" localSheetId="18">#REF!</definedName>
    <definedName name="PAGE2_MCRR_21" localSheetId="0">#REF!</definedName>
    <definedName name="PAGE2_MCRR_21">#REF!</definedName>
    <definedName name="PAGE2_MCRR_30" localSheetId="35">#REF!</definedName>
    <definedName name="PAGE2_MCRR_30" localSheetId="36">#REF!</definedName>
    <definedName name="PAGE2_MCRR_30" localSheetId="37">#REF!</definedName>
    <definedName name="PAGE2_MCRR_30" localSheetId="26">#REF!</definedName>
    <definedName name="PAGE2_MCRR_30" localSheetId="27">#REF!</definedName>
    <definedName name="PAGE2_MCRR_30" localSheetId="28">#REF!</definedName>
    <definedName name="PAGE2_MCRR_30" localSheetId="29">#REF!</definedName>
    <definedName name="PAGE2_MCRR_30" localSheetId="30">#REF!</definedName>
    <definedName name="PAGE2_MCRR_30" localSheetId="32">#REF!</definedName>
    <definedName name="PAGE2_MCRR_30" localSheetId="0">#REF!</definedName>
    <definedName name="PAGE2_MCRR_30">#REF!</definedName>
    <definedName name="PAGE3.1_MCRR_21" localSheetId="35">#REF!</definedName>
    <definedName name="PAGE3.1_MCRR_21" localSheetId="36">#REF!</definedName>
    <definedName name="PAGE3.1_MCRR_21" localSheetId="37">#REF!</definedName>
    <definedName name="PAGE3.1_MCRR_21" localSheetId="26">#REF!</definedName>
    <definedName name="PAGE3.1_MCRR_21" localSheetId="27">#REF!</definedName>
    <definedName name="PAGE3.1_MCRR_21" localSheetId="28">#REF!</definedName>
    <definedName name="PAGE3.1_MCRR_21" localSheetId="29">#REF!</definedName>
    <definedName name="PAGE3.1_MCRR_21" localSheetId="30">#REF!</definedName>
    <definedName name="PAGE3.1_MCRR_21" localSheetId="32">#REF!</definedName>
    <definedName name="PAGE3.1_MCRR_21" localSheetId="0">#REF!</definedName>
    <definedName name="PAGE3.1_MCRR_21">#REF!</definedName>
    <definedName name="PAGE3_MCRR_16" localSheetId="35">#REF!</definedName>
    <definedName name="PAGE3_MCRR_16" localSheetId="36">#REF!</definedName>
    <definedName name="PAGE3_MCRR_16" localSheetId="37">#REF!</definedName>
    <definedName name="PAGE3_MCRR_16" localSheetId="26">#REF!</definedName>
    <definedName name="PAGE3_MCRR_16" localSheetId="27">#REF!</definedName>
    <definedName name="PAGE3_MCRR_16" localSheetId="28">#REF!</definedName>
    <definedName name="PAGE3_MCRR_16" localSheetId="29">#REF!</definedName>
    <definedName name="PAGE3_MCRR_16" localSheetId="30">#REF!</definedName>
    <definedName name="PAGE3_MCRR_16" localSheetId="32">#REF!</definedName>
    <definedName name="PAGE3_MCRR_16" localSheetId="0">#REF!</definedName>
    <definedName name="PAGE3_MCRR_16">#REF!</definedName>
    <definedName name="PAGE3_MCRR_21" localSheetId="35">#REF!</definedName>
    <definedName name="PAGE3_MCRR_21" localSheetId="36">#REF!</definedName>
    <definedName name="PAGE3_MCRR_21" localSheetId="37">#REF!</definedName>
    <definedName name="PAGE3_MCRR_21" localSheetId="26">#REF!</definedName>
    <definedName name="PAGE3_MCRR_21" localSheetId="27">#REF!</definedName>
    <definedName name="PAGE3_MCRR_21" localSheetId="28">#REF!</definedName>
    <definedName name="PAGE3_MCRR_21" localSheetId="29">#REF!</definedName>
    <definedName name="PAGE3_MCRR_21" localSheetId="30">#REF!</definedName>
    <definedName name="PAGE3_MCRR_21" localSheetId="32">#REF!</definedName>
    <definedName name="PAGE3_MCRR_21" localSheetId="0">#REF!</definedName>
    <definedName name="PAGE3_MCRR_21">#REF!</definedName>
    <definedName name="PAGE3_MCRR_30" localSheetId="35">#REF!</definedName>
    <definedName name="PAGE3_MCRR_30" localSheetId="36">#REF!</definedName>
    <definedName name="PAGE3_MCRR_30" localSheetId="37">#REF!</definedName>
    <definedName name="PAGE3_MCRR_30" localSheetId="26">#REF!</definedName>
    <definedName name="PAGE3_MCRR_30" localSheetId="27">#REF!</definedName>
    <definedName name="PAGE3_MCRR_30" localSheetId="28">#REF!</definedName>
    <definedName name="PAGE3_MCRR_30" localSheetId="29">#REF!</definedName>
    <definedName name="PAGE3_MCRR_30" localSheetId="30">#REF!</definedName>
    <definedName name="PAGE3_MCRR_30" localSheetId="32">#REF!</definedName>
    <definedName name="PAGE3_MCRR_30" localSheetId="0">#REF!</definedName>
    <definedName name="PAGE3_MCRR_30">#REF!</definedName>
    <definedName name="PAGE4_MCRR_16" localSheetId="35">#REF!</definedName>
    <definedName name="PAGE4_MCRR_16" localSheetId="36">#REF!</definedName>
    <definedName name="PAGE4_MCRR_16" localSheetId="37">#REF!</definedName>
    <definedName name="PAGE4_MCRR_16" localSheetId="26">#REF!</definedName>
    <definedName name="PAGE4_MCRR_16" localSheetId="27">#REF!</definedName>
    <definedName name="PAGE4_MCRR_16" localSheetId="28">#REF!</definedName>
    <definedName name="PAGE4_MCRR_16" localSheetId="29">#REF!</definedName>
    <definedName name="PAGE4_MCRR_16" localSheetId="30">#REF!</definedName>
    <definedName name="PAGE4_MCRR_16" localSheetId="32">#REF!</definedName>
    <definedName name="PAGE4_MCRR_16" localSheetId="0">#REF!</definedName>
    <definedName name="PAGE4_MCRR_16">#REF!</definedName>
    <definedName name="PAGE4_MCRR_21" localSheetId="35">#REF!</definedName>
    <definedName name="PAGE4_MCRR_21" localSheetId="36">#REF!</definedName>
    <definedName name="PAGE4_MCRR_21" localSheetId="37">#REF!</definedName>
    <definedName name="PAGE4_MCRR_21" localSheetId="26">#REF!</definedName>
    <definedName name="PAGE4_MCRR_21" localSheetId="27">#REF!</definedName>
    <definedName name="PAGE4_MCRR_21" localSheetId="28">#REF!</definedName>
    <definedName name="PAGE4_MCRR_21" localSheetId="29">#REF!</definedName>
    <definedName name="PAGE4_MCRR_21" localSheetId="30">#REF!</definedName>
    <definedName name="PAGE4_MCRR_21" localSheetId="32">#REF!</definedName>
    <definedName name="PAGE4_MCRR_21" localSheetId="0">#REF!</definedName>
    <definedName name="PAGE4_MCRR_21">#REF!</definedName>
    <definedName name="PAGE4_MCRR_30" localSheetId="35">#REF!</definedName>
    <definedName name="PAGE4_MCRR_30" localSheetId="36">#REF!</definedName>
    <definedName name="PAGE4_MCRR_30" localSheetId="37">#REF!</definedName>
    <definedName name="PAGE4_MCRR_30" localSheetId="26">#REF!</definedName>
    <definedName name="PAGE4_MCRR_30" localSheetId="27">#REF!</definedName>
    <definedName name="PAGE4_MCRR_30" localSheetId="28">#REF!</definedName>
    <definedName name="PAGE4_MCRR_30" localSheetId="29">#REF!</definedName>
    <definedName name="PAGE4_MCRR_30" localSheetId="30">#REF!</definedName>
    <definedName name="PAGE4_MCRR_30" localSheetId="32">#REF!</definedName>
    <definedName name="PAGE4_MCRR_30" localSheetId="0">#REF!</definedName>
    <definedName name="PAGE4_MCRR_30">#REF!</definedName>
    <definedName name="PAGE5_MCRR_16" localSheetId="35">#REF!</definedName>
    <definedName name="PAGE5_MCRR_16" localSheetId="36">#REF!</definedName>
    <definedName name="PAGE5_MCRR_16" localSheetId="37">#REF!</definedName>
    <definedName name="PAGE5_MCRR_16" localSheetId="26">#REF!</definedName>
    <definedName name="PAGE5_MCRR_16" localSheetId="27">#REF!</definedName>
    <definedName name="PAGE5_MCRR_16" localSheetId="28">#REF!</definedName>
    <definedName name="PAGE5_MCRR_16" localSheetId="29">#REF!</definedName>
    <definedName name="PAGE5_MCRR_16" localSheetId="30">#REF!</definedName>
    <definedName name="PAGE5_MCRR_16" localSheetId="32">#REF!</definedName>
    <definedName name="PAGE5_MCRR_16" localSheetId="0">#REF!</definedName>
    <definedName name="PAGE5_MCRR_16">#REF!</definedName>
    <definedName name="PAGE6.1_MCRR_16" localSheetId="35">#REF!</definedName>
    <definedName name="PAGE6.1_MCRR_16" localSheetId="36">#REF!</definedName>
    <definedName name="PAGE6.1_MCRR_16" localSheetId="37">#REF!</definedName>
    <definedName name="PAGE6.1_MCRR_16" localSheetId="26">#REF!</definedName>
    <definedName name="PAGE6.1_MCRR_16" localSheetId="27">#REF!</definedName>
    <definedName name="PAGE6.1_MCRR_16" localSheetId="28">#REF!</definedName>
    <definedName name="PAGE6.1_MCRR_16" localSheetId="29">#REF!</definedName>
    <definedName name="PAGE6.1_MCRR_16" localSheetId="30">#REF!</definedName>
    <definedName name="PAGE6.1_MCRR_16" localSheetId="32">#REF!</definedName>
    <definedName name="PAGE6.1_MCRR_16" localSheetId="0">#REF!</definedName>
    <definedName name="PAGE6.1_MCRR_16">#REF!</definedName>
    <definedName name="PAGE6_MCRR_16" localSheetId="35">#REF!</definedName>
    <definedName name="PAGE6_MCRR_16" localSheetId="36">#REF!</definedName>
    <definedName name="PAGE6_MCRR_16" localSheetId="37">#REF!</definedName>
    <definedName name="PAGE6_MCRR_16" localSheetId="26">#REF!</definedName>
    <definedName name="PAGE6_MCRR_16" localSheetId="27">#REF!</definedName>
    <definedName name="PAGE6_MCRR_16" localSheetId="28">#REF!</definedName>
    <definedName name="PAGE6_MCRR_16" localSheetId="29">#REF!</definedName>
    <definedName name="PAGE6_MCRR_16" localSheetId="30">#REF!</definedName>
    <definedName name="PAGE6_MCRR_16" localSheetId="32">#REF!</definedName>
    <definedName name="PAGE6_MCRR_16" localSheetId="0">#REF!</definedName>
    <definedName name="PAGE6_MCRR_16">#REF!</definedName>
    <definedName name="PAGE7.1_MCRR_16">#N/A</definedName>
    <definedName name="PAGE7_MCRR_16" localSheetId="35">#REF!</definedName>
    <definedName name="PAGE7_MCRR_16" localSheetId="36">#REF!</definedName>
    <definedName name="PAGE7_MCRR_16" localSheetId="37">#REF!</definedName>
    <definedName name="PAGE7_MCRR_16" localSheetId="26">#REF!</definedName>
    <definedName name="PAGE7_MCRR_16" localSheetId="27">#REF!</definedName>
    <definedName name="PAGE7_MCRR_16" localSheetId="28">#REF!</definedName>
    <definedName name="PAGE7_MCRR_16" localSheetId="29">#REF!</definedName>
    <definedName name="PAGE7_MCRR_16" localSheetId="30">#REF!</definedName>
    <definedName name="PAGE7_MCRR_16" localSheetId="32">#REF!</definedName>
    <definedName name="PAGE7_MCRR_16" localSheetId="18">#REF!</definedName>
    <definedName name="PAGE7_MCRR_16" localSheetId="0">#REF!</definedName>
    <definedName name="PAGE7_MCRR_16">#REF!</definedName>
    <definedName name="PAGE8_MCRR_16">#N/A</definedName>
    <definedName name="Pal_Workbook_GUID" hidden="1">"1YDJKL1A3MNKIMXTGKJS3UTZ"</definedName>
    <definedName name="Partial_Year_Factor_Synthetic_Lease">#REF!</definedName>
    <definedName name="Percent_AC" localSheetId="35">#REF!</definedName>
    <definedName name="Percent_AC" localSheetId="36">#REF!</definedName>
    <definedName name="Percent_AC" localSheetId="37">#REF!</definedName>
    <definedName name="Percent_AC" localSheetId="26">#REF!</definedName>
    <definedName name="Percent_AC" localSheetId="27">#REF!</definedName>
    <definedName name="Percent_AC" localSheetId="28">#REF!</definedName>
    <definedName name="Percent_AC" localSheetId="29">#REF!</definedName>
    <definedName name="Percent_AC" localSheetId="30">#REF!</definedName>
    <definedName name="Percent_AC" localSheetId="32">#REF!</definedName>
    <definedName name="Percent_AC" localSheetId="18">#REF!</definedName>
    <definedName name="Percent_AC" localSheetId="0">#REF!</definedName>
    <definedName name="Percent_AC">#REF!</definedName>
    <definedName name="Percent_Elec_Water" localSheetId="35">#REF!</definedName>
    <definedName name="Percent_Elec_Water" localSheetId="36">#REF!</definedName>
    <definedName name="Percent_Elec_Water" localSheetId="37">#REF!</definedName>
    <definedName name="Percent_Elec_Water" localSheetId="26">#REF!</definedName>
    <definedName name="Percent_Elec_Water" localSheetId="27">#REF!</definedName>
    <definedName name="Percent_Elec_Water" localSheetId="28">#REF!</definedName>
    <definedName name="Percent_Elec_Water" localSheetId="29">#REF!</definedName>
    <definedName name="Percent_Elec_Water" localSheetId="30">#REF!</definedName>
    <definedName name="Percent_Elec_Water" localSheetId="32">#REF!</definedName>
    <definedName name="Percent_Elec_Water" localSheetId="18">#REF!</definedName>
    <definedName name="Percent_Elec_Water" localSheetId="0">#REF!</definedName>
    <definedName name="Percent_Elec_Water">#REF!</definedName>
    <definedName name="Percent_Gas_Heat" localSheetId="18">#REF!</definedName>
    <definedName name="Percent_Gas_Water" localSheetId="18">#REF!</definedName>
    <definedName name="Percent_SH" localSheetId="35">#REF!</definedName>
    <definedName name="Percent_SH" localSheetId="36">#REF!</definedName>
    <definedName name="Percent_SH" localSheetId="37">#REF!</definedName>
    <definedName name="Percent_SH" localSheetId="26">#REF!</definedName>
    <definedName name="Percent_SH" localSheetId="27">#REF!</definedName>
    <definedName name="Percent_SH" localSheetId="28">#REF!</definedName>
    <definedName name="Percent_SH" localSheetId="29">#REF!</definedName>
    <definedName name="Percent_SH" localSheetId="30">#REF!</definedName>
    <definedName name="Percent_SH" localSheetId="32">#REF!</definedName>
    <definedName name="Percent_SH" localSheetId="18">#REF!</definedName>
    <definedName name="Percent_SH" localSheetId="0">#REF!</definedName>
    <definedName name="Percent_SH">#REF!</definedName>
    <definedName name="period" localSheetId="18">#REF!</definedName>
    <definedName name="period">#REF!</definedName>
    <definedName name="Period_1_Coverage_Threshold" localSheetId="18">#REF!</definedName>
    <definedName name="Period_1_Coverage_Threshold">#REF!</definedName>
    <definedName name="Period_1_Distributable_Cash" localSheetId="18">#REF!</definedName>
    <definedName name="Period_1_Distributable_Cash">#REF!</definedName>
    <definedName name="Period_2_Adjusted_Distributable_Cash" localSheetId="18">#REF!</definedName>
    <definedName name="Period_2_Adjusted_Distributable_Cash">#REF!</definedName>
    <definedName name="permanentevapcooler" localSheetId="18">#REF!</definedName>
    <definedName name="PFYE">#REF!</definedName>
    <definedName name="PHILIPS" localSheetId="18" hidden="1">{#N/A,#N/A,FALSE,"RECAP";#N/A,#N/A,FALSE,"MATBYCLS";#N/A,#N/A,FALSE,"STATUS";#N/A,#N/A,FALSE,"OP-ACT";#N/A,#N/A,FALSE,"W_O"}</definedName>
    <definedName name="PHILIPS" hidden="1">{#N/A,#N/A,FALSE,"RECAP";#N/A,#N/A,FALSE,"MATBYCLS";#N/A,#N/A,FALSE,"STATUS";#N/A,#N/A,FALSE,"OP-ACT";#N/A,#N/A,FALSE,"W_O"}</definedName>
    <definedName name="PhyGasTermDates">#REF!</definedName>
    <definedName name="PhyGasTermMTM">#REF!</definedName>
    <definedName name="PhyGasTermVol">#REF!</definedName>
    <definedName name="Physical">#REF!</definedName>
    <definedName name="PILOT_Escalation_Ceiling">#REF!</definedName>
    <definedName name="PILOT_Escalation_Floor">#REF!</definedName>
    <definedName name="PILOT_Portion_to_County">#REF!</definedName>
    <definedName name="Pingmancera" localSheetId="18" hidden="1">{#N/A,#N/A,FALSE,"Index";#N/A,#N/A,FALSE,"COMPBS";#N/A,#N/A,FALSE,"COMPIS";#N/A,#N/A,FALSE,"MOBS";#N/A,#N/A,FALSE,"MOIS";#N/A,#N/A,FALSE,"M&amp;AEXP";#N/A,#N/A,FALSE,"D.L.EXP";#N/A,#N/A,FALSE,"MFGEXP";#N/A,#N/A,FALSE,"ADMEXP";#N/A,#N/A,FALSE,"DLPAY";#N/A,#N/A,FALSE,"INDPAY";#N/A,#N/A,FALSE,"HOURLY";#N/A,#N/A,FALSE,"HEAD";#N/A,#N/A,FALSE,"CASHTRAN";#N/A,#N/A,FALSE,"RESULT";#N/A,#N/A,FALSE,"CASHFLOW"}</definedName>
    <definedName name="Pingmancera" hidden="1">{#N/A,#N/A,FALSE,"Index";#N/A,#N/A,FALSE,"COMPBS";#N/A,#N/A,FALSE,"COMPIS";#N/A,#N/A,FALSE,"MOBS";#N/A,#N/A,FALSE,"MOIS";#N/A,#N/A,FALSE,"M&amp;AEXP";#N/A,#N/A,FALSE,"D.L.EXP";#N/A,#N/A,FALSE,"MFGEXP";#N/A,#N/A,FALSE,"ADMEXP";#N/A,#N/A,FALSE,"DLPAY";#N/A,#N/A,FALSE,"INDPAY";#N/A,#N/A,FALSE,"HOURLY";#N/A,#N/A,FALSE,"HEAD";#N/A,#N/A,FALSE,"CASHTRAN";#N/A,#N/A,FALSE,"RESULT";#N/A,#N/A,FALSE,"CASHFLOW"}</definedName>
    <definedName name="piti" localSheetId="18"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piti"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Plant_Capacity">#REF!</definedName>
    <definedName name="pmcat" localSheetId="18">#REF!</definedName>
    <definedName name="pmcat">#REF!</definedName>
    <definedName name="pmper" localSheetId="18">#REF!</definedName>
    <definedName name="pmper">#REF!</definedName>
    <definedName name="portableevapcooler" localSheetId="18">#REF!</definedName>
    <definedName name="portfolio">#REF!</definedName>
    <definedName name="Post_Commercial_Operations_Construction_G_A_Total__2002">#REF!</definedName>
    <definedName name="Post_Lease_Term_Loan_Amortization_Partial_Year_Factor">#REF!</definedName>
    <definedName name="Post_Lease_Term_Loan_Term">#REF!</definedName>
    <definedName name="Post_Lease_Term_Refinanced_Principal_Amount">#REF!</definedName>
    <definedName name="POVM_Fuel_Partial_Year_Factor">#REF!</definedName>
    <definedName name="POVM_Margin_Partial_Year_Factor">#REF!</definedName>
    <definedName name="Power_Island_Extended_Warranty">#REF!</definedName>
    <definedName name="Power_Pool_Fees_Input">#REF!</definedName>
    <definedName name="Power_Pool_Fees_Input_Base_Year">#REF!</definedName>
    <definedName name="Pre_Engineering_Payments">#REF!</definedName>
    <definedName name="Pre_Tax_Income__Toolling_Book" localSheetId="18">#REF!</definedName>
    <definedName name="Pre_Tax_Income__Toolling_Book">#REF!</definedName>
    <definedName name="prelamp" localSheetId="18" hidden="1">{"ID1",#N/A,FALSE,"IDIQ-I";"id2",#N/A,FALSE,"IDIQ-II";"ID3",#N/A,FALSE,"IDIQ-III";"ID4",#N/A,FALSE,"IDIQ-IV";"id5",#N/A,FALSE,"IDIQ-V";"ID6",#N/A,FALSE,"IDIQ-VI";"DO1a",#N/A,FALSE,"DO-IA";"DO1b",#N/A,FALSE,"DO-IB";"DO1C",#N/A,FALSE,"DO-IC";"DO3",#N/A,FALSE,"DO-III";"DO4",#N/A,FALSE,"DO-IV";"DO5",#N/A,FALSE,"DO-V"}</definedName>
    <definedName name="prelamp" hidden="1">{"ID1",#N/A,FALSE,"IDIQ-I";"id2",#N/A,FALSE,"IDIQ-II";"ID3",#N/A,FALSE,"IDIQ-III";"ID4",#N/A,FALSE,"IDIQ-IV";"id5",#N/A,FALSE,"IDIQ-V";"ID6",#N/A,FALSE,"IDIQ-VI";"DO1a",#N/A,FALSE,"DO-IA";"DO1b",#N/A,FALSE,"DO-IB";"DO1C",#N/A,FALSE,"DO-IC";"DO3",#N/A,FALSE,"DO-III";"DO4",#N/A,FALSE,"DO-IV";"DO5",#N/A,FALSE,"DO-V"}</definedName>
    <definedName name="preretmort">#REF!</definedName>
    <definedName name="preserve_var">#REF!</definedName>
    <definedName name="PreviousDimensionReference">#REF!</definedName>
    <definedName name="Print" localSheetId="18">#REF!</definedName>
    <definedName name="Print">#REF!</definedName>
    <definedName name="_xlnm.Print_Area" localSheetId="25">'CARE Table 1'!$A$2:$H$31</definedName>
    <definedName name="_xlnm.Print_Area" localSheetId="34">'CARE Table 10'!$A$2:$M$17</definedName>
    <definedName name="_xlnm.Print_Area" localSheetId="35">'CARE Table 11'!$A$2:$F$35</definedName>
    <definedName name="_xlnm.Print_Area" localSheetId="36">'CARE Table 12 '!$A$2:$G$32</definedName>
    <definedName name="_xlnm.Print_Area" localSheetId="37">'CARE Table 13'!$A$2:$J$14</definedName>
    <definedName name="_xlnm.Print_Area" localSheetId="38">'CARE Table 14'!$A$2:$I$11</definedName>
    <definedName name="_xlnm.Print_Area" localSheetId="39">'CARE Table 15'!$A$2:$B$19</definedName>
    <definedName name="_xlnm.Print_Area" localSheetId="40">'CARE Table 16'!$A$2:$E$25</definedName>
    <definedName name="_xlnm.Print_Area" localSheetId="26">'CARE Table 2'!$A$2:$AB$27</definedName>
    <definedName name="_xlnm.Print_Area" localSheetId="27">'CARE Table 3'!$A$2:$K$82</definedName>
    <definedName name="_xlnm.Print_Area" localSheetId="28">'CARE Table 4'!$A$2:$G$11</definedName>
    <definedName name="_xlnm.Print_Area" localSheetId="29">'CARE Table 5'!$A$2:$J$57</definedName>
    <definedName name="_xlnm.Print_Area" localSheetId="30">'CARE Table 6'!$A$2:$H$24</definedName>
    <definedName name="_xlnm.Print_Area" localSheetId="31">'CARE Table 7'!$A$2:$I$40</definedName>
    <definedName name="_xlnm.Print_Area" localSheetId="32">'CARE Table 8 '!$A$2:$H$18</definedName>
    <definedName name="_xlnm.Print_Area" localSheetId="33">'CARE Table 9'!$A$2:$D$27</definedName>
    <definedName name="_xlnm.Print_Area" localSheetId="1">'ESA Summary Table 1'!$A$1:$J$35</definedName>
    <definedName name="_xlnm.Print_Area" localSheetId="2">'ESA Table 1'!$A$1:$J$76</definedName>
    <definedName name="_xlnm.Print_Area" localSheetId="17">'ESA Table 10'!$A$2:$K$39</definedName>
    <definedName name="_xlnm.Print_Area" localSheetId="18">'ESA Table 11 '!$A$2:$Y$51</definedName>
    <definedName name="_xlnm.Print_Area" localSheetId="19">'ESA Table 12'!$A$2:$E$45</definedName>
    <definedName name="_xlnm.Print_Area" localSheetId="20">'ESA Table 13A'!$A$2:$K$98</definedName>
    <definedName name="_xlnm.Print_Area" localSheetId="21">'ESA Table 13B'!$A$2:$G$19</definedName>
    <definedName name="_xlnm.Print_Area" localSheetId="22">'ESA Table 14'!$A$2:$M$31</definedName>
    <definedName name="_xlnm.Print_Area" localSheetId="23">'ESA Table 15'!$A$2:$C$15</definedName>
    <definedName name="_xlnm.Print_Area" localSheetId="24">'ESA Table 16'!$A$2:$N$320</definedName>
    <definedName name="_xlnm.Print_Area" localSheetId="3">'ESA Table 1A'!$A$1:$J$42</definedName>
    <definedName name="_xlnm.Print_Area" localSheetId="4">'ESA Table 2'!$A$2:$L$123</definedName>
    <definedName name="_xlnm.Print_Area" localSheetId="5">'ESA Table 2A MFWB'!$A$3:$L$134</definedName>
    <definedName name="_xlnm.Print_Area" localSheetId="6">'ESA Table 2B PP PPD'!$A$1:$T$98</definedName>
    <definedName name="_xlnm.Print_Area" localSheetId="7">'ESA Table 2C BE (SCE Only)'!$A$1:$J$45</definedName>
    <definedName name="_xlnm.Print_Area" localSheetId="8">'ESA Table 2D_CEH (SCE Only)'!$A$1:$H$44</definedName>
    <definedName name="_xlnm.Print_Area" localSheetId="9">'ESA Table 2E CSD'!$A$1:$J$81</definedName>
    <definedName name="_xlnm.Print_Area" localSheetId="10">'ESA Table 3'!$A$1:$I$20</definedName>
    <definedName name="_xlnm.Print_Area" localSheetId="11">'ESA Table 4'!$A$2:$G$49</definedName>
    <definedName name="_xlnm.Print_Area" localSheetId="12">'ESA Table 5'!$A$2:$G$43</definedName>
    <definedName name="_xlnm.Print_Area" localSheetId="13">'ESA Table 6'!$A$1:$S$79</definedName>
    <definedName name="_xlnm.Print_Area" localSheetId="14">'ESA Table 7'!$A$2:$E$47</definedName>
    <definedName name="_xlnm.Print_Area" localSheetId="15">'ESA Table 8'!$A$1:$Q$65</definedName>
    <definedName name="_xlnm.Print_Area" localSheetId="16">'ESA Table 9 '!$A$2:$G$33</definedName>
    <definedName name="_xlnm.Print_Area" localSheetId="0">'ESA_CARE_FERA Summary Hghlghts '!$A$2:$D$44</definedName>
    <definedName name="_xlnm.Print_Area" localSheetId="41">'FERA Table 1'!$A$2:$H$26</definedName>
    <definedName name="_xlnm.Print_Area" localSheetId="42">'FERA Table 2'!$A$2:$Z$27</definedName>
    <definedName name="_xlnm.Print_Area" localSheetId="43">'FERA Table 3'!$A$2:$I$84</definedName>
    <definedName name="_xlnm.Print_Area" localSheetId="44">'FERA Table 4'!$A$2:$G$19</definedName>
    <definedName name="_xlnm.Print_Area" localSheetId="45">'FERA Table 5'!$A$1:$J$56</definedName>
    <definedName name="_xlnm.Print_Area" localSheetId="46">'FERA Table 6'!$A$2:$H$23</definedName>
    <definedName name="_xlnm.Print_Area" localSheetId="47">'FERA Table 7'!$A$2:$I$39</definedName>
    <definedName name="_xlnm.Print_Area" localSheetId="48">'FERA Table 8'!$A$2:$D$17</definedName>
    <definedName name="_xlnm.Print_Area">#REF!</definedName>
    <definedName name="Print_Area_2" localSheetId="35">#REF!</definedName>
    <definedName name="Print_Area_2" localSheetId="36">#REF!</definedName>
    <definedName name="Print_Area_2" localSheetId="37">#REF!</definedName>
    <definedName name="Print_Area_2" localSheetId="29">#REF!</definedName>
    <definedName name="Print_Area_2" localSheetId="30">#REF!</definedName>
    <definedName name="Print_Area_2" localSheetId="32">#REF!</definedName>
    <definedName name="Print_Area_2" localSheetId="18">#REF!</definedName>
    <definedName name="Print_Area_2" localSheetId="0">#REF!</definedName>
    <definedName name="Print_Area_2">#REF!</definedName>
    <definedName name="PRINT_AREA_MI" localSheetId="35">#REF!</definedName>
    <definedName name="PRINT_AREA_MI" localSheetId="36">#REF!</definedName>
    <definedName name="PRINT_AREA_MI" localSheetId="37">#REF!</definedName>
    <definedName name="PRINT_AREA_MI" localSheetId="26">#REF!</definedName>
    <definedName name="PRINT_AREA_MI" localSheetId="27">#REF!</definedName>
    <definedName name="PRINT_AREA_MI" localSheetId="28">#REF!</definedName>
    <definedName name="PRINT_AREA_MI" localSheetId="29">#REF!</definedName>
    <definedName name="PRINT_AREA_MI" localSheetId="30">#REF!</definedName>
    <definedName name="PRINT_AREA_MI" localSheetId="32">#REF!</definedName>
    <definedName name="PRINT_AREA_MI" localSheetId="18">#REF!</definedName>
    <definedName name="PRINT_AREA_MI" localSheetId="0">#REF!</definedName>
    <definedName name="PRINT_AREA_MI">#REF!</definedName>
    <definedName name="Print_Table">#REF!</definedName>
    <definedName name="problem" localSheetId="18" hidden="1">{#N/A,#N/A,FALSE,"trates"}</definedName>
    <definedName name="problem" hidden="1">{#N/A,#N/A,FALSE,"trates"}</definedName>
    <definedName name="Product_2">#REF!</definedName>
    <definedName name="Product_5">#REF!</definedName>
    <definedName name="Product_6">#REF!</definedName>
    <definedName name="Product_7a">#REF!</definedName>
    <definedName name="Product_7b">#REF!</definedName>
    <definedName name="Project">#REF!</definedName>
    <definedName name="Project_Starts_Operations_in_Quarter" localSheetId="18">#REF!</definedName>
    <definedName name="Project_Starts_Operations_in_Quarter">#REF!</definedName>
    <definedName name="Property__Plant___Equipment" localSheetId="18">#REF!</definedName>
    <definedName name="Property__Plant___Equipment">#REF!</definedName>
    <definedName name="Property_Tax_Assessment_Value_for_Jan1_Start" localSheetId="18">#REF!</definedName>
    <definedName name="Property_Tax_Assessment_Value_for_Jan1_Start">#REF!</definedName>
    <definedName name="Property_Tax_Base_Year" localSheetId="18">#REF!</definedName>
    <definedName name="Property_Tax_Base_Year">#REF!</definedName>
    <definedName name="Property_Tax_Dec_2000" localSheetId="18">#REF!</definedName>
    <definedName name="Property_Tax_Dec_2000">#REF!</definedName>
    <definedName name="Property_Tax_Input_Delayed_One_Year" localSheetId="18">#REF!</definedName>
    <definedName name="Property_Tax_Input_Delayed_One_Year">#REF!</definedName>
    <definedName name="Property_Taxes___Book" localSheetId="18">#REF!</definedName>
    <definedName name="Property_Taxes___Book">#REF!</definedName>
    <definedName name="Property_Taxes__Cash">#REF!</definedName>
    <definedName name="PSA_Line_Loss_Factor">#REF!</definedName>
    <definedName name="PSA_Off_Peak_Delivered_MWh">#REF!</definedName>
    <definedName name="PSA_On_Peak_Delivered_MWh">#REF!</definedName>
    <definedName name="PSA_Replacement_MWh_Cost">#REF!</definedName>
    <definedName name="PST" localSheetId="18">#REF!</definedName>
    <definedName name="PST">#REF!</definedName>
    <definedName name="PSTAIR" localSheetId="18">#REF!</definedName>
    <definedName name="PSTAIR">#REF!</definedName>
    <definedName name="pv">#REF!</definedName>
    <definedName name="PV_of_1st_Quarter_Cash_Flows" localSheetId="18">#REF!</definedName>
    <definedName name="PV_of_1st_Quarter_Cash_Flows">#REF!</definedName>
    <definedName name="PV_of_2nd_Quarter_Cash_Flows" localSheetId="18">#REF!</definedName>
    <definedName name="PV_of_2nd_Quarter_Cash_Flows">#REF!</definedName>
    <definedName name="PV_of_3rd_Quarter_Cash_Flows" localSheetId="18">#REF!</definedName>
    <definedName name="PV_of_3rd_Quarter_Cash_Flows">#REF!</definedName>
    <definedName name="PV_of_4th_Quarter_Cash_Flows">#REF!</definedName>
    <definedName name="PV_Project_Cash_Flows">#REF!</definedName>
    <definedName name="pyeper">#REF!</definedName>
    <definedName name="qqqqqqq" localSheetId="18" hidden="1">{"SourcesUses",#N/A,TRUE,"CFMODEL";"TransOverview",#N/A,TRUE,"CFMODEL"}</definedName>
    <definedName name="qqqqqqq" hidden="1">{"SourcesUses",#N/A,TRUE,"CFMODEL";"TransOverview",#N/A,TRUE,"CFMODEL"}</definedName>
    <definedName name="qqqqqqqqqqqqqqqqqq" localSheetId="18" hidden="1">{"Income Statement",#N/A,FALSE,"CFMODEL";"Balance Sheet",#N/A,FALSE,"CFMODEL"}</definedName>
    <definedName name="qqqqqqqqqqqqqqqqqq" hidden="1">{"Income Statement",#N/A,FALSE,"CFMODEL";"Balance Sheet",#N/A,FALSE,"CFMODEL"}</definedName>
    <definedName name="r.CashFlow" localSheetId="18" hidden="1">#REF!</definedName>
    <definedName name="r.CashFlow" hidden="1">#REF!</definedName>
    <definedName name="r.Leverage" localSheetId="18" hidden="1">#REF!</definedName>
    <definedName name="r.Leverage" hidden="1">#REF!</definedName>
    <definedName name="r.Liquidity" localSheetId="18" hidden="1">#REF!</definedName>
    <definedName name="r.Liquidity" hidden="1">#REF!</definedName>
    <definedName name="r.Market" hidden="1">#REF!</definedName>
    <definedName name="r.Profitability" hidden="1">#REF!</definedName>
    <definedName name="r.Summary" hidden="1">#REF!</definedName>
    <definedName name="ra">#REF!</definedName>
    <definedName name="RateCase">#REF!</definedName>
    <definedName name="RCN_sector_1" localSheetId="35">#REF!</definedName>
    <definedName name="RCN_sector_1" localSheetId="36">#REF!</definedName>
    <definedName name="RCN_sector_1" localSheetId="37">#REF!</definedName>
    <definedName name="RCN_sector_1" localSheetId="26">#REF!</definedName>
    <definedName name="RCN_sector_1" localSheetId="27">#REF!</definedName>
    <definedName name="RCN_sector_1" localSheetId="28">#REF!</definedName>
    <definedName name="RCN_sector_1" localSheetId="29">#REF!</definedName>
    <definedName name="RCN_sector_1" localSheetId="30">#REF!</definedName>
    <definedName name="RCN_sector_1" localSheetId="32">#REF!</definedName>
    <definedName name="RCN_sector_1" localSheetId="0">#REF!</definedName>
    <definedName name="RCN_sector_1">#REF!</definedName>
    <definedName name="RCN_sector_2" localSheetId="35">#REF!</definedName>
    <definedName name="RCN_sector_2" localSheetId="36">#REF!</definedName>
    <definedName name="RCN_sector_2" localSheetId="37">#REF!</definedName>
    <definedName name="RCN_sector_2" localSheetId="26">#REF!</definedName>
    <definedName name="RCN_sector_2" localSheetId="27">#REF!</definedName>
    <definedName name="RCN_sector_2" localSheetId="28">#REF!</definedName>
    <definedName name="RCN_sector_2" localSheetId="29">#REF!</definedName>
    <definedName name="RCN_sector_2" localSheetId="30">#REF!</definedName>
    <definedName name="RCN_sector_2" localSheetId="32">#REF!</definedName>
    <definedName name="RCN_sector_2" localSheetId="0">#REF!</definedName>
    <definedName name="RCN_sector_2">#REF!</definedName>
    <definedName name="Re_Fi_Term_Loan_Maturity_Year">#REF!</definedName>
    <definedName name="REC" localSheetId="18">#REF!</definedName>
    <definedName name="REC">#REF!</definedName>
    <definedName name="reference3" localSheetId="18" hidden="1">{"SourcesUses",#N/A,TRUE,"CFMODEL";"TransOverview",#N/A,TRUE,"CFMODEL"}</definedName>
    <definedName name="reference3" hidden="1">{"SourcesUses",#N/A,TRUE,"CFMODEL";"TransOverview",#N/A,TRUE,"CFMODEL"}</definedName>
    <definedName name="reference32" localSheetId="18" hidden="1">{"SourcesUses",#N/A,TRUE,"CFMODEL";"TransOverview",#N/A,TRUE,"CFMODEL"}</definedName>
    <definedName name="reference32" hidden="1">{"SourcesUses",#N/A,TRUE,"CFMODEL";"TransOverview",#N/A,TRUE,"CFMODEL"}</definedName>
    <definedName name="Refi_Debt_Service_Coverage_Ratio_List">#REF!</definedName>
    <definedName name="Refi_DSCR_Criteria">#REF!</definedName>
    <definedName name="Refinancing_Amortization_Schedule">#REF!</definedName>
    <definedName name="refrigerator" localSheetId="18">#REF!</definedName>
    <definedName name="Reggie" localSheetId="18">#REF!</definedName>
    <definedName name="Reggie">#REF!</definedName>
    <definedName name="Reggie1" localSheetId="18">#REF!</definedName>
    <definedName name="Reggie1">#REF!</definedName>
    <definedName name="RELAMP" localSheetId="35">#REF!</definedName>
    <definedName name="RELAMP" localSheetId="36">#REF!</definedName>
    <definedName name="RELAMP" localSheetId="37">#REF!</definedName>
    <definedName name="RELAMP" localSheetId="26">#REF!</definedName>
    <definedName name="RELAMP" localSheetId="27">#REF!</definedName>
    <definedName name="RELAMP" localSheetId="28">#REF!</definedName>
    <definedName name="RELAMP" localSheetId="29">#REF!</definedName>
    <definedName name="RELAMP" localSheetId="30">#REF!</definedName>
    <definedName name="RELAMP" localSheetId="32">#REF!</definedName>
    <definedName name="RELAMP" localSheetId="18">#REF!</definedName>
    <definedName name="RELAMP" localSheetId="0">#REF!</definedName>
    <definedName name="RELAMP">#REF!</definedName>
    <definedName name="Repairs_Discount_Factor">#REF!</definedName>
    <definedName name="repo_meanreversion">#REF!</definedName>
    <definedName name="repo_model">#REF!</definedName>
    <definedName name="repo_volatility">#REF!</definedName>
    <definedName name="ReportingMonth">#REF!</definedName>
    <definedName name="ReportingYear">#REF!</definedName>
    <definedName name="rert" localSheetId="18" hidden="1">{"'Attachment'!$A$1:$L$49"}</definedName>
    <definedName name="rert" hidden="1">{"'Attachment'!$A$1:$L$49"}</definedName>
    <definedName name="RES_MTR">1.8</definedName>
    <definedName name="Residual_Credit_Enhancement_LOC_Amount">#REF!</definedName>
    <definedName name="Residual_Credit_Enhancement_LOC_Arrangement_Fee">#REF!</definedName>
    <definedName name="Residual_Credit_Enhancement_LOC_Arrangement_Fee_Rate">#REF!</definedName>
    <definedName name="Residual_Credit_Enhancement_LOC_Commitment_Fee_Rate">#REF!</definedName>
    <definedName name="Residual_Credit_Enhancement_LOC_Fee">#REF!</definedName>
    <definedName name="Residual_Credit_Enhancement_LOC_Fee_Operation">#REF!</definedName>
    <definedName name="Residual_Credit_Enhancement_LOC_Fee_Rate">#REF!</definedName>
    <definedName name="Residual_Credit_Enhancement_LOC_Percentage">#REF!</definedName>
    <definedName name="Residual_Credit_Enhancement_LOC_Upfront_Fee">#REF!</definedName>
    <definedName name="Residual_Credit_Enhancement_LOC_Upfront_Fee_Rate">#REF!</definedName>
    <definedName name="Restricted_Construction_Contingency_Amount">#REF!</definedName>
    <definedName name="RETADD" localSheetId="18">#REF!</definedName>
    <definedName name="RETADD">#REF!</definedName>
    <definedName name="retro_table" localSheetId="18">#REF!</definedName>
    <definedName name="retro_table">#REF!</definedName>
    <definedName name="RevenueDataTable">#REF!</definedName>
    <definedName name="Revolver_Related_Costs___Closing" localSheetId="18">#REF!</definedName>
    <definedName name="Revolver_Related_Costs___Closing">#REF!</definedName>
    <definedName name="Right_of_Way_Base_Year" localSheetId="18">#REF!</definedName>
    <definedName name="Right_of_Way_Base_Year">#REF!</definedName>
    <definedName name="Right_of_Way_Escalation_Factor" localSheetId="18">#REF!</definedName>
    <definedName name="Right_of_Way_Escalation_Factor">#REF!</definedName>
    <definedName name="Right_of_Way_Inputs_per_Year" localSheetId="18">#REF!</definedName>
    <definedName name="Right_of_Way_Inputs_per_Year">#REF!</definedName>
    <definedName name="Right_of_Way_Payments">#REF!</definedName>
    <definedName name="Right_of_Way_Payments_in_1999">#REF!</definedName>
    <definedName name="RiskAfterRecalcMacro" hidden="1">""</definedName>
    <definedName name="RiskAfterSimMacro" hidden="1">""</definedName>
    <definedName name="RiskAutoStopPercChange">1.5</definedName>
    <definedName name="RiskBeforeRecalcMacro" hidden="1">""</definedName>
    <definedName name="RiskBeforeSimMacro" hidden="1">""</definedName>
    <definedName name="RiskCollectDistributionSamples" hidden="1">2</definedName>
    <definedName name="RiskExcelReportsGoInNewWorkbook">TRUE</definedName>
    <definedName name="RiskExcelReportsToGenerate">0</definedName>
    <definedName name="RiskFixedSeed" hidden="1">1</definedName>
    <definedName name="RiskGenerateExcelReportsAtEndOfSimulation">FALSE</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ealTimeResults">FALSE</definedName>
    <definedName name="RiskReportGraphFormat">0</definedName>
    <definedName name="RiskResultsUpdateFreq">100</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howRiskWindowAtEndOfSimulation">TRUE</definedName>
    <definedName name="RiskStandardRecalc" hidden="1">1</definedName>
    <definedName name="RiskTemplateSheetName">"myTemplate"</definedName>
    <definedName name="RiskUpdateDisplay" hidden="1">FALSE</definedName>
    <definedName name="RiskUseDifferentSeedForEachSim" hidden="1">FALSE</definedName>
    <definedName name="RiskUseFixedSeed" hidden="1">FALSE</definedName>
    <definedName name="RiskUseMultipleCPUs" hidden="1">TRUE</definedName>
    <definedName name="ROE_Annual_Calculation_20_Years">#REF!</definedName>
    <definedName name="ROE_Quarterly_Calculation_15_Years">#REF!</definedName>
    <definedName name="ROE_Quarterly_Calculation_20_Years">#REF!</definedName>
    <definedName name="rough" localSheetId="18">IF('ESA Table 11 '!Values_Entered,Header_Row+'ESA Table 11 '!Number_of_Payments,Header_Row)</definedName>
    <definedName name="rough">IF(Values_Entered,Header_Row+[0]!Number_of_Payments,Header_Row)</definedName>
    <definedName name="rrrrr" localSheetId="18" hidden="1">{"SourcesUses",#N/A,TRUE,#N/A;"TransOverview",#N/A,TRUE,"CFMODEL"}</definedName>
    <definedName name="rrrrr" hidden="1">{"SourcesUses",#N/A,TRUE,#N/A;"TransOverview",#N/A,TRUE,"CFMODEL"}</definedName>
    <definedName name="rrrrrr" localSheetId="18" hidden="1">{"SourcesUses",#N/A,TRUE,"FundsFlow";"TransOverview",#N/A,TRUE,"FundsFlow"}</definedName>
    <definedName name="rrrrrr" hidden="1">{"SourcesUses",#N/A,TRUE,"FundsFlow";"TransOverview",#N/A,TRUE,"FundsFlow"}</definedName>
    <definedName name="rrrrrr2" localSheetId="18" hidden="1">{"SourcesUses",#N/A,TRUE,"FundsFlow";"TransOverview",#N/A,TRUE,"FundsFlow"}</definedName>
    <definedName name="rrrrrr2" hidden="1">{"SourcesUses",#N/A,TRUE,"FundsFlow";"TransOverview",#N/A,TRUE,"FundsFlow"}</definedName>
    <definedName name="Run_Mkt_Shares">#REF!</definedName>
    <definedName name="Run_Year">#REF!</definedName>
    <definedName name="Salary_Escalation_1996">#REF!</definedName>
    <definedName name="Salary_Escalation_1997">#REF!</definedName>
    <definedName name="Salary_Escalation_1998">#REF!</definedName>
    <definedName name="Salary_Escalation_1999">#REF!</definedName>
    <definedName name="Salary_Escalation_2000">#REF!</definedName>
    <definedName name="Sale_of_Assets_Year">#REF!</definedName>
    <definedName name="Sale_Price_of_Assets_Input">#REF!</definedName>
    <definedName name="SAPBEXhrIndnt" hidden="1">"Wide"</definedName>
    <definedName name="SAPBEXrevision" hidden="1">1</definedName>
    <definedName name="SAPBEXsysID" hidden="1">"BWP"</definedName>
    <definedName name="SAPBEXwbID" hidden="1">"3OFRSRP51IU37YC6911AH5PGB"</definedName>
    <definedName name="SAPsysID" hidden="1">"708C5W7SBKP804JT78WJ0JNKI"</definedName>
    <definedName name="SAPwbID" hidden="1">"ARS"</definedName>
    <definedName name="Scenario_Name">#REF!</definedName>
    <definedName name="scgbs" localSheetId="18">#REF!</definedName>
    <definedName name="scgbs">#REF!</definedName>
    <definedName name="scgpl" localSheetId="18">#REF!</definedName>
    <definedName name="scgpl">#REF!</definedName>
    <definedName name="sdafsadf" localSheetId="18" hidden="1">{#N/A,#N/A,FALSE,"Aging Summary";#N/A,#N/A,FALSE,"Ratio Analysis";#N/A,#N/A,FALSE,"Test 120 Day Accts";#N/A,#N/A,FALSE,"Tickmarks"}</definedName>
    <definedName name="sdafsadf" hidden="1">{#N/A,#N/A,FALSE,"Aging Summary";#N/A,#N/A,FALSE,"Ratio Analysis";#N/A,#N/A,FALSE,"Test 120 Day Accts";#N/A,#N/A,FALSE,"Tickmarks"}</definedName>
    <definedName name="sdf">#REF!</definedName>
    <definedName name="sdge" hidden="1">12</definedName>
    <definedName name="SDHRS">#REF!</definedName>
    <definedName name="Sempra" localSheetId="18">#REF!</definedName>
    <definedName name="Sempra">#REF!</definedName>
    <definedName name="sencount" hidden="1">1</definedName>
    <definedName name="Sensitivity_Switch">#REF!</definedName>
    <definedName name="Sensor" localSheetId="18">#REF!</definedName>
    <definedName name="Sensor">#REF!</definedName>
    <definedName name="Servicios_DGN_prorrateo" localSheetId="18">#REF!</definedName>
    <definedName name="Servicios_DGN_prorrateo">#REF!</definedName>
    <definedName name="setbackthermostat" localSheetId="18">#REF!</definedName>
    <definedName name="sheet" localSheetId="18"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sheet"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Site_Info">#REF!</definedName>
    <definedName name="skfskfksk" hidden="1">#REF!</definedName>
    <definedName name="SL_Conversion_Date">#REF!</definedName>
    <definedName name="SL_Conversion_Month">#REF!</definedName>
    <definedName name="SL_Conversion_Year">#REF!</definedName>
    <definedName name="SL_Maturity_Date">#REF!</definedName>
    <definedName name="SL_Maturity_Year">#REF!</definedName>
    <definedName name="SL_Tranche_A_Interest_Expense_Construction">#REF!</definedName>
    <definedName name="SL_Tranche_A_Notes_Interest_Expense">#REF!</definedName>
    <definedName name="SL_Tranche_A_Notes_Principal_Payments">#REF!</definedName>
    <definedName name="SL_Tranche_C_Certificates_Principal_Payments">#REF!</definedName>
    <definedName name="Sleepy_Hollow_Payment">#REF!</definedName>
    <definedName name="smll_mtr">1.85</definedName>
    <definedName name="SpotDates">#REF!</definedName>
    <definedName name="SpotMTM">#REF!</definedName>
    <definedName name="SpotVol">#REF!</definedName>
    <definedName name="Spread" localSheetId="18">#REF!</definedName>
    <definedName name="Spread">#REF!</definedName>
    <definedName name="spread_meanreversion" localSheetId="18">#REF!</definedName>
    <definedName name="spread_meanreversion">#REF!</definedName>
    <definedName name="spread_meanreversion2" localSheetId="18">#REF!</definedName>
    <definedName name="spread_meanreversion2">#REF!</definedName>
    <definedName name="spread_meshpoints">#REF!</definedName>
    <definedName name="spread_model">#REF!</definedName>
    <definedName name="spread_volatility">#REF!</definedName>
    <definedName name="spread_volatility2">#REF!</definedName>
    <definedName name="SPWS_WBID">"2FFB1B3F-8871-4190-9222-8139C9167BAF"</definedName>
    <definedName name="ssnra">#REF!</definedName>
    <definedName name="sss" localSheetId="18" hidden="1">{"SourcesUses",#N/A,TRUE,#N/A;"TransOverview",#N/A,TRUE,"CFMODEL"}</definedName>
    <definedName name="sss" hidden="1">{"SourcesUses",#N/A,TRUE,#N/A;"TransOverview",#N/A,TRUE,"CFMODEL"}</definedName>
    <definedName name="sssssssssssssssss" localSheetId="18" hidden="1">{"Income Statement",#N/A,FALSE,"CFMODEL";"Balance Sheet",#N/A,FALSE,"CFMODEL"}</definedName>
    <definedName name="sssssssssssssssss" hidden="1">{"Income Statement",#N/A,FALSE,"CFMODEL";"Balance Sheet",#N/A,FALSE,"CFMODEL"}</definedName>
    <definedName name="sssssssssssssssssss" localSheetId="18" hidden="1">{"Income Statement",#N/A,FALSE,"CFMODEL";"Balance Sheet",#N/A,FALSE,"CFMODEL"}</definedName>
    <definedName name="sssssssssssssssssss" hidden="1">{"Income Statement",#N/A,FALSE,"CFMODEL";"Balance Sheet",#N/A,FALSE,"CFMODEL"}</definedName>
    <definedName name="Staged_Online_Incremental_Net_Cash_Flow_in_Year_1">#REF!</definedName>
    <definedName name="STATEGAS" localSheetId="18">#REF!</definedName>
    <definedName name="STATEGAS">#REF!</definedName>
    <definedName name="STATELEC" localSheetId="18">#REF!</definedName>
    <definedName name="STATELEC">#REF!</definedName>
    <definedName name="SUMM_1" localSheetId="35">#REF!</definedName>
    <definedName name="SUMM_1" localSheetId="36">#REF!</definedName>
    <definedName name="SUMM_1" localSheetId="37">#REF!</definedName>
    <definedName name="SUMM_1" localSheetId="26">#REF!</definedName>
    <definedName name="SUMM_1" localSheetId="27">#REF!</definedName>
    <definedName name="SUMM_1" localSheetId="28">#REF!</definedName>
    <definedName name="SUMM_1" localSheetId="29">#REF!</definedName>
    <definedName name="SUMM_1" localSheetId="30">#REF!</definedName>
    <definedName name="SUMM_1" localSheetId="32">#REF!</definedName>
    <definedName name="SUMM_1" localSheetId="18">#REF!</definedName>
    <definedName name="SUMM_1" localSheetId="0">#REF!</definedName>
    <definedName name="SUMM_1">#REF!</definedName>
    <definedName name="summary">#REF!</definedName>
    <definedName name="swap_meanreversion">#REF!</definedName>
    <definedName name="swap_model">#REF!</definedName>
    <definedName name="swap_volatility">#REF!</definedName>
    <definedName name="SwapBasisDates">#REF!</definedName>
    <definedName name="SwapBasisMTM">#REF!</definedName>
    <definedName name="SwapBasisVol">#REF!</definedName>
    <definedName name="SwapFFDates">#REF!</definedName>
    <definedName name="SwapFFMTM">#REF!</definedName>
    <definedName name="SwapFFVol">#REF!</definedName>
    <definedName name="swaption_meanreversion" localSheetId="18">#REF!</definedName>
    <definedName name="swaption_meanreversion">#REF!</definedName>
    <definedName name="swaption_model" localSheetId="18">#REF!</definedName>
    <definedName name="swaption_model">#REF!</definedName>
    <definedName name="swaption_volatility" localSheetId="18">#REF!</definedName>
    <definedName name="swaption_volatility">#REF!</definedName>
    <definedName name="SWPC_Mgmt_Fee_Base_year">#REF!</definedName>
    <definedName name="Synthetic_Lease_Financial_Partial_Year_Factor">#REF!</definedName>
    <definedName name="Synthetic_Lease_Tranche_A_Interest_Expense">#REF!</definedName>
    <definedName name="Synthetic_Lease_Tranche_C_Interest_Expense">#REF!</definedName>
    <definedName name="SYS_ADJ2" localSheetId="35">#REF!</definedName>
    <definedName name="SYS_ADJ2" localSheetId="36">#REF!</definedName>
    <definedName name="SYS_ADJ2" localSheetId="37">#REF!</definedName>
    <definedName name="SYS_ADJ2" localSheetId="26">#REF!</definedName>
    <definedName name="SYS_ADJ2" localSheetId="27">#REF!</definedName>
    <definedName name="SYS_ADJ2" localSheetId="28">#REF!</definedName>
    <definedName name="SYS_ADJ2" localSheetId="29">#REF!</definedName>
    <definedName name="SYS_ADJ2" localSheetId="30">#REF!</definedName>
    <definedName name="SYS_ADJ2" localSheetId="32">#REF!</definedName>
    <definedName name="SYS_ADJ2" localSheetId="18">#REF!</definedName>
    <definedName name="SYS_ADJ2" localSheetId="0">#REF!</definedName>
    <definedName name="SYS_ADJ2">#REF!</definedName>
    <definedName name="t" localSheetId="18">#REF!</definedName>
    <definedName name="T_CREDIT">0.00017</definedName>
    <definedName name="table" localSheetId="18">#REF!</definedName>
    <definedName name="Table1" localSheetId="18">#REF!</definedName>
    <definedName name="Table1">#REF!</definedName>
    <definedName name="Table1_list" localSheetId="18">#REF!</definedName>
    <definedName name="Table1_list">#REF!</definedName>
    <definedName name="table29">#REF!</definedName>
    <definedName name="table29a">#REF!</definedName>
    <definedName name="TableName">"Dummy"</definedName>
    <definedName name="Tax_Rate">#REF!</definedName>
    <definedName name="TaxReturn1992" localSheetId="18">#REF!</definedName>
    <definedName name="TaxReturn1992">#REF!</definedName>
    <definedName name="TaxReturn1993" localSheetId="18">#REF!</definedName>
    <definedName name="TaxReturn1993">#REF!</definedName>
    <definedName name="TBal" localSheetId="18">#REF!</definedName>
    <definedName name="TBal">#REF!</definedName>
    <definedName name="tbale" localSheetId="18">#REF!</definedName>
    <definedName name="tblChgCodes" localSheetId="18">#REF!</definedName>
    <definedName name="tblChgCodes">#REF!</definedName>
    <definedName name="TblConsTypes" localSheetId="18">#REF!</definedName>
    <definedName name="TblConsTypes">#REF!</definedName>
    <definedName name="tblRates" localSheetId="18">#REF!</definedName>
    <definedName name="tblRates">#REF!</definedName>
    <definedName name="tblrptrate">#REF!</definedName>
    <definedName name="TC_1" localSheetId="35">#REF!</definedName>
    <definedName name="TC_1" localSheetId="36">#REF!</definedName>
    <definedName name="TC_1" localSheetId="37">#REF!</definedName>
    <definedName name="TC_1" localSheetId="26">#REF!</definedName>
    <definedName name="TC_1" localSheetId="27">#REF!</definedName>
    <definedName name="TC_1" localSheetId="28">#REF!</definedName>
    <definedName name="TC_1" localSheetId="29">#REF!</definedName>
    <definedName name="TC_1" localSheetId="30">#REF!</definedName>
    <definedName name="TC_1" localSheetId="32">#REF!</definedName>
    <definedName name="TC_1" localSheetId="0">#REF!</definedName>
    <definedName name="TC_1">#REF!</definedName>
    <definedName name="TDM" localSheetId="18" hidden="1">{#N/A,#N/A,FALSE,"Aging Summary";#N/A,#N/A,FALSE,"Ratio Analysis";#N/A,#N/A,FALSE,"Test 120 Day Accts";#N/A,#N/A,FALSE,"Tickmarks"}</definedName>
    <definedName name="TDM" hidden="1">{#N/A,#N/A,FALSE,"Aging Summary";#N/A,#N/A,FALSE,"Ratio Analysis";#N/A,#N/A,FALSE,"Test 120 Day Accts";#N/A,#N/A,FALSE,"Tickmarks"}</definedName>
    <definedName name="TEMP">#REF!</definedName>
    <definedName name="template2" localSheetId="18" hidden="1">{"by_month",#N/A,TRUE,"template";"destec_month",#N/A,TRUE,"template";"by_quarter",#N/A,TRUE,"template";"destec_quarter",#N/A,TRUE,"template";"by_year",#N/A,TRUE,"template";"destec_annual",#N/A,TRUE,"template"}</definedName>
    <definedName name="template2" hidden="1">{"by_month",#N/A,TRUE,"template";"destec_month",#N/A,TRUE,"template";"by_quarter",#N/A,TRUE,"template";"destec_quarter",#N/A,TRUE,"template";"by_year",#N/A,TRUE,"template";"destec_annual",#N/A,TRUE,"template"}</definedName>
    <definedName name="terst2" localSheetId="18" hidden="1">{"Page_1",#N/A,FALSE,"BAD4Q98";"Page_2",#N/A,FALSE,"BAD4Q98";"Page_3",#N/A,FALSE,"BAD4Q98";"Page_4",#N/A,FALSE,"BAD4Q98";"Page_5",#N/A,FALSE,"BAD4Q98";"Page_6",#N/A,FALSE,"BAD4Q98";"Input_1",#N/A,FALSE,"BAD4Q98";"Input_2",#N/A,FALSE,"BAD4Q98"}</definedName>
    <definedName name="terst2" hidden="1">{"Page_1",#N/A,FALSE,"BAD4Q98";"Page_2",#N/A,FALSE,"BAD4Q98";"Page_3",#N/A,FALSE,"BAD4Q98";"Page_4",#N/A,FALSE,"BAD4Q98";"Page_5",#N/A,FALSE,"BAD4Q98";"Page_6",#N/A,FALSE,"BAD4Q98";"Input_1",#N/A,FALSE,"BAD4Q98";"Input_2",#N/A,FALSE,"BAD4Q98"}</definedName>
    <definedName name="test" localSheetId="18" hidden="1">{"Page_1",#N/A,FALSE,"BAD4Q98";"Page_2",#N/A,FALSE,"BAD4Q98";"Page_3",#N/A,FALSE,"BAD4Q98";"Page_4",#N/A,FALSE,"BAD4Q98";"Page_5",#N/A,FALSE,"BAD4Q98";"Page_6",#N/A,FALSE,"BAD4Q98";"Input_1",#N/A,FALSE,"BAD4Q98";"Input_2",#N/A,FALSE,"BAD4Q98"}</definedName>
    <definedName name="test" hidden="1">{"Page_1",#N/A,FALSE,"BAD4Q98";"Page_2",#N/A,FALSE,"BAD4Q98";"Page_3",#N/A,FALSE,"BAD4Q98";"Page_4",#N/A,FALSE,"BAD4Q98";"Page_5",#N/A,FALSE,"BAD4Q98";"Page_6",#N/A,FALSE,"BAD4Q98";"Input_1",#N/A,FALSE,"BAD4Q98";"Input_2",#N/A,FALSE,"BAD4Q98"}</definedName>
    <definedName name="test_1" localSheetId="18" hidden="1">{"Control_DataContact",#N/A,FALSE,"Control"}</definedName>
    <definedName name="test_1" hidden="1">{"Control_DataContact",#N/A,FALSE,"Control"}</definedName>
    <definedName name="TEST0">#REF!</definedName>
    <definedName name="TEST1">#REF!</definedName>
    <definedName name="test1_1" localSheetId="18" hidden="1">{"Sch.D_P_1Gas",#N/A,FALSE,"Sch.D";"Sch.D_P_2Elec",#N/A,FALSE,"Sch.D"}</definedName>
    <definedName name="test1_1" hidden="1">{"Sch.D_P_1Gas",#N/A,FALSE,"Sch.D";"Sch.D_P_2Elec",#N/A,FALSE,"Sch.D"}</definedName>
    <definedName name="TEST2">#REF!</definedName>
    <definedName name="test2006" localSheetId="18" hidden="1">{"SourcesUses",#N/A,TRUE,#N/A;"TransOverview",#N/A,TRUE,"CFMODEL"}</definedName>
    <definedName name="test2006" hidden="1">{"SourcesUses",#N/A,TRUE,#N/A;"TransOverview",#N/A,TRUE,"CFMODEL"}</definedName>
    <definedName name="TEST3">#REF!</definedName>
    <definedName name="test3_1" localSheetId="18" hidden="1">{"Sch.E_PayrollExp",#N/A,TRUE,"Sch.E,F,G,H";"Sch.F_PayrollTaxes",#N/A,TRUE,"Sch.E,F,G,H";"Sch.G_IncentComp",#N/A,TRUE,"Sch.E,F,G,H";"Sch.H_P1_EmplBeneSum",#N/A,TRUE,"Sch.E,F,G,H"}</definedName>
    <definedName name="test3_1" hidden="1">{"Sch.E_PayrollExp",#N/A,TRUE,"Sch.E,F,G,H";"Sch.F_PayrollTaxes",#N/A,TRUE,"Sch.E,F,G,H";"Sch.G_IncentComp",#N/A,TRUE,"Sch.E,F,G,H";"Sch.H_P1_EmplBeneSum",#N/A,TRUE,"Sch.E,F,G,H"}</definedName>
    <definedName name="TEST4">#REF!</definedName>
    <definedName name="TESTHKEY">#REF!</definedName>
    <definedName name="TESTKEYS">#REF!</definedName>
    <definedName name="TESTVKEY">#REF!</definedName>
    <definedName name="TextRefCopyRangeCount" hidden="1">39</definedName>
    <definedName name="Therm" localSheetId="18">#REF!</definedName>
    <definedName name="Ticker">"EFTC"</definedName>
    <definedName name="Total_Ancillary_Service_Revenues">#REF!</definedName>
    <definedName name="Total_Annual_Capacity_Revenues">#REF!</definedName>
    <definedName name="Total_Base_Plant_Delivered_MWh">#REF!</definedName>
    <definedName name="Total_Draws">#REF!</definedName>
    <definedName name="Total_Gas_Cost" localSheetId="18">#REF!</definedName>
    <definedName name="Total_Gas_Cost">#REF!</definedName>
    <definedName name="Total_Market_Delivered_MWh">#REF!</definedName>
    <definedName name="total_offsets_summer" localSheetId="35">#REF!</definedName>
    <definedName name="total_offsets_summer" localSheetId="36">#REF!</definedName>
    <definedName name="total_offsets_summer" localSheetId="37">#REF!</definedName>
    <definedName name="total_offsets_summer" localSheetId="26">#REF!</definedName>
    <definedName name="total_offsets_summer" localSheetId="27">#REF!</definedName>
    <definedName name="total_offsets_summer" localSheetId="28">#REF!</definedName>
    <definedName name="total_offsets_summer" localSheetId="29">#REF!</definedName>
    <definedName name="total_offsets_summer" localSheetId="30">#REF!</definedName>
    <definedName name="total_offsets_summer" localSheetId="32">#REF!</definedName>
    <definedName name="total_offsets_summer" localSheetId="18">#REF!</definedName>
    <definedName name="total_offsets_summer" localSheetId="0">#REF!</definedName>
    <definedName name="total_offsets_summer">#REF!</definedName>
    <definedName name="Total_offsets_winter" localSheetId="35">#REF!</definedName>
    <definedName name="Total_offsets_winter" localSheetId="36">#REF!</definedName>
    <definedName name="Total_offsets_winter" localSheetId="37">#REF!</definedName>
    <definedName name="Total_offsets_winter" localSheetId="26">#REF!</definedName>
    <definedName name="Total_offsets_winter" localSheetId="27">#REF!</definedName>
    <definedName name="Total_offsets_winter" localSheetId="28">#REF!</definedName>
    <definedName name="Total_offsets_winter" localSheetId="29">#REF!</definedName>
    <definedName name="Total_offsets_winter" localSheetId="30">#REF!</definedName>
    <definedName name="Total_offsets_winter" localSheetId="32">#REF!</definedName>
    <definedName name="Total_offsets_winter" localSheetId="18">#REF!</definedName>
    <definedName name="Total_offsets_winter" localSheetId="0">#REF!</definedName>
    <definedName name="Total_offsets_winter">#REF!</definedName>
    <definedName name="Total_Project_Cost" localSheetId="18">#REF!</definedName>
    <definedName name="Total_Project_Cost">#REF!</definedName>
    <definedName name="Total_PSA_Delivered_MWh" localSheetId="18">#REF!</definedName>
    <definedName name="Total_PSA_Delivered_MWh">#REF!</definedName>
    <definedName name="total_rates_summer" localSheetId="35">#REF!</definedName>
    <definedName name="total_rates_summer" localSheetId="36">#REF!</definedName>
    <definedName name="total_rates_summer" localSheetId="37">#REF!</definedName>
    <definedName name="total_rates_summer" localSheetId="26">#REF!</definedName>
    <definedName name="total_rates_summer" localSheetId="27">#REF!</definedName>
    <definedName name="total_rates_summer" localSheetId="28">#REF!</definedName>
    <definedName name="total_rates_summer" localSheetId="29">#REF!</definedName>
    <definedName name="total_rates_summer" localSheetId="30">#REF!</definedName>
    <definedName name="total_rates_summer" localSheetId="32">#REF!</definedName>
    <definedName name="total_rates_summer" localSheetId="18">#REF!</definedName>
    <definedName name="total_rates_summer" localSheetId="0">#REF!</definedName>
    <definedName name="total_rates_summer">#REF!</definedName>
    <definedName name="total_rates_winter" localSheetId="35">#REF!</definedName>
    <definedName name="total_rates_winter" localSheetId="36">#REF!</definedName>
    <definedName name="total_rates_winter" localSheetId="37">#REF!</definedName>
    <definedName name="total_rates_winter" localSheetId="26">#REF!</definedName>
    <definedName name="total_rates_winter" localSheetId="27">#REF!</definedName>
    <definedName name="total_rates_winter" localSheetId="28">#REF!</definedName>
    <definedName name="total_rates_winter" localSheetId="29">#REF!</definedName>
    <definedName name="total_rates_winter" localSheetId="30">#REF!</definedName>
    <definedName name="total_rates_winter" localSheetId="32">#REF!</definedName>
    <definedName name="total_rates_winter" localSheetId="18">#REF!</definedName>
    <definedName name="total_rates_winter" localSheetId="0">#REF!</definedName>
    <definedName name="total_rates_winter">#REF!</definedName>
    <definedName name="Total_Variable_Energy_Revenues" localSheetId="18">#REF!</definedName>
    <definedName name="Total_Variable_Energy_Revenues">#REF!</definedName>
    <definedName name="TOU_HEADER" localSheetId="35">#REF!</definedName>
    <definedName name="TOU_HEADER" localSheetId="36">#REF!</definedName>
    <definedName name="TOU_HEADER" localSheetId="37">#REF!</definedName>
    <definedName name="TOU_HEADER" localSheetId="26">#REF!</definedName>
    <definedName name="TOU_HEADER" localSheetId="27">#REF!</definedName>
    <definedName name="TOU_HEADER" localSheetId="28">#REF!</definedName>
    <definedName name="TOU_HEADER" localSheetId="29">#REF!</definedName>
    <definedName name="TOU_HEADER" localSheetId="30">#REF!</definedName>
    <definedName name="TOU_HEADER" localSheetId="32">#REF!</definedName>
    <definedName name="TOU_HEADER" localSheetId="18">#REF!</definedName>
    <definedName name="TOU_HEADER" localSheetId="0">#REF!</definedName>
    <definedName name="TOU_HEADER">#REF!</definedName>
    <definedName name="TOU_PA_5_1" localSheetId="35">#REF!</definedName>
    <definedName name="TOU_PA_5_1" localSheetId="36">#REF!</definedName>
    <definedName name="TOU_PA_5_1" localSheetId="37">#REF!</definedName>
    <definedName name="TOU_PA_5_1" localSheetId="26">#REF!</definedName>
    <definedName name="TOU_PA_5_1" localSheetId="27">#REF!</definedName>
    <definedName name="TOU_PA_5_1" localSheetId="28">#REF!</definedName>
    <definedName name="TOU_PA_5_1" localSheetId="29">#REF!</definedName>
    <definedName name="TOU_PA_5_1" localSheetId="30">#REF!</definedName>
    <definedName name="TOU_PA_5_1" localSheetId="32">#REF!</definedName>
    <definedName name="TOU_PA_5_1" localSheetId="18">#REF!</definedName>
    <definedName name="TOU_PA_5_1" localSheetId="0">#REF!</definedName>
    <definedName name="TOU_PA_5_1">#REF!</definedName>
    <definedName name="TOU_PA_5_2" localSheetId="35">#REF!</definedName>
    <definedName name="TOU_PA_5_2" localSheetId="36">#REF!</definedName>
    <definedName name="TOU_PA_5_2" localSheetId="37">#REF!</definedName>
    <definedName name="TOU_PA_5_2" localSheetId="26">#REF!</definedName>
    <definedName name="TOU_PA_5_2" localSheetId="27">#REF!</definedName>
    <definedName name="TOU_PA_5_2" localSheetId="28">#REF!</definedName>
    <definedName name="TOU_PA_5_2" localSheetId="29">#REF!</definedName>
    <definedName name="TOU_PA_5_2" localSheetId="30">#REF!</definedName>
    <definedName name="TOU_PA_5_2" localSheetId="32">#REF!</definedName>
    <definedName name="TOU_PA_5_2" localSheetId="18">#REF!</definedName>
    <definedName name="TOU_PA_5_2" localSheetId="0">#REF!</definedName>
    <definedName name="TOU_PA_5_2">#REF!</definedName>
    <definedName name="TownCode" localSheetId="18">#REF!</definedName>
    <definedName name="TownCode">#REF!</definedName>
    <definedName name="TP_Footer_Path" hidden="1">"S:\04048\04RET\Special Projects\Special Plan Transfer\"</definedName>
    <definedName name="TP_Footer_User" hidden="1">"Melvin Williams"</definedName>
    <definedName name="TP_Footer_Version" hidden="1">"v3.00"</definedName>
    <definedName name="Tranche_A_Notes_Pct_Construction">#REF!</definedName>
    <definedName name="Tranche_B_Notes_Pct_Construction">#REF!</definedName>
    <definedName name="TUCU" localSheetId="18" hidden="1">#REF!</definedName>
    <definedName name="TUCU" hidden="1">#REF!</definedName>
    <definedName name="turnover" localSheetId="18">#REF!</definedName>
    <definedName name="turnover">#REF!</definedName>
    <definedName name="tytyt" localSheetId="18">#REF!</definedName>
    <definedName name="tytyt">#REF!</definedName>
    <definedName name="uguuu" localSheetId="18">#REF!</definedName>
    <definedName name="uguuu">#REF!</definedName>
    <definedName name="UMC_PAGE1" localSheetId="35">#REF!</definedName>
    <definedName name="UMC_PAGE1" localSheetId="36">#REF!</definedName>
    <definedName name="UMC_PAGE1" localSheetId="37">#REF!</definedName>
    <definedName name="UMC_PAGE1" localSheetId="26">#REF!</definedName>
    <definedName name="UMC_PAGE1" localSheetId="27">#REF!</definedName>
    <definedName name="UMC_PAGE1" localSheetId="28">#REF!</definedName>
    <definedName name="UMC_PAGE1" localSheetId="29">#REF!</definedName>
    <definedName name="UMC_PAGE1" localSheetId="30">#REF!</definedName>
    <definedName name="UMC_PAGE1" localSheetId="32">#REF!</definedName>
    <definedName name="UMC_PAGE1" localSheetId="18">#REF!</definedName>
    <definedName name="UMC_PAGE1" localSheetId="0">#REF!</definedName>
    <definedName name="UMC_PAGE1">#REF!</definedName>
    <definedName name="UMC_PAGE2" localSheetId="35">#REF!</definedName>
    <definedName name="UMC_PAGE2" localSheetId="36">#REF!</definedName>
    <definedName name="UMC_PAGE2" localSheetId="37">#REF!</definedName>
    <definedName name="UMC_PAGE2" localSheetId="26">#REF!</definedName>
    <definedName name="UMC_PAGE2" localSheetId="27">#REF!</definedName>
    <definedName name="UMC_PAGE2" localSheetId="28">#REF!</definedName>
    <definedName name="UMC_PAGE2" localSheetId="29">#REF!</definedName>
    <definedName name="UMC_PAGE2" localSheetId="30">#REF!</definedName>
    <definedName name="UMC_PAGE2" localSheetId="32">#REF!</definedName>
    <definedName name="UMC_PAGE2" localSheetId="18">#REF!</definedName>
    <definedName name="UMC_PAGE2" localSheetId="0">#REF!</definedName>
    <definedName name="UMC_PAGE2">#REF!</definedName>
    <definedName name="UMC_PAGE3" localSheetId="35">#REF!</definedName>
    <definedName name="UMC_PAGE3" localSheetId="36">#REF!</definedName>
    <definedName name="UMC_PAGE3" localSheetId="37">#REF!</definedName>
    <definedName name="UMC_PAGE3" localSheetId="26">#REF!</definedName>
    <definedName name="UMC_PAGE3" localSheetId="27">#REF!</definedName>
    <definedName name="UMC_PAGE3" localSheetId="28">#REF!</definedName>
    <definedName name="UMC_PAGE3" localSheetId="29">#REF!</definedName>
    <definedName name="UMC_PAGE3" localSheetId="30">#REF!</definedName>
    <definedName name="UMC_PAGE3" localSheetId="32">#REF!</definedName>
    <definedName name="UMC_PAGE3" localSheetId="0">#REF!</definedName>
    <definedName name="UMC_PAGE3">#REF!</definedName>
    <definedName name="UMC_PAGE4" localSheetId="35">#REF!</definedName>
    <definedName name="UMC_PAGE4" localSheetId="36">#REF!</definedName>
    <definedName name="UMC_PAGE4" localSheetId="37">#REF!</definedName>
    <definedName name="UMC_PAGE4" localSheetId="26">#REF!</definedName>
    <definedName name="UMC_PAGE4" localSheetId="27">#REF!</definedName>
    <definedName name="UMC_PAGE4" localSheetId="28">#REF!</definedName>
    <definedName name="UMC_PAGE4" localSheetId="29">#REF!</definedName>
    <definedName name="UMC_PAGE4" localSheetId="30">#REF!</definedName>
    <definedName name="UMC_PAGE4" localSheetId="32">#REF!</definedName>
    <definedName name="UMC_PAGE4" localSheetId="0">#REF!</definedName>
    <definedName name="UMC_PAGE4">#REF!</definedName>
    <definedName name="UMC_PAGE4.1" localSheetId="35">#REF!</definedName>
    <definedName name="UMC_PAGE4.1" localSheetId="36">#REF!</definedName>
    <definedName name="UMC_PAGE4.1" localSheetId="37">#REF!</definedName>
    <definedName name="UMC_PAGE4.1" localSheetId="26">#REF!</definedName>
    <definedName name="UMC_PAGE4.1" localSheetId="27">#REF!</definedName>
    <definedName name="UMC_PAGE4.1" localSheetId="28">#REF!</definedName>
    <definedName name="UMC_PAGE4.1" localSheetId="29">#REF!</definedName>
    <definedName name="UMC_PAGE4.1" localSheetId="30">#REF!</definedName>
    <definedName name="UMC_PAGE4.1" localSheetId="32">#REF!</definedName>
    <definedName name="UMC_PAGE4.1" localSheetId="0">#REF!</definedName>
    <definedName name="UMC_PAGE4.1">#REF!</definedName>
    <definedName name="UMC_PAGE5" localSheetId="35">#REF!</definedName>
    <definedName name="UMC_PAGE5" localSheetId="36">#REF!</definedName>
    <definedName name="UMC_PAGE5" localSheetId="37">#REF!</definedName>
    <definedName name="UMC_PAGE5" localSheetId="26">#REF!</definedName>
    <definedName name="UMC_PAGE5" localSheetId="27">#REF!</definedName>
    <definedName name="UMC_PAGE5" localSheetId="28">#REF!</definedName>
    <definedName name="UMC_PAGE5" localSheetId="29">#REF!</definedName>
    <definedName name="UMC_PAGE5" localSheetId="30">#REF!</definedName>
    <definedName name="UMC_PAGE5" localSheetId="32">#REF!</definedName>
    <definedName name="UMC_PAGE5" localSheetId="0">#REF!</definedName>
    <definedName name="UMC_PAGE5">#REF!</definedName>
    <definedName name="UMC_PAGE6" localSheetId="35">#REF!</definedName>
    <definedName name="UMC_PAGE6" localSheetId="36">#REF!</definedName>
    <definedName name="UMC_PAGE6" localSheetId="37">#REF!</definedName>
    <definedName name="UMC_PAGE6" localSheetId="26">#REF!</definedName>
    <definedName name="UMC_PAGE6" localSheetId="27">#REF!</definedName>
    <definedName name="UMC_PAGE6" localSheetId="28">#REF!</definedName>
    <definedName name="UMC_PAGE6" localSheetId="29">#REF!</definedName>
    <definedName name="UMC_PAGE6" localSheetId="30">#REF!</definedName>
    <definedName name="UMC_PAGE6" localSheetId="32">#REF!</definedName>
    <definedName name="UMC_PAGE6" localSheetId="0">#REF!</definedName>
    <definedName name="UMC_PAGE6">#REF!</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levered_Monthly_Cash_Flows">#REF!</definedName>
    <definedName name="Unused_Commitment">#REF!</definedName>
    <definedName name="USGenLLC_Taxes">#REF!</definedName>
    <definedName name="Utility">#REF!</definedName>
    <definedName name="v">#REF!</definedName>
    <definedName name="val">#REF!</definedName>
    <definedName name="Validation" localSheetId="18">#REF!</definedName>
    <definedName name="Validation">#REF!</definedName>
    <definedName name="Values_Entered" localSheetId="18">IF(Loan_Amount*Interest_Rate*Loan_Years*Loan_Start&gt;0,1,0)</definedName>
    <definedName name="Values_Entered">IF(Loan_Amount*Interest_Rate*Loan_Years*Loan_Start&gt;0,1,0)</definedName>
    <definedName name="Values_Entered_Pref" localSheetId="18">IF(Loan_Amount_Pref*Interest_Rate_Pref*Loan_Years_Pref*Loan_Start_Pref&gt;0,1,0)</definedName>
    <definedName name="Values_Entered_Pref">IF(Loan_Amount_Pref*Interest_Rate_Pref*Loan_Years_Pref*Loan_Start_Pref&gt;0,1,0)</definedName>
    <definedName name="vol_data">#REF!</definedName>
    <definedName name="w" localSheetId="18" hidden="1">{"SourcesUses",#N/A,TRUE,"CFMODEL";"TransOverview",#N/A,TRUE,"CFMODEL"}</definedName>
    <definedName name="w" hidden="1">{"SourcesUses",#N/A,TRUE,"CFMODEL";"TransOverview",#N/A,TRUE,"CFMODEL"}</definedName>
    <definedName name="W_NWC_NCashAP">#REF!</definedName>
    <definedName name="W_NWC_NCashAR">#REF!</definedName>
    <definedName name="W_NWC_NCashComNPurch">#REF!</definedName>
    <definedName name="W_NWC_NCashCustDep">#REF!</definedName>
    <definedName name="W_NWC_NCashDivPay">#REF!</definedName>
    <definedName name="W_NWC_NCashEnergyAssets">#REF!</definedName>
    <definedName name="W_NWC_NCashEnergyLiabilities">#REF!</definedName>
    <definedName name="W_NWC_NCashIntPay">#REF!</definedName>
    <definedName name="W_NWC_NCashInventory">#REF!</definedName>
    <definedName name="W_NWC_NCashNP">#REF!</definedName>
    <definedName name="W_NWC_NCashNR">#REF!</definedName>
    <definedName name="W_NWC_NCashOthAssets">#REF!</definedName>
    <definedName name="W_NWC_NCashOthLiabilities">#REF!</definedName>
    <definedName name="W_NWC_NCashRegAssets">#REF!</definedName>
    <definedName name="W_NWC_NCashRegLiabilities">#REF!</definedName>
    <definedName name="W_NWC_NCashRepurchaseObligations">#REF!</definedName>
    <definedName name="W_NWC_NCashResaleAgreements">#REF!</definedName>
    <definedName name="W_NWC_NCashTAX">#REF!</definedName>
    <definedName name="Wage_Escalation_Rate">#REF!</definedName>
    <definedName name="waterheaterblanket" localSheetId="18">#REF!</definedName>
    <definedName name="waterheaterpipewrap" localSheetId="18">#REF!</definedName>
    <definedName name="what?" localSheetId="18" hidden="1">{"phase 1 ecm table",#N/A,FALSE,"ECM Matrix";"total ecm table",#N/A,FALSE,"ECM Matrix"}</definedName>
    <definedName name="what?" hidden="1">{"phase 1 ecm table",#N/A,FALSE,"ECM Matrix";"total ecm table",#N/A,FALSE,"ECM Matrix"}</definedName>
    <definedName name="what??" localSheetId="18" hidden="1">{"okte1",#N/A,FALSE,"OKTE GAS CONV";"okte2",#N/A,FALSE,"OKTE GAS CONV";"okte3",#N/A,FALSE,"OKTE GAS CONV";"okte4",#N/A,FALSE,"OKTE GAS CONV"}</definedName>
    <definedName name="what??" hidden="1">{"okte1",#N/A,FALSE,"OKTE GAS CONV";"okte2",#N/A,FALSE,"OKTE GAS CONV";"okte3",#N/A,FALSE,"OKTE GAS CONV";"okte4",#N/A,FALSE,"OKTE GAS CONV"}</definedName>
    <definedName name="what???" localSheetId="18" hidden="1">{"Overhead",#N/A,FALSE,"NEW FINMODEL";"Overhead",#N/A,FALSE,"Cash flow Phase 1";"Overhead PH1 w Benefits",#N/A,FALSE,"ECM Matrix";"Overhead PH1 w RFP",#N/A,FALSE,"ECM Matrix";"Overhead Total w benefits",#N/A,FALSE,"ECM Matrix";"Overhead Total w RFP",#N/A,FALSE,"ECM Matrix"}</definedName>
    <definedName name="what???" hidden="1">{"Overhead",#N/A,FALSE,"NEW FINMODEL";"Overhead",#N/A,FALSE,"Cash flow Phase 1";"Overhead PH1 w Benefits",#N/A,FALSE,"ECM Matrix";"Overhead PH1 w RFP",#N/A,FALSE,"ECM Matrix";"Overhead Total w benefits",#N/A,FALSE,"ECM Matrix";"Overhead Total w RFP",#N/A,FALSE,"ECM Matrix"}</definedName>
    <definedName name="what???1" localSheetId="18" hidden="1">{"Overhead",#N/A,FALSE,"NEW FINMODEL";"Overhead",#N/A,FALSE,"Cash flow Phase 1";"Overhead PH1 w Benefits",#N/A,FALSE,"ECM Matrix";"Overhead PH1 w RFP",#N/A,FALSE,"ECM Matrix";"Overhead Total w benefits",#N/A,FALSE,"ECM Matrix";"Overhead Total w RFP",#N/A,FALSE,"ECM Matrix"}</definedName>
    <definedName name="what???1" hidden="1">{"Overhead",#N/A,FALSE,"NEW FINMODEL";"Overhead",#N/A,FALSE,"Cash flow Phase 1";"Overhead PH1 w Benefits",#N/A,FALSE,"ECM Matrix";"Overhead PH1 w RFP",#N/A,FALSE,"ECM Matrix";"Overhead Total w benefits",#N/A,FALSE,"ECM Matrix";"Overhead Total w RFP",#N/A,FALSE,"ECM Matrix"}</definedName>
    <definedName name="what??1" localSheetId="18" hidden="1">{"okte1",#N/A,FALSE,"OKTE GAS CONV";"okte2",#N/A,FALSE,"OKTE GAS CONV";"okte3",#N/A,FALSE,"OKTE GAS CONV";"okte4",#N/A,FALSE,"OKTE GAS CONV"}</definedName>
    <definedName name="what??1" hidden="1">{"okte1",#N/A,FALSE,"OKTE GAS CONV";"okte2",#N/A,FALSE,"OKTE GAS CONV";"okte3",#N/A,FALSE,"OKTE GAS CONV";"okte4",#N/A,FALSE,"OKTE GAS CONV"}</definedName>
    <definedName name="what1" localSheetId="18" hidden="1">{"phase 1 ecm table",#N/A,FALSE,"ECM Matrix";"total ecm table",#N/A,FALSE,"ECM Matrix"}</definedName>
    <definedName name="what1" hidden="1">{"phase 1 ecm table",#N/A,FALSE,"ECM Matrix";"total ecm table",#N/A,FALSE,"ECM Matrix"}</definedName>
    <definedName name="whatth" localSheetId="18" hidden="1">{"Page_1",#N/A,FALSE,"BAD4Q98";"Page_2",#N/A,FALSE,"BAD4Q98";"Page_3",#N/A,FALSE,"BAD4Q98";"Page_4",#N/A,FALSE,"BAD4Q98";"Page_5",#N/A,FALSE,"BAD4Q98";"Page_6",#N/A,FALSE,"BAD4Q98";"Input_1",#N/A,FALSE,"BAD4Q98";"Input_2",#N/A,FALSE,"BAD4Q98"}</definedName>
    <definedName name="whatth" hidden="1">{"Page_1",#N/A,FALSE,"BAD4Q98";"Page_2",#N/A,FALSE,"BAD4Q98";"Page_3",#N/A,FALSE,"BAD4Q98";"Page_4",#N/A,FALSE,"BAD4Q98";"Page_5",#N/A,FALSE,"BAD4Q98";"Page_6",#N/A,FALSE,"BAD4Q98";"Input_1",#N/A,FALSE,"BAD4Q98";"Input_2",#N/A,FALSE,"BAD4Q98"}</definedName>
    <definedName name="who" localSheetId="18" hidden="1">{"phase 1 ecm table",#N/A,FALSE,"ECM Matrix";"total ecm table",#N/A,FALSE,"ECM Matrix"}</definedName>
    <definedName name="who" hidden="1">{"phase 1 ecm table",#N/A,FALSE,"ECM Matrix";"total ecm table",#N/A,FALSE,"ECM Matrix"}</definedName>
    <definedName name="whoa" localSheetId="18" hidden="1">{"okte1",#N/A,FALSE,"OKTE GAS CONV";"okte2",#N/A,FALSE,"OKTE GAS CONV";"okte3",#N/A,FALSE,"OKTE GAS CONV";"okte4",#N/A,FALSE,"OKTE GAS CONV"}</definedName>
    <definedName name="whoa" hidden="1">{"okte1",#N/A,FALSE,"OKTE GAS CONV";"okte2",#N/A,FALSE,"OKTE GAS CONV";"okte3",#N/A,FALSE,"OKTE GAS CONV";"okte4",#N/A,FALSE,"OKTE GAS CONV"}</definedName>
    <definedName name="wholehousefan" localSheetId="18">#REF!</definedName>
    <definedName name="windowAC" localSheetId="18">#REF!</definedName>
    <definedName name="Working_Capital_Facility_Commitment_Fee_Rate_year_6_plus">#REF!</definedName>
    <definedName name="Working_Capital_Facility_Spread_year_6_plus">#REF!</definedName>
    <definedName name="working_capital_factor">#REF!</definedName>
    <definedName name="wrn.1995._.BUDGET._.PACKAGE." localSheetId="18" hidden="1">{#N/A,#N/A,FALSE,"CONTENTS";#N/A,#N/A,FALSE,"P-1";#N/A,#N/A,FALSE,"P-2";#N/A,#N/A,FALSE,"P-3";#N/A,#N/A,FALSE,"P-4";#N/A,#N/A,FALSE,"P-5";#N/A,#N/A,FALSE,"P-6";#N/A,#N/A,FALSE,"P-7";#N/A,#N/A,FALSE,"P-8";#N/A,#N/A,FALSE,"P-9";#N/A,#N/A,FALSE,"P-10";#N/A,#N/A,FALSE,"P10-INST.";#N/A,#N/A,FALSE,"P-10A";#N/A,#N/A,FALSE,"P-11";#N/A,#N/A,FALSE,"P-12";#N/A,#N/A,FALSE,"P-13";#N/A,#N/A,FALSE,"P-14";#N/A,#N/A,FALSE,"P-15";#N/A,#N/A,FALSE,"P-16";#N/A,#N/A,FALSE,"P-17";#N/A,#N/A,FALSE,"P-18";#N/A,#N/A,FALSE,"P-19";#N/A,#N/A,FALSE,"P-20";#N/A,#N/A,FALSE,"P-21";#N/A,#N/A,FALSE,"P-22"}</definedName>
    <definedName name="wrn.1995._.BUDGET._.PACKAGE." hidden="1">{#N/A,#N/A,FALSE,"CONTENTS";#N/A,#N/A,FALSE,"P-1";#N/A,#N/A,FALSE,"P-2";#N/A,#N/A,FALSE,"P-3";#N/A,#N/A,FALSE,"P-4";#N/A,#N/A,FALSE,"P-5";#N/A,#N/A,FALSE,"P-6";#N/A,#N/A,FALSE,"P-7";#N/A,#N/A,FALSE,"P-8";#N/A,#N/A,FALSE,"P-9";#N/A,#N/A,FALSE,"P-10";#N/A,#N/A,FALSE,"P10-INST.";#N/A,#N/A,FALSE,"P-10A";#N/A,#N/A,FALSE,"P-11";#N/A,#N/A,FALSE,"P-12";#N/A,#N/A,FALSE,"P-13";#N/A,#N/A,FALSE,"P-14";#N/A,#N/A,FALSE,"P-15";#N/A,#N/A,FALSE,"P-16";#N/A,#N/A,FALSE,"P-17";#N/A,#N/A,FALSE,"P-18";#N/A,#N/A,FALSE,"P-19";#N/A,#N/A,FALSE,"P-20";#N/A,#N/A,FALSE,"P-21";#N/A,#N/A,FALSE,"P-22"}</definedName>
    <definedName name="wrn.Aging._.and._.Trend._.Analysis." localSheetId="18"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ll." localSheetId="18" hidden="1">{"ecm (CES Inputs)",#N/A,FALSE,"CES Inputs";"finmod (CES Inputs)",#N/A,FALSE,"CES Inputs";"buyout (Buyout)",#N/A,FALSE,"CES Inputs";"hillpay (CES Inputs)",#N/A,FALSE,"CES Inputs";"psc (PSC Output)",#N/A,FALSE,"PSC Output"}</definedName>
    <definedName name="wrn.All." hidden="1">{"ecm (CES Inputs)",#N/A,FALSE,"CES Inputs";"finmod (CES Inputs)",#N/A,FALSE,"CES Inputs";"buyout (Buyout)",#N/A,FALSE,"CES Inputs";"hillpay (CES Inputs)",#N/A,FALSE,"CES Inputs";"psc (PSC Output)",#N/A,FALSE,"PSC Output"}</definedName>
    <definedName name="wrn.All._.Worksheets." localSheetId="18"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SummarySheets." localSheetId="18" hidden="1">{"Control_P1",#N/A,FALSE,"Control";"Control_P2",#N/A,FALSE,"Control";"Control_P3",#N/A,FALSE,"Control";"Control_P4",#N/A,FALSE,"Control";"Sch.A_CWCSummary",#N/A,FALSE,"Sch.A,B,C";"Sch.B_LLSummary",#N/A,FALSE,"Sch.A,B,C";"Sch.C_RevenueLag",#N/A,FALSE,"Sch.A,B,C";"Sch.D_P_1Gas",#N/A,FALSE,"Sch.D";"Sch.D_P_2Elec",#N/A,FALSE,"Sch.D";"Sch.E_PayrollExp",#N/A,FALSE,"Sch.E,F,G,H";"Sch.F_PayrollTaxes",#N/A,FALSE,"Sch.E,F,G,H";"Sch.G_IncentComp",#N/A,FALSE,"Sch.E,F,G,H";"Sch.H_P1_EmplBeneSum",#N/A,FALSE,"Sch.E,F,G,H";"Sch.H_P2Disability",#N/A,FALSE,"Sch.E,F,G,H";"Sch.H_P3Retirement",#N/A,FALSE,"Sch.E,F,G,H";"Sch.H_P4Life",#N/A,FALSE,"Sch.E,F,G,H";"Sch.H_P5Dental",#N/A,FALSE,"Sch.E,F,G,H";"Sch.H_P6Vision",#N/A,FALSE,"Sch.E,F,G,H";"Sch.H_P7HealthIns",#N/A,FALSE,"Sch.E,F,G,H";"Sch.H_P8HealthInsPg2",#N/A,FALSE,"Sch.E,F,G,H";"Sch.H_P9_WorkerComp",#N/A,FALSE,"Sch.E,F,G,H";"Sch.H_P10_FeesServices",#N/A,FALSE,"Sch.E,F,G,H";"Sch.H_P11FeesServicesPg2",#N/A,FALSE,"Sch.E,F,G,H";"Sch.I_P1_OtherOMSum",#N/A,FALSE,"Sch.I,J";"Sch.J_CorpChgs",#N/A,FALSE,"Sch.I,J";"Sch.K_P1_PropLease",#N/A,FALSE,"Sch.K,L,M";"Sch.K_P2_PropLease",#N/A,FALSE,"Sch.K,L,M";"Sch.L_EquipLease",#N/A,FALSE,"Sch.K,L,M";"Sch.M_P1_OtherTaxSum",#N/A,FALSE,"Sch.K,L,M";"Sch.N_IncomeTaxes",#N/A,FALSE,"Sch.N,O";"Sch.O_1_DfdTaxes",#N/A,FALSE,"Sch.N,O";"Sch.O_2_DepreProv",#N/A,FALSE,"Sch.N,O";"Sch.O_3_AmortInsur",#N/A,FALSE,"Sch.N,O";"Sch.P_1_CashBalance",#N/A,FALSE,"Sch.P";"Sch.P_2_SpecDepWorkFund",#N/A,FALSE,"Sch.P";"Sch.P_3_OtherReceiv",#N/A,FALSE,"Sch.P";"Sch.P_4_PrePayCurrAsset",#N/A,FALSE,"Sch.P";"Sch.P_5_DfdDebit",#N/A,FALSE,"Sch.P";"Sch.P_6_EmployWithhold",#N/A,FALSE,"Sch.P";"Sch.P_7_CurrLiab",#N/A,FALSE,"Sch.P";"Sch.P_8_DfdCredit",#N/A,FALSE,"Sch.P";"Sch.P_9_AccrVac",#N/A,FALSE,"Sch.P";"WP_SpecDep_WorkFund",#N/A,FALSE,"WP-BS Elem";"WP_OtherReceiv",#N/A,FALSE,"WP-BS Elem";"WP_PrePayOtherAsset",#N/A,FALSE,"WP-BS Elem";"WP_DfdDebit",#N/A,FALSE,"WP-BS Elem";"WP_EmployWithhold",#N/A,FALSE,"WP-BS Elem";"WP_Curr_AccrLiab",#N/A,FALSE,"WP-BS Elem";"WP_DfdCredit",#N/A,FALSE,"WP-BS Elem";"WP_AccrVac",#N/A,FALSE,"WP-BS Elem";"Est_Pg1",#N/A,FALSE,"Escalation";"Est_Pg2",#N/A,FALSE,"Escalation";"Est_Pg3",#N/A,FALSE,"Escalation";"Escalation,",#N/A,FALSE,"Escalation"}</definedName>
    <definedName name="wrn.AllSummarySheets." hidden="1">{"Control_P1",#N/A,FALSE,"Control";"Control_P2",#N/A,FALSE,"Control";"Control_P3",#N/A,FALSE,"Control";"Control_P4",#N/A,FALSE,"Control";"Sch.A_CWCSummary",#N/A,FALSE,"Sch.A,B,C";"Sch.B_LLSummary",#N/A,FALSE,"Sch.A,B,C";"Sch.C_RevenueLag",#N/A,FALSE,"Sch.A,B,C";"Sch.D_P_1Gas",#N/A,FALSE,"Sch.D";"Sch.D_P_2Elec",#N/A,FALSE,"Sch.D";"Sch.E_PayrollExp",#N/A,FALSE,"Sch.E,F,G,H";"Sch.F_PayrollTaxes",#N/A,FALSE,"Sch.E,F,G,H";"Sch.G_IncentComp",#N/A,FALSE,"Sch.E,F,G,H";"Sch.H_P1_EmplBeneSum",#N/A,FALSE,"Sch.E,F,G,H";"Sch.H_P2Disability",#N/A,FALSE,"Sch.E,F,G,H";"Sch.H_P3Retirement",#N/A,FALSE,"Sch.E,F,G,H";"Sch.H_P4Life",#N/A,FALSE,"Sch.E,F,G,H";"Sch.H_P5Dental",#N/A,FALSE,"Sch.E,F,G,H";"Sch.H_P6Vision",#N/A,FALSE,"Sch.E,F,G,H";"Sch.H_P7HealthIns",#N/A,FALSE,"Sch.E,F,G,H";"Sch.H_P8HealthInsPg2",#N/A,FALSE,"Sch.E,F,G,H";"Sch.H_P9_WorkerComp",#N/A,FALSE,"Sch.E,F,G,H";"Sch.H_P10_FeesServices",#N/A,FALSE,"Sch.E,F,G,H";"Sch.H_P11FeesServicesPg2",#N/A,FALSE,"Sch.E,F,G,H";"Sch.I_P1_OtherOMSum",#N/A,FALSE,"Sch.I,J";"Sch.J_CorpChgs",#N/A,FALSE,"Sch.I,J";"Sch.K_P1_PropLease",#N/A,FALSE,"Sch.K,L,M";"Sch.K_P2_PropLease",#N/A,FALSE,"Sch.K,L,M";"Sch.L_EquipLease",#N/A,FALSE,"Sch.K,L,M";"Sch.M_P1_OtherTaxSum",#N/A,FALSE,"Sch.K,L,M";"Sch.N_IncomeTaxes",#N/A,FALSE,"Sch.N,O";"Sch.O_1_DfdTaxes",#N/A,FALSE,"Sch.N,O";"Sch.O_2_DepreProv",#N/A,FALSE,"Sch.N,O";"Sch.O_3_AmortInsur",#N/A,FALSE,"Sch.N,O";"Sch.P_1_CashBalance",#N/A,FALSE,"Sch.P";"Sch.P_2_SpecDepWorkFund",#N/A,FALSE,"Sch.P";"Sch.P_3_OtherReceiv",#N/A,FALSE,"Sch.P";"Sch.P_4_PrePayCurrAsset",#N/A,FALSE,"Sch.P";"Sch.P_5_DfdDebit",#N/A,FALSE,"Sch.P";"Sch.P_6_EmployWithhold",#N/A,FALSE,"Sch.P";"Sch.P_7_CurrLiab",#N/A,FALSE,"Sch.P";"Sch.P_8_DfdCredit",#N/A,FALSE,"Sch.P";"Sch.P_9_AccrVac",#N/A,FALSE,"Sch.P";"WP_SpecDep_WorkFund",#N/A,FALSE,"WP-BS Elem";"WP_OtherReceiv",#N/A,FALSE,"WP-BS Elem";"WP_PrePayOtherAsset",#N/A,FALSE,"WP-BS Elem";"WP_DfdDebit",#N/A,FALSE,"WP-BS Elem";"WP_EmployWithhold",#N/A,FALSE,"WP-BS Elem";"WP_Curr_AccrLiab",#N/A,FALSE,"WP-BS Elem";"WP_DfdCredit",#N/A,FALSE,"WP-BS Elem";"WP_AccrVac",#N/A,FALSE,"WP-BS Elem";"Est_Pg1",#N/A,FALSE,"Escalation";"Est_Pg2",#N/A,FALSE,"Escalation";"Est_Pg3",#N/A,FALSE,"Escalation";"Escalation,",#N/A,FALSE,"Escalation"}</definedName>
    <definedName name="wrn.BL." localSheetId="18" hidden="1">{#N/A,#N/A,FALSE,"trates"}</definedName>
    <definedName name="wrn.BL." hidden="1">{#N/A,#N/A,FALSE,"trates"}</definedName>
    <definedName name="wrn.BS._.Elements." localSheetId="18" hidden="1">{"WP_SpecDep_WorkFund",#N/A,FALSE,"Escalation";"WP_OtherReceiv",#N/A,FALSE,"Escalation";"WP_PrePayOtherAsset",#N/A,FALSE,"Escalation";"WP_DfdDebit",#N/A,FALSE,"Escalation";"WP_EmployWithhold",#N/A,FALSE,"Escalation";"WP_Curr_AccrLiab",#N/A,FALSE,"Escalation";"WP_DfdCredit",#N/A,FALSE,"Escalation"}</definedName>
    <definedName name="wrn.BS._.Elements." hidden="1">{"WP_SpecDep_WorkFund",#N/A,FALSE,"Escalation";"WP_OtherReceiv",#N/A,FALSE,"Escalation";"WP_PrePayOtherAsset",#N/A,FALSE,"Escalation";"WP_DfdDebit",#N/A,FALSE,"Escalation";"WP_EmployWithhold",#N/A,FALSE,"Escalation";"WP_Curr_AccrLiab",#N/A,FALSE,"Escalation";"WP_DfdCredit",#N/A,FALSE,"Escalation"}</definedName>
    <definedName name="wrn.BS._.Elements._1" localSheetId="18" hidden="1">{"WP_SpecDep_WorkFund",#N/A,FALSE,"Escalation";"WP_OtherReceiv",#N/A,FALSE,"Escalation";"WP_PrePayOtherAsset",#N/A,FALSE,"Escalation";"WP_DfdDebit",#N/A,FALSE,"Escalation";"WP_EmployWithhold",#N/A,FALSE,"Escalation";"WP_Curr_AccrLiab",#N/A,FALSE,"Escalation";"WP_DfdCredit",#N/A,FALSE,"Escalation"}</definedName>
    <definedName name="wrn.BS._.Elements._1" hidden="1">{"WP_SpecDep_WorkFund",#N/A,FALSE,"Escalation";"WP_OtherReceiv",#N/A,FALSE,"Escalation";"WP_PrePayOtherAsset",#N/A,FALSE,"Escalation";"WP_DfdDebit",#N/A,FALSE,"Escalation";"WP_EmployWithhold",#N/A,FALSE,"Escalation";"WP_Curr_AccrLiab",#N/A,FALSE,"Escalation";"WP_DfdCredit",#N/A,FALSE,"Escalation"}</definedName>
    <definedName name="wrn.busum." localSheetId="18" hidden="1">{#N/A,#N/A,TRUE,"SDGE";#N/A,#N/A,TRUE,"GBU";#N/A,#N/A,TRUE,"TBU";#N/A,#N/A,TRUE,"EDBU";#N/A,#N/A,TRUE,"ExclCC"}</definedName>
    <definedName name="wrn.busum." hidden="1">{#N/A,#N/A,TRUE,"SDGE";#N/A,#N/A,TRUE,"GBU";#N/A,#N/A,TRUE,"TBU";#N/A,#N/A,TRUE,"EDBU";#N/A,#N/A,TRUE,"ExclCC"}</definedName>
    <definedName name="wrn.Complete._.Schedules." localSheetId="18"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wrn.Complete._.Schedules."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wrn.ControlSheets." localSheetId="18" hidden="1">{"Control_P1",#N/A,FALSE,"Control";"Control_P2",#N/A,FALSE,"Control";"Control_P3",#N/A,FALSE,"Control";"Control_P4",#N/A,FALSE,"Control"}</definedName>
    <definedName name="wrn.ControlSheets." hidden="1">{"Control_P1",#N/A,FALSE,"Control";"Control_P2",#N/A,FALSE,"Control";"Control_P3",#N/A,FALSE,"Control";"Control_P4",#N/A,FALSE,"Control"}</definedName>
    <definedName name="wrn.ControlSheets._1" localSheetId="18" hidden="1">{"Control_P1",#N/A,FALSE,"Control";"Control_P2",#N/A,FALSE,"Control";"Control_P3",#N/A,FALSE,"Control";"Control_P4",#N/A,FALSE,"Control"}</definedName>
    <definedName name="wrn.ControlSheets._1" hidden="1">{"Control_P1",#N/A,FALSE,"Control";"Control_P2",#N/A,FALSE,"Control";"Control_P3",#N/A,FALSE,"Control";"Control_P4",#N/A,FALSE,"Control"}</definedName>
    <definedName name="wrn.COSTOS." localSheetId="18" hidden="1">{#N/A,#N/A,FALSE,"RECAP";#N/A,#N/A,FALSE,"MATBYCLS";#N/A,#N/A,FALSE,"STATUS";#N/A,#N/A,FALSE,"OP-ACT";#N/A,#N/A,FALSE,"W_O"}</definedName>
    <definedName name="wrn.COSTOS." hidden="1">{#N/A,#N/A,FALSE,"RECAP";#N/A,#N/A,FALSE,"MATBYCLS";#N/A,#N/A,FALSE,"STATUS";#N/A,#N/A,FALSE,"OP-ACT";#N/A,#N/A,FALSE,"W_O"}</definedName>
    <definedName name="wrn.Data." localSheetId="18" hidden="1">{#N/A,#N/A,FALSE,"3 Year Plan"}</definedName>
    <definedName name="wrn.Data." hidden="1">{#N/A,#N/A,FALSE,"3 Year Plan"}</definedName>
    <definedName name="wrn.Data_Contact." localSheetId="18" hidden="1">{"Control_DataContact",#N/A,FALSE,"Control"}</definedName>
    <definedName name="wrn.Data_Contact." hidden="1">{"Control_DataContact",#N/A,FALSE,"Control"}</definedName>
    <definedName name="wrn.Data_Contact._1" localSheetId="18" hidden="1">{"Control_DataContact",#N/A,FALSE,"Control"}</definedName>
    <definedName name="wrn.Data_Contact._1" hidden="1">{"Control_DataContact",#N/A,FALSE,"Control"}</definedName>
    <definedName name="wrn.Est_2003." localSheetId="18" hidden="1">{"Est_Pg1",#N/A,FALSE,"Estimate2003";"Est_Pg2",#N/A,FALSE,"Estimate2003";"Est_Pg3",#N/A,FALSE,"Estimate2003";"Escalation,",#N/A,FALSE,"Escalation"}</definedName>
    <definedName name="wrn.Est_2003." hidden="1">{"Est_Pg1",#N/A,FALSE,"Estimate2003";"Est_Pg2",#N/A,FALSE,"Estimate2003";"Est_Pg3",#N/A,FALSE,"Estimate2003";"Escalation,",#N/A,FALSE,"Escalation"}</definedName>
    <definedName name="wrn.Est_2003._1" localSheetId="18" hidden="1">{"Est_Pg1",#N/A,FALSE,"Estimate2003";"Est_Pg2",#N/A,FALSE,"Estimate2003";"Est_Pg3",#N/A,FALSE,"Estimate2003";"Escalation,",#N/A,FALSE,"Escalation"}</definedName>
    <definedName name="wrn.Est_2003._1" hidden="1">{"Est_Pg1",#N/A,FALSE,"Estimate2003";"Est_Pg2",#N/A,FALSE,"Estimate2003";"Est_Pg3",#N/A,FALSE,"Estimate2003";"Escalation,",#N/A,FALSE,"Escalation"}</definedName>
    <definedName name="wrn.FERC." localSheetId="18" hidden="1">{#N/A,#N/A,FALSE,"1";#N/A,#N/A,FALSE,"3";#N/A,#N/A,FALSE,"101";#N/A,#N/A,FALSE,"102";#N/A,#N/A,FALSE,"2";#N/A,#N/A,FALSE,"103";#N/A,#N/A,FALSE,"104";#N/A,#N/A,FALSE,"105";#N/A,#N/A,FALSE,"108";#N/A,#N/A,FALSE,"109";#N/A,#N/A,FALSE,"110";#N/A,#N/A,FALSE,"111";#N/A,#N/A,FALSE,"113";#N/A,#N/A,FALSE,"114";#N/A,#N/A,FALSE,"119";#N/A,#N/A,FALSE,"120";#N/A,#N/A,FALSE,"121";#N/A,#N/A,FALSE,"122";#N/A,#N/A,FALSE,"123";#N/A,#N/A,FALSE,"200";#N/A,#N/A,FALSE,"201";#N/A,#N/A,FALSE,"221";#N/A,#N/A,FALSE,"225";#N/A,#N/A,FALSE,"226";#N/A,#N/A,FALSE,"227";#N/A,#N/A,FALSE,"230";#N/A,#N/A,FALSE,"231";#N/A,#N/A,FALSE,"250";#N/A,#N/A,FALSE,"251";#N/A,#N/A,FALSE,"252";#N/A,#N/A,FALSE,"254";#N/A,#N/A,FALSE,"301";#N/A,#N/A,FALSE,"302";#N/A,#N/A,FALSE,"303";#N/A,#N/A,FALSE,"304";#N/A,#N/A,FALSE,"337";#N/A,#N/A,FALSE,"351";#N/A,#N/A,FALSE,"700"}</definedName>
    <definedName name="wrn.FERC." hidden="1">{#N/A,#N/A,FALSE,"1";#N/A,#N/A,FALSE,"3";#N/A,#N/A,FALSE,"101";#N/A,#N/A,FALSE,"102";#N/A,#N/A,FALSE,"2";#N/A,#N/A,FALSE,"103";#N/A,#N/A,FALSE,"104";#N/A,#N/A,FALSE,"105";#N/A,#N/A,FALSE,"108";#N/A,#N/A,FALSE,"109";#N/A,#N/A,FALSE,"110";#N/A,#N/A,FALSE,"111";#N/A,#N/A,FALSE,"113";#N/A,#N/A,FALSE,"114";#N/A,#N/A,FALSE,"119";#N/A,#N/A,FALSE,"120";#N/A,#N/A,FALSE,"121";#N/A,#N/A,FALSE,"122";#N/A,#N/A,FALSE,"123";#N/A,#N/A,FALSE,"200";#N/A,#N/A,FALSE,"201";#N/A,#N/A,FALSE,"221";#N/A,#N/A,FALSE,"225";#N/A,#N/A,FALSE,"226";#N/A,#N/A,FALSE,"227";#N/A,#N/A,FALSE,"230";#N/A,#N/A,FALSE,"231";#N/A,#N/A,FALSE,"250";#N/A,#N/A,FALSE,"251";#N/A,#N/A,FALSE,"252";#N/A,#N/A,FALSE,"254";#N/A,#N/A,FALSE,"301";#N/A,#N/A,FALSE,"302";#N/A,#N/A,FALSE,"303";#N/A,#N/A,FALSE,"304";#N/A,#N/A,FALSE,"337";#N/A,#N/A,FALSE,"351";#N/A,#N/A,FALSE,"700"}</definedName>
    <definedName name="wrn.fermie." localSheetId="18" hidden="1">{"b1",#N/A,TRUE,"B-1";"b2",#N/A,TRUE,"B-2";"b3",#N/A,TRUE,"B-3";"b4",#N/A,TRUE,"B-4";"b5",#N/A,TRUE,"B-5"}</definedName>
    <definedName name="wrn.fermie." hidden="1">{"b1",#N/A,TRUE,"B-1";"b2",#N/A,TRUE,"B-2";"b3",#N/A,TRUE,"B-3";"b4",#N/A,TRUE,"B-4";"b5",#N/A,TRUE,"B-5"}</definedName>
    <definedName name="wrn.FTEs." localSheetId="18" hidden="1">{#N/A,#N/A,FALSE,"94 FTE";#N/A,#N/A,FALSE,"95 FTE";#N/A,#N/A,FALSE,"96 FTE"}</definedName>
    <definedName name="wrn.FTEs." hidden="1">{#N/A,#N/A,FALSE,"94 FTE";#N/A,#N/A,FALSE,"95 FTE";#N/A,#N/A,FALSE,"96 FTE"}</definedName>
    <definedName name="wrn.Ilijan._.Print." localSheetId="18"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nput." localSheetId="18" hidden="1">{#N/A,#N/A,FALSE,"A"}</definedName>
    <definedName name="wrn.input." hidden="1">{#N/A,#N/A,FALSE,"A"}</definedName>
    <definedName name="wrn.Inputs." localSheetId="18" hidden="1">{"[Cost of Service] COS Inputs Sch 1",#N/A,FALSE,"Cost of Service Model"}</definedName>
    <definedName name="wrn.Inputs." hidden="1">{"[Cost of Service] COS Inputs Sch 1",#N/A,FALSE,"Cost of Service Model"}</definedName>
    <definedName name="wrn.June2002." localSheetId="18" hidden="1">{"2002Frcst","06Month",FALSE,"Frcst Format 2002"}</definedName>
    <definedName name="wrn.June2002." hidden="1">{"2002Frcst","06Month",FALSE,"Frcst Format 2002"}</definedName>
    <definedName name="wrn.JVREPORT." localSheetId="18" hidden="1">{#N/A,#N/A,FALSE,"202";#N/A,#N/A,FALSE,"203";#N/A,#N/A,FALSE,"204";#N/A,#N/A,FALSE,"205";#N/A,#N/A,FALSE,"205A"}</definedName>
    <definedName name="wrn.JVREPORT." hidden="1">{#N/A,#N/A,FALSE,"202";#N/A,#N/A,FALSE,"203";#N/A,#N/A,FALSE,"204";#N/A,#N/A,FALSE,"205";#N/A,#N/A,FALSE,"205A"}</definedName>
    <definedName name="wrn.May2002." localSheetId="18" hidden="1">{"2002Frcst","05Month",FALSE,"Frcst Format 2002"}</definedName>
    <definedName name="wrn.May2002." hidden="1">{"2002Frcst","05Month",FALSE,"Frcst Format 2002"}</definedName>
    <definedName name="wrn.moblue." localSheetId="18" hidden="1">{#N/A,#N/A,FALSE,"Index";#N/A,#N/A,FALSE,"COMPBS";#N/A,#N/A,FALSE,"COMPIS";#N/A,#N/A,FALSE,"MOBS";#N/A,#N/A,FALSE,"MOIS";#N/A,#N/A,FALSE,"M&amp;AEXP";#N/A,#N/A,FALSE,"D.L.EXP";#N/A,#N/A,FALSE,"MFGEXP";#N/A,#N/A,FALSE,"ADMEXP";#N/A,#N/A,FALSE,"DLPAY";#N/A,#N/A,FALSE,"INDPAY";#N/A,#N/A,FALSE,"HOURLY";#N/A,#N/A,FALSE,"HEAD";#N/A,#N/A,FALSE,"CASHTRAN";#N/A,#N/A,FALSE,"RESULT";#N/A,#N/A,FALSE,"CASHFLOW"}</definedName>
    <definedName name="wrn.moblue." hidden="1">{#N/A,#N/A,FALSE,"Index";#N/A,#N/A,FALSE,"COMPBS";#N/A,#N/A,FALSE,"COMPIS";#N/A,#N/A,FALSE,"MOBS";#N/A,#N/A,FALSE,"MOIS";#N/A,#N/A,FALSE,"M&amp;AEXP";#N/A,#N/A,FALSE,"D.L.EXP";#N/A,#N/A,FALSE,"MFGEXP";#N/A,#N/A,FALSE,"ADMEXP";#N/A,#N/A,FALSE,"DLPAY";#N/A,#N/A,FALSE,"INDPAY";#N/A,#N/A,FALSE,"HOURLY";#N/A,#N/A,FALSE,"HEAD";#N/A,#N/A,FALSE,"CASHTRAN";#N/A,#N/A,FALSE,"RESULT";#N/A,#N/A,FALSE,"CASHFLOW"}</definedName>
    <definedName name="wrn.My._.estimate._.report." localSheetId="18" hidden="1">{"Equipment",#N/A,FALSE,"A";"Summary",#N/A,FALSE,"B"}</definedName>
    <definedName name="wrn.My._.estimate._.report." hidden="1">{"Equipment",#N/A,FALSE,"A";"Summary",#N/A,FALSE,"B"}</definedName>
    <definedName name="wrn.MyTestReport." localSheetId="18" hidden="1">{"Alberta",#N/A,FALSE,"Pivot Data";#N/A,#N/A,FALSE,"Pivot Data";"HiddenColumns",#N/A,FALSE,"Pivot Data"}</definedName>
    <definedName name="wrn.MyTestReport." hidden="1">{"Alberta",#N/A,FALSE,"Pivot Data";#N/A,#N/A,FALSE,"Pivot Data";"HiddenColumns",#N/A,FALSE,"Pivot Data"}</definedName>
    <definedName name="wrn.Overhauls." localSheetId="18" hidden="1">{"Overhauls Calculations",#N/A,FALSE,"PROFORMA"}</definedName>
    <definedName name="wrn.Overhauls." hidden="1">{"Overhauls Calculations",#N/A,FALSE,"PROFORMA"}</definedName>
    <definedName name="wrn.Overhaulsb." localSheetId="18" hidden="1">{"Overhauls Calculations",#N/A,FALSE,"PROFORMA"}</definedName>
    <definedName name="wrn.Overhaulsb." hidden="1">{"Overhauls Calculations",#N/A,FALSE,"PROFORMA"}</definedName>
    <definedName name="wrn.Package." localSheetId="18" hidden="1">{#N/A,#N/A,TRUE,"Recommendation";#N/A,#N/A,TRUE,"Scenarios";#N/A,#N/A,TRUE,"Tax Adjusted WACC";#N/A,#N/A,TRUE,"Summary";#N/A,#N/A,TRUE,"Industrial";#N/A,#N/A,TRUE,"Apodaca &amp; Escobedo";#N/A,#N/A,TRUE,"Guadalupe";#N/A,#N/A,TRUE,"Santa Catarina";#N/A,#N/A,TRUE,"Debt Valuation"}</definedName>
    <definedName name="wrn.Package." hidden="1">{#N/A,#N/A,TRUE,"Recommendation";#N/A,#N/A,TRUE,"Scenarios";#N/A,#N/A,TRUE,"Tax Adjusted WACC";#N/A,#N/A,TRUE,"Summary";#N/A,#N/A,TRUE,"Industrial";#N/A,#N/A,TRUE,"Apodaca &amp; Escobedo";#N/A,#N/A,TRUE,"Guadalupe";#N/A,#N/A,TRUE,"Santa Catarina";#N/A,#N/A,TRUE,"Debt Valuation"}</definedName>
    <definedName name="wrn.Package2" localSheetId="18" hidden="1">{#N/A,#N/A,TRUE,"Recommendation";#N/A,#N/A,TRUE,"Scenarios";#N/A,#N/A,TRUE,"Tax Adjusted WACC";#N/A,#N/A,TRUE,"Summary";#N/A,#N/A,TRUE,"Industrial";#N/A,#N/A,TRUE,"Apodaca &amp; Escobedo";#N/A,#N/A,TRUE,"Guadalupe";#N/A,#N/A,TRUE,"Santa Catarina";#N/A,#N/A,TRUE,"Debt Valuation"}</definedName>
    <definedName name="wrn.Package2" hidden="1">{#N/A,#N/A,TRUE,"Recommendation";#N/A,#N/A,TRUE,"Scenarios";#N/A,#N/A,TRUE,"Tax Adjusted WACC";#N/A,#N/A,TRUE,"Summary";#N/A,#N/A,TRUE,"Industrial";#N/A,#N/A,TRUE,"Apodaca &amp; Escobedo";#N/A,#N/A,TRUE,"Guadalupe";#N/A,#N/A,TRUE,"Santa Catarina";#N/A,#N/A,TRUE,"Debt Valuation"}</definedName>
    <definedName name="wrn.PRINT." localSheetId="18" hidden="1">{#N/A,#N/A,FALSE,"Consolidated";#N/A,#N/A,FALSE,"Trading Corp";#N/A,#N/A,FALSE,"TTMI";#N/A,#N/A,FALSE,"Services";#N/A,#N/A,FALSE,"Energy America";#N/A,#N/A,FALSE,"Tanglewood";#N/A,#N/A,FALSE,"Vallecito";#N/A,#N/A,FALSE,"Kentucky Energy";#N/A,#N/A,FALSE,"Bluegrass";#N/A,#N/A,FALSE,"Somerset LP";#N/A,#N/A,FALSE,"Big Sandy";#N/A,#N/A,FALSE,"Cumberland";#N/A,#N/A,FALSE,"Canada";#N/A,#N/A,FALSE,"SETH";#N/A,#N/A,FALSE,"SOTUK";#N/A,#N/A,FALSE,"SOTIL";#N/A,#N/A,FALSE,"SEEL";#N/A,#N/A,FALSE,"GMBH";#N/A,#N/A,FALSE,"TTMI LTD"}</definedName>
    <definedName name="wrn.PRINT." hidden="1">{#N/A,#N/A,FALSE,"Consolidated";#N/A,#N/A,FALSE,"Trading Corp";#N/A,#N/A,FALSE,"TTMI";#N/A,#N/A,FALSE,"Services";#N/A,#N/A,FALSE,"Energy America";#N/A,#N/A,FALSE,"Tanglewood";#N/A,#N/A,FALSE,"Vallecito";#N/A,#N/A,FALSE,"Kentucky Energy";#N/A,#N/A,FALSE,"Bluegrass";#N/A,#N/A,FALSE,"Somerset LP";#N/A,#N/A,FALSE,"Big Sandy";#N/A,#N/A,FALSE,"Cumberland";#N/A,#N/A,FALSE,"Canada";#N/A,#N/A,FALSE,"SETH";#N/A,#N/A,FALSE,"SOTUK";#N/A,#N/A,FALSE,"SOTIL";#N/A,#N/A,FALSE,"SEEL";#N/A,#N/A,FALSE,"GMBH";#N/A,#N/A,FALSE,"TTMI LTD"}</definedName>
    <definedName name="wrn.Print._.Out."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 hidden="1">{#N/A,#N/A,FALSE,"Workpaper Tables 4-1 &amp; 4-2";#N/A,#N/A,FALSE,"Revenue Allocation Results";#N/A,#N/A,FALSE,"FERC Rev @ PR";#N/A,#N/A,FALSE,"Distribution Revenue Allocation";#N/A,#N/A,FALSE,"Nonallocated Revenues ";#N/A,#N/A,FALSE,"2000mixuse";#N/A,#N/A,FALSE,"MC Revenues- 00 sales, 96 MC's"}</definedName>
    <definedName name="wrn.Print_earnings_template." localSheetId="18" hidden="1">{"by_month",#N/A,TRUE,"template";"Destec_month",#N/A,TRUE,"template";"by_quarter",#N/A,TRUE,"template";"destec_quarter",#N/A,TRUE,"template";"by_year",#N/A,TRUE,"template";"Destec_annual",#N/A,TRUE,"template"}</definedName>
    <definedName name="wrn.Print_earnings_template." hidden="1">{"by_month",#N/A,TRUE,"template";"Destec_month",#N/A,TRUE,"template";"by_quarter",#N/A,TRUE,"template";"destec_quarter",#N/A,TRUE,"template";"by_year",#N/A,TRUE,"template";"Destec_annual",#N/A,TRUE,"template"}</definedName>
    <definedName name="wrn.Print_Var_Page." localSheetId="18" hidden="1">{"Var_page",#N/A,FALSE,"template"}</definedName>
    <definedName name="wrn.Print_Var_Page." hidden="1">{"Var_page",#N/A,FALSE,"template"}</definedName>
    <definedName name="wrn.Print_Variance." localSheetId="18" hidden="1">{"month_variance",#N/A,FALSE,"template"}</definedName>
    <definedName name="wrn.Print_Variance." hidden="1">{"month_variance",#N/A,FALSE,"template"}</definedName>
    <definedName name="wrn.Print_Variance_Page." localSheetId="18" hidden="1">{"variance_page",#N/A,FALSE,"template"}</definedName>
    <definedName name="wrn.Print_Variance_Page." hidden="1">{"variance_page",#N/A,FALSE,"template"}</definedName>
    <definedName name="wrn.PRNREP." localSheetId="18" hidden="1">{"ID1",#N/A,FALSE,"IDIQ-I";"id2",#N/A,FALSE,"IDIQ-II";"ID3",#N/A,FALSE,"IDIQ-III";"ID4",#N/A,FALSE,"IDIQ-IV";"id5",#N/A,FALSE,"IDIQ-V";"ID6",#N/A,FALSE,"IDIQ-VI";"DO1a",#N/A,FALSE,"DO-IA";"DO1b",#N/A,FALSE,"DO-IB";"DO1C",#N/A,FALSE,"DO-IC";"DO3",#N/A,FALSE,"DO-III";"DO4",#N/A,FALSE,"DO-IV";"DO5",#N/A,FALSE,"DO-V"}</definedName>
    <definedName name="wrn.PRNREP." hidden="1">{"ID1",#N/A,FALSE,"IDIQ-I";"id2",#N/A,FALSE,"IDIQ-II";"ID3",#N/A,FALSE,"IDIQ-III";"ID4",#N/A,FALSE,"IDIQ-IV";"id5",#N/A,FALSE,"IDIQ-V";"ID6",#N/A,FALSE,"IDIQ-VI";"DO1a",#N/A,FALSE,"DO-IA";"DO1b",#N/A,FALSE,"DO-IB";"DO1C",#N/A,FALSE,"DO-IC";"DO3",#N/A,FALSE,"DO-III";"DO4",#N/A,FALSE,"DO-IV";"DO5",#N/A,FALSE,"DO-V"}</definedName>
    <definedName name="wrn.RAP."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dm." localSheetId="18" hidden="1">{"ecm",#N/A,FALSE,"CES Inputs";"FINMOD 2",#N/A,FALSE,"CES Inputs";"hillpay",#N/A,FALSE,"CES Inputs";"psc",#N/A,FALSE,"PSC Output";"buyout",#N/A,FALSE,"Buyout";"total",#N/A,FALSE,"FY93-94 Maintenance"}</definedName>
    <definedName name="wrn.rdm." hidden="1">{"ecm",#N/A,FALSE,"CES Inputs";"FINMOD 2",#N/A,FALSE,"CES Inputs";"hillpay",#N/A,FALSE,"CES Inputs";"psc",#N/A,FALSE,"PSC Output";"buyout",#N/A,FALSE,"Buyout";"total",#N/A,FALSE,"FY93-94 Maintenance"}</definedName>
    <definedName name="wrn.rdm.1" localSheetId="18" hidden="1">{"ecm",#N/A,FALSE,"CES Inputs";"finmod",#N/A,FALSE,"CES Inputs";"hillpay",#N/A,FALSE,"CES Inputs";"psc",#N/A,FALSE,"PSC Output";"buyout",#N/A,FALSE,"Buyout";"Other Util Calcs",#N/A,FALSE,"CES Inputs";"Other Utility Calcs 2",#N/A,FALSE,"CES Inputs";"Other Utility Calcs 3",#N/A,FALSE,"CES Inputs"}</definedName>
    <definedName name="wrn.rdm.1" hidden="1">{"ecm",#N/A,FALSE,"CES Inputs";"finmod",#N/A,FALSE,"CES Inputs";"hillpay",#N/A,FALSE,"CES Inputs";"psc",#N/A,FALSE,"PSC Output";"buyout",#N/A,FALSE,"Buyout";"Other Util Calcs",#N/A,FALSE,"CES Inputs";"Other Utility Calcs 2",#N/A,FALSE,"CES Inputs";"Other Utility Calcs 3",#N/A,FALSE,"CES Inputs"}</definedName>
    <definedName name="wrn.rep1." localSheetId="18" hidden="1">{"h1",#N/A,FALSE,"H-1";"h21",#N/A,FALSE,"SCHEDULE H-2 LIGHTING";"h22",#N/A,FALSE,"SCHEDULE H-2  BOILERS";"h23",#N/A,FALSE,"SCHEDULE H-2  HVAC";"h24",#N/A,FALSE,"SCHEDULE H-2  ELEC PEAK SHAVING";"h25",#N/A,FALSE,"SCHEDULE H-2  Steam Dis";"h26",#N/A,FALSE,"SCHEDULE H-2  Motors";"h27",#N/A,FALSE,"SCHEDULE H-2  EMS";"h3",#N/A,FALSE,"H-3";"h4t1",#N/A,FALSE,"T1";"h4t3",#N/A,FALSE,"T3";"h4t4",#N/A,FALSE,"T4";"h4t5",#N/A,FALSE,"T5";"h4t7",#N/A,FALSE,"T7";"h4t8",#N/A,FALSE,"T8";"h4t11",#N/A,FALSE,"T11";"h4t13",#N/A,FALSE,"T13";"h5",#N/A,FALSE,"H-5";"h6",#N/A,FALSE,"H-6"}</definedName>
    <definedName name="wrn.rep1." hidden="1">{"h1",#N/A,FALSE,"H-1";"h21",#N/A,FALSE,"SCHEDULE H-2 LIGHTING";"h22",#N/A,FALSE,"SCHEDULE H-2  BOILERS";"h23",#N/A,FALSE,"SCHEDULE H-2  HVAC";"h24",#N/A,FALSE,"SCHEDULE H-2  ELEC PEAK SHAVING";"h25",#N/A,FALSE,"SCHEDULE H-2  Steam Dis";"h26",#N/A,FALSE,"SCHEDULE H-2  Motors";"h27",#N/A,FALSE,"SCHEDULE H-2  EMS";"h3",#N/A,FALSE,"H-3";"h4t1",#N/A,FALSE,"T1";"h4t3",#N/A,FALSE,"T3";"h4t4",#N/A,FALSE,"T4";"h4t5",#N/A,FALSE,"T5";"h4t7",#N/A,FALSE,"T7";"h4t8",#N/A,FALSE,"T8";"h4t11",#N/A,FALSE,"T11";"h4t13",#N/A,FALSE,"T13";"h5",#N/A,FALSE,"H-5";"h6",#N/A,FALSE,"H-6"}</definedName>
    <definedName name="wrn.Reserve._.Analysis." localSheetId="18" hidden="1">{"Page_1",#N/A,FALSE,"BAD4Q98";"Page_2",#N/A,FALSE,"BAD4Q98";"Page_3",#N/A,FALSE,"BAD4Q98";"Page_4",#N/A,FALSE,"BAD4Q98";"Page_5",#N/A,FALSE,"BAD4Q98";"Page_6",#N/A,FALSE,"BAD4Q98";"Input_1",#N/A,FALSE,"BAD4Q98";"Input_2",#N/A,FALSE,"BAD4Q98"}</definedName>
    <definedName name="wrn.Reserve._.Analysis." hidden="1">{"Page_1",#N/A,FALSE,"BAD4Q98";"Page_2",#N/A,FALSE,"BAD4Q98";"Page_3",#N/A,FALSE,"BAD4Q98";"Page_4",#N/A,FALSE,"BAD4Q98";"Page_5",#N/A,FALSE,"BAD4Q98";"Page_6",#N/A,FALSE,"BAD4Q98";"Input_1",#N/A,FALSE,"BAD4Q98";"Input_2",#N/A,FALSE,"BAD4Q98"}</definedName>
    <definedName name="wrn.Rev._.Alloc." localSheetId="18" hidden="1">{#N/A,#N/A,FALSE,"RRQ inputs ";#N/A,#N/A,FALSE,"FERC Rev @ PR";#N/A,#N/A,FALSE,"Distribution Revenue Allocation";#N/A,#N/A,FALSE,"Nonallocated Revenues";#N/A,#N/A,FALSE,"MC Revenues-03 sales, 96 MC's";#N/A,#N/A,FALSE,"FTA"}</definedName>
    <definedName name="wrn.Rev._.Alloc." hidden="1">{#N/A,#N/A,FALSE,"RRQ inputs ";#N/A,#N/A,FALSE,"FERC Rev @ PR";#N/A,#N/A,FALSE,"Distribution Revenue Allocation";#N/A,#N/A,FALSE,"Nonallocated Revenues";#N/A,#N/A,FALSE,"MC Revenues-03 sales, 96 MC's";#N/A,#N/A,FALSE,"FTA"}</definedName>
    <definedName name="wrn.Revenue." localSheetId="18" hidden="1">{#N/A,#N/A,FALSE,"3 Year Plan";#N/A,#N/A,FALSE,"3 Year Plan"}</definedName>
    <definedName name="wrn.Revenue." hidden="1">{#N/A,#N/A,FALSE,"3 Year Plan";#N/A,#N/A,FALSE,"3 Year Plan"}</definedName>
    <definedName name="wrn.ROTable." localSheetId="18" hidden="1">{#N/A,#N/A,FALSE,"Table Contents";#N/A,#N/A,FALSE,"Summary";#N/A,#N/A,FALSE,"RO2-A";#N/A,#N/A,FALSE,"RO3-A";#N/A,#N/A,FALSE,"RO4-A";#N/A,#N/A,FALSE,"RO5-A";#N/A,#N/A,FALSE,"RO6-A";#N/A,#N/A,FALSE,"RO7-A";#N/A,#N/A,FALSE,"94DC ";#N/A,#N/A,FALSE,"95DC";#N/A,#N/A,FALSE,"96DC"}</definedName>
    <definedName name="wrn.ROTable." hidden="1">{#N/A,#N/A,FALSE,"Table Contents";#N/A,#N/A,FALSE,"Summary";#N/A,#N/A,FALSE,"RO2-A";#N/A,#N/A,FALSE,"RO3-A";#N/A,#N/A,FALSE,"RO4-A";#N/A,#N/A,FALSE,"RO5-A";#N/A,#N/A,FALSE,"RO6-A";#N/A,#N/A,FALSE,"RO7-A";#N/A,#N/A,FALSE,"94DC ";#N/A,#N/A,FALSE,"95DC";#N/A,#N/A,FALSE,"96DC"}</definedName>
    <definedName name="wrn.RPT1." localSheetId="18" hidden="1">{"RPT1",#N/A,FALSE,"OIC650A"}</definedName>
    <definedName name="wrn.RPT1." hidden="1">{"RPT1",#N/A,FALSE,"OIC650A"}</definedName>
    <definedName name="wrn.RPT610." localSheetId="18" hidden="1">{"RPT610",#N/A,FALSE,"Sheet1"}</definedName>
    <definedName name="wrn.RPT610." hidden="1">{"RPT610",#N/A,FALSE,"Sheet1"}</definedName>
    <definedName name="wrn.rwc." localSheetId="18" hidden="1">{"hillpay",#N/A,FALSE,"CES Inputs";"buyout",#N/A,FALSE,"Buyout";"ecm",#N/A,FALSE,"CES Inputs";"finmod",#N/A,FALSE,"CES Inputs";"psc",#N/A,FALSE,"PSC Output";"o_m94",#N/A,FALSE,"FY94 570 Maint"}</definedName>
    <definedName name="wrn.rwc." hidden="1">{"hillpay",#N/A,FALSE,"CES Inputs";"buyout",#N/A,FALSE,"Buyout";"ecm",#N/A,FALSE,"CES Inputs";"finmod",#N/A,FALSE,"CES Inputs";"psc",#N/A,FALSE,"PSC Output";"o_m94",#N/A,FALSE,"FY94 570 Maint"}</definedName>
    <definedName name="wrn.Sch.A._.B." localSheetId="18" hidden="1">{"Sch.A_CWC_Summary",#N/A,FALSE,"Sch.A,B";"Sch.B_LLSummary",#N/A,FALSE,"Sch.A,B"}</definedName>
    <definedName name="wrn.Sch.A._.B." hidden="1">{"Sch.A_CWC_Summary",#N/A,FALSE,"Sch.A,B";"Sch.B_LLSummary",#N/A,FALSE,"Sch.A,B"}</definedName>
    <definedName name="wrn.Sch.A._.B._1" localSheetId="18" hidden="1">{"Sch.A_CWC_Summary",#N/A,FALSE,"Sch.A,B";"Sch.B_LLSummary",#N/A,FALSE,"Sch.A,B"}</definedName>
    <definedName name="wrn.Sch.A._.B._1" hidden="1">{"Sch.A_CWC_Summary",#N/A,FALSE,"Sch.A,B";"Sch.B_LLSummary",#N/A,FALSE,"Sch.A,B"}</definedName>
    <definedName name="wrn.Sch.C." localSheetId="18" hidden="1">{"Sch.C_Rev_lag",#N/A,FALSE,"Sch.C"}</definedName>
    <definedName name="wrn.Sch.C." hidden="1">{"Sch.C_Rev_lag",#N/A,FALSE,"Sch.C"}</definedName>
    <definedName name="wrn.Sch.C._1" localSheetId="18" hidden="1">{"Sch.C_Rev_lag",#N/A,FALSE,"Sch.C"}</definedName>
    <definedName name="wrn.Sch.C._1" hidden="1">{"Sch.C_Rev_lag",#N/A,FALSE,"Sch.C"}</definedName>
    <definedName name="wrn.Sch.D." localSheetId="18" hidden="1">{"Sch.D1_GasPurch",#N/A,FALSE,"Sch.D";"Sch.D2_ElecPurch",#N/A,FALSE,"Sch.D"}</definedName>
    <definedName name="wrn.Sch.D." hidden="1">{"Sch.D1_GasPurch",#N/A,FALSE,"Sch.D";"Sch.D2_ElecPurch",#N/A,FALSE,"Sch.D"}</definedName>
    <definedName name="wrn.Sch.D._1" localSheetId="18" hidden="1">{"Sch.D1_GasPurch",#N/A,FALSE,"Sch.D";"Sch.D2_ElecPurch",#N/A,FALSE,"Sch.D"}</definedName>
    <definedName name="wrn.Sch.D._1" hidden="1">{"Sch.D1_GasPurch",#N/A,FALSE,"Sch.D";"Sch.D2_ElecPurch",#N/A,FALSE,"Sch.D"}</definedName>
    <definedName name="wrn.Sch.E._.F." localSheetId="18" hidden="1">{"Sch.E_PayrollExp",#N/A,TRUE,"Sch.E,F";"Sch.F_FICA",#N/A,TRUE,"Sch.E,F"}</definedName>
    <definedName name="wrn.Sch.E._.F." hidden="1">{"Sch.E_PayrollExp",#N/A,TRUE,"Sch.E,F";"Sch.F_FICA",#N/A,TRUE,"Sch.E,F"}</definedName>
    <definedName name="wrn.Sch.E._.F._1" localSheetId="18" hidden="1">{"Sch.E_PayrollExp",#N/A,TRUE,"Sch.E,F";"Sch.F_FICA",#N/A,TRUE,"Sch.E,F"}</definedName>
    <definedName name="wrn.Sch.E._.F._1" hidden="1">{"Sch.E_PayrollExp",#N/A,TRUE,"Sch.E,F";"Sch.F_FICA",#N/A,TRUE,"Sch.E,F"}</definedName>
    <definedName name="wrn.Sch.G." localSheetId="18" hidden="1">{"Sch.G_ICP",#N/A,FALSE,"Sch.G"}</definedName>
    <definedName name="wrn.Sch.G." hidden="1">{"Sch.G_ICP",#N/A,FALSE,"Sch.G"}</definedName>
    <definedName name="wrn.Sch.G._1" localSheetId="18" hidden="1">{"Sch.G_ICP",#N/A,FALSE,"Sch.G"}</definedName>
    <definedName name="wrn.Sch.G._1" hidden="1">{"Sch.G_ICP",#N/A,FALSE,"Sch.G"}</definedName>
    <definedName name="wrn.Sch.H." localSheetId="18"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H."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H._1" localSheetId="18"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H._1"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I." localSheetId="18" hidden="1">{"Sch.I_Goods&amp;Svcs",#N/A,FALSE,"Sch.I"}</definedName>
    <definedName name="wrn.Sch.I." hidden="1">{"Sch.I_Goods&amp;Svcs",#N/A,FALSE,"Sch.I"}</definedName>
    <definedName name="wrn.Sch.I._1" localSheetId="18" hidden="1">{"Sch.I_Goods&amp;Svcs",#N/A,FALSE,"Sch.I"}</definedName>
    <definedName name="wrn.Sch.I._1" hidden="1">{"Sch.I_Goods&amp;Svcs",#N/A,FALSE,"Sch.I"}</definedName>
    <definedName name="wrn.Sch.J." localSheetId="18" hidden="1">{"Sch.J_CorpChgs",#N/A,FALSE,"Sch.J"}</definedName>
    <definedName name="wrn.Sch.J." hidden="1">{"Sch.J_CorpChgs",#N/A,FALSE,"Sch.J"}</definedName>
    <definedName name="wrn.Sch.J._1" localSheetId="18" hidden="1">{"Sch.J_CorpChgs",#N/A,FALSE,"Sch.J"}</definedName>
    <definedName name="wrn.Sch.J._1" hidden="1">{"Sch.J_CorpChgs",#N/A,FALSE,"Sch.J"}</definedName>
    <definedName name="wrn.Sch.K." localSheetId="18" hidden="1">{"Sch.K_P1_PropLease",#N/A,FALSE,"Sch.K";"Sch.K_P2_PropLease",#N/A,FALSE,"Sch.K"}</definedName>
    <definedName name="wrn.Sch.K." hidden="1">{"Sch.K_P1_PropLease",#N/A,FALSE,"Sch.K";"Sch.K_P2_PropLease",#N/A,FALSE,"Sch.K"}</definedName>
    <definedName name="wrn.Sch.K._1" localSheetId="18" hidden="1">{"Sch.K_P1_PropLease",#N/A,FALSE,"Sch.K";"Sch.K_P2_PropLease",#N/A,FALSE,"Sch.K"}</definedName>
    <definedName name="wrn.Sch.K._1" hidden="1">{"Sch.K_P1_PropLease",#N/A,FALSE,"Sch.K";"Sch.K_P2_PropLease",#N/A,FALSE,"Sch.K"}</definedName>
    <definedName name="wrn.Sch.L." localSheetId="18" hidden="1">{"Sch.L_MaterialIssue",#N/A,FALSE,"Sch.L"}</definedName>
    <definedName name="wrn.Sch.L." hidden="1">{"Sch.L_MaterialIssue",#N/A,FALSE,"Sch.L"}</definedName>
    <definedName name="wrn.Sch.L._1" localSheetId="18" hidden="1">{"Sch.L_MaterialIssue",#N/A,FALSE,"Sch.L"}</definedName>
    <definedName name="wrn.Sch.L._1" hidden="1">{"Sch.L_MaterialIssue",#N/A,FALSE,"Sch.L"}</definedName>
    <definedName name="wrn.Sch.M." localSheetId="18" hidden="1">{"Sch.M_Prop&amp;FFTaxes",#N/A,FALSE,"Sch.M"}</definedName>
    <definedName name="wrn.Sch.M." hidden="1">{"Sch.M_Prop&amp;FFTaxes",#N/A,FALSE,"Sch.M"}</definedName>
    <definedName name="wrn.Sch.M._1" localSheetId="18" hidden="1">{"Sch.M_Prop&amp;FFTaxes",#N/A,FALSE,"Sch.M"}</definedName>
    <definedName name="wrn.Sch.M._1" hidden="1">{"Sch.M_Prop&amp;FFTaxes",#N/A,FALSE,"Sch.M"}</definedName>
    <definedName name="wrn.Sch.N." localSheetId="18" hidden="1">{"Sch.N_IncTaxes",#N/A,FALSE,"Sch. N, O"}</definedName>
    <definedName name="wrn.Sch.N." hidden="1">{"Sch.N_IncTaxes",#N/A,FALSE,"Sch. N, O"}</definedName>
    <definedName name="wrn.Sch.N._1" localSheetId="18" hidden="1">{"Sch.N_IncTaxes",#N/A,FALSE,"Sch. N, O"}</definedName>
    <definedName name="wrn.Sch.N._1" hidden="1">{"Sch.N_IncTaxes",#N/A,FALSE,"Sch. N, O"}</definedName>
    <definedName name="wrn.Sch.O." localSheetId="18" hidden="1">{"Sch.O1_FedITDeferred",#N/A,FALSE,"Sch. N, O";"Sch_O2_Depreciation",#N/A,FALSE,"Sch. N, O";"Sch_O3_AmortInsurance",#N/A,FALSE,"Sch. N, O"}</definedName>
    <definedName name="wrn.Sch.O." hidden="1">{"Sch.O1_FedITDeferred",#N/A,FALSE,"Sch. N, O";"Sch_O2_Depreciation",#N/A,FALSE,"Sch. N, O";"Sch_O3_AmortInsurance",#N/A,FALSE,"Sch. N, O"}</definedName>
    <definedName name="wrn.Sch.O._1" localSheetId="18" hidden="1">{"Sch.O1_FedITDeferred",#N/A,FALSE,"Sch. N, O";"Sch_O2_Depreciation",#N/A,FALSE,"Sch. N, O";"Sch_O3_AmortInsurance",#N/A,FALSE,"Sch. N, O"}</definedName>
    <definedName name="wrn.Sch.O._1" hidden="1">{"Sch.O1_FedITDeferred",#N/A,FALSE,"Sch. N, O";"Sch_O2_Depreciation",#N/A,FALSE,"Sch. N, O";"Sch_O3_AmortInsurance",#N/A,FALSE,"Sch. N, O"}</definedName>
    <definedName name="wrn.Sch.P." localSheetId="18" hidden="1">{"Sch.P_BS_Bal",#N/A,FALSE,"WP-BS Elem"}</definedName>
    <definedName name="wrn.Sch.P." hidden="1">{"Sch.P_BS_Bal",#N/A,FALSE,"WP-BS Elem"}</definedName>
    <definedName name="wrn.Sch.P._.Accts." localSheetId="18" hidden="1">{"Sch.P_BS_Accts",#N/A,FALSE,"WP-BS Elem"}</definedName>
    <definedName name="wrn.Sch.P._.Accts." hidden="1">{"Sch.P_BS_Accts",#N/A,FALSE,"WP-BS Elem"}</definedName>
    <definedName name="wrn.Sch.P._.Accts._1" localSheetId="18" hidden="1">{"Sch.P_BS_Accts",#N/A,FALSE,"WP-BS Elem"}</definedName>
    <definedName name="wrn.Sch.P._.Accts._1" hidden="1">{"Sch.P_BS_Accts",#N/A,FALSE,"WP-BS Elem"}</definedName>
    <definedName name="wrn.Sch.P._1" localSheetId="18" hidden="1">{"Sch.P_BS_Bal",#N/A,FALSE,"WP-BS Elem"}</definedName>
    <definedName name="wrn.Sch.P._1" hidden="1">{"Sch.P_BS_Bal",#N/A,FALSE,"WP-BS Elem"}</definedName>
    <definedName name="wrn.Statement._.AD." localSheetId="18" hidden="1">{#N/A,#N/A,FALSE,"AD PG 1 OF 2";#N/A,#N/A,FALSE,"AD PG 2 OF 2"}</definedName>
    <definedName name="wrn.Statement._.AD." hidden="1">{#N/A,#N/A,FALSE,"AD PG 1 OF 2";#N/A,#N/A,FALSE,"AD PG 2 OF 2"}</definedName>
    <definedName name="wrn.Support." localSheetId="18" hidden="1">{#N/A,#N/A,FALSE,"2B-Support";#N/A,#N/A,FALSE,"2C-Support";#N/A,#N/A,FALSE,"2D-Support";#N/A,#N/A,FALSE,"2E-Support";#N/A,#N/A,FALSE,"3A-Support";#N/A,#N/A,FALSE,"3B-Support";#N/A,#N/A,FALSE,"4B-Support";#N/A,#N/A,FALSE,"4C-Support";#N/A,#N/A,FALSE,"4D-Support";#N/A,#N/A,FALSE,"4E-Support";#N/A,#N/A,FALSE,"5A-Support";#N/A,#N/A,FALSE,"6B-Support";#N/A,#N/A,FALSE,"6C-Support";#N/A,#N/A,FALSE,"7B-Support";#N/A,#N/A,FALSE,"7C-Support";#N/A,#N/A,FALSE,"7D-Support";#N/A,#N/A,FALSE,"7E-Support";#N/A,#N/A,FALSE,"7F-Support";#N/A,#N/A,FALSE,"7G-Support";#N/A,#N/A,FALSE,"7H-Support";#N/A,#N/A,FALSE,"7I-Support";#N/A,#N/A,FALSE,"7J-Support";#N/A,#N/A,FALSE,"7K-Support";#N/A,#N/A,FALSE,"7L-Support"}</definedName>
    <definedName name="wrn.Support." hidden="1">{#N/A,#N/A,FALSE,"2B-Support";#N/A,#N/A,FALSE,"2C-Support";#N/A,#N/A,FALSE,"2D-Support";#N/A,#N/A,FALSE,"2E-Support";#N/A,#N/A,FALSE,"3A-Support";#N/A,#N/A,FALSE,"3B-Support";#N/A,#N/A,FALSE,"4B-Support";#N/A,#N/A,FALSE,"4C-Support";#N/A,#N/A,FALSE,"4D-Support";#N/A,#N/A,FALSE,"4E-Support";#N/A,#N/A,FALSE,"5A-Support";#N/A,#N/A,FALSE,"6B-Support";#N/A,#N/A,FALSE,"6C-Support";#N/A,#N/A,FALSE,"7B-Support";#N/A,#N/A,FALSE,"7C-Support";#N/A,#N/A,FALSE,"7D-Support";#N/A,#N/A,FALSE,"7E-Support";#N/A,#N/A,FALSE,"7F-Support";#N/A,#N/A,FALSE,"7G-Support";#N/A,#N/A,FALSE,"7H-Support";#N/A,#N/A,FALSE,"7I-Support";#N/A,#N/A,FALSE,"7J-Support";#N/A,#N/A,FALSE,"7K-Support";#N/A,#N/A,FALSE,"7L-Support"}</definedName>
    <definedName name="wrn.test." localSheetId="18" hidden="1">{"page1",#N/A,TRUE,"2";"page2",#N/A,TRUE,"2"}</definedName>
    <definedName name="wrn.test." hidden="1">{"page1",#N/A,TRUE,"2";"page2",#N/A,TRUE,"2"}</definedName>
    <definedName name="wrn.test.1" localSheetId="18" hidden="1">{"page1",#N/A,TRUE,"2";"page2",#N/A,TRUE,"2"}</definedName>
    <definedName name="wrn.test.1" hidden="1">{"page1",#N/A,TRUE,"2";"page2",#N/A,TRUE,"2"}</definedName>
    <definedName name="wrn.test1." localSheetId="18" hidden="1">{"Income Statement",#N/A,FALSE,"CFMODEL";"Balance Sheet",#N/A,FALSE,"CFMODEL"}</definedName>
    <definedName name="wrn.test1." hidden="1">{"Income Statement",#N/A,FALSE,"CFMODEL";"Balance Sheet",#N/A,FALSE,"CFMODEL"}</definedName>
    <definedName name="wrn.test2." localSheetId="18" hidden="1">{"SourcesUses",#N/A,TRUE,"CFMODEL";"TransOverview",#N/A,TRUE,"CFMODEL"}</definedName>
    <definedName name="wrn.test2." hidden="1">{"SourcesUses",#N/A,TRUE,"CFMODEL";"TransOverview",#N/A,TRUE,"CFMODEL"}</definedName>
    <definedName name="wrn.test3." localSheetId="18" hidden="1">{"SourcesUses",#N/A,TRUE,#N/A;"TransOverview",#N/A,TRUE,"CFMODEL"}</definedName>
    <definedName name="wrn.test3." hidden="1">{"SourcesUses",#N/A,TRUE,#N/A;"TransOverview",#N/A,TRUE,"CFMODEL"}</definedName>
    <definedName name="wrn.test3.2" localSheetId="18" hidden="1">{"SourcesUses",#N/A,TRUE,#N/A;"TransOverview",#N/A,TRUE,"CFMODEL"}</definedName>
    <definedName name="wrn.test3.2" hidden="1">{"SourcesUses",#N/A,TRUE,#N/A;"TransOverview",#N/A,TRUE,"CFMODEL"}</definedName>
    <definedName name="wrn.test4." localSheetId="18" hidden="1">{"SourcesUses",#N/A,TRUE,"FundsFlow";"TransOverview",#N/A,TRUE,"FundsFlow"}</definedName>
    <definedName name="wrn.test4." hidden="1">{"SourcesUses",#N/A,TRUE,"FundsFlow";"TransOverview",#N/A,TRUE,"FundsFlow"}</definedName>
    <definedName name="wrn.test42." localSheetId="18" hidden="1">{"SourcesUses",#N/A,TRUE,"FundsFlow";"TransOverview",#N/A,TRUE,"FundsFlow"}</definedName>
    <definedName name="wrn.test42." hidden="1">{"SourcesUses",#N/A,TRUE,"FundsFlow";"TransOverview",#N/A,TRUE,"FundsFlow"}</definedName>
    <definedName name="wrn.TEST610." localSheetId="18" hidden="1">{"TEST610",#N/A,FALSE,"Sheet1"}</definedName>
    <definedName name="wrn.TEST610." hidden="1">{"TEST610",#N/A,FALSE,"Sheet1"}</definedName>
    <definedName name="wrn.TEST611." localSheetId="18" hidden="1">{"TEST611",#N/A,FALSE,"Sheet1"}</definedName>
    <definedName name="wrn.TEST611." hidden="1">{"TEST611",#N/A,FALSE,"Sheet1"}</definedName>
    <definedName name="wrn.Total." localSheetId="18" hidden="1">{"schedh3a",#N/A,TRUE,"H-3";"schedh3b",#N/A,TRUE,"H-3"}</definedName>
    <definedName name="wrn.Total." hidden="1">{"schedh3a",#N/A,TRUE,"H-3";"schedh3b",#N/A,TRUE,"H-3"}</definedName>
    <definedName name="wrn.XX." localSheetId="18" hidden="1">{#N/A,#N/A,FALSE,"337"}</definedName>
    <definedName name="wrn.XX." hidden="1">{#N/A,#N/A,FALSE,"337"}</definedName>
    <definedName name="wtf" hidden="1">#REF!</definedName>
    <definedName name="wvu.buyout." localSheetId="18" hidden="1">{TRUE,TRUE,-1.25,-15.5,604.5,366.75,FALSE,TRUE,TRUE,TRUE,0,7,#N/A,3,#N/A,7.2125,20.3333333333333,1,FALSE,FALSE,3,TRUE,1,FALSE,100,"Swvu.buyout.","ACwvu.buyout.",#N/A,FALSE,FALSE,0.75,0.44,1,1,2,"&amp;C&amp;""Helv,Bold""&amp;16Termination Buyout Methodology","&amp;L&amp;""Helv,Bold""CES\Way International, Inc. &amp;F&amp;D&amp;C&amp;""Helv,Bold""&amp;A&amp;RPage &amp;P",FALSE,FALSE,FALSE,TRUE,1,75,#N/A,#N/A,"=R3C2:R218C13","=C1,R2",#N/A,#N/A,FALSE,FALSE,TRUE,1,#N/A,#N/A,FALSE,FALSE,TRUE,TRUE,TRUE}</definedName>
    <definedName name="wvu.buyout." hidden="1">{TRUE,TRUE,-1.25,-15.5,604.5,366.75,FALSE,TRUE,TRUE,TRUE,0,7,#N/A,3,#N/A,7.2125,20.3333333333333,1,FALSE,FALSE,3,TRUE,1,FALSE,100,"Swvu.buyout.","ACwvu.buyout.",#N/A,FALSE,FALSE,0.75,0.44,1,1,2,"&amp;C&amp;""Helv,Bold""&amp;16Termination Buyout Methodology","&amp;L&amp;""Helv,Bold""CES\Way International, Inc. &amp;F&amp;D&amp;C&amp;""Helv,Bold""&amp;A&amp;RPage &amp;P",FALSE,FALSE,FALSE,TRUE,1,75,#N/A,#N/A,"=R3C2:R218C13","=C1,R2",#N/A,#N/A,FALSE,FALSE,TRUE,1,#N/A,#N/A,FALSE,FALSE,TRUE,TRUE,TRUE}</definedName>
    <definedName name="wvu.ecm." localSheetId="18" hidden="1">{TRUE,TRUE,-1.25,-15.5,604.5,366.75,FALSE,TRUE,TRUE,TRUE,0,2,#N/A,18,#N/A,8.46511627906977,26.875,1,FALSE,FALSE,3,TRUE,1,FALSE,75,"Swvu.ecm.","ACwvu.ecm.",#N/A,FALSE,FALSE,0.72,0.2,0.166,0.166,2,"&amp;C&amp;""Helv,Bold""&amp;16Energy Conservation Overview ","&amp;L&amp;""Helv,Bold""CES/Way International, Inc. &amp;F&amp;D&amp;C&amp;""Helv,Bold""&amp;A",TRUE,TRUE,FALSE,TRUE,1,#N/A,1,1,"=R13C2:R41C8",FALSE,#N/A,#N/A,TRUE,FALSE,FALSE,1,#N/A,#N/A,FALSE,FALSE,TRUE,TRUE,TRUE}</definedName>
    <definedName name="wvu.ecm." hidden="1">{TRUE,TRUE,-1.25,-15.5,604.5,366.75,FALSE,TRUE,TRUE,TRUE,0,2,#N/A,18,#N/A,8.46511627906977,26.875,1,FALSE,FALSE,3,TRUE,1,FALSE,75,"Swvu.ecm.","ACwvu.ecm.",#N/A,FALSE,FALSE,0.72,0.2,0.166,0.166,2,"&amp;C&amp;""Helv,Bold""&amp;16Energy Conservation Overview ","&amp;L&amp;""Helv,Bold""CES/Way International, Inc. &amp;F&amp;D&amp;C&amp;""Helv,Bold""&amp;A",TRUE,TRUE,FALSE,TRUE,1,#N/A,1,1,"=R13C2:R41C8",FALSE,#N/A,#N/A,TRUE,FALSE,FALSE,1,#N/A,#N/A,FALSE,FALSE,TRUE,TRUE,TRUE}</definedName>
    <definedName name="wvu.finmod." localSheetId="18" hidden="1">{TRUE,TRUE,-1.25,-15.5,604.5,366.75,FALSE,TRUE,TRUE,TRUE,0,7,#N/A,29,#N/A,26.0344827586207,87.4,1,FALSE,FALSE,3,TRUE,1,FALSE,25,"Swvu.finmod.","ACwvu.finmod.",#N/A,FALSE,FALSE,0.72,0.2,0.166,0.166,1,"&amp;C&amp;""Helv,Bold""&amp;16Financial Overview ","&amp;L&amp;""Helv,Bold""CES/Way International, Inc. &amp;F&amp;D&amp;C&amp;""Helv,Bold""&amp;A",TRUE,TRUE,FALSE,TRUE,1,#N/A,1,1,"=R10C11:R89C22",FALSE,#N/A,#N/A,TRUE,FALSE,FALSE,1,#N/A,#N/A,FALSE,FALSE,TRUE,TRUE,TRUE}</definedName>
    <definedName name="wvu.finmod." hidden="1">{TRUE,TRUE,-1.25,-15.5,604.5,366.75,FALSE,TRUE,TRUE,TRUE,0,7,#N/A,29,#N/A,26.0344827586207,87.4,1,FALSE,FALSE,3,TRUE,1,FALSE,25,"Swvu.finmod.","ACwvu.finmod.",#N/A,FALSE,FALSE,0.72,0.2,0.166,0.166,1,"&amp;C&amp;""Helv,Bold""&amp;16Financial Overview ","&amp;L&amp;""Helv,Bold""CES/Way International, Inc. &amp;F&amp;D&amp;C&amp;""Helv,Bold""&amp;A",TRUE,TRUE,FALSE,TRUE,1,#N/A,1,1,"=R10C11:R89C22",FALSE,#N/A,#N/A,TRUE,FALSE,FALSE,1,#N/A,#N/A,FALSE,FALSE,TRUE,TRUE,TRUE}</definedName>
    <definedName name="wvu.hillpay." localSheetId="18" hidden="1">{TRUE,TRUE,-1.25,-15.5,604.5,366.75,FALSE,TRUE,TRUE,TRUE,0,41,#N/A,50,#N/A,8.40697674418605,26.9375,1,FALSE,FALSE,3,TRUE,1,FALSE,75,"Swvu.hillpay.","ACwvu.hillpay.",#N/A,FALSE,FALSE,0.72,0.2,0.166,0.166,1,"&amp;C&amp;""Helv,Bold""&amp;16Hill AFB Payment Calculation ","&amp;L&amp;""Helv,Bold""CES/Way International, Inc. &amp;F&amp;D&amp;C&amp;""Helv,Bold""&amp;A",TRUE,TRUE,FALSE,TRUE,1,81,#N/A,#N/A,"=R21C41:R73C46",FALSE,#N/A,#N/A,TRUE,FALSE,TRUE,1,#N/A,#N/A,FALSE,FALSE,TRUE,TRUE,TRUE}</definedName>
    <definedName name="wvu.hillpay." hidden="1">{TRUE,TRUE,-1.25,-15.5,604.5,366.75,FALSE,TRUE,TRUE,TRUE,0,41,#N/A,50,#N/A,8.40697674418605,26.9375,1,FALSE,FALSE,3,TRUE,1,FALSE,75,"Swvu.hillpay.","ACwvu.hillpay.",#N/A,FALSE,FALSE,0.72,0.2,0.166,0.166,1,"&amp;C&amp;""Helv,Bold""&amp;16Hill AFB Payment Calculation ","&amp;L&amp;""Helv,Bold""CES/Way International, Inc. &amp;F&amp;D&amp;C&amp;""Helv,Bold""&amp;A",TRUE,TRUE,FALSE,TRUE,1,81,#N/A,#N/A,"=R21C41:R73C46",FALSE,#N/A,#N/A,TRUE,FALSE,TRUE,1,#N/A,#N/A,FALSE,FALSE,TRUE,TRUE,TRUE}</definedName>
    <definedName name="wvu.maint." localSheetId="18" hidden="1">{TRUE,TRUE,-1.25,-15.5,604.5,366.75,FALSE,TRUE,TRUE,TRUE,0,6,#N/A,78,#N/A,13.1509433962264,27.0909090909091,1,FALSE,FALSE,3,TRUE,1,FALSE,50,"Swvu.maint.","ACwvu.maint.",#N/A,FALSE,FALSE,0.72,0.2,0.166,0.166,2,"&amp;C&amp;""Helv,Bold""&amp;16Total Projected Maintenance Savings Breakdown ","&amp;L&amp;""Helv,Bold""CES/Way International, Inc. &amp;C&amp;""Helv,Bold""&amp;A&amp;R&amp;""Helv,Bold""&amp;F&amp;D",TRUE,TRUE,FALSE,TRUE,1,#N/A,1,1,"=R96C12:R114C16",FALSE,#N/A,#N/A,TRUE,FALSE,FALSE,1,65532,65532,FALSE,FALSE,TRUE,TRUE,TRUE}</definedName>
    <definedName name="wvu.maint." hidden="1">{TRUE,TRUE,-1.25,-15.5,604.5,366.75,FALSE,TRUE,TRUE,TRUE,0,6,#N/A,78,#N/A,13.1509433962264,27.0909090909091,1,FALSE,FALSE,3,TRUE,1,FALSE,50,"Swvu.maint.","ACwvu.maint.",#N/A,FALSE,FALSE,0.72,0.2,0.166,0.166,2,"&amp;C&amp;""Helv,Bold""&amp;16Total Projected Maintenance Savings Breakdown ","&amp;L&amp;""Helv,Bold""CES/Way International, Inc. &amp;C&amp;""Helv,Bold""&amp;A&amp;R&amp;""Helv,Bold""&amp;F&amp;D",TRUE,TRUE,FALSE,TRUE,1,#N/A,1,1,"=R96C12:R114C16",FALSE,#N/A,#N/A,TRUE,FALSE,FALSE,1,65532,65532,FALSE,FALSE,TRUE,TRUE,TRUE}</definedName>
    <definedName name="wvu.monitor." localSheetId="18" hidden="1">{TRUE,TRUE,-1.25,-15.5,604.5,366.75,FALSE,TRUE,TRUE,TRUE,0,11,#N/A,93,#N/A,12.9298245614035,27.6363636363636,1,FALSE,FALSE,3,TRUE,1,FALSE,50,"Swvu.monitor.","ACwvu.monitor.",#N/A,FALSE,FALSE,0.72,0.2,0.166,0.166,2,"&amp;C&amp;""Helv,Bold""&amp;16CES/Way Monitoring/Maintenance Breakdown ","&amp;L&amp;""Helv,Bold""CES/Way International, Inc. &amp;C&amp;""Helv,Bold""&amp;A&amp;R&amp;""Helv,Bold""&amp;F&amp;D",TRUE,TRUE,FALSE,TRUE,1,#N/A,1,1,"=R96C18:R114C22",FALSE,#N/A,#N/A,TRUE,FALSE,FALSE,1,65532,65532,FALSE,FALSE,TRUE,TRUE,TRUE}</definedName>
    <definedName name="wvu.monitor." hidden="1">{TRUE,TRUE,-1.25,-15.5,604.5,366.75,FALSE,TRUE,TRUE,TRUE,0,11,#N/A,93,#N/A,12.9298245614035,27.6363636363636,1,FALSE,FALSE,3,TRUE,1,FALSE,50,"Swvu.monitor.","ACwvu.monitor.",#N/A,FALSE,FALSE,0.72,0.2,0.166,0.166,2,"&amp;C&amp;""Helv,Bold""&amp;16CES/Way Monitoring/Maintenance Breakdown ","&amp;L&amp;""Helv,Bold""CES/Way International, Inc. &amp;C&amp;""Helv,Bold""&amp;A&amp;R&amp;""Helv,Bold""&amp;F&amp;D",TRUE,TRUE,FALSE,TRUE,1,#N/A,1,1,"=R96C18:R114C22",FALSE,#N/A,#N/A,TRUE,FALSE,FALSE,1,65532,65532,FALSE,FALSE,TRUE,TRUE,TRUE}</definedName>
    <definedName name="wvu.o_m94." localSheetId="18" hidden="1">{TRUE,TRUE,-1.4,-17.6,619.2,378,FALSE,TRUE,TRUE,TRUE,0,1,#N/A,1,#N/A,5.13541666666667,21.0769230769231,1,FALSE,FALSE,3,TRUE,1,FALSE,100,"Swvu.o_m94.","ACwvu.o_m94.",#N/A,FALSE,FALSE,0.75,0.75,1,1,1,"&amp;CFY94 570 Maint","Page &amp;P",TRUE,TRUE,FALSE,TRUE,1,100,#N/A,#N/A,"=R5C1:R89C3",FALSE,#N/A,#N/A,FALSE,FALSE,TRUE,1,#N/A,#N/A,FALSE,FALSE,TRUE,TRUE,TRUE}</definedName>
    <definedName name="wvu.o_m94." hidden="1">{TRUE,TRUE,-1.4,-17.6,619.2,378,FALSE,TRUE,TRUE,TRUE,0,1,#N/A,1,#N/A,5.13541666666667,21.0769230769231,1,FALSE,FALSE,3,TRUE,1,FALSE,100,"Swvu.o_m94.","ACwvu.o_m94.",#N/A,FALSE,FALSE,0.75,0.75,1,1,1,"&amp;CFY94 570 Maint","Page &amp;P",TRUE,TRUE,FALSE,TRUE,1,100,#N/A,#N/A,"=R5C1:R89C3",FALSE,#N/A,#N/A,FALSE,FALSE,TRUE,1,#N/A,#N/A,FALSE,FALSE,TRUE,TRUE,TRUE}</definedName>
    <definedName name="wvu.psc." localSheetId="18" hidden="1">{TRUE,TRUE,-1.25,-15.5,604.5,366.75,FALSE,TRUE,TRUE,TRUE,0,1,#N/A,1,#N/A,14.925,43.7,1,FALSE,FALSE,3,TRUE,1,FALSE,50,"Swvu.psc.","ACwvu.psc.",#N/A,FALSE,FALSE,0.2,0.25,1.02,0.83,1,"&amp;C&amp;""Helv,Bold""&amp;16Total Resource Cost Test","&amp;L&amp;""Helv,Bold""CES/Way International, Inc. &amp;F&amp;D&amp;C&amp;""Helv,Bold""&amp;A",TRUE,TRUE,FALSE,TRUE,1,#N/A,1,1,"=R6C1:R68C8",FALSE,#N/A,#N/A,FALSE,FALSE,FALSE,1,#N/A,#N/A,FALSE,FALSE,TRUE,TRUE,TRUE}</definedName>
    <definedName name="wvu.psc." hidden="1">{TRUE,TRUE,-1.25,-15.5,604.5,366.75,FALSE,TRUE,TRUE,TRUE,0,1,#N/A,1,#N/A,14.925,43.7,1,FALSE,FALSE,3,TRUE,1,FALSE,50,"Swvu.psc.","ACwvu.psc.",#N/A,FALSE,FALSE,0.2,0.25,1.02,0.83,1,"&amp;C&amp;""Helv,Bold""&amp;16Total Resource Cost Test","&amp;L&amp;""Helv,Bold""CES/Way International, Inc. &amp;F&amp;D&amp;C&amp;""Helv,Bold""&amp;A",TRUE,TRUE,FALSE,TRUE,1,#N/A,1,1,"=R6C1:R68C8",FALSE,#N/A,#N/A,FALSE,FALSE,FALSE,1,#N/A,#N/A,FALSE,FALSE,TRUE,TRUE,TRUE}</definedName>
    <definedName name="wvu1.maint." localSheetId="18" hidden="1">{TRUE,TRUE,-1.25,-15.5,604.5,366.75,FALSE,TRUE,TRUE,TRUE,0,6,#N/A,78,#N/A,13.1509433962264,27.0909090909091,1,FALSE,FALSE,3,TRUE,1,FALSE,50,"Swvu.maint.","ACwvu.maint.",#N/A,FALSE,FALSE,0.72,0.2,0.166,0.166,2,"&amp;C&amp;""Helv,Bold""&amp;16Total Projected Maintenance Savings Breakdown ","&amp;L&amp;""Helv,Bold""CES/Way International, Inc. &amp;C&amp;""Helv,Bold""&amp;A&amp;R&amp;""Helv,Bold""&amp;F&amp;D",TRUE,TRUE,FALSE,TRUE,1,#N/A,1,1,"=R96C12:R114C16",FALSE,#N/A,#N/A,TRUE,FALSE,FALSE,1,65532,65532,FALSE,FALSE,TRUE,TRUE,TRUE}</definedName>
    <definedName name="wvu1.maint." hidden="1">{TRUE,TRUE,-1.25,-15.5,604.5,366.75,FALSE,TRUE,TRUE,TRUE,0,6,#N/A,78,#N/A,13.1509433962264,27.0909090909091,1,FALSE,FALSE,3,TRUE,1,FALSE,50,"Swvu.maint.","ACwvu.maint.",#N/A,FALSE,FALSE,0.72,0.2,0.166,0.166,2,"&amp;C&amp;""Helv,Bold""&amp;16Total Projected Maintenance Savings Breakdown ","&amp;L&amp;""Helv,Bold""CES/Way International, Inc. &amp;C&amp;""Helv,Bold""&amp;A&amp;R&amp;""Helv,Bold""&amp;F&amp;D",TRUE,TRUE,FALSE,TRUE,1,#N/A,1,1,"=R96C12:R114C16",FALSE,#N/A,#N/A,TRUE,FALSE,FALSE,1,65532,65532,FALSE,FALSE,TRUE,TRUE,TRUE}</definedName>
    <definedName name="wwwwwwww" localSheetId="18" hidden="1">{"2002Frcst","05Month",FALSE,"Frcst Format 2002"}</definedName>
    <definedName name="wwwwwwww" hidden="1">{"2002Frcst","05Month",FALSE,"Frcst Format 2002"}</definedName>
    <definedName name="x" localSheetId="18" hidden="1">{"Page_1",#N/A,FALSE,"BAD4Q98";"Page_2",#N/A,FALSE,"BAD4Q98";"Page_3",#N/A,FALSE,"BAD4Q98";"Page_4",#N/A,FALSE,"BAD4Q98";"Page_5",#N/A,FALSE,"BAD4Q98";"Page_6",#N/A,FALSE,"BAD4Q98";"Input_1",#N/A,FALSE,"BAD4Q98";"Input_2",#N/A,FALSE,"BAD4Q98"}</definedName>
    <definedName name="x" hidden="1">{"Page_1",#N/A,FALSE,"BAD4Q98";"Page_2",#N/A,FALSE,"BAD4Q98";"Page_3",#N/A,FALSE,"BAD4Q98";"Page_4",#N/A,FALSE,"BAD4Q98";"Page_5",#N/A,FALSE,"BAD4Q98";"Page_6",#N/A,FALSE,"BAD4Q98";"Input_1",#N/A,FALSE,"BAD4Q98";"Input_2",#N/A,FALSE,"BAD4Q98"}</definedName>
    <definedName name="X_Amortization" localSheetId="18">#REF!,#REF!,#REF!,#REF!,#REF!,#REF!</definedName>
    <definedName name="X_Amortization">#REF!,#REF!,#REF!,#REF!,#REF!,#REF!</definedName>
    <definedName name="X_Vld_Amort">#REF!</definedName>
    <definedName name="X_Vld_APIC">#REF!</definedName>
    <definedName name="X_Vld_ChgCash">#REF!</definedName>
    <definedName name="X_Vld_CStk" localSheetId="18">#REF!</definedName>
    <definedName name="X_Vld_CStk">#REF!</definedName>
    <definedName name="X_Vld_DefCr" localSheetId="18">#REF!</definedName>
    <definedName name="X_Vld_DefCr">#REF!</definedName>
    <definedName name="X_Vld_Depr" localSheetId="18">#REF!</definedName>
    <definedName name="X_Vld_Depr">#REF!</definedName>
    <definedName name="X_Vld_ESOP">#REF!</definedName>
    <definedName name="X_Vld_GdWl">#REF!</definedName>
    <definedName name="X_Vld_Inv">#REF!</definedName>
    <definedName name="X_Vld_LTAst">#REF!</definedName>
    <definedName name="X_Vld_LTDebt">#REF!</definedName>
    <definedName name="X_Vld_MinInt">#REF!</definedName>
    <definedName name="X_Vld_NetWrkCap">#REF!</definedName>
    <definedName name="X_Vld_NucTrst">#REF!</definedName>
    <definedName name="X_Vld_OthInc">#REF!</definedName>
    <definedName name="X_Vld_PfStk">#REF!</definedName>
    <definedName name="X_Vld_PPE">#REF!</definedName>
    <definedName name="X_Vld_RE">#REF!</definedName>
    <definedName name="X_Vld_RegAst">#REF!</definedName>
    <definedName name="X_Vld_Tax">#REF!</definedName>
    <definedName name="X_Vld_TrstPfSec">#REF!</definedName>
    <definedName name="xa" localSheetId="18">OFFSET(Yaxis,0,-1)</definedName>
    <definedName name="xa">OFFSET(Yaxis,0,-1)</definedName>
    <definedName name="xaxIS" localSheetId="18">OFFSET(Yaxis,0,-1)</definedName>
    <definedName name="xaxIS">OFFSET(Yaxis,0,-1)</definedName>
    <definedName name="xes" localSheetId="18" hidden="1">{#N/A,#N/A,FALSE,"Aging Summary";#N/A,#N/A,FALSE,"Ratio Analysis";#N/A,#N/A,FALSE,"Test 120 Day Accts";#N/A,#N/A,FALSE,"Tickmarks"}</definedName>
    <definedName name="xes" hidden="1">{#N/A,#N/A,FALSE,"Aging Summary";#N/A,#N/A,FALSE,"Ratio Analysis";#N/A,#N/A,FALSE,"Test 120 Day Accts";#N/A,#N/A,FALSE,"Tickmarks"}</definedName>
    <definedName name="XmnRefRange">#REF!</definedName>
    <definedName name="XREF_COLUMN_1" localSheetId="18" hidden="1">#REF!</definedName>
    <definedName name="XREF_COLUMN_1" hidden="1">#REF!</definedName>
    <definedName name="XREF_COLUMN_10" localSheetId="18" hidden="1">#REF!</definedName>
    <definedName name="XREF_COLUMN_10" hidden="1">#REF!</definedName>
    <definedName name="XREF_COLUMN_2" localSheetId="18" hidden="1">#REF!</definedName>
    <definedName name="XREF_COLUMN_2" hidden="1">#REF!</definedName>
    <definedName name="XREF_COLUMN_3" localSheetId="18" hidden="1">#REF!</definedName>
    <definedName name="XREF_COLUMN_3" hidden="1">#REF!</definedName>
    <definedName name="XREF_COLUMN_4" localSheetId="18" hidden="1">#REF!</definedName>
    <definedName name="XREF_COLUMN_4" hidden="1">#REF!</definedName>
    <definedName name="XREF_COLUMN_5" localSheetId="18" hidden="1">#REF!</definedName>
    <definedName name="XREF_COLUMN_5" hidden="1">#REF!</definedName>
    <definedName name="XREF_COLUMN_6" hidden="1">#REF!</definedName>
    <definedName name="XREF_COLUMN_7" hidden="1">#REF!</definedName>
    <definedName name="XREF_COLUMN_8" hidden="1">#REF!</definedName>
    <definedName name="XREF_COLUMN_9" hidden="1">#REF!</definedName>
    <definedName name="XRefActiveRow" hidden="1">#REF!</definedName>
    <definedName name="XRefColumnsCount" hidden="1">1</definedName>
    <definedName name="XRefCopy1" localSheetId="18" hidden="1">#REF!</definedName>
    <definedName name="XRefCopy1" hidden="1">#REF!</definedName>
    <definedName name="XRefCopy10" localSheetId="18" hidden="1">#REF!</definedName>
    <definedName name="XRefCopy10" hidden="1">#REF!</definedName>
    <definedName name="XRefCopy10Row" localSheetId="18" hidden="1">#REF!</definedName>
    <definedName name="XRefCopy10Row" hidden="1">#REF!</definedName>
    <definedName name="XRefCopy11" hidden="1">#REF!</definedName>
    <definedName name="XRefCopy11Row" hidden="1">#REF!</definedName>
    <definedName name="XRefCopy12" hidden="1">#REF!</definedName>
    <definedName name="XRefCopy12Row" hidden="1">#REF!</definedName>
    <definedName name="XRefCopy13" hidden="1">#REF!</definedName>
    <definedName name="XRefCopy13Row" hidden="1">#REF!</definedName>
    <definedName name="XRefCopy14" hidden="1">#REF!</definedName>
    <definedName name="XRefCopy14Row" hidden="1">#REF!</definedName>
    <definedName name="XRefCopy15" hidden="1">#REF!</definedName>
    <definedName name="XRefCopy15Row" hidden="1">#REF!</definedName>
    <definedName name="XRefCopy16" hidden="1">#REF!</definedName>
    <definedName name="XRefCopy16Row" hidden="1">#REF!</definedName>
    <definedName name="XRefCopy17" hidden="1">#REF!</definedName>
    <definedName name="XRefCopy17Row" hidden="1">#REF!</definedName>
    <definedName name="XRefCopy18" hidden="1">#REF!</definedName>
    <definedName name="XRefCopy18Row" hidden="1">#REF!</definedName>
    <definedName name="XRefCopy19" hidden="1">#REF!</definedName>
    <definedName name="XRefCopy19Row" hidden="1">#REF!</definedName>
    <definedName name="XRefCopy1Row" hidden="1">#REF!</definedName>
    <definedName name="XRefCopy2" hidden="1">#REF!</definedName>
    <definedName name="XRefCopy20" hidden="1">#REF!</definedName>
    <definedName name="XRefCopy20Row" hidden="1">#REF!</definedName>
    <definedName name="XRefCopy21" hidden="1">#REF!</definedName>
    <definedName name="XRefCopy21Row" hidden="1">#REF!</definedName>
    <definedName name="XRefCopy22" hidden="1">#REF!</definedName>
    <definedName name="XRefCopy22Row" hidden="1">#REF!</definedName>
    <definedName name="XRefCopy2Row" hidden="1">#REF!</definedName>
    <definedName name="XRefCopy3" localSheetId="18" hidden="1">#REF!</definedName>
    <definedName name="XRefCopy3" hidden="1">#REF!</definedName>
    <definedName name="XRefCopy3Row" localSheetId="18" hidden="1">#REF!</definedName>
    <definedName name="XRefCopy3Row" hidden="1">#REF!</definedName>
    <definedName name="XRefCopy4" localSheetId="18" hidden="1">#REF!</definedName>
    <definedName name="XRefCopy4" hidden="1">#REF!</definedName>
    <definedName name="XRefCopy4Row" localSheetId="18" hidden="1">#REF!</definedName>
    <definedName name="XRefCopy4Row" hidden="1">#REF!</definedName>
    <definedName name="XRefCopy5" localSheetId="18" hidden="1">#REF!</definedName>
    <definedName name="XRefCopy5" hidden="1">#REF!</definedName>
    <definedName name="XRefCopy5Row" localSheetId="18" hidden="1">#REF!</definedName>
    <definedName name="XRefCopy5Row" hidden="1">#REF!</definedName>
    <definedName name="XRefCopy6" hidden="1">#REF!</definedName>
    <definedName name="XRefCopy6Row" hidden="1">#REF!</definedName>
    <definedName name="XRefCopy7" hidden="1">#REF!</definedName>
    <definedName name="XRefCopy7Row" hidden="1">#REF!</definedName>
    <definedName name="XRefCopy8" hidden="1">#REF!</definedName>
    <definedName name="XRefCopy8Row" hidden="1">#REF!</definedName>
    <definedName name="XRefCopy9" hidden="1">#REF!</definedName>
    <definedName name="XRefCopy9Row" hidden="1">#REF!</definedName>
    <definedName name="XRefCopyRangeCount" hidden="1">1</definedName>
    <definedName name="XRefPaste1" localSheetId="18" hidden="1">#REF!</definedName>
    <definedName name="XRefPaste1" hidden="1">#REF!</definedName>
    <definedName name="XRefPaste1Row" localSheetId="18" hidden="1">#REF!</definedName>
    <definedName name="XRefPaste1Row" hidden="1">#REF!</definedName>
    <definedName name="XRefPaste2" localSheetId="18" hidden="1">#REF!</definedName>
    <definedName name="XRefPaste2" hidden="1">#REF!</definedName>
    <definedName name="XRefPaste2Row" hidden="1">#REF!</definedName>
    <definedName name="XRefPaste3" hidden="1">#REF!</definedName>
    <definedName name="XRefPaste3Row" hidden="1">#REF!</definedName>
    <definedName name="XRefPaste4" hidden="1">#REF!</definedName>
    <definedName name="XRefPaste4Row" localSheetId="18" hidden="1">#REF!</definedName>
    <definedName name="XRefPaste4Row" hidden="1">#REF!</definedName>
    <definedName name="XRefPaste5Row" localSheetId="18" hidden="1">#REF!</definedName>
    <definedName name="XRefPaste5Row" hidden="1">#REF!</definedName>
    <definedName name="XRefPaste6" localSheetId="18" hidden="1">#REF!</definedName>
    <definedName name="XRefPaste6" hidden="1">#REF!</definedName>
    <definedName name="XRefPaste6Row" localSheetId="18" hidden="1">#REF!</definedName>
    <definedName name="XRefPaste6Row" hidden="1">#REF!</definedName>
    <definedName name="XRefPasteRangeCount" hidden="1">3</definedName>
    <definedName name="xsTYPE">"tbl"</definedName>
    <definedName name="xx" localSheetId="35">#REF!</definedName>
    <definedName name="xx" localSheetId="36">#REF!</definedName>
    <definedName name="xx" localSheetId="37">#REF!</definedName>
    <definedName name="xx" localSheetId="26">#REF!</definedName>
    <definedName name="xx" localSheetId="27">#REF!</definedName>
    <definedName name="xx" localSheetId="28">#REF!</definedName>
    <definedName name="xx" localSheetId="29">#REF!</definedName>
    <definedName name="xx" localSheetId="30">#REF!</definedName>
    <definedName name="xx" localSheetId="31">#REF!</definedName>
    <definedName name="xx" localSheetId="32">#REF!</definedName>
    <definedName name="xx" localSheetId="18">#REF!</definedName>
    <definedName name="xx" localSheetId="0">#REF!</definedName>
    <definedName name="xx">#REF!</definedName>
    <definedName name="xxx" localSheetId="18"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x"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xxx" localSheetId="18"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xxx"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yz">#REF!</definedName>
    <definedName name="Year" localSheetId="18">#REF!</definedName>
    <definedName name="year">#REF!</definedName>
    <definedName name="YEClose1992" localSheetId="18">#REF!</definedName>
    <definedName name="YEClose1992">#REF!</definedName>
    <definedName name="yeperiod" localSheetId="18">#REF!</definedName>
    <definedName name="yeperiod">#REF!</definedName>
    <definedName name="yes" localSheetId="18"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yes"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Yes_No">#REF!</definedName>
    <definedName name="yield_curves">#REF!</definedName>
    <definedName name="YrAvg" localSheetId="18">#REF!</definedName>
    <definedName name="YrAvg">#REF!</definedName>
    <definedName name="YTDInc" localSheetId="18">#REF!</definedName>
    <definedName name="YTDInc">#REF!</definedName>
    <definedName name="ytytyt" localSheetId="18">#REF!</definedName>
    <definedName name="ytytyt">#REF!</definedName>
    <definedName name="yyyy" localSheetId="18"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yyyy"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Z_598CECA0_5C60_11D3_B382_005004054BC5_.wvu.Rows" hidden="1">#REF!,#REF!,#REF!</definedName>
    <definedName name="Z_BA465841_5925_11D2_BE45_080009FCDD9A_.wvu.PrintTitles" hidden="1">#REF!,#REF!</definedName>
    <definedName name="Z_BA465842_5925_11D2_BE45_080009FCDD9A_.wvu.PrintTitles" hidden="1">#REF!,#REF!</definedName>
    <definedName name="Z_BA465843_5925_11D2_BE45_080009FCDD9A_.wvu.PrintTitles" hidden="1">#REF!,#REF!</definedName>
    <definedName name="Z_BA465844_5925_11D2_BE45_080009FCDD9A_.wvu.PrintTitles" hidden="1">#REF!,#REF!</definedName>
    <definedName name="Z_BA465845_5925_11D2_BE45_080009FCDD9A_.wvu.PrintTitles" hidden="1">#REF!,#REF!</definedName>
    <definedName name="Z_BA465846_5925_11D2_BE45_080009FCDD9A_.wvu.PrintTitles" hidden="1">#REF!,#REF!</definedName>
    <definedName name="Z_D5124360_59F1_11D2_BE45_080009FCDD9A_.wvu.PrintTitles" hidden="1">#REF!,#REF!</definedName>
    <definedName name="Z_D5124361_59F1_11D2_BE45_080009FCDD9A_.wvu.PrintTitles" hidden="1">#REF!,#REF!</definedName>
    <definedName name="Z_D5124362_59F1_11D2_BE45_080009FCDD9A_.wvu.PrintTitles" hidden="1">#REF!,#REF!</definedName>
    <definedName name="Z_D5124363_59F1_11D2_BE45_080009FCDD9A_.wvu.PrintTitles" hidden="1">#REF!,#REF!</definedName>
    <definedName name="Z_D5124364_59F1_11D2_BE45_080009FCDD9A_.wvu.PrintTitles" hidden="1">#REF!,#REF!</definedName>
    <definedName name="Z_D5124365_59F1_11D2_BE45_080009FCDD9A_.wvu.PrintTitles" hidden="1">#REF!,#REF!</definedName>
    <definedName name="Z_D57DC6C0_593E_11D2_BE45_080009FCDD9A_.wvu.PrintTitles" hidden="1">#REF!,#REF!</definedName>
    <definedName name="Z_D57DC6C1_593E_11D2_BE45_080009FCDD9A_.wvu.PrintTitles" hidden="1">#REF!,#REF!</definedName>
    <definedName name="Z_D57DC6C2_593E_11D2_BE45_080009FCDD9A_.wvu.PrintTitles" hidden="1">#REF!,#REF!</definedName>
    <definedName name="Z_D57DC6C3_593E_11D2_BE45_080009FCDD9A_.wvu.PrintTitles" hidden="1">#REF!,#REF!</definedName>
    <definedName name="Z_D57DC6C4_593E_11D2_BE45_080009FCDD9A_.wvu.PrintTitles" hidden="1">#REF!,#REF!</definedName>
    <definedName name="Z_D57DC6C5_593E_11D2_BE45_080009FCDD9A_.wvu.PrintTitles" hidden="1">#REF!,#REF!</definedName>
    <definedName name="Z_NWC_CashAP" localSheetId="18">#REF!</definedName>
    <definedName name="Z_NWC_CashAP">#REF!</definedName>
    <definedName name="Z_NWC_CashAR" localSheetId="18">#REF!</definedName>
    <definedName name="Z_NWC_CashAR">#REF!</definedName>
    <definedName name="Z_NWC_CashComNPurch" localSheetId="18">#REF!</definedName>
    <definedName name="Z_NWC_CashComNPurch">#REF!</definedName>
    <definedName name="Z_NWC_CashCustDep">#REF!</definedName>
    <definedName name="Z_NWC_CashDivPay">#REF!</definedName>
    <definedName name="Z_NWC_CashEnergyLiabilities">#REF!</definedName>
    <definedName name="Z_NWC_CashEnergyTradingAssets">#REF!</definedName>
    <definedName name="Z_NWC_CashIntPay">#REF!</definedName>
    <definedName name="Z_NWC_CashInventory">#REF!</definedName>
    <definedName name="Z_NWC_CashNP">#REF!</definedName>
    <definedName name="Z_NWC_CashNR">#REF!</definedName>
    <definedName name="Z_NWC_CashOthAssets">#REF!</definedName>
    <definedName name="Z_NWC_CashOthLiabilities">#REF!</definedName>
    <definedName name="Z_NWC_CashRegAssets">#REF!</definedName>
    <definedName name="Z_NWC_CashRegLiabilities">#REF!</definedName>
    <definedName name="Z_NWC_CashRepurchaseObligations">#REF!</definedName>
    <definedName name="Z_NWC_CashResaleAgreements">#REF!</definedName>
    <definedName name="Z_NWC_CashTAX">#REF!</definedName>
    <definedName name="zzzzzzzzzz" localSheetId="18" hidden="1">{"SourcesUses",#N/A,TRUE,"CFMODEL";"TransOverview",#N/A,TRUE,"CFMODEL"}</definedName>
    <definedName name="zzzzzzzzzz" hidden="1">{"SourcesUses",#N/A,TRUE,"CFMODEL";"TransOverview",#N/A,TRUE,"CFMODEL"}</definedName>
    <definedName name="zzzzzzzzzzzzzzzzz" localSheetId="18" hidden="1">{"SourcesUses",#N/A,TRUE,"CFMODEL";"TransOverview",#N/A,TRUE,"CFMODEL"}</definedName>
    <definedName name="zzzzzzzzzzzzzzzzz" hidden="1">{"SourcesUses",#N/A,TRUE,"CFMODEL";"TransOverview",#N/A,TRUE,"CFMODEL"}</definedName>
    <definedName name="zzzzzzzzzzzzzzzzzzzzzzzzz" localSheetId="18" hidden="1">{"Income Statement",#N/A,FALSE,"CFMODEL";"Balance Sheet",#N/A,FALSE,"CFMODEL"}</definedName>
    <definedName name="zzzzzzzzzzzzzzzzzzzzzzzzz" hidden="1">{"Income Statement",#N/A,FALSE,"CFMODEL";"Balance Sheet",#N/A,FALSE,"CFMODEL"}</definedName>
    <definedName name="zzzzzzzzzzzzzzzzzzzzzzzzzzz" localSheetId="18" hidden="1">{"SourcesUses",#N/A,TRUE,"FundsFlow";"TransOverview",#N/A,TRUE,"FundsFlow"}</definedName>
    <definedName name="zzzzzzzzzzzzzzzzzzzzzzzzzzz" hidden="1">{"SourcesUses",#N/A,TRUE,"FundsFlow";"TransOverview",#N/A,TRUE,"FundsFlow"}</definedName>
    <definedName name="zzzzzzzzzzzzzzzzzzzzzzzzzzzzz" localSheetId="18" hidden="1">{"SourcesUses",#N/A,TRUE,"CFMODEL";"TransOverview",#N/A,TRUE,"CFMODEL"}</definedName>
    <definedName name="zzzzzzzzzzzzzzzzzzzzzzzzzzzzz" hidden="1">{"SourcesUses",#N/A,TRUE,"CFMODEL";"TransOverview",#N/A,TRUE,"CFMODEL"}</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40" i="44" l="1"/>
  <c r="L104" i="74" l="1"/>
  <c r="Q55" i="12"/>
  <c r="K55" i="12"/>
  <c r="L55" i="12"/>
  <c r="M55" i="12"/>
  <c r="N55" i="12"/>
  <c r="O55" i="12"/>
  <c r="P55" i="12"/>
  <c r="G31" i="45" l="1"/>
  <c r="F31" i="45"/>
  <c r="E31" i="45"/>
  <c r="I31" i="45"/>
  <c r="J31" i="45"/>
  <c r="H31" i="45"/>
  <c r="H148" i="44"/>
  <c r="I148" i="44"/>
  <c r="J148" i="44"/>
  <c r="K148" i="44"/>
  <c r="L148" i="44"/>
  <c r="M148" i="44"/>
  <c r="N148" i="44"/>
  <c r="G148" i="44"/>
  <c r="C148" i="44"/>
  <c r="F31" i="8" l="1"/>
  <c r="E38" i="15" l="1"/>
  <c r="D12" i="1"/>
  <c r="D14" i="1"/>
  <c r="D15" i="1"/>
  <c r="D13" i="1"/>
  <c r="E104" i="74" l="1"/>
  <c r="F104" i="74"/>
  <c r="G104" i="74"/>
  <c r="H104" i="74"/>
  <c r="I104" i="74"/>
  <c r="J104" i="74"/>
  <c r="D104" i="74"/>
  <c r="K16" i="25"/>
  <c r="D72" i="51"/>
  <c r="F72" i="51"/>
  <c r="D73" i="51"/>
  <c r="F73" i="51"/>
  <c r="D74" i="51"/>
  <c r="F74" i="51"/>
  <c r="D75" i="51"/>
  <c r="F75" i="51"/>
  <c r="D76" i="51"/>
  <c r="F76" i="51"/>
  <c r="D77" i="51"/>
  <c r="F77" i="51"/>
  <c r="D78" i="51"/>
  <c r="F78" i="51"/>
  <c r="D79" i="51"/>
  <c r="F79" i="51"/>
  <c r="D80" i="51"/>
  <c r="F80" i="51"/>
  <c r="D81" i="51"/>
  <c r="F81" i="51"/>
  <c r="D53" i="51"/>
  <c r="F53" i="51"/>
  <c r="D54" i="51"/>
  <c r="F54" i="51"/>
  <c r="D55" i="51"/>
  <c r="F55" i="51"/>
  <c r="D56" i="51"/>
  <c r="F56" i="51"/>
  <c r="D57" i="51"/>
  <c r="F57" i="51"/>
  <c r="D58" i="51"/>
  <c r="F58" i="51"/>
  <c r="D59" i="51"/>
  <c r="F59" i="51"/>
  <c r="D60" i="51"/>
  <c r="F60" i="51"/>
  <c r="D61" i="51"/>
  <c r="F61" i="51"/>
  <c r="D62" i="51"/>
  <c r="F62" i="51"/>
  <c r="D52" i="25"/>
  <c r="F52" i="25"/>
  <c r="D69" i="25"/>
  <c r="F69" i="25"/>
  <c r="D70" i="25"/>
  <c r="F70" i="25"/>
  <c r="D71" i="25"/>
  <c r="F71" i="25"/>
  <c r="D72" i="25"/>
  <c r="F72" i="25"/>
  <c r="D73" i="25"/>
  <c r="F73" i="25"/>
  <c r="D74" i="25"/>
  <c r="F74" i="25"/>
  <c r="D75" i="25"/>
  <c r="F75" i="25"/>
  <c r="D76" i="25"/>
  <c r="F76" i="25"/>
  <c r="D77" i="25"/>
  <c r="F77" i="25"/>
  <c r="D78" i="25"/>
  <c r="F78" i="25"/>
  <c r="D79" i="25"/>
  <c r="F79" i="25"/>
  <c r="D80" i="25"/>
  <c r="F80" i="25"/>
  <c r="D51" i="25"/>
  <c r="F51" i="25"/>
  <c r="D53" i="25"/>
  <c r="F53" i="25"/>
  <c r="D54" i="25"/>
  <c r="F54" i="25"/>
  <c r="D55" i="25"/>
  <c r="F55" i="25"/>
  <c r="D56" i="25"/>
  <c r="F56" i="25"/>
  <c r="D57" i="25"/>
  <c r="F57" i="25"/>
  <c r="D58" i="25"/>
  <c r="F58" i="25"/>
  <c r="D59" i="25"/>
  <c r="F59" i="25"/>
  <c r="D60" i="25"/>
  <c r="F60" i="25"/>
  <c r="D61" i="25"/>
  <c r="F61" i="25"/>
  <c r="D62" i="25"/>
  <c r="F62" i="25"/>
  <c r="D30" i="1" l="1"/>
  <c r="E31" i="8"/>
  <c r="D31" i="8"/>
  <c r="E27" i="8"/>
  <c r="F27" i="8"/>
  <c r="D27" i="8"/>
  <c r="E22" i="8"/>
  <c r="F22" i="8"/>
  <c r="D22" i="8"/>
  <c r="E18" i="8"/>
  <c r="F18" i="8"/>
  <c r="D18" i="8"/>
  <c r="E13" i="8"/>
  <c r="F13" i="8"/>
  <c r="E9" i="8"/>
  <c r="F9" i="8"/>
  <c r="D13" i="8"/>
  <c r="D9" i="8"/>
  <c r="C8" i="36"/>
  <c r="C19" i="15" l="1"/>
  <c r="E19" i="15" s="1"/>
  <c r="F17" i="52" l="1"/>
  <c r="D17" i="52"/>
  <c r="I37" i="48" l="1"/>
  <c r="I9" i="48"/>
  <c r="I10" i="48"/>
  <c r="I11" i="48"/>
  <c r="I12" i="48"/>
  <c r="I13" i="48"/>
  <c r="I14" i="48"/>
  <c r="I15" i="48"/>
  <c r="I16" i="48"/>
  <c r="I17" i="48"/>
  <c r="I18" i="48"/>
  <c r="I19" i="48"/>
  <c r="I20" i="48"/>
  <c r="I21" i="48"/>
  <c r="I22" i="48"/>
  <c r="I23" i="48"/>
  <c r="I24" i="48"/>
  <c r="I25" i="48"/>
  <c r="I26" i="48"/>
  <c r="I27" i="48"/>
  <c r="I28" i="48"/>
  <c r="I29" i="48"/>
  <c r="I30" i="48"/>
  <c r="I31" i="48"/>
  <c r="I32" i="48"/>
  <c r="I33" i="48"/>
  <c r="I34" i="48"/>
  <c r="I35" i="48"/>
  <c r="I36" i="48"/>
  <c r="I8" i="48"/>
  <c r="H37" i="48"/>
  <c r="G37" i="48"/>
  <c r="F37" i="48"/>
  <c r="H9" i="48"/>
  <c r="H10" i="48"/>
  <c r="H11" i="48"/>
  <c r="H12" i="48"/>
  <c r="H13" i="48"/>
  <c r="H14" i="48"/>
  <c r="H15" i="48"/>
  <c r="H16" i="48"/>
  <c r="H17" i="48"/>
  <c r="H18" i="48"/>
  <c r="H19" i="48"/>
  <c r="H20" i="48"/>
  <c r="H21" i="48"/>
  <c r="H22" i="48"/>
  <c r="H23" i="48"/>
  <c r="H24" i="48"/>
  <c r="H25" i="48"/>
  <c r="H26" i="48"/>
  <c r="H27" i="48"/>
  <c r="H28" i="48"/>
  <c r="H29" i="48"/>
  <c r="H30" i="48"/>
  <c r="H31" i="48"/>
  <c r="H32" i="48"/>
  <c r="H33" i="48"/>
  <c r="H34" i="48"/>
  <c r="H35" i="48"/>
  <c r="H36" i="48"/>
  <c r="H8" i="48"/>
  <c r="G31" i="51" l="1"/>
  <c r="G32" i="51"/>
  <c r="G33" i="51"/>
  <c r="G34" i="51"/>
  <c r="G35" i="51"/>
  <c r="G36" i="51"/>
  <c r="G37" i="51"/>
  <c r="G38" i="51"/>
  <c r="G39" i="51"/>
  <c r="G40" i="51"/>
  <c r="G41" i="51"/>
  <c r="G30" i="51"/>
  <c r="J10" i="50"/>
  <c r="J11" i="50"/>
  <c r="J12" i="50"/>
  <c r="J13" i="50"/>
  <c r="J14" i="50"/>
  <c r="J15" i="50"/>
  <c r="J16" i="50"/>
  <c r="J17" i="50"/>
  <c r="J18" i="50"/>
  <c r="J19" i="50"/>
  <c r="J20" i="50"/>
  <c r="J9" i="50"/>
  <c r="E10" i="50"/>
  <c r="E11" i="50"/>
  <c r="E12" i="50"/>
  <c r="E13" i="50"/>
  <c r="E14" i="50"/>
  <c r="E15" i="50"/>
  <c r="E16" i="50"/>
  <c r="E17" i="50"/>
  <c r="E18" i="50"/>
  <c r="E19" i="50"/>
  <c r="E20" i="50"/>
  <c r="E9" i="50"/>
  <c r="B21" i="33"/>
  <c r="B22" i="33"/>
  <c r="B23" i="33"/>
  <c r="B24" i="33"/>
  <c r="B25" i="33"/>
  <c r="B26" i="33"/>
  <c r="B27" i="33"/>
  <c r="B28" i="33"/>
  <c r="B29" i="33"/>
  <c r="B30" i="33"/>
  <c r="B7" i="33"/>
  <c r="B8" i="33"/>
  <c r="B9" i="33"/>
  <c r="B10" i="33"/>
  <c r="B11" i="33"/>
  <c r="B12" i="33"/>
  <c r="B13" i="33"/>
  <c r="B14" i="33"/>
  <c r="B15" i="33"/>
  <c r="B16" i="33"/>
  <c r="B17" i="33"/>
  <c r="B18" i="33"/>
  <c r="B19" i="33"/>
  <c r="B20" i="33"/>
  <c r="B31" i="33"/>
  <c r="B32" i="33"/>
  <c r="H13" i="29" l="1"/>
  <c r="I13" i="29" s="1"/>
  <c r="C20" i="25" l="1"/>
  <c r="B20" i="25"/>
  <c r="T10" i="24" l="1"/>
  <c r="T11" i="24"/>
  <c r="T12" i="24"/>
  <c r="T13" i="24"/>
  <c r="T14" i="24"/>
  <c r="T15" i="24"/>
  <c r="T16" i="24"/>
  <c r="T17" i="24"/>
  <c r="T18" i="24"/>
  <c r="T19" i="24"/>
  <c r="T20" i="24"/>
  <c r="T9" i="24"/>
  <c r="E15" i="2" l="1"/>
  <c r="D39" i="1" l="1"/>
  <c r="D38" i="1"/>
  <c r="D37" i="1"/>
  <c r="C39" i="1"/>
  <c r="C38" i="1"/>
  <c r="C37" i="1"/>
  <c r="B39" i="1"/>
  <c r="B38" i="1"/>
  <c r="B37" i="1"/>
  <c r="D25" i="1"/>
  <c r="D23" i="1"/>
  <c r="C25" i="1"/>
  <c r="C23" i="1"/>
  <c r="B25" i="1"/>
  <c r="B24" i="1"/>
  <c r="B23" i="1"/>
  <c r="K19" i="15"/>
  <c r="I19" i="15"/>
  <c r="Q64" i="60"/>
  <c r="R12" i="60" s="1"/>
  <c r="H64" i="60"/>
  <c r="H62" i="60"/>
  <c r="H61" i="60"/>
  <c r="H59" i="60"/>
  <c r="H58" i="60"/>
  <c r="H57" i="60"/>
  <c r="H55" i="60"/>
  <c r="H54" i="60"/>
  <c r="H52" i="60"/>
  <c r="H50" i="60"/>
  <c r="H49" i="60"/>
  <c r="H48" i="60"/>
  <c r="H47" i="60"/>
  <c r="H46" i="60"/>
  <c r="H45" i="60"/>
  <c r="H44" i="60"/>
  <c r="H43" i="60"/>
  <c r="H42" i="60"/>
  <c r="H41" i="60"/>
  <c r="H40" i="60"/>
  <c r="H39" i="60"/>
  <c r="H38" i="60"/>
  <c r="H37" i="60"/>
  <c r="H35" i="60"/>
  <c r="H34" i="60"/>
  <c r="H33" i="60"/>
  <c r="H32" i="60"/>
  <c r="H30" i="60"/>
  <c r="H29" i="60"/>
  <c r="H28" i="60"/>
  <c r="H27" i="60"/>
  <c r="H26" i="60"/>
  <c r="H25" i="60"/>
  <c r="H24" i="60"/>
  <c r="H23" i="60"/>
  <c r="H22" i="60"/>
  <c r="H21" i="60"/>
  <c r="H20" i="60"/>
  <c r="H19" i="60"/>
  <c r="H17" i="60"/>
  <c r="H16" i="60"/>
  <c r="H15" i="60"/>
  <c r="H14" i="60"/>
  <c r="H13" i="60"/>
  <c r="H12" i="60"/>
  <c r="H11" i="60"/>
  <c r="H10" i="60"/>
  <c r="H9" i="60"/>
  <c r="M66" i="60"/>
  <c r="C66" i="60"/>
  <c r="T64" i="60"/>
  <c r="P64" i="60"/>
  <c r="O64" i="60"/>
  <c r="N64" i="60"/>
  <c r="J64" i="60"/>
  <c r="G64" i="60"/>
  <c r="F64" i="60"/>
  <c r="E64" i="60"/>
  <c r="D64" i="60"/>
  <c r="R52" i="60" l="1"/>
  <c r="R9" i="60"/>
  <c r="R23" i="60"/>
  <c r="R36" i="60"/>
  <c r="R46" i="60"/>
  <c r="R56" i="60"/>
  <c r="R45" i="60"/>
  <c r="R31" i="60"/>
  <c r="R20" i="60"/>
  <c r="R47" i="60"/>
  <c r="R64" i="60"/>
  <c r="R55" i="60"/>
  <c r="R44" i="60"/>
  <c r="R30" i="60"/>
  <c r="R16" i="60"/>
  <c r="R38" i="60"/>
  <c r="R48" i="60"/>
  <c r="R62" i="60"/>
  <c r="R60" i="60"/>
  <c r="R21" i="60"/>
  <c r="R54" i="60"/>
  <c r="R40" i="60"/>
  <c r="R29" i="60"/>
  <c r="R15" i="60"/>
  <c r="R24" i="60"/>
  <c r="R37" i="60"/>
  <c r="R61" i="60"/>
  <c r="R22" i="60"/>
  <c r="R32" i="60"/>
  <c r="R53" i="60"/>
  <c r="R39" i="60"/>
  <c r="R28" i="60"/>
  <c r="R13" i="60"/>
  <c r="R14" i="60"/>
  <c r="R59" i="60"/>
  <c r="R51" i="60"/>
  <c r="R43" i="60"/>
  <c r="R35" i="60"/>
  <c r="R27" i="60"/>
  <c r="R19" i="60"/>
  <c r="R11" i="60"/>
  <c r="R58" i="60"/>
  <c r="R50" i="60"/>
  <c r="R42" i="60"/>
  <c r="R34" i="60"/>
  <c r="R26" i="60"/>
  <c r="R18" i="60"/>
  <c r="R10" i="60"/>
  <c r="R57" i="60"/>
  <c r="R49" i="60"/>
  <c r="R41" i="60"/>
  <c r="R33" i="60"/>
  <c r="R25" i="60"/>
  <c r="R17" i="60"/>
  <c r="D31" i="42" l="1"/>
  <c r="D32" i="42"/>
  <c r="D33" i="42"/>
  <c r="D34" i="42"/>
  <c r="D35" i="42"/>
  <c r="D36" i="42"/>
  <c r="D37" i="42"/>
  <c r="D30" i="42"/>
  <c r="D25" i="42"/>
  <c r="D26" i="42"/>
  <c r="D27" i="42"/>
  <c r="D24" i="42"/>
  <c r="D12" i="42"/>
  <c r="D13" i="42"/>
  <c r="D14" i="42"/>
  <c r="D15" i="42"/>
  <c r="D16" i="42"/>
  <c r="D17" i="42"/>
  <c r="D18" i="42"/>
  <c r="D19" i="42"/>
  <c r="D20" i="42"/>
  <c r="D21" i="42"/>
  <c r="D22" i="42"/>
  <c r="D11" i="42"/>
  <c r="E19" i="23" l="1"/>
  <c r="G19" i="23"/>
  <c r="C94" i="60" l="1"/>
  <c r="B94" i="60"/>
  <c r="D91" i="60"/>
  <c r="D92" i="60"/>
  <c r="D90" i="60"/>
  <c r="D118" i="74"/>
  <c r="D119" i="74"/>
  <c r="D120" i="74"/>
  <c r="D117" i="74"/>
  <c r="G16" i="45"/>
  <c r="D16" i="45"/>
  <c r="C13" i="45"/>
  <c r="D13" i="45"/>
  <c r="E13" i="45"/>
  <c r="F13" i="45"/>
  <c r="G13" i="45"/>
  <c r="C14" i="45"/>
  <c r="D14" i="45"/>
  <c r="E14" i="45"/>
  <c r="F14" i="45"/>
  <c r="G14" i="45"/>
  <c r="C15" i="45"/>
  <c r="D15" i="45"/>
  <c r="E15" i="45"/>
  <c r="F15" i="45"/>
  <c r="G15" i="45"/>
  <c r="B15" i="45"/>
  <c r="B14" i="45"/>
  <c r="B13" i="45"/>
  <c r="C10" i="45"/>
  <c r="D10" i="45"/>
  <c r="E10" i="45"/>
  <c r="F10" i="45"/>
  <c r="G10" i="45"/>
  <c r="B10" i="45"/>
  <c r="C9" i="45"/>
  <c r="D9" i="45"/>
  <c r="E9" i="45"/>
  <c r="F9" i="45"/>
  <c r="G9" i="45"/>
  <c r="B9" i="45"/>
  <c r="H8" i="3"/>
  <c r="G9" i="3"/>
  <c r="G8" i="3"/>
  <c r="D9" i="3"/>
  <c r="D8" i="3"/>
  <c r="D94" i="60" l="1"/>
  <c r="H9" i="45"/>
  <c r="I9" i="45"/>
  <c r="J9" i="45"/>
  <c r="H10" i="45"/>
  <c r="I10" i="45"/>
  <c r="J10" i="45"/>
  <c r="H13" i="45"/>
  <c r="I13" i="45"/>
  <c r="J13" i="45"/>
  <c r="H15" i="45"/>
  <c r="I15" i="45"/>
  <c r="J15" i="45"/>
  <c r="H16" i="45"/>
  <c r="J16" i="45"/>
  <c r="F40" i="2"/>
  <c r="G36" i="2"/>
  <c r="H25" i="2"/>
  <c r="I25" i="2"/>
  <c r="H26" i="2"/>
  <c r="I26" i="2"/>
  <c r="H28" i="2"/>
  <c r="I28" i="2"/>
  <c r="H29" i="2"/>
  <c r="I29" i="2"/>
  <c r="H30" i="2"/>
  <c r="I30" i="2"/>
  <c r="J30" i="2"/>
  <c r="H31" i="2"/>
  <c r="I31" i="2"/>
  <c r="I24" i="2"/>
  <c r="H24" i="2"/>
  <c r="F32" i="2"/>
  <c r="E32" i="2"/>
  <c r="G25" i="2"/>
  <c r="G26" i="2"/>
  <c r="G27" i="2"/>
  <c r="G28" i="2"/>
  <c r="G29" i="2"/>
  <c r="G30" i="2"/>
  <c r="G31" i="2"/>
  <c r="G24" i="2"/>
  <c r="J24" i="2" s="1"/>
  <c r="C32" i="2"/>
  <c r="B32" i="2"/>
  <c r="D25" i="2"/>
  <c r="D26" i="2"/>
  <c r="D27" i="2"/>
  <c r="D28" i="2"/>
  <c r="D29" i="2"/>
  <c r="D30" i="2"/>
  <c r="D31" i="2"/>
  <c r="D24" i="2"/>
  <c r="G10" i="2"/>
  <c r="G11" i="2"/>
  <c r="G12" i="2"/>
  <c r="G13" i="2"/>
  <c r="G14" i="2"/>
  <c r="G15" i="2"/>
  <c r="G16" i="2"/>
  <c r="G17" i="2"/>
  <c r="G18" i="2"/>
  <c r="G19" i="2"/>
  <c r="G20" i="2"/>
  <c r="G9" i="2"/>
  <c r="D10" i="2"/>
  <c r="D11" i="2"/>
  <c r="D12" i="2"/>
  <c r="D13" i="2"/>
  <c r="D14" i="2"/>
  <c r="D15" i="2"/>
  <c r="D16" i="2"/>
  <c r="D17" i="2"/>
  <c r="D18" i="2"/>
  <c r="D19" i="2"/>
  <c r="D20" i="2"/>
  <c r="D9" i="2"/>
  <c r="J25" i="2" l="1"/>
  <c r="H32" i="2"/>
  <c r="I32" i="2"/>
  <c r="J28" i="2"/>
  <c r="J31" i="2"/>
  <c r="D21" i="2"/>
  <c r="J29" i="2"/>
  <c r="E40" i="2"/>
  <c r="G40" i="2" s="1"/>
  <c r="D32" i="2"/>
  <c r="G32" i="2"/>
  <c r="J32" i="2" s="1"/>
  <c r="J26" i="2"/>
  <c r="D11" i="44"/>
  <c r="F11" i="44"/>
  <c r="D12" i="44"/>
  <c r="F12" i="44"/>
  <c r="D13" i="44"/>
  <c r="F13" i="44"/>
  <c r="D15" i="44"/>
  <c r="F15" i="44"/>
  <c r="D16" i="44"/>
  <c r="F16" i="44"/>
  <c r="D18" i="44"/>
  <c r="F18" i="44"/>
  <c r="D19" i="44"/>
  <c r="F19" i="44"/>
  <c r="D20" i="44"/>
  <c r="F20" i="44"/>
  <c r="D21" i="44"/>
  <c r="F21" i="44"/>
  <c r="D22" i="44"/>
  <c r="F22" i="44"/>
  <c r="D23" i="44"/>
  <c r="F23" i="44"/>
  <c r="D25" i="44"/>
  <c r="F25" i="44"/>
  <c r="D26" i="44"/>
  <c r="F26" i="44"/>
  <c r="D27" i="44"/>
  <c r="F27" i="44"/>
  <c r="D28" i="44"/>
  <c r="F28" i="44"/>
  <c r="D29" i="44"/>
  <c r="F29" i="44"/>
  <c r="D30" i="44"/>
  <c r="F30" i="44"/>
  <c r="D31" i="44"/>
  <c r="F31" i="44"/>
  <c r="D32" i="44"/>
  <c r="F32" i="44"/>
  <c r="D33" i="44"/>
  <c r="F33" i="44"/>
  <c r="D34" i="44"/>
  <c r="F34" i="44"/>
  <c r="D35" i="44"/>
  <c r="F35" i="44"/>
  <c r="D36" i="44"/>
  <c r="F36" i="44"/>
  <c r="D37" i="44"/>
  <c r="F37" i="44"/>
  <c r="D38" i="44"/>
  <c r="F38" i="44"/>
  <c r="D39" i="44"/>
  <c r="F39" i="44"/>
  <c r="D40" i="44"/>
  <c r="F40" i="44"/>
  <c r="D42" i="44"/>
  <c r="F42" i="44"/>
  <c r="D43" i="44"/>
  <c r="F43" i="44"/>
  <c r="D44" i="44"/>
  <c r="F44" i="44"/>
  <c r="D45" i="44"/>
  <c r="F45" i="44"/>
  <c r="D46" i="44"/>
  <c r="F46" i="44"/>
  <c r="D47" i="44"/>
  <c r="F47" i="44"/>
  <c r="D49" i="44"/>
  <c r="F49" i="44"/>
  <c r="D50" i="44"/>
  <c r="F50" i="44"/>
  <c r="D51" i="44"/>
  <c r="F51" i="44"/>
  <c r="D52" i="44"/>
  <c r="F52" i="44"/>
  <c r="D54" i="44"/>
  <c r="F54" i="44"/>
  <c r="D56" i="44"/>
  <c r="F56" i="44"/>
  <c r="D57" i="44"/>
  <c r="F57" i="44"/>
  <c r="D58" i="44"/>
  <c r="F58" i="44"/>
  <c r="D59" i="44"/>
  <c r="F59" i="44"/>
  <c r="D42" i="42"/>
  <c r="E9" i="11"/>
  <c r="E10" i="11"/>
  <c r="E11" i="11"/>
  <c r="E12" i="11"/>
  <c r="E13" i="11"/>
  <c r="E14" i="11"/>
  <c r="E15" i="11"/>
  <c r="E16" i="11"/>
  <c r="E17" i="11"/>
  <c r="E22" i="11"/>
  <c r="E23" i="11"/>
  <c r="E24" i="11"/>
  <c r="E25" i="11"/>
  <c r="F74" i="5"/>
  <c r="D17" i="3"/>
  <c r="D18" i="3" s="1"/>
  <c r="G17" i="3"/>
  <c r="G18" i="3" s="1"/>
  <c r="H17" i="3"/>
  <c r="I17" i="3"/>
  <c r="B18" i="3"/>
  <c r="C18" i="3"/>
  <c r="E18" i="3"/>
  <c r="F18" i="3"/>
  <c r="J18" i="3" l="1"/>
  <c r="H18" i="3"/>
  <c r="I18" i="3"/>
  <c r="J17" i="3"/>
  <c r="C31" i="8" l="1"/>
  <c r="S39" i="42"/>
  <c r="L23" i="42"/>
  <c r="M39" i="42"/>
  <c r="I39" i="42" l="1"/>
  <c r="O39" i="42" s="1"/>
  <c r="H39" i="42"/>
  <c r="N39" i="42" s="1"/>
  <c r="H11" i="42"/>
  <c r="G39" i="42"/>
  <c r="AQ39" i="42" s="1"/>
  <c r="D39" i="42"/>
  <c r="AN39" i="42" s="1"/>
  <c r="C28" i="42"/>
  <c r="E28" i="42"/>
  <c r="F28" i="42"/>
  <c r="K28" i="42"/>
  <c r="L28" i="42"/>
  <c r="Q28" i="42"/>
  <c r="R28" i="42"/>
  <c r="B28" i="42"/>
  <c r="C38" i="42"/>
  <c r="E38" i="42"/>
  <c r="F38" i="42"/>
  <c r="K38" i="42"/>
  <c r="L38" i="42"/>
  <c r="Q38" i="42"/>
  <c r="R38" i="42"/>
  <c r="B38" i="42"/>
  <c r="C23" i="42"/>
  <c r="AM23" i="42" s="1"/>
  <c r="E23" i="42"/>
  <c r="AO23" i="42" s="1"/>
  <c r="F23" i="42"/>
  <c r="AP23" i="42" s="1"/>
  <c r="K23" i="42"/>
  <c r="Q23" i="42"/>
  <c r="R23" i="42"/>
  <c r="B23" i="42"/>
  <c r="B44" i="42" l="1"/>
  <c r="B47" i="42" s="1"/>
  <c r="R44" i="42"/>
  <c r="R47" i="42" s="1"/>
  <c r="C44" i="42"/>
  <c r="Q44" i="42"/>
  <c r="Q47" i="42" s="1"/>
  <c r="P39" i="42"/>
  <c r="T39" i="42" s="1"/>
  <c r="J39" i="42"/>
  <c r="L44" i="42"/>
  <c r="L47" i="42" s="1"/>
  <c r="K44" i="42"/>
  <c r="K47" i="42" s="1"/>
  <c r="E44" i="42"/>
  <c r="F44" i="42"/>
  <c r="B36" i="11"/>
  <c r="J8" i="3"/>
  <c r="I8" i="3"/>
  <c r="D21" i="21" l="1"/>
  <c r="G21" i="21"/>
  <c r="J21" i="21"/>
  <c r="K21" i="21"/>
  <c r="L21" i="21"/>
  <c r="M21" i="21" l="1"/>
  <c r="C26" i="11" l="1"/>
  <c r="D26" i="11"/>
  <c r="B26" i="11"/>
  <c r="E39" i="11"/>
  <c r="E40" i="11"/>
  <c r="E41" i="11"/>
  <c r="C21" i="11"/>
  <c r="D21" i="11"/>
  <c r="B21" i="11"/>
  <c r="C122" i="74"/>
  <c r="B122" i="74"/>
  <c r="B43" i="11" l="1"/>
  <c r="E117" i="4"/>
  <c r="D117" i="4"/>
  <c r="E116" i="4"/>
  <c r="D116" i="4"/>
  <c r="E55" i="12" l="1"/>
  <c r="F55" i="12"/>
  <c r="D55" i="12"/>
  <c r="C55" i="12"/>
  <c r="B55" i="12"/>
  <c r="G55" i="12"/>
  <c r="H55" i="12"/>
  <c r="D38" i="15" l="1"/>
  <c r="G43" i="9"/>
  <c r="G37" i="29"/>
  <c r="F37" i="29"/>
  <c r="H32" i="29"/>
  <c r="I32" i="29" s="1"/>
  <c r="H33" i="29"/>
  <c r="I33" i="29" s="1"/>
  <c r="H34" i="29"/>
  <c r="I34" i="29" s="1"/>
  <c r="H35" i="29"/>
  <c r="I35" i="29" s="1"/>
  <c r="H36" i="29"/>
  <c r="I36" i="29" s="1"/>
  <c r="D122" i="74" l="1"/>
  <c r="C33" i="33"/>
  <c r="D33" i="33"/>
  <c r="E33" i="33"/>
  <c r="F33" i="33"/>
  <c r="T10" i="50"/>
  <c r="T11" i="50"/>
  <c r="T12" i="50"/>
  <c r="T13" i="50"/>
  <c r="T14" i="50"/>
  <c r="T15" i="50"/>
  <c r="T16" i="50"/>
  <c r="T17" i="50"/>
  <c r="T18" i="50"/>
  <c r="T19" i="50"/>
  <c r="T20" i="50"/>
  <c r="T9" i="50"/>
  <c r="E11" i="25"/>
  <c r="E12" i="25"/>
  <c r="E13" i="25"/>
  <c r="E14" i="25"/>
  <c r="E15" i="25"/>
  <c r="E16" i="25"/>
  <c r="E17" i="25"/>
  <c r="E18" i="25"/>
  <c r="E19" i="25"/>
  <c r="E9" i="25"/>
  <c r="E10" i="25"/>
  <c r="E31" i="25"/>
  <c r="E32" i="25"/>
  <c r="E33" i="25"/>
  <c r="E34" i="25"/>
  <c r="E35" i="25"/>
  <c r="E36" i="25"/>
  <c r="E37" i="25"/>
  <c r="E38" i="25"/>
  <c r="E39" i="25"/>
  <c r="E40" i="25"/>
  <c r="E41" i="25"/>
  <c r="E30" i="25"/>
  <c r="E8" i="25"/>
  <c r="D30" i="25"/>
  <c r="D8" i="25"/>
  <c r="B33" i="33" l="1"/>
  <c r="I9" i="27" l="1"/>
  <c r="H10" i="27"/>
  <c r="I10" i="27"/>
  <c r="H11" i="27"/>
  <c r="I11" i="27"/>
  <c r="H12" i="27"/>
  <c r="I12" i="27"/>
  <c r="H13" i="27"/>
  <c r="I13" i="27"/>
  <c r="H14" i="27"/>
  <c r="I14" i="27"/>
  <c r="H15" i="27"/>
  <c r="I15" i="27"/>
  <c r="H16" i="27"/>
  <c r="I16" i="27"/>
  <c r="J16" i="27"/>
  <c r="H17" i="27"/>
  <c r="I17" i="27"/>
  <c r="I18" i="27"/>
  <c r="H19" i="27"/>
  <c r="I19" i="27"/>
  <c r="H20" i="27"/>
  <c r="I20" i="27"/>
  <c r="I21" i="27"/>
  <c r="I22" i="27"/>
  <c r="H23" i="27"/>
  <c r="I23" i="27"/>
  <c r="H24" i="27"/>
  <c r="H25" i="27"/>
  <c r="I25" i="27"/>
  <c r="H26" i="27"/>
  <c r="I26" i="27"/>
  <c r="H27" i="27"/>
  <c r="I27" i="27"/>
  <c r="H28" i="27"/>
  <c r="I28" i="27"/>
  <c r="H29" i="27"/>
  <c r="I29" i="27"/>
  <c r="H30" i="27"/>
  <c r="I30" i="27"/>
  <c r="H31" i="27"/>
  <c r="I31" i="27"/>
  <c r="H32" i="27"/>
  <c r="I32" i="27"/>
  <c r="H33" i="27"/>
  <c r="H34" i="27"/>
  <c r="I34" i="27"/>
  <c r="H35" i="27"/>
  <c r="I35" i="27"/>
  <c r="H36" i="27"/>
  <c r="H37" i="27"/>
  <c r="I37" i="27"/>
  <c r="H38" i="27"/>
  <c r="I38" i="27"/>
  <c r="H39" i="27"/>
  <c r="H40" i="27"/>
  <c r="I40" i="27"/>
  <c r="H41" i="27"/>
  <c r="I41" i="27"/>
  <c r="H42" i="27"/>
  <c r="I42" i="27"/>
  <c r="H43" i="27"/>
  <c r="I43" i="27"/>
  <c r="H44" i="27"/>
  <c r="I44" i="27"/>
  <c r="I45" i="27"/>
  <c r="H46" i="27"/>
  <c r="H47" i="27"/>
  <c r="I47" i="27"/>
  <c r="H48" i="27"/>
  <c r="I48" i="27"/>
  <c r="H49" i="27"/>
  <c r="I49" i="27"/>
  <c r="H50" i="27"/>
  <c r="I50" i="27"/>
  <c r="I51" i="27"/>
  <c r="H52" i="27"/>
  <c r="I52" i="27"/>
  <c r="I53" i="27"/>
  <c r="H54" i="27"/>
  <c r="I54" i="27"/>
  <c r="H55" i="27"/>
  <c r="I55" i="27"/>
  <c r="I8" i="27"/>
  <c r="H8" i="27"/>
  <c r="F56" i="27"/>
  <c r="E56" i="27"/>
  <c r="C56" i="27"/>
  <c r="B56" i="27"/>
  <c r="G9" i="27"/>
  <c r="G10" i="27"/>
  <c r="G11" i="27"/>
  <c r="G12" i="27"/>
  <c r="G13" i="27"/>
  <c r="G14" i="27"/>
  <c r="G15" i="27"/>
  <c r="G16" i="27"/>
  <c r="G17" i="27"/>
  <c r="G18" i="27"/>
  <c r="G19" i="27"/>
  <c r="G20" i="27"/>
  <c r="G21" i="27"/>
  <c r="G22" i="27"/>
  <c r="G23" i="27"/>
  <c r="G24" i="27"/>
  <c r="G25" i="27"/>
  <c r="G26" i="27"/>
  <c r="G27" i="27"/>
  <c r="G28" i="27"/>
  <c r="G29" i="27"/>
  <c r="G30" i="27"/>
  <c r="G31" i="27"/>
  <c r="G32" i="27"/>
  <c r="G33" i="27"/>
  <c r="G34" i="27"/>
  <c r="G35" i="27"/>
  <c r="G36" i="27"/>
  <c r="G37" i="27"/>
  <c r="G38" i="27"/>
  <c r="G39" i="27"/>
  <c r="G40" i="27"/>
  <c r="G41" i="27"/>
  <c r="G42" i="27"/>
  <c r="G43" i="27"/>
  <c r="G44" i="27"/>
  <c r="G45" i="27"/>
  <c r="G46" i="27"/>
  <c r="G47" i="27"/>
  <c r="J47" i="27" s="1"/>
  <c r="G48" i="27"/>
  <c r="G49" i="27"/>
  <c r="G50" i="27"/>
  <c r="G51" i="27"/>
  <c r="G52" i="27"/>
  <c r="G53" i="27"/>
  <c r="G54" i="27"/>
  <c r="G55" i="27"/>
  <c r="G8" i="27"/>
  <c r="D9" i="27"/>
  <c r="D10" i="27"/>
  <c r="D11" i="27"/>
  <c r="D12" i="27"/>
  <c r="D13" i="27"/>
  <c r="D14" i="27"/>
  <c r="D15" i="27"/>
  <c r="D16" i="27"/>
  <c r="D17" i="27"/>
  <c r="D18" i="27"/>
  <c r="D19" i="27"/>
  <c r="D20" i="27"/>
  <c r="D21" i="27"/>
  <c r="D22" i="27"/>
  <c r="J22" i="27" s="1"/>
  <c r="D23" i="27"/>
  <c r="D24" i="27"/>
  <c r="D25" i="27"/>
  <c r="D26" i="27"/>
  <c r="D27" i="27"/>
  <c r="D28" i="27"/>
  <c r="D29" i="27"/>
  <c r="D30" i="27"/>
  <c r="J30" i="27" s="1"/>
  <c r="D31" i="27"/>
  <c r="D32" i="27"/>
  <c r="D33" i="27"/>
  <c r="D34" i="27"/>
  <c r="D35" i="27"/>
  <c r="D36" i="27"/>
  <c r="D37" i="27"/>
  <c r="D38" i="27"/>
  <c r="D39" i="27"/>
  <c r="D40" i="27"/>
  <c r="D41" i="27"/>
  <c r="D42" i="27"/>
  <c r="D43" i="27"/>
  <c r="D44" i="27"/>
  <c r="D45" i="27"/>
  <c r="D46" i="27"/>
  <c r="D47" i="27"/>
  <c r="D48" i="27"/>
  <c r="J48" i="27" s="1"/>
  <c r="D49" i="27"/>
  <c r="D50" i="27"/>
  <c r="D51" i="27"/>
  <c r="D52" i="27"/>
  <c r="D53" i="27"/>
  <c r="D54" i="27"/>
  <c r="D55" i="27"/>
  <c r="D56" i="27"/>
  <c r="D8" i="27"/>
  <c r="J8" i="27" s="1"/>
  <c r="I56" i="27" l="1"/>
  <c r="J54" i="27"/>
  <c r="J38" i="27"/>
  <c r="J24" i="27"/>
  <c r="J39" i="27"/>
  <c r="J28" i="27"/>
  <c r="J32" i="27"/>
  <c r="J19" i="27"/>
  <c r="J45" i="27"/>
  <c r="J21" i="27"/>
  <c r="J13" i="27"/>
  <c r="J52" i="27"/>
  <c r="J44" i="27"/>
  <c r="J36" i="27"/>
  <c r="J20" i="27"/>
  <c r="J12" i="27"/>
  <c r="J51" i="27"/>
  <c r="J43" i="27"/>
  <c r="J35" i="27"/>
  <c r="J27" i="27"/>
  <c r="J11" i="27"/>
  <c r="J53" i="27"/>
  <c r="J37" i="27"/>
  <c r="J50" i="27"/>
  <c r="J34" i="27"/>
  <c r="J18" i="27"/>
  <c r="J49" i="27"/>
  <c r="J33" i="27"/>
  <c r="J17" i="27"/>
  <c r="J40" i="27"/>
  <c r="J55" i="27"/>
  <c r="J31" i="27"/>
  <c r="J23" i="27"/>
  <c r="J15" i="27"/>
  <c r="J29" i="27"/>
  <c r="J42" i="27"/>
  <c r="J26" i="27"/>
  <c r="J10" i="27"/>
  <c r="J41" i="27"/>
  <c r="J25" i="27"/>
  <c r="J9" i="27"/>
  <c r="J46" i="27"/>
  <c r="J14" i="27"/>
  <c r="H56" i="27"/>
  <c r="G56" i="27"/>
  <c r="J56" i="27" s="1"/>
  <c r="J65" i="5" l="1"/>
  <c r="I65" i="5"/>
  <c r="H27" i="58"/>
  <c r="H26" i="58"/>
  <c r="J29" i="59"/>
  <c r="I29" i="59"/>
  <c r="F33" i="3" l="1"/>
  <c r="E33" i="3"/>
  <c r="C33" i="3"/>
  <c r="B33" i="3"/>
  <c r="G32" i="3"/>
  <c r="G33" i="3" s="1"/>
  <c r="D32" i="3"/>
  <c r="F14" i="58"/>
  <c r="S26" i="42"/>
  <c r="AP26" i="42"/>
  <c r="AO26" i="42"/>
  <c r="M27" i="42"/>
  <c r="H26" i="42"/>
  <c r="N26" i="42" s="1"/>
  <c r="I93" i="4"/>
  <c r="O13" i="50"/>
  <c r="F32" i="34"/>
  <c r="C32" i="34"/>
  <c r="E7" i="30"/>
  <c r="G7" i="30" s="1"/>
  <c r="D7" i="28"/>
  <c r="G8" i="26"/>
  <c r="E8" i="26"/>
  <c r="D8" i="26"/>
  <c r="E11" i="21"/>
  <c r="F11" i="21"/>
  <c r="H11" i="21"/>
  <c r="I11" i="21"/>
  <c r="C11" i="21"/>
  <c r="B11" i="21"/>
  <c r="K10" i="21"/>
  <c r="L10" i="21"/>
  <c r="J10" i="21"/>
  <c r="G10" i="21"/>
  <c r="D10" i="21"/>
  <c r="J9" i="21"/>
  <c r="G9" i="21"/>
  <c r="L15" i="21"/>
  <c r="L16" i="21"/>
  <c r="L17" i="21"/>
  <c r="L18" i="21"/>
  <c r="L19" i="21"/>
  <c r="L20" i="21"/>
  <c r="K15" i="21"/>
  <c r="K16" i="21"/>
  <c r="K17" i="21"/>
  <c r="K18" i="21"/>
  <c r="K19" i="21"/>
  <c r="K20" i="21"/>
  <c r="L14" i="21"/>
  <c r="K14" i="21"/>
  <c r="I22" i="21"/>
  <c r="H22" i="21"/>
  <c r="F22" i="21"/>
  <c r="E22" i="21"/>
  <c r="C22" i="21"/>
  <c r="B22" i="21"/>
  <c r="J15" i="21"/>
  <c r="J16" i="21"/>
  <c r="J17" i="21"/>
  <c r="J18" i="21"/>
  <c r="J19" i="21"/>
  <c r="J20" i="21"/>
  <c r="J14" i="21"/>
  <c r="G15" i="21"/>
  <c r="G16" i="21"/>
  <c r="G17" i="21"/>
  <c r="G18" i="21"/>
  <c r="G19" i="21"/>
  <c r="G20" i="21"/>
  <c r="G14" i="21"/>
  <c r="D20" i="21"/>
  <c r="L9" i="21"/>
  <c r="K9" i="21"/>
  <c r="D19" i="21"/>
  <c r="D18" i="21"/>
  <c r="D17" i="21"/>
  <c r="D16" i="21"/>
  <c r="D15" i="21"/>
  <c r="D14" i="21"/>
  <c r="D9" i="21"/>
  <c r="C36" i="11"/>
  <c r="C43" i="11" s="1"/>
  <c r="D36" i="11"/>
  <c r="D43" i="11" s="1"/>
  <c r="E26" i="11"/>
  <c r="E38" i="11"/>
  <c r="F8" i="26"/>
  <c r="F55" i="53"/>
  <c r="E55" i="53"/>
  <c r="I8" i="53"/>
  <c r="H9" i="53"/>
  <c r="I9" i="53"/>
  <c r="H10" i="53"/>
  <c r="I10" i="53"/>
  <c r="H11" i="53"/>
  <c r="I11" i="53"/>
  <c r="H12" i="53"/>
  <c r="I12" i="53"/>
  <c r="H13" i="53"/>
  <c r="I13" i="53"/>
  <c r="H14" i="53"/>
  <c r="I14" i="53"/>
  <c r="H15" i="53"/>
  <c r="I15" i="53"/>
  <c r="H16" i="53"/>
  <c r="I16" i="53"/>
  <c r="I17" i="53"/>
  <c r="H18" i="53"/>
  <c r="I18" i="53"/>
  <c r="H19" i="53"/>
  <c r="I19" i="53"/>
  <c r="I20" i="53"/>
  <c r="I21" i="53"/>
  <c r="H22" i="53"/>
  <c r="I22" i="53"/>
  <c r="H23" i="53"/>
  <c r="H24" i="53"/>
  <c r="I24" i="53"/>
  <c r="H25" i="53"/>
  <c r="I25" i="53"/>
  <c r="H26" i="53"/>
  <c r="I26" i="53"/>
  <c r="H27" i="53"/>
  <c r="I27" i="53"/>
  <c r="H28" i="53"/>
  <c r="I28" i="53"/>
  <c r="H29" i="53"/>
  <c r="I29" i="53"/>
  <c r="H30" i="53"/>
  <c r="I30" i="53"/>
  <c r="H31" i="53"/>
  <c r="I31" i="53"/>
  <c r="H32" i="53"/>
  <c r="H33" i="53"/>
  <c r="I33" i="53"/>
  <c r="H35" i="53"/>
  <c r="H36" i="53"/>
  <c r="I36" i="53"/>
  <c r="H37" i="53"/>
  <c r="I37" i="53"/>
  <c r="H38" i="53"/>
  <c r="H39" i="53"/>
  <c r="I39" i="53"/>
  <c r="H40" i="53"/>
  <c r="I40" i="53"/>
  <c r="H41" i="53"/>
  <c r="I41" i="53"/>
  <c r="H42" i="53"/>
  <c r="I42" i="53"/>
  <c r="H43" i="53"/>
  <c r="I43" i="53"/>
  <c r="I44" i="53"/>
  <c r="H45" i="53"/>
  <c r="H46" i="53"/>
  <c r="I46" i="53"/>
  <c r="H47" i="53"/>
  <c r="I47" i="53"/>
  <c r="H48" i="53"/>
  <c r="I48" i="53"/>
  <c r="H49" i="53"/>
  <c r="I49" i="53"/>
  <c r="G8" i="53"/>
  <c r="G9" i="53"/>
  <c r="G10" i="53"/>
  <c r="G11" i="53"/>
  <c r="G12" i="53"/>
  <c r="G13" i="53"/>
  <c r="G14" i="53"/>
  <c r="G15" i="53"/>
  <c r="G16" i="53"/>
  <c r="G17" i="53"/>
  <c r="G18" i="53"/>
  <c r="G19" i="53"/>
  <c r="G20" i="53"/>
  <c r="G21" i="53"/>
  <c r="G22" i="53"/>
  <c r="G23" i="53"/>
  <c r="G24" i="53"/>
  <c r="G25" i="53"/>
  <c r="G26" i="53"/>
  <c r="G27" i="53"/>
  <c r="G28" i="53"/>
  <c r="G29" i="53"/>
  <c r="G30" i="53"/>
  <c r="G31" i="53"/>
  <c r="G32" i="53"/>
  <c r="G33" i="53"/>
  <c r="G34" i="53"/>
  <c r="G35" i="53"/>
  <c r="G36" i="53"/>
  <c r="G37" i="53"/>
  <c r="G38" i="53"/>
  <c r="G39" i="53"/>
  <c r="G40" i="53"/>
  <c r="G41" i="53"/>
  <c r="G42" i="53"/>
  <c r="G43" i="53"/>
  <c r="G44" i="53"/>
  <c r="G45" i="53"/>
  <c r="G46" i="53"/>
  <c r="G47" i="53"/>
  <c r="G48" i="53"/>
  <c r="G49" i="53"/>
  <c r="C55" i="53"/>
  <c r="B55" i="53"/>
  <c r="D8" i="53"/>
  <c r="D9" i="53"/>
  <c r="D10" i="53"/>
  <c r="D11" i="53"/>
  <c r="D12" i="53"/>
  <c r="D13" i="53"/>
  <c r="D14" i="53"/>
  <c r="D15" i="53"/>
  <c r="D16" i="53"/>
  <c r="D17" i="53"/>
  <c r="D18" i="53"/>
  <c r="D19" i="53"/>
  <c r="D20" i="53"/>
  <c r="D21" i="53"/>
  <c r="D22" i="53"/>
  <c r="D23" i="53"/>
  <c r="D24" i="53"/>
  <c r="D25" i="53"/>
  <c r="D26" i="53"/>
  <c r="D27" i="53"/>
  <c r="D28" i="53"/>
  <c r="D29" i="53"/>
  <c r="D30" i="53"/>
  <c r="D31" i="53"/>
  <c r="D32" i="53"/>
  <c r="D33" i="53"/>
  <c r="D34" i="53"/>
  <c r="D35" i="53"/>
  <c r="D36" i="53"/>
  <c r="D37" i="53"/>
  <c r="D38" i="53"/>
  <c r="D39" i="53"/>
  <c r="D40" i="53"/>
  <c r="D41" i="53"/>
  <c r="D42" i="53"/>
  <c r="D43" i="53"/>
  <c r="D44" i="53"/>
  <c r="D45" i="53"/>
  <c r="D46" i="53"/>
  <c r="D47" i="53"/>
  <c r="D48" i="53"/>
  <c r="D49" i="53"/>
  <c r="D50" i="53"/>
  <c r="D51" i="53"/>
  <c r="D52" i="53"/>
  <c r="D53" i="53"/>
  <c r="H8" i="29"/>
  <c r="I8" i="29" s="1"/>
  <c r="H9" i="29"/>
  <c r="H10" i="29"/>
  <c r="I10" i="29" s="1"/>
  <c r="H11" i="29"/>
  <c r="I11" i="29" s="1"/>
  <c r="H12" i="29"/>
  <c r="I12" i="29" s="1"/>
  <c r="H14" i="29"/>
  <c r="I14" i="29" s="1"/>
  <c r="H15" i="29"/>
  <c r="I15" i="29" s="1"/>
  <c r="H16" i="29"/>
  <c r="I16" i="29" s="1"/>
  <c r="H17" i="29"/>
  <c r="I17" i="29" s="1"/>
  <c r="H18" i="29"/>
  <c r="I18" i="29" s="1"/>
  <c r="H19" i="29"/>
  <c r="I19" i="29" s="1"/>
  <c r="H20" i="29"/>
  <c r="I20" i="29" s="1"/>
  <c r="H21" i="29"/>
  <c r="I21" i="29" s="1"/>
  <c r="H22" i="29"/>
  <c r="I22" i="29" s="1"/>
  <c r="H23" i="29"/>
  <c r="I23" i="29" s="1"/>
  <c r="H24" i="29"/>
  <c r="I24" i="29" s="1"/>
  <c r="H25" i="29"/>
  <c r="I25" i="29" s="1"/>
  <c r="H26" i="29"/>
  <c r="I26" i="29" s="1"/>
  <c r="H27" i="29"/>
  <c r="I27" i="29" s="1"/>
  <c r="H28" i="29"/>
  <c r="I28" i="29" s="1"/>
  <c r="H29" i="29"/>
  <c r="I29" i="29" s="1"/>
  <c r="H30" i="29"/>
  <c r="I30" i="29" s="1"/>
  <c r="H31" i="29"/>
  <c r="I31" i="29" s="1"/>
  <c r="E8" i="30"/>
  <c r="E9" i="30"/>
  <c r="G9" i="30" s="1"/>
  <c r="E10" i="30"/>
  <c r="G10" i="30" s="1"/>
  <c r="E11" i="30"/>
  <c r="G11" i="30" s="1"/>
  <c r="E12" i="30"/>
  <c r="G12" i="30" s="1"/>
  <c r="H12" i="30" s="1"/>
  <c r="E13" i="30"/>
  <c r="G13" i="30" s="1"/>
  <c r="E14" i="30"/>
  <c r="G14" i="30" s="1"/>
  <c r="E15" i="30"/>
  <c r="E16" i="30"/>
  <c r="G16" i="30" s="1"/>
  <c r="E17" i="30"/>
  <c r="G17" i="30" s="1"/>
  <c r="E18" i="30"/>
  <c r="G18" i="30" s="1"/>
  <c r="G31" i="8"/>
  <c r="G27" i="8"/>
  <c r="C27" i="8"/>
  <c r="I22" i="42"/>
  <c r="H22" i="42"/>
  <c r="AP25" i="42"/>
  <c r="AO25" i="42"/>
  <c r="AM25" i="42"/>
  <c r="S25" i="42"/>
  <c r="M25" i="42"/>
  <c r="I25" i="42"/>
  <c r="O25" i="42" s="1"/>
  <c r="H25" i="42"/>
  <c r="N25" i="42" s="1"/>
  <c r="G25" i="42"/>
  <c r="AQ25" i="42" s="1"/>
  <c r="AN25" i="42"/>
  <c r="M26" i="42"/>
  <c r="S22" i="42"/>
  <c r="P22" i="42"/>
  <c r="M22" i="42"/>
  <c r="G22" i="42"/>
  <c r="AN20" i="42"/>
  <c r="G20" i="42"/>
  <c r="AQ20" i="42" s="1"/>
  <c r="H20" i="42"/>
  <c r="N23" i="42" s="1"/>
  <c r="I20" i="42"/>
  <c r="O23" i="42" s="1"/>
  <c r="M20" i="42"/>
  <c r="S20" i="42"/>
  <c r="AM20" i="42"/>
  <c r="AO20" i="42"/>
  <c r="AP20" i="42"/>
  <c r="AN21" i="42"/>
  <c r="G21" i="42"/>
  <c r="H21" i="42"/>
  <c r="I21" i="42"/>
  <c r="M21" i="42"/>
  <c r="P21" i="42"/>
  <c r="S21" i="42"/>
  <c r="AM21" i="42"/>
  <c r="AO21" i="42"/>
  <c r="AP21" i="42"/>
  <c r="G27" i="42"/>
  <c r="H27" i="42"/>
  <c r="N27" i="42" s="1"/>
  <c r="I27" i="42"/>
  <c r="O27" i="42" s="1"/>
  <c r="D40" i="42"/>
  <c r="G40" i="42"/>
  <c r="H40" i="42"/>
  <c r="I40" i="42"/>
  <c r="P40" i="42"/>
  <c r="D41" i="42"/>
  <c r="G41" i="42"/>
  <c r="H41" i="42"/>
  <c r="I41" i="42"/>
  <c r="M41" i="42"/>
  <c r="P41" i="42"/>
  <c r="G42" i="42"/>
  <c r="H42" i="42"/>
  <c r="N42" i="42" s="1"/>
  <c r="P42" i="42" s="1"/>
  <c r="I42" i="42"/>
  <c r="M42" i="42"/>
  <c r="AN24" i="42"/>
  <c r="G24" i="42"/>
  <c r="AQ24" i="42" s="1"/>
  <c r="H24" i="42"/>
  <c r="N24" i="42" s="1"/>
  <c r="I24" i="42"/>
  <c r="O24" i="42" s="1"/>
  <c r="M24" i="42"/>
  <c r="S24" i="42"/>
  <c r="AM24" i="42"/>
  <c r="AO24" i="42"/>
  <c r="AP24" i="42"/>
  <c r="E28" i="11"/>
  <c r="E18" i="11"/>
  <c r="E19" i="11"/>
  <c r="E20" i="11"/>
  <c r="H9" i="3"/>
  <c r="I9" i="3"/>
  <c r="C41" i="3"/>
  <c r="I39" i="3"/>
  <c r="H39" i="3"/>
  <c r="G40" i="3"/>
  <c r="D40" i="3"/>
  <c r="C21" i="2"/>
  <c r="B21" i="2"/>
  <c r="C19" i="23"/>
  <c r="C24" i="23" s="1"/>
  <c r="B19" i="23"/>
  <c r="B24" i="23" s="1"/>
  <c r="D12" i="23"/>
  <c r="F12" i="23" s="1"/>
  <c r="G54" i="53"/>
  <c r="G53" i="53"/>
  <c r="G52" i="53"/>
  <c r="G51" i="53"/>
  <c r="G50" i="53"/>
  <c r="G7" i="53"/>
  <c r="J7" i="53" s="1"/>
  <c r="D54" i="53"/>
  <c r="D7" i="53"/>
  <c r="I53" i="53"/>
  <c r="H53" i="53"/>
  <c r="I52" i="53"/>
  <c r="I51" i="53"/>
  <c r="H51" i="53"/>
  <c r="I50" i="53"/>
  <c r="I7" i="53"/>
  <c r="H7" i="53"/>
  <c r="C40" i="58"/>
  <c r="B40" i="58"/>
  <c r="D38" i="58"/>
  <c r="D37" i="58"/>
  <c r="D36" i="58"/>
  <c r="C41" i="59"/>
  <c r="B41" i="59"/>
  <c r="D41" i="59"/>
  <c r="E78" i="5"/>
  <c r="D78" i="5"/>
  <c r="F76" i="5"/>
  <c r="F75" i="5"/>
  <c r="F117" i="4"/>
  <c r="F116" i="4"/>
  <c r="D10" i="73"/>
  <c r="D9" i="73"/>
  <c r="F19" i="54"/>
  <c r="E19" i="54"/>
  <c r="C19" i="54"/>
  <c r="B19" i="54"/>
  <c r="H18" i="54"/>
  <c r="G18" i="54"/>
  <c r="D18" i="54"/>
  <c r="H17" i="54"/>
  <c r="G17" i="54"/>
  <c r="D17" i="54"/>
  <c r="H16" i="54"/>
  <c r="G16" i="54"/>
  <c r="D16" i="54"/>
  <c r="H15" i="54"/>
  <c r="G15" i="54"/>
  <c r="D15" i="54"/>
  <c r="H14" i="54"/>
  <c r="G14" i="54"/>
  <c r="D14" i="54"/>
  <c r="H13" i="54"/>
  <c r="G13" i="54"/>
  <c r="D13" i="54"/>
  <c r="H12" i="54"/>
  <c r="G12" i="54"/>
  <c r="D12" i="54"/>
  <c r="H11" i="54"/>
  <c r="G11" i="54"/>
  <c r="D11" i="54"/>
  <c r="H10" i="54"/>
  <c r="G10" i="54"/>
  <c r="D10" i="54"/>
  <c r="H9" i="54"/>
  <c r="G9" i="54"/>
  <c r="D9" i="54"/>
  <c r="H8" i="54"/>
  <c r="G8" i="54"/>
  <c r="D8" i="54"/>
  <c r="H7" i="54"/>
  <c r="G7" i="54"/>
  <c r="D7" i="54"/>
  <c r="I54" i="53"/>
  <c r="H54" i="53"/>
  <c r="G9" i="52"/>
  <c r="F9" i="52"/>
  <c r="E9" i="52"/>
  <c r="D9" i="52"/>
  <c r="F26" i="58"/>
  <c r="E26" i="58"/>
  <c r="D26" i="58"/>
  <c r="F24" i="58"/>
  <c r="F23" i="58"/>
  <c r="F20" i="58"/>
  <c r="F19" i="58"/>
  <c r="F18" i="58"/>
  <c r="F17" i="58"/>
  <c r="F15" i="58"/>
  <c r="F13" i="58"/>
  <c r="F12" i="58"/>
  <c r="F10" i="58"/>
  <c r="F9" i="58"/>
  <c r="E29" i="11"/>
  <c r="G29" i="59"/>
  <c r="F29" i="59"/>
  <c r="E29" i="59"/>
  <c r="D29" i="59"/>
  <c r="F41" i="3"/>
  <c r="I41" i="3" s="1"/>
  <c r="E41" i="3"/>
  <c r="B41" i="3"/>
  <c r="G39" i="3"/>
  <c r="D39" i="3"/>
  <c r="F26" i="3"/>
  <c r="E26" i="3"/>
  <c r="C26" i="3"/>
  <c r="B26" i="3"/>
  <c r="G25" i="3"/>
  <c r="G26" i="3" s="1"/>
  <c r="D25" i="3"/>
  <c r="F10" i="3"/>
  <c r="E10" i="3"/>
  <c r="C10" i="3"/>
  <c r="B10" i="3"/>
  <c r="F42" i="51"/>
  <c r="E42" i="51"/>
  <c r="C42" i="51"/>
  <c r="B42" i="51"/>
  <c r="H41" i="51"/>
  <c r="D41" i="51"/>
  <c r="I40" i="51"/>
  <c r="D40" i="51"/>
  <c r="H39" i="51"/>
  <c r="I39" i="51"/>
  <c r="D39" i="51"/>
  <c r="I38" i="51"/>
  <c r="D38" i="51"/>
  <c r="I37" i="51"/>
  <c r="D37" i="51"/>
  <c r="I36" i="51"/>
  <c r="D36" i="51"/>
  <c r="I35" i="51"/>
  <c r="D35" i="51"/>
  <c r="I34" i="51"/>
  <c r="D34" i="51"/>
  <c r="I33" i="51"/>
  <c r="D33" i="51"/>
  <c r="I32" i="51"/>
  <c r="D32" i="51"/>
  <c r="I31" i="51"/>
  <c r="D31" i="51"/>
  <c r="I30" i="51"/>
  <c r="D30" i="51"/>
  <c r="F20" i="51"/>
  <c r="E20" i="51"/>
  <c r="C20" i="51"/>
  <c r="B20" i="51"/>
  <c r="G19" i="51"/>
  <c r="I19" i="51" s="1"/>
  <c r="D19" i="51"/>
  <c r="G18" i="51"/>
  <c r="I18" i="51" s="1"/>
  <c r="D18" i="51"/>
  <c r="G17" i="51"/>
  <c r="I17" i="51" s="1"/>
  <c r="D17" i="51"/>
  <c r="G16" i="51"/>
  <c r="I16" i="51" s="1"/>
  <c r="D16" i="51"/>
  <c r="G15" i="51"/>
  <c r="I15" i="51" s="1"/>
  <c r="D15" i="51"/>
  <c r="G14" i="51"/>
  <c r="I14" i="51" s="1"/>
  <c r="D14" i="51"/>
  <c r="G13" i="51"/>
  <c r="I13" i="51" s="1"/>
  <c r="D13" i="51"/>
  <c r="G12" i="51"/>
  <c r="I12" i="51" s="1"/>
  <c r="D12" i="51"/>
  <c r="G11" i="51"/>
  <c r="I11" i="51" s="1"/>
  <c r="D11" i="51"/>
  <c r="G10" i="51"/>
  <c r="I10" i="51" s="1"/>
  <c r="D10" i="51"/>
  <c r="G9" i="51"/>
  <c r="I9" i="51" s="1"/>
  <c r="D9" i="51"/>
  <c r="G8" i="51"/>
  <c r="I8" i="51" s="1"/>
  <c r="D8" i="51"/>
  <c r="AA21" i="50"/>
  <c r="Z21" i="50"/>
  <c r="S21" i="50"/>
  <c r="R21" i="50"/>
  <c r="Q21" i="50"/>
  <c r="P21" i="50"/>
  <c r="N21" i="50"/>
  <c r="M21" i="50"/>
  <c r="L21" i="50"/>
  <c r="I21" i="50"/>
  <c r="H21" i="50"/>
  <c r="G21" i="50"/>
  <c r="F21" i="50"/>
  <c r="D21" i="50"/>
  <c r="C21" i="50"/>
  <c r="B21" i="50"/>
  <c r="AB20" i="50"/>
  <c r="O20" i="50"/>
  <c r="AB19" i="50"/>
  <c r="O19" i="50"/>
  <c r="K19" i="50"/>
  <c r="AB18" i="50"/>
  <c r="O18" i="50"/>
  <c r="AB17" i="50"/>
  <c r="O17" i="50"/>
  <c r="K17" i="50"/>
  <c r="AB16" i="50"/>
  <c r="O16" i="50"/>
  <c r="AB15" i="50"/>
  <c r="O15" i="50"/>
  <c r="K15" i="50"/>
  <c r="AB14" i="50"/>
  <c r="O14" i="50"/>
  <c r="AB13" i="50"/>
  <c r="AB12" i="50"/>
  <c r="O12" i="50"/>
  <c r="AB11" i="50"/>
  <c r="O11" i="50"/>
  <c r="AB10" i="50"/>
  <c r="O10" i="50"/>
  <c r="AB9" i="50"/>
  <c r="O9" i="50"/>
  <c r="D21" i="47"/>
  <c r="D20" i="47"/>
  <c r="F20" i="47" s="1"/>
  <c r="C18" i="47"/>
  <c r="C23" i="47" s="1"/>
  <c r="B18" i="47"/>
  <c r="B23" i="47" s="1"/>
  <c r="D16" i="47"/>
  <c r="G16" i="47" s="1"/>
  <c r="D15" i="47"/>
  <c r="F15" i="47" s="1"/>
  <c r="D14" i="47"/>
  <c r="D13" i="47"/>
  <c r="G13" i="47" s="1"/>
  <c r="D12" i="47"/>
  <c r="G12" i="47" s="1"/>
  <c r="D11" i="47"/>
  <c r="G11" i="47" s="1"/>
  <c r="D10" i="47"/>
  <c r="D9" i="47"/>
  <c r="F9" i="47" s="1"/>
  <c r="D8" i="47"/>
  <c r="F8" i="47" s="1"/>
  <c r="T21" i="50"/>
  <c r="AP46" i="42"/>
  <c r="AO46" i="42"/>
  <c r="AM46" i="42"/>
  <c r="AP45" i="42"/>
  <c r="AO45" i="42"/>
  <c r="AP37" i="42"/>
  <c r="AO37" i="42"/>
  <c r="AM37" i="42"/>
  <c r="AP36" i="42"/>
  <c r="AO36" i="42"/>
  <c r="AM36" i="42"/>
  <c r="AP35" i="42"/>
  <c r="AO35" i="42"/>
  <c r="AM35" i="42"/>
  <c r="AP34" i="42"/>
  <c r="AO34" i="42"/>
  <c r="AM34" i="42"/>
  <c r="AP33" i="42"/>
  <c r="AO33" i="42"/>
  <c r="AM33" i="42"/>
  <c r="AP32" i="42"/>
  <c r="AO32" i="42"/>
  <c r="AM32" i="42"/>
  <c r="AP31" i="42"/>
  <c r="AO31" i="42"/>
  <c r="AM31" i="42"/>
  <c r="AP30" i="42"/>
  <c r="AO30" i="42"/>
  <c r="AM30" i="42"/>
  <c r="AO12" i="42"/>
  <c r="AP12" i="42"/>
  <c r="AM12" i="42"/>
  <c r="AO13" i="42"/>
  <c r="AP13" i="42"/>
  <c r="AM13" i="42"/>
  <c r="AO14" i="42"/>
  <c r="AP14" i="42"/>
  <c r="AM14" i="42"/>
  <c r="AO15" i="42"/>
  <c r="AP15" i="42"/>
  <c r="AM15" i="42"/>
  <c r="AO16" i="42"/>
  <c r="AP16" i="42"/>
  <c r="AM16" i="42"/>
  <c r="AO17" i="42"/>
  <c r="AP17" i="42"/>
  <c r="AM17" i="42"/>
  <c r="AO18" i="42"/>
  <c r="AP18" i="42"/>
  <c r="AM18" i="42"/>
  <c r="AO19" i="42"/>
  <c r="AP19" i="42"/>
  <c r="AM19" i="42"/>
  <c r="AM11" i="42"/>
  <c r="AO11" i="42"/>
  <c r="AP11" i="42"/>
  <c r="I19" i="42"/>
  <c r="H19" i="42"/>
  <c r="I18" i="42"/>
  <c r="H18" i="42"/>
  <c r="I17" i="42"/>
  <c r="H17" i="42"/>
  <c r="I16" i="42"/>
  <c r="H16" i="42"/>
  <c r="I15" i="42"/>
  <c r="H15" i="42"/>
  <c r="I14" i="42"/>
  <c r="H14" i="42"/>
  <c r="I13" i="42"/>
  <c r="H13" i="42"/>
  <c r="I12" i="42"/>
  <c r="H12" i="42"/>
  <c r="I46" i="42"/>
  <c r="H46" i="42"/>
  <c r="N46" i="42" s="1"/>
  <c r="G46" i="42"/>
  <c r="AQ46" i="42" s="1"/>
  <c r="D46" i="42"/>
  <c r="AN46" i="42" s="1"/>
  <c r="G45" i="42"/>
  <c r="AQ45" i="42" s="1"/>
  <c r="S37" i="42"/>
  <c r="P37" i="42"/>
  <c r="M37" i="42"/>
  <c r="I37" i="42"/>
  <c r="H37" i="42"/>
  <c r="G37" i="42"/>
  <c r="AQ37" i="42" s="1"/>
  <c r="AN37" i="42"/>
  <c r="S36" i="42"/>
  <c r="P36" i="42"/>
  <c r="M36" i="42"/>
  <c r="I36" i="42"/>
  <c r="H36" i="42"/>
  <c r="G36" i="42"/>
  <c r="AQ36" i="42" s="1"/>
  <c r="AN36" i="42"/>
  <c r="S35" i="42"/>
  <c r="P35" i="42"/>
  <c r="M35" i="42"/>
  <c r="I35" i="42"/>
  <c r="H35" i="42"/>
  <c r="G35" i="42"/>
  <c r="AQ35" i="42" s="1"/>
  <c r="AN35" i="42"/>
  <c r="S34" i="42"/>
  <c r="M34" i="42"/>
  <c r="I34" i="42"/>
  <c r="O34" i="42" s="1"/>
  <c r="O38" i="42" s="1"/>
  <c r="H34" i="42"/>
  <c r="N34" i="42" s="1"/>
  <c r="N38" i="42" s="1"/>
  <c r="G34" i="42"/>
  <c r="AQ34" i="42" s="1"/>
  <c r="AN34" i="42"/>
  <c r="S33" i="42"/>
  <c r="P33" i="42"/>
  <c r="M33" i="42"/>
  <c r="I33" i="42"/>
  <c r="H33" i="42"/>
  <c r="G33" i="42"/>
  <c r="AQ33" i="42" s="1"/>
  <c r="AN33" i="42"/>
  <c r="S32" i="42"/>
  <c r="P32" i="42"/>
  <c r="M32" i="42"/>
  <c r="I32" i="42"/>
  <c r="H32" i="42"/>
  <c r="G32" i="42"/>
  <c r="AQ32" i="42" s="1"/>
  <c r="AN32" i="42"/>
  <c r="S31" i="42"/>
  <c r="P31" i="42"/>
  <c r="M31" i="42"/>
  <c r="I31" i="42"/>
  <c r="H31" i="42"/>
  <c r="G31" i="42"/>
  <c r="AQ31" i="42" s="1"/>
  <c r="AN31" i="42"/>
  <c r="S30" i="42"/>
  <c r="P30" i="42"/>
  <c r="M30" i="42"/>
  <c r="I30" i="42"/>
  <c r="H30" i="42"/>
  <c r="G30" i="42"/>
  <c r="S19" i="42"/>
  <c r="P19" i="42"/>
  <c r="M19" i="42"/>
  <c r="G19" i="42"/>
  <c r="AQ19" i="42" s="1"/>
  <c r="AN19" i="42"/>
  <c r="S18" i="42"/>
  <c r="P18" i="42"/>
  <c r="M18" i="42"/>
  <c r="G18" i="42"/>
  <c r="AQ18" i="42" s="1"/>
  <c r="AN18" i="42"/>
  <c r="S17" i="42"/>
  <c r="P17" i="42"/>
  <c r="G17" i="42"/>
  <c r="AQ17" i="42" s="1"/>
  <c r="AN17" i="42"/>
  <c r="S16" i="42"/>
  <c r="P16" i="42"/>
  <c r="M16" i="42"/>
  <c r="G16" i="42"/>
  <c r="AQ16" i="42" s="1"/>
  <c r="AN16" i="42"/>
  <c r="S15" i="42"/>
  <c r="P15" i="42"/>
  <c r="M15" i="42"/>
  <c r="G15" i="42"/>
  <c r="AQ15" i="42" s="1"/>
  <c r="AN15" i="42"/>
  <c r="S14" i="42"/>
  <c r="P14" i="42"/>
  <c r="M14" i="42"/>
  <c r="G14" i="42"/>
  <c r="AQ14" i="42" s="1"/>
  <c r="S13" i="42"/>
  <c r="P13" i="42"/>
  <c r="M13" i="42"/>
  <c r="G13" i="42"/>
  <c r="AQ13" i="42" s="1"/>
  <c r="AN13" i="42"/>
  <c r="S12" i="42"/>
  <c r="P12" i="42"/>
  <c r="M12" i="42"/>
  <c r="G12" i="42"/>
  <c r="AQ12" i="42" s="1"/>
  <c r="AN12" i="42"/>
  <c r="S11" i="42"/>
  <c r="P11" i="42"/>
  <c r="M11" i="42"/>
  <c r="I11" i="42"/>
  <c r="G11" i="42"/>
  <c r="M17" i="42"/>
  <c r="G18" i="28"/>
  <c r="G17" i="28"/>
  <c r="G16" i="28"/>
  <c r="G15" i="28"/>
  <c r="G14" i="28"/>
  <c r="G13" i="28"/>
  <c r="G12" i="28"/>
  <c r="G11" i="28"/>
  <c r="G10" i="28"/>
  <c r="G9" i="28"/>
  <c r="G8" i="28"/>
  <c r="G7" i="28"/>
  <c r="J9" i="24"/>
  <c r="G9" i="34"/>
  <c r="G13" i="8"/>
  <c r="C13" i="8"/>
  <c r="G22" i="8"/>
  <c r="C22" i="8"/>
  <c r="G18" i="8"/>
  <c r="C18" i="8"/>
  <c r="G9" i="8"/>
  <c r="C9" i="8"/>
  <c r="F14" i="32"/>
  <c r="F13" i="32"/>
  <c r="F12" i="32"/>
  <c r="F11" i="32"/>
  <c r="E32" i="34"/>
  <c r="D32" i="34"/>
  <c r="G20" i="34"/>
  <c r="D20" i="34"/>
  <c r="G19" i="34"/>
  <c r="D19" i="34"/>
  <c r="G18" i="34"/>
  <c r="D18" i="34"/>
  <c r="G17" i="34"/>
  <c r="D17" i="34"/>
  <c r="G16" i="34"/>
  <c r="D16" i="34"/>
  <c r="G15" i="34"/>
  <c r="D15" i="34"/>
  <c r="G14" i="34"/>
  <c r="D14" i="34"/>
  <c r="G13" i="34"/>
  <c r="D13" i="34"/>
  <c r="G12" i="34"/>
  <c r="D12" i="34"/>
  <c r="G11" i="34"/>
  <c r="D11" i="34"/>
  <c r="G10" i="34"/>
  <c r="D10" i="34"/>
  <c r="D9" i="34"/>
  <c r="D14" i="31"/>
  <c r="D13" i="31"/>
  <c r="D10" i="31"/>
  <c r="D9" i="31"/>
  <c r="G15" i="30"/>
  <c r="G8" i="30"/>
  <c r="F19" i="28"/>
  <c r="E19" i="28"/>
  <c r="C19" i="28"/>
  <c r="B19" i="28"/>
  <c r="H18" i="28"/>
  <c r="D18" i="28"/>
  <c r="H17" i="28"/>
  <c r="D17" i="28"/>
  <c r="H16" i="28"/>
  <c r="D16" i="28"/>
  <c r="H15" i="28"/>
  <c r="D15" i="28"/>
  <c r="H14" i="28"/>
  <c r="D14" i="28"/>
  <c r="H13" i="28"/>
  <c r="D13" i="28"/>
  <c r="H12" i="28"/>
  <c r="D12" i="28"/>
  <c r="H11" i="28"/>
  <c r="D11" i="28"/>
  <c r="H10" i="28"/>
  <c r="D10" i="28"/>
  <c r="H9" i="28"/>
  <c r="D9" i="28"/>
  <c r="H8" i="28"/>
  <c r="D8" i="28"/>
  <c r="H7" i="28"/>
  <c r="H42" i="25"/>
  <c r="G42" i="25"/>
  <c r="C42" i="25"/>
  <c r="B42" i="25"/>
  <c r="I41" i="25"/>
  <c r="K41" i="25" s="1"/>
  <c r="D41" i="25"/>
  <c r="I40" i="25"/>
  <c r="J40" i="25" s="1"/>
  <c r="F40" i="25" s="1"/>
  <c r="D40" i="25"/>
  <c r="I39" i="25"/>
  <c r="K39" i="25" s="1"/>
  <c r="D39" i="25"/>
  <c r="I38" i="25"/>
  <c r="K38" i="25" s="1"/>
  <c r="D38" i="25"/>
  <c r="I37" i="25"/>
  <c r="J37" i="25" s="1"/>
  <c r="F37" i="25" s="1"/>
  <c r="D37" i="25"/>
  <c r="I36" i="25"/>
  <c r="J36" i="25" s="1"/>
  <c r="F36" i="25" s="1"/>
  <c r="D36" i="25"/>
  <c r="I35" i="25"/>
  <c r="J35" i="25" s="1"/>
  <c r="F35" i="25" s="1"/>
  <c r="D35" i="25"/>
  <c r="I34" i="25"/>
  <c r="K34" i="25" s="1"/>
  <c r="D34" i="25"/>
  <c r="I33" i="25"/>
  <c r="J33" i="25" s="1"/>
  <c r="F33" i="25" s="1"/>
  <c r="D33" i="25"/>
  <c r="I32" i="25"/>
  <c r="J32" i="25" s="1"/>
  <c r="F32" i="25" s="1"/>
  <c r="D32" i="25"/>
  <c r="I31" i="25"/>
  <c r="J31" i="25" s="1"/>
  <c r="F31" i="25" s="1"/>
  <c r="D31" i="25"/>
  <c r="I30" i="25"/>
  <c r="K30" i="25" s="1"/>
  <c r="H20" i="25"/>
  <c r="G20" i="25"/>
  <c r="I19" i="25"/>
  <c r="K19" i="25" s="1"/>
  <c r="D19" i="25"/>
  <c r="I18" i="25"/>
  <c r="J18" i="25" s="1"/>
  <c r="F18" i="25" s="1"/>
  <c r="D18" i="25"/>
  <c r="I17" i="25"/>
  <c r="K17" i="25" s="1"/>
  <c r="D17" i="25"/>
  <c r="I16" i="25"/>
  <c r="J16" i="25" s="1"/>
  <c r="F16" i="25" s="1"/>
  <c r="D16" i="25"/>
  <c r="I15" i="25"/>
  <c r="J15" i="25" s="1"/>
  <c r="F15" i="25" s="1"/>
  <c r="D15" i="25"/>
  <c r="I14" i="25"/>
  <c r="J14" i="25" s="1"/>
  <c r="F14" i="25" s="1"/>
  <c r="D14" i="25"/>
  <c r="I13" i="25"/>
  <c r="K13" i="25" s="1"/>
  <c r="D13" i="25"/>
  <c r="I12" i="25"/>
  <c r="K12" i="25" s="1"/>
  <c r="D12" i="25"/>
  <c r="I11" i="25"/>
  <c r="K11" i="25" s="1"/>
  <c r="D11" i="25"/>
  <c r="I10" i="25"/>
  <c r="K10" i="25" s="1"/>
  <c r="D10" i="25"/>
  <c r="I9" i="25"/>
  <c r="K9" i="25" s="1"/>
  <c r="D9" i="25"/>
  <c r="I8" i="25"/>
  <c r="S21" i="24"/>
  <c r="R21" i="24"/>
  <c r="Q21" i="24"/>
  <c r="N21" i="24"/>
  <c r="M21" i="24"/>
  <c r="L21" i="24"/>
  <c r="I21" i="24"/>
  <c r="H21" i="24"/>
  <c r="G21" i="24"/>
  <c r="F21" i="24"/>
  <c r="D21" i="24"/>
  <c r="C21" i="24"/>
  <c r="B21" i="24"/>
  <c r="AB20" i="24"/>
  <c r="O20" i="24"/>
  <c r="J20" i="24"/>
  <c r="E20" i="24"/>
  <c r="AB19" i="24"/>
  <c r="O19" i="24"/>
  <c r="J19" i="24"/>
  <c r="E19" i="24"/>
  <c r="AB18" i="24"/>
  <c r="O18" i="24"/>
  <c r="J18" i="24"/>
  <c r="E18" i="24"/>
  <c r="AB17" i="24"/>
  <c r="O17" i="24"/>
  <c r="J17" i="24"/>
  <c r="E17" i="24"/>
  <c r="AB16" i="24"/>
  <c r="O16" i="24"/>
  <c r="J16" i="24"/>
  <c r="E16" i="24"/>
  <c r="AB15" i="24"/>
  <c r="O15" i="24"/>
  <c r="J15" i="24"/>
  <c r="E15" i="24"/>
  <c r="AB14" i="24"/>
  <c r="O14" i="24"/>
  <c r="J14" i="24"/>
  <c r="E14" i="24"/>
  <c r="AB13" i="24"/>
  <c r="O13" i="24"/>
  <c r="J13" i="24"/>
  <c r="E13" i="24"/>
  <c r="AB12" i="24"/>
  <c r="O12" i="24"/>
  <c r="J12" i="24"/>
  <c r="E12" i="24"/>
  <c r="AB11" i="24"/>
  <c r="O11" i="24"/>
  <c r="J11" i="24"/>
  <c r="E11" i="24"/>
  <c r="AB10" i="24"/>
  <c r="O10" i="24"/>
  <c r="J10" i="24"/>
  <c r="E10" i="24"/>
  <c r="AB9" i="24"/>
  <c r="O9" i="24"/>
  <c r="E9" i="24"/>
  <c r="K9" i="24" s="1"/>
  <c r="U9" i="24" s="1"/>
  <c r="D22" i="23"/>
  <c r="D21" i="23"/>
  <c r="D17" i="23"/>
  <c r="F17" i="23" s="1"/>
  <c r="D16" i="23"/>
  <c r="F16" i="23" s="1"/>
  <c r="D15" i="23"/>
  <c r="F15" i="23" s="1"/>
  <c r="D14" i="23"/>
  <c r="F14" i="23" s="1"/>
  <c r="D13" i="23"/>
  <c r="F13" i="23" s="1"/>
  <c r="D11" i="23"/>
  <c r="D10" i="23"/>
  <c r="F10" i="23" s="1"/>
  <c r="D9" i="23"/>
  <c r="F9" i="23" s="1"/>
  <c r="D8" i="23"/>
  <c r="E35" i="11"/>
  <c r="E34" i="11"/>
  <c r="E33" i="11"/>
  <c r="E32" i="11"/>
  <c r="E31" i="11"/>
  <c r="E30" i="11"/>
  <c r="G65" i="5"/>
  <c r="H45" i="5" s="1"/>
  <c r="F65" i="5"/>
  <c r="E65" i="5"/>
  <c r="D65" i="5"/>
  <c r="F21" i="2"/>
  <c r="E21" i="2"/>
  <c r="I17" i="2"/>
  <c r="H17" i="2"/>
  <c r="I16" i="2"/>
  <c r="H16" i="2"/>
  <c r="J16" i="2"/>
  <c r="H15" i="2"/>
  <c r="J15" i="2"/>
  <c r="H14" i="2"/>
  <c r="J14" i="2"/>
  <c r="I12" i="2"/>
  <c r="H12" i="2"/>
  <c r="I11" i="2"/>
  <c r="H11" i="2"/>
  <c r="I10" i="2"/>
  <c r="H10" i="2"/>
  <c r="H9" i="2"/>
  <c r="H40" i="5"/>
  <c r="AB21" i="24"/>
  <c r="E18" i="47"/>
  <c r="K10" i="50"/>
  <c r="I41" i="51"/>
  <c r="P27" i="42" l="1"/>
  <c r="I55" i="53"/>
  <c r="C38" i="8"/>
  <c r="G21" i="23"/>
  <c r="C24" i="1"/>
  <c r="J51" i="53"/>
  <c r="H11" i="30"/>
  <c r="K11" i="24"/>
  <c r="U11" i="24" s="1"/>
  <c r="K17" i="24"/>
  <c r="K19" i="24"/>
  <c r="H55" i="53"/>
  <c r="J50" i="53"/>
  <c r="K18" i="50"/>
  <c r="V18" i="50" s="1"/>
  <c r="H13" i="30"/>
  <c r="K31" i="25"/>
  <c r="E20" i="25"/>
  <c r="K20" i="24"/>
  <c r="U20" i="24" s="1"/>
  <c r="K12" i="24"/>
  <c r="V12" i="24" s="1"/>
  <c r="E34" i="2"/>
  <c r="E8" i="45" s="1"/>
  <c r="D118" i="4"/>
  <c r="F34" i="2"/>
  <c r="F8" i="45" s="1"/>
  <c r="E118" i="4"/>
  <c r="E120" i="4" s="1"/>
  <c r="H11" i="51"/>
  <c r="G55" i="53"/>
  <c r="K11" i="50"/>
  <c r="U11" i="50" s="1"/>
  <c r="K13" i="50"/>
  <c r="U13" i="50" s="1"/>
  <c r="H31" i="51"/>
  <c r="J52" i="53"/>
  <c r="J22" i="53"/>
  <c r="P25" i="42"/>
  <c r="T25" i="42" s="1"/>
  <c r="H18" i="30"/>
  <c r="H10" i="30"/>
  <c r="J45" i="53"/>
  <c r="J29" i="53"/>
  <c r="J13" i="53"/>
  <c r="J53" i="53"/>
  <c r="D55" i="53"/>
  <c r="H14" i="30"/>
  <c r="H16" i="30"/>
  <c r="H19" i="51"/>
  <c r="H34" i="51"/>
  <c r="N28" i="42"/>
  <c r="N44" i="42" s="1"/>
  <c r="J21" i="50"/>
  <c r="H19" i="54"/>
  <c r="P20" i="42"/>
  <c r="T20" i="42" s="1"/>
  <c r="H15" i="51"/>
  <c r="K14" i="24"/>
  <c r="U14" i="24" s="1"/>
  <c r="U17" i="24"/>
  <c r="U19" i="24"/>
  <c r="O21" i="50"/>
  <c r="E21" i="50"/>
  <c r="J48" i="53"/>
  <c r="J40" i="53"/>
  <c r="J24" i="53"/>
  <c r="J44" i="53"/>
  <c r="J36" i="53"/>
  <c r="J28" i="53"/>
  <c r="J20" i="53"/>
  <c r="J12" i="53"/>
  <c r="H15" i="30"/>
  <c r="D19" i="54"/>
  <c r="J8" i="25"/>
  <c r="F8" i="25" s="1"/>
  <c r="K8" i="25"/>
  <c r="K12" i="50"/>
  <c r="V12" i="50" s="1"/>
  <c r="H17" i="30"/>
  <c r="H9" i="30"/>
  <c r="J35" i="53"/>
  <c r="J27" i="53"/>
  <c r="J19" i="53"/>
  <c r="J11" i="53"/>
  <c r="E42" i="25"/>
  <c r="H8" i="30"/>
  <c r="H23" i="42"/>
  <c r="K10" i="24"/>
  <c r="U10" i="24" s="1"/>
  <c r="G20" i="47"/>
  <c r="H36" i="51"/>
  <c r="J37" i="53"/>
  <c r="J21" i="53"/>
  <c r="H54" i="5"/>
  <c r="H48" i="5"/>
  <c r="T11" i="42"/>
  <c r="T41" i="42"/>
  <c r="P34" i="42"/>
  <c r="T34" i="42" s="1"/>
  <c r="T42" i="42"/>
  <c r="P24" i="42"/>
  <c r="T24" i="42" s="1"/>
  <c r="T30" i="42"/>
  <c r="H19" i="28"/>
  <c r="M38" i="42"/>
  <c r="S38" i="42"/>
  <c r="AQ30" i="42"/>
  <c r="G38" i="42"/>
  <c r="AN30" i="42"/>
  <c r="D38" i="42"/>
  <c r="S28" i="42"/>
  <c r="H38" i="42"/>
  <c r="M28" i="42"/>
  <c r="I38" i="42"/>
  <c r="H28" i="42"/>
  <c r="D28" i="42"/>
  <c r="AQ21" i="42"/>
  <c r="I23" i="42"/>
  <c r="M23" i="42"/>
  <c r="S23" i="42"/>
  <c r="AN11" i="42"/>
  <c r="D23" i="42"/>
  <c r="AN23" i="42" s="1"/>
  <c r="G23" i="42"/>
  <c r="K11" i="21"/>
  <c r="M9" i="21"/>
  <c r="M20" i="21"/>
  <c r="E21" i="11"/>
  <c r="H35" i="51"/>
  <c r="H30" i="51"/>
  <c r="H38" i="51"/>
  <c r="H32" i="51"/>
  <c r="H33" i="51"/>
  <c r="H37" i="51"/>
  <c r="D42" i="51"/>
  <c r="H14" i="51"/>
  <c r="H12" i="51"/>
  <c r="H10" i="51"/>
  <c r="H18" i="51"/>
  <c r="H13" i="51"/>
  <c r="H8" i="51"/>
  <c r="H16" i="51"/>
  <c r="H9" i="51"/>
  <c r="H17" i="51"/>
  <c r="G18" i="47"/>
  <c r="E23" i="47"/>
  <c r="D19" i="23"/>
  <c r="D24" i="23" s="1"/>
  <c r="H37" i="29"/>
  <c r="J43" i="53"/>
  <c r="J42" i="53"/>
  <c r="J10" i="53"/>
  <c r="J49" i="53"/>
  <c r="J33" i="53"/>
  <c r="J25" i="53"/>
  <c r="J26" i="53"/>
  <c r="J18" i="53"/>
  <c r="J41" i="53"/>
  <c r="J17" i="53"/>
  <c r="J9" i="53"/>
  <c r="J32" i="53"/>
  <c r="J16" i="53"/>
  <c r="J8" i="53"/>
  <c r="J47" i="53"/>
  <c r="J39" i="53"/>
  <c r="J31" i="53"/>
  <c r="J23" i="53"/>
  <c r="J15" i="53"/>
  <c r="J54" i="53"/>
  <c r="J46" i="53"/>
  <c r="J38" i="53"/>
  <c r="J30" i="53"/>
  <c r="J14" i="53"/>
  <c r="AB21" i="50"/>
  <c r="U10" i="50"/>
  <c r="K9" i="50"/>
  <c r="U19" i="50"/>
  <c r="V19" i="50"/>
  <c r="K14" i="50"/>
  <c r="K16" i="50"/>
  <c r="U16" i="50" s="1"/>
  <c r="K20" i="50"/>
  <c r="U20" i="50" s="1"/>
  <c r="V10" i="50"/>
  <c r="K35" i="25"/>
  <c r="J38" i="25"/>
  <c r="F38" i="25" s="1"/>
  <c r="K15" i="25"/>
  <c r="J17" i="25"/>
  <c r="F17" i="25" s="1"/>
  <c r="G19" i="28"/>
  <c r="D19" i="28"/>
  <c r="I21" i="2"/>
  <c r="G21" i="2"/>
  <c r="J21" i="2" s="1"/>
  <c r="J10" i="2"/>
  <c r="J12" i="2"/>
  <c r="J17" i="2"/>
  <c r="J9" i="2"/>
  <c r="C34" i="2"/>
  <c r="J11" i="2"/>
  <c r="T21" i="24"/>
  <c r="O21" i="24"/>
  <c r="U12" i="24"/>
  <c r="J21" i="24"/>
  <c r="K13" i="24"/>
  <c r="V13" i="24" s="1"/>
  <c r="K16" i="24"/>
  <c r="V16" i="24" s="1"/>
  <c r="K18" i="24"/>
  <c r="U18" i="24" s="1"/>
  <c r="K15" i="24"/>
  <c r="U15" i="24" s="1"/>
  <c r="E21" i="24"/>
  <c r="V17" i="24"/>
  <c r="J9" i="25"/>
  <c r="F9" i="25" s="1"/>
  <c r="D42" i="25"/>
  <c r="J19" i="25"/>
  <c r="F19" i="25" s="1"/>
  <c r="K18" i="25"/>
  <c r="J12" i="25"/>
  <c r="F12" i="25" s="1"/>
  <c r="J34" i="25"/>
  <c r="F34" i="25" s="1"/>
  <c r="J13" i="25"/>
  <c r="F13" i="25" s="1"/>
  <c r="K33" i="25"/>
  <c r="H31" i="5"/>
  <c r="H52" i="5"/>
  <c r="H53" i="5"/>
  <c r="H50" i="5"/>
  <c r="H25" i="5"/>
  <c r="H35" i="5"/>
  <c r="H32" i="5"/>
  <c r="H16" i="5"/>
  <c r="H58" i="5"/>
  <c r="H23" i="5"/>
  <c r="H10" i="5"/>
  <c r="H46" i="5"/>
  <c r="H11" i="5"/>
  <c r="H39" i="5"/>
  <c r="H49" i="5"/>
  <c r="D40" i="58"/>
  <c r="B34" i="2"/>
  <c r="B8" i="45" s="1"/>
  <c r="G19" i="54"/>
  <c r="D20" i="51"/>
  <c r="G42" i="51"/>
  <c r="H42" i="51" s="1"/>
  <c r="H40" i="51"/>
  <c r="G20" i="51"/>
  <c r="I20" i="51" s="1"/>
  <c r="U15" i="50"/>
  <c r="V15" i="50"/>
  <c r="V17" i="50"/>
  <c r="U17" i="50"/>
  <c r="D44" i="1"/>
  <c r="D18" i="47"/>
  <c r="F18" i="47" s="1"/>
  <c r="H57" i="5"/>
  <c r="H20" i="5"/>
  <c r="H47" i="5"/>
  <c r="H51" i="5"/>
  <c r="H42" i="5"/>
  <c r="H14" i="5"/>
  <c r="H43" i="5"/>
  <c r="H29" i="5"/>
  <c r="H33" i="5"/>
  <c r="H37" i="5"/>
  <c r="H19" i="5"/>
  <c r="H38" i="5"/>
  <c r="H22" i="5"/>
  <c r="H27" i="5"/>
  <c r="H26" i="5"/>
  <c r="H63" i="5"/>
  <c r="H34" i="5"/>
  <c r="H17" i="5"/>
  <c r="H21" i="5"/>
  <c r="H36" i="5"/>
  <c r="H30" i="5"/>
  <c r="H62" i="5"/>
  <c r="H9" i="5"/>
  <c r="H15" i="5"/>
  <c r="H56" i="5"/>
  <c r="H18" i="5"/>
  <c r="H65" i="5"/>
  <c r="H41" i="3"/>
  <c r="J9" i="3"/>
  <c r="H10" i="3"/>
  <c r="I10" i="3"/>
  <c r="D10" i="3"/>
  <c r="G10" i="3"/>
  <c r="G41" i="3"/>
  <c r="I9" i="29"/>
  <c r="K36" i="25"/>
  <c r="J41" i="25"/>
  <c r="F41" i="25" s="1"/>
  <c r="J11" i="25"/>
  <c r="F11" i="25" s="1"/>
  <c r="K14" i="25"/>
  <c r="K37" i="25"/>
  <c r="K40" i="25"/>
  <c r="J30" i="25"/>
  <c r="F30" i="25" s="1"/>
  <c r="J39" i="25"/>
  <c r="F39" i="25" s="1"/>
  <c r="D20" i="25"/>
  <c r="I20" i="25"/>
  <c r="K32" i="25"/>
  <c r="J10" i="25"/>
  <c r="F10" i="25" s="1"/>
  <c r="I42" i="25"/>
  <c r="V9" i="24"/>
  <c r="V11" i="24"/>
  <c r="V19" i="24"/>
  <c r="F11" i="23"/>
  <c r="B26" i="1"/>
  <c r="F8" i="23"/>
  <c r="G24" i="23"/>
  <c r="F21" i="23"/>
  <c r="D24" i="1" s="1"/>
  <c r="D11" i="21"/>
  <c r="L11" i="21"/>
  <c r="T27" i="42"/>
  <c r="J40" i="42"/>
  <c r="M40" i="42"/>
  <c r="T40" i="42" s="1"/>
  <c r="G26" i="42"/>
  <c r="G28" i="42" s="1"/>
  <c r="J42" i="42"/>
  <c r="J30" i="42"/>
  <c r="J33" i="42"/>
  <c r="J14" i="42"/>
  <c r="T14" i="42"/>
  <c r="J34" i="42"/>
  <c r="J12" i="42"/>
  <c r="J32" i="42"/>
  <c r="AM45" i="42"/>
  <c r="T33" i="42"/>
  <c r="J19" i="42"/>
  <c r="J46" i="42"/>
  <c r="J21" i="42"/>
  <c r="T16" i="42"/>
  <c r="J35" i="42"/>
  <c r="T19" i="42"/>
  <c r="J13" i="42"/>
  <c r="J17" i="42"/>
  <c r="T22" i="42"/>
  <c r="J41" i="42"/>
  <c r="T12" i="42"/>
  <c r="T18" i="42"/>
  <c r="T35" i="42"/>
  <c r="T36" i="42"/>
  <c r="T37" i="42"/>
  <c r="J15" i="42"/>
  <c r="J24" i="42"/>
  <c r="T21" i="42"/>
  <c r="T13" i="42"/>
  <c r="J31" i="42"/>
  <c r="J16" i="42"/>
  <c r="T17" i="42"/>
  <c r="T31" i="42"/>
  <c r="T32" i="42"/>
  <c r="O46" i="42"/>
  <c r="P46" i="42" s="1"/>
  <c r="J27" i="42"/>
  <c r="T15" i="42"/>
  <c r="AQ11" i="42"/>
  <c r="J36" i="42"/>
  <c r="J37" i="42"/>
  <c r="J18" i="42"/>
  <c r="J25" i="42"/>
  <c r="J22" i="42"/>
  <c r="J20" i="42"/>
  <c r="J11" i="42"/>
  <c r="AN14" i="42"/>
  <c r="E36" i="11"/>
  <c r="J93" i="4"/>
  <c r="J39" i="3"/>
  <c r="D41" i="3"/>
  <c r="E18" i="45"/>
  <c r="H21" i="2"/>
  <c r="B40" i="1"/>
  <c r="M17" i="21"/>
  <c r="M10" i="21"/>
  <c r="M19" i="21"/>
  <c r="J22" i="21"/>
  <c r="M18" i="21"/>
  <c r="M14" i="21"/>
  <c r="M15" i="21"/>
  <c r="K22" i="21"/>
  <c r="M16" i="21"/>
  <c r="L22" i="21"/>
  <c r="G11" i="21"/>
  <c r="G22" i="21"/>
  <c r="J11" i="21"/>
  <c r="D22" i="21"/>
  <c r="F78" i="5"/>
  <c r="H8" i="45" l="1"/>
  <c r="C8" i="45"/>
  <c r="I8" i="45" s="1"/>
  <c r="M11" i="21"/>
  <c r="J55" i="53"/>
  <c r="U18" i="50"/>
  <c r="V10" i="24"/>
  <c r="V15" i="24"/>
  <c r="U16" i="24"/>
  <c r="P23" i="42"/>
  <c r="E41" i="2"/>
  <c r="E42" i="2" s="1"/>
  <c r="U12" i="50"/>
  <c r="V13" i="50"/>
  <c r="G23" i="47"/>
  <c r="V20" i="24"/>
  <c r="U13" i="24"/>
  <c r="U21" i="24" s="1"/>
  <c r="D120" i="4"/>
  <c r="F118" i="4"/>
  <c r="F120" i="4" s="1"/>
  <c r="V11" i="50"/>
  <c r="P38" i="42"/>
  <c r="V14" i="24"/>
  <c r="V20" i="50"/>
  <c r="K21" i="24"/>
  <c r="H20" i="51"/>
  <c r="T38" i="42"/>
  <c r="G44" i="42"/>
  <c r="D44" i="42"/>
  <c r="U39" i="42" s="1"/>
  <c r="S44" i="42"/>
  <c r="S47" i="42" s="1"/>
  <c r="N45" i="42"/>
  <c r="N47" i="42"/>
  <c r="M44" i="42"/>
  <c r="M47" i="42" s="1"/>
  <c r="H44" i="42"/>
  <c r="J38" i="42"/>
  <c r="AQ23" i="42"/>
  <c r="T23" i="42"/>
  <c r="J23" i="42"/>
  <c r="E43" i="11"/>
  <c r="D23" i="47"/>
  <c r="F23" i="47" s="1"/>
  <c r="C40" i="1"/>
  <c r="D40" i="1" s="1"/>
  <c r="F19" i="23"/>
  <c r="E24" i="23"/>
  <c r="F24" i="23" s="1"/>
  <c r="I37" i="29"/>
  <c r="V9" i="50"/>
  <c r="U9" i="50"/>
  <c r="V16" i="50"/>
  <c r="U14" i="50"/>
  <c r="V14" i="50"/>
  <c r="K21" i="50"/>
  <c r="I34" i="2"/>
  <c r="D34" i="2"/>
  <c r="D8" i="45" s="1"/>
  <c r="V18" i="24"/>
  <c r="B18" i="45"/>
  <c r="H18" i="45" s="1"/>
  <c r="H19" i="15"/>
  <c r="J19" i="15" s="1"/>
  <c r="D18" i="45"/>
  <c r="B11" i="1" s="1"/>
  <c r="G34" i="2"/>
  <c r="H34" i="2"/>
  <c r="I42" i="51"/>
  <c r="J10" i="3"/>
  <c r="J41" i="3"/>
  <c r="K42" i="25"/>
  <c r="J42" i="25"/>
  <c r="F42" i="25" s="1"/>
  <c r="J20" i="25"/>
  <c r="F20" i="25" s="1"/>
  <c r="K20" i="25"/>
  <c r="C26" i="1"/>
  <c r="D26" i="1" s="1"/>
  <c r="I26" i="42"/>
  <c r="D45" i="42"/>
  <c r="J45" i="42" s="1"/>
  <c r="I45" i="42"/>
  <c r="H45" i="42"/>
  <c r="F18" i="45"/>
  <c r="M22" i="21"/>
  <c r="G8" i="45" l="1"/>
  <c r="B19" i="15"/>
  <c r="D19" i="15" s="1"/>
  <c r="C18" i="45"/>
  <c r="I18" i="45" s="1"/>
  <c r="J8" i="45"/>
  <c r="G18" i="45"/>
  <c r="C11" i="1" s="1"/>
  <c r="D11" i="1" s="1"/>
  <c r="I28" i="42"/>
  <c r="I44" i="42" s="1"/>
  <c r="O26" i="42"/>
  <c r="F41" i="2"/>
  <c r="V21" i="50"/>
  <c r="U21" i="50"/>
  <c r="V21" i="24"/>
  <c r="J34" i="2"/>
  <c r="U11" i="42"/>
  <c r="AN45" i="42"/>
  <c r="J26" i="42"/>
  <c r="J28" i="42" s="1"/>
  <c r="J44" i="42" s="1"/>
  <c r="AP38" i="42"/>
  <c r="AO38" i="42"/>
  <c r="AN38" i="42"/>
  <c r="AQ38" i="42"/>
  <c r="AM38" i="42"/>
  <c r="F47" i="42"/>
  <c r="AP47" i="42" s="1"/>
  <c r="AP44" i="42"/>
  <c r="C47" i="42"/>
  <c r="AM44" i="42"/>
  <c r="G47" i="42"/>
  <c r="AQ47" i="42" s="1"/>
  <c r="AO28" i="42"/>
  <c r="AP28" i="42"/>
  <c r="U14" i="42"/>
  <c r="U27" i="42"/>
  <c r="AN44" i="42"/>
  <c r="U19" i="42"/>
  <c r="U30" i="42"/>
  <c r="U33" i="42"/>
  <c r="AQ28" i="42"/>
  <c r="E47" i="42"/>
  <c r="AM28" i="42"/>
  <c r="AN28" i="42"/>
  <c r="J18" i="45" l="1"/>
  <c r="P26" i="42"/>
  <c r="O28" i="42"/>
  <c r="O44" i="42" s="1"/>
  <c r="F42" i="2"/>
  <c r="G41" i="2"/>
  <c r="G42" i="2" s="1"/>
  <c r="I47" i="42"/>
  <c r="H47" i="42"/>
  <c r="AO47" i="42"/>
  <c r="U40" i="42"/>
  <c r="U41" i="42"/>
  <c r="AM47" i="42"/>
  <c r="U15" i="42"/>
  <c r="AO44" i="42"/>
  <c r="U32" i="42"/>
  <c r="U12" i="42"/>
  <c r="U37" i="42"/>
  <c r="U16" i="42"/>
  <c r="D47" i="42"/>
  <c r="J47" i="42" s="1"/>
  <c r="U22" i="42"/>
  <c r="AQ44" i="42"/>
  <c r="U42" i="42"/>
  <c r="U23" i="42"/>
  <c r="U20" i="42"/>
  <c r="U13" i="42"/>
  <c r="U38" i="42"/>
  <c r="U35" i="42"/>
  <c r="U21" i="42"/>
  <c r="U31" i="42"/>
  <c r="U18" i="42"/>
  <c r="U34" i="42"/>
  <c r="U36" i="42"/>
  <c r="U17" i="42"/>
  <c r="U25" i="42"/>
  <c r="U24" i="42"/>
  <c r="O45" i="42" l="1"/>
  <c r="P45" i="42" s="1"/>
  <c r="O47" i="42"/>
  <c r="T26" i="42"/>
  <c r="P28" i="42"/>
  <c r="P44" i="42" s="1"/>
  <c r="P47" i="42" s="1"/>
  <c r="AN47" i="42"/>
  <c r="T28" i="42" l="1"/>
  <c r="U26" i="42"/>
  <c r="T44" i="42" l="1"/>
  <c r="U28" i="42"/>
  <c r="T47" i="42" l="1"/>
  <c r="U44" i="42"/>
</calcChain>
</file>

<file path=xl/sharedStrings.xml><?xml version="1.0" encoding="utf-8"?>
<sst xmlns="http://schemas.openxmlformats.org/spreadsheetml/2006/main" count="4984" uniqueCount="1745">
  <si>
    <t>Pacific Gas and Electric Company</t>
  </si>
  <si>
    <t xml:space="preserve">Energy Savings Assistance (ESA) Program </t>
  </si>
  <si>
    <t>California Alternate Rates for Energy (CARE) Program and</t>
  </si>
  <si>
    <t>Family Electric Rate Assistance (FERA) Program</t>
  </si>
  <si>
    <t>ESA Program</t>
  </si>
  <si>
    <t>Authorized / Forecasted Planning Assumptions</t>
  </si>
  <si>
    <t>Actual</t>
  </si>
  <si>
    <t>%</t>
  </si>
  <si>
    <t>Budget</t>
  </si>
  <si>
    <t>Summary Homes Treated</t>
  </si>
  <si>
    <t>Summary kWh Saved</t>
  </si>
  <si>
    <t>Summary kW Demand Reduced</t>
  </si>
  <si>
    <t>Summary Therms Saved</t>
  </si>
  <si>
    <r>
      <rPr>
        <vertAlign val="superscript"/>
        <sz val="10"/>
        <color theme="1"/>
        <rFont val="Arial"/>
        <family val="2"/>
      </rPr>
      <t>[1]</t>
    </r>
    <r>
      <rPr>
        <sz val="10"/>
        <color theme="1"/>
        <rFont val="Arial"/>
        <family val="2"/>
      </rPr>
      <t xml:space="preserve"> Per D.21-06-015 Attachment 1, Table 5, Savings goals include ESA Main, MF-in unit, and MFWB and exclude PP/PD</t>
    </r>
  </si>
  <si>
    <t>CARE Program</t>
  </si>
  <si>
    <t>2024 CARE Program Summary </t>
  </si>
  <si>
    <t>Authorized Budget</t>
  </si>
  <si>
    <t>Administrative Expenses</t>
  </si>
  <si>
    <t>Subsidies</t>
  </si>
  <si>
    <t>Service Establishment Charge</t>
  </si>
  <si>
    <t xml:space="preserve">Total Program Costs and Discounts </t>
  </si>
  <si>
    <t xml:space="preserve">2024 CARE New Enrollments </t>
  </si>
  <si>
    <t xml:space="preserve">Automatically Enrolled via Data Sharing, ESA Participation, etc </t>
  </si>
  <si>
    <t>Self-Certified as Categorically Eligible</t>
  </si>
  <si>
    <t>Self-Certified as Income Eligible</t>
  </si>
  <si>
    <t>Method</t>
  </si>
  <si>
    <r>
      <t>2024 CARE</t>
    </r>
    <r>
      <rPr>
        <b/>
        <strike/>
        <sz val="10"/>
        <rFont val="Arial"/>
        <family val="2"/>
      </rPr>
      <t xml:space="preserve"> </t>
    </r>
    <r>
      <rPr>
        <b/>
        <sz val="10"/>
        <rFont val="Arial"/>
        <family val="2"/>
      </rPr>
      <t>Enrollment Rate</t>
    </r>
  </si>
  <si>
    <t>Estimated Eligible Participants</t>
  </si>
  <si>
    <t>Participants</t>
  </si>
  <si>
    <t>Enrollment Rate</t>
  </si>
  <si>
    <t>Total Enrolled</t>
  </si>
  <si>
    <t>FERA Program</t>
  </si>
  <si>
    <t>2024 FERA Program Summary </t>
  </si>
  <si>
    <t xml:space="preserve">2024 FERA New Enrollments </t>
  </si>
  <si>
    <t xml:space="preserve">Self Certified as Income or Categorically Eligible </t>
  </si>
  <si>
    <t>Self Certified as Recertification</t>
  </si>
  <si>
    <r>
      <t>2024 FERA</t>
    </r>
    <r>
      <rPr>
        <b/>
        <strike/>
        <sz val="10"/>
        <rFont val="Arial"/>
        <family val="2"/>
      </rPr>
      <t xml:space="preserve"> </t>
    </r>
    <r>
      <rPr>
        <b/>
        <sz val="10"/>
        <rFont val="Arial"/>
        <family val="2"/>
      </rPr>
      <t>Enrollment Rate</t>
    </r>
  </si>
  <si>
    <t>ESA Summary Table 1 - Expenses, and Energy and Demand Savings Summary</t>
  </si>
  <si>
    <t>Program Year 2024 Annual Report</t>
  </si>
  <si>
    <t xml:space="preserve"> ESA Table 1A - Expenses Summary</t>
  </si>
  <si>
    <t>ESA Program Expenses:</t>
  </si>
  <si>
    <t>Year to Date Expenses</t>
  </si>
  <si>
    <t>% of Budget Spent YTD</t>
  </si>
  <si>
    <t>Electric</t>
  </si>
  <si>
    <t>Gas</t>
  </si>
  <si>
    <t>Total</t>
  </si>
  <si>
    <t xml:space="preserve">ESA Main Program (SF and MH) </t>
  </si>
  <si>
    <t>ESA Multifamily Whole Building</t>
  </si>
  <si>
    <t>ESA Pilot Plus and Pilot Deep</t>
  </si>
  <si>
    <r>
      <t xml:space="preserve">Building Electrification Retrofit Pilot </t>
    </r>
    <r>
      <rPr>
        <b/>
        <vertAlign val="superscript"/>
        <sz val="10"/>
        <rFont val="Arial"/>
        <family val="2"/>
      </rPr>
      <t>[1]</t>
    </r>
  </si>
  <si>
    <r>
      <t xml:space="preserve">Clean Energy Homes New Construction Pilot </t>
    </r>
    <r>
      <rPr>
        <b/>
        <vertAlign val="superscript"/>
        <sz val="10"/>
        <rFont val="Arial"/>
        <family val="2"/>
      </rPr>
      <t>[1]</t>
    </r>
  </si>
  <si>
    <t>CSD Leveraging</t>
  </si>
  <si>
    <t>MCE Pilot</t>
  </si>
  <si>
    <t>SPOC</t>
  </si>
  <si>
    <r>
      <t xml:space="preserve">SASH and MASH Unspent Funds </t>
    </r>
    <r>
      <rPr>
        <b/>
        <vertAlign val="superscript"/>
        <sz val="10"/>
        <rFont val="Arial"/>
        <family val="2"/>
      </rPr>
      <t>[2]</t>
    </r>
  </si>
  <si>
    <t>ESA Program TOTAL</t>
  </si>
  <si>
    <t xml:space="preserve"> ESA Table 1B - Energy and Demand Savings</t>
  </si>
  <si>
    <t>ESA Program Savings:</t>
  </si>
  <si>
    <t>kWh</t>
  </si>
  <si>
    <t>kW</t>
  </si>
  <si>
    <t>Therms</t>
  </si>
  <si>
    <r>
      <t>ESA Main Program (SF and MH)</t>
    </r>
    <r>
      <rPr>
        <b/>
        <sz val="8"/>
        <rFont val="Arial"/>
        <family val="2"/>
      </rPr>
      <t xml:space="preserve"> [3]</t>
    </r>
  </si>
  <si>
    <t>N/A</t>
  </si>
  <si>
    <r>
      <t>ESA Pilot Plus and Pilot Deep</t>
    </r>
    <r>
      <rPr>
        <b/>
        <sz val="10"/>
        <rFont val="Arial"/>
        <family val="2"/>
      </rPr>
      <t xml:space="preserve"> </t>
    </r>
    <r>
      <rPr>
        <b/>
        <vertAlign val="superscript"/>
        <sz val="10"/>
        <rFont val="Arial"/>
        <family val="2"/>
      </rPr>
      <t>[1]</t>
    </r>
  </si>
  <si>
    <r>
      <t xml:space="preserve">Building Electrification Retrofit Pilot </t>
    </r>
    <r>
      <rPr>
        <b/>
        <vertAlign val="superscript"/>
        <sz val="10"/>
        <rFont val="Arial"/>
        <family val="2"/>
      </rPr>
      <t>[2]</t>
    </r>
  </si>
  <si>
    <r>
      <t>Clean Energy Homes New Construction Pilot</t>
    </r>
    <r>
      <rPr>
        <b/>
        <vertAlign val="superscript"/>
        <sz val="10"/>
        <rFont val="Arial"/>
        <family val="2"/>
      </rPr>
      <t xml:space="preserve"> [2]</t>
    </r>
  </si>
  <si>
    <r>
      <t>ESA Program TOTAL</t>
    </r>
    <r>
      <rPr>
        <b/>
        <vertAlign val="superscript"/>
        <sz val="10"/>
        <rFont val="Arial"/>
        <family val="2"/>
      </rPr>
      <t>[4]</t>
    </r>
  </si>
  <si>
    <t>ESA Table 1 - ESA Main (SF, MH, MF In-Unit) Overall Program Expenses</t>
  </si>
  <si>
    <r>
      <t xml:space="preserve">2024 Authorized / Forecasted Budget </t>
    </r>
    <r>
      <rPr>
        <b/>
        <vertAlign val="superscript"/>
        <sz val="10"/>
        <color theme="0"/>
        <rFont val="Arial"/>
        <family val="2"/>
      </rPr>
      <t>[1]</t>
    </r>
  </si>
  <si>
    <t>2024 Annual Expenses</t>
  </si>
  <si>
    <t xml:space="preserve">% of Budget Spent </t>
  </si>
  <si>
    <t>ESA Program:</t>
  </si>
  <si>
    <t>Energy Efficiency</t>
  </si>
  <si>
    <t>Appliances</t>
  </si>
  <si>
    <t xml:space="preserve">Domestic Hot Water </t>
  </si>
  <si>
    <t>Enclosure</t>
  </si>
  <si>
    <t>HVAC</t>
  </si>
  <si>
    <t>Maintenance</t>
  </si>
  <si>
    <t>Lighting</t>
  </si>
  <si>
    <t xml:space="preserve">Miscellaneous </t>
  </si>
  <si>
    <t>Customer Enrollment</t>
  </si>
  <si>
    <t>In Home Education</t>
  </si>
  <si>
    <r>
      <t xml:space="preserve">Pilot </t>
    </r>
    <r>
      <rPr>
        <b/>
        <vertAlign val="superscript"/>
        <sz val="10"/>
        <rFont val="Arial"/>
        <family val="2"/>
      </rPr>
      <t>[2]</t>
    </r>
  </si>
  <si>
    <t>Implementation</t>
  </si>
  <si>
    <t>Safety - Unexpected overhead costs</t>
  </si>
  <si>
    <t>Energy Efficiency TOTAL</t>
  </si>
  <si>
    <t>`</t>
  </si>
  <si>
    <t>Administration</t>
  </si>
  <si>
    <t>Training Center</t>
  </si>
  <si>
    <t>Inspections</t>
  </si>
  <si>
    <t>Marketing and Outreach</t>
  </si>
  <si>
    <t>Statewide Marketing Education and Outreach</t>
  </si>
  <si>
    <r>
      <t xml:space="preserve">Measurement and Evaluation Studies </t>
    </r>
    <r>
      <rPr>
        <b/>
        <vertAlign val="superscript"/>
        <sz val="10"/>
        <rFont val="Arial"/>
        <family val="2"/>
      </rPr>
      <t>[3]</t>
    </r>
  </si>
  <si>
    <t>Regulatory Compliance</t>
  </si>
  <si>
    <t>General Administration</t>
  </si>
  <si>
    <t>CPUC Energy Division</t>
  </si>
  <si>
    <t>Administration Subtotal</t>
  </si>
  <si>
    <t>TOTAL PROGRAM COSTS</t>
  </si>
  <si>
    <t>Funded Outside of ESA Program Budget</t>
  </si>
  <si>
    <t>Indirect Costs</t>
  </si>
  <si>
    <t>NGAT Costs</t>
  </si>
  <si>
    <r>
      <t xml:space="preserve">ESA Program Administrative Expenses </t>
    </r>
    <r>
      <rPr>
        <b/>
        <vertAlign val="superscript"/>
        <sz val="12"/>
        <rFont val="Arial"/>
        <family val="2"/>
      </rPr>
      <t>[4]</t>
    </r>
  </si>
  <si>
    <t>10% Administrative Cap</t>
  </si>
  <si>
    <t>Total Program Costs</t>
  </si>
  <si>
    <t>% of Administrative Spend</t>
  </si>
  <si>
    <t>ESA Table 1A - Program Expenses Summary</t>
  </si>
  <si>
    <t xml:space="preserve"> ESA Table 1A-1 - Multifamily Whole Building Expenses</t>
  </si>
  <si>
    <t>ESA Program (MFWB):</t>
  </si>
  <si>
    <t xml:space="preserve">2024 Authorized / Forecasted Budget </t>
  </si>
  <si>
    <r>
      <t xml:space="preserve">ESA Multifamily Whole Building </t>
    </r>
    <r>
      <rPr>
        <b/>
        <vertAlign val="superscript"/>
        <sz val="10"/>
        <rFont val="Arial"/>
        <family val="2"/>
      </rPr>
      <t>[1]</t>
    </r>
  </si>
  <si>
    <t>TOTAL</t>
  </si>
  <si>
    <t xml:space="preserve"> ESA Table 1A-2 - Pilot Plus and Pilot Deep Expenses</t>
  </si>
  <si>
    <r>
      <t>ESA Pilot Plus and Pilot Deep Program</t>
    </r>
    <r>
      <rPr>
        <b/>
        <sz val="10"/>
        <rFont val="Arial"/>
        <family val="2"/>
      </rPr>
      <t xml:space="preserve"> </t>
    </r>
    <r>
      <rPr>
        <b/>
        <vertAlign val="superscript"/>
        <sz val="10"/>
        <rFont val="Arial"/>
        <family val="2"/>
      </rPr>
      <t>[1]</t>
    </r>
  </si>
  <si>
    <r>
      <t xml:space="preserve">ESA Table 1A-3 - Building Electrification Expenses (SCE Only) </t>
    </r>
    <r>
      <rPr>
        <b/>
        <vertAlign val="superscript"/>
        <sz val="10"/>
        <color theme="0"/>
        <rFont val="Arial"/>
        <family val="2"/>
      </rPr>
      <t>[1]</t>
    </r>
  </si>
  <si>
    <t>ESA Building Electrification Program</t>
  </si>
  <si>
    <t>-</t>
  </si>
  <si>
    <r>
      <t xml:space="preserve">ESA Table 1A-4 - Clean Energy Homes Expenses (SCE Only) </t>
    </r>
    <r>
      <rPr>
        <b/>
        <vertAlign val="superscript"/>
        <sz val="10"/>
        <color theme="0"/>
        <rFont val="Arial"/>
        <family val="2"/>
      </rPr>
      <t>[1]</t>
    </r>
  </si>
  <si>
    <t>ESA Clean Energy Homes Program</t>
  </si>
  <si>
    <t>ESA Table 1A-5 - Leveraging - CSD Expenses</t>
  </si>
  <si>
    <r>
      <t>ESA Program Leveraging - CSD</t>
    </r>
    <r>
      <rPr>
        <b/>
        <sz val="10"/>
        <rFont val="Arial"/>
        <family val="2"/>
      </rPr>
      <t xml:space="preserve"> </t>
    </r>
    <r>
      <rPr>
        <b/>
        <vertAlign val="superscript"/>
        <sz val="10"/>
        <rFont val="Arial"/>
        <family val="2"/>
      </rPr>
      <t>[1]</t>
    </r>
  </si>
  <si>
    <t>ESA Table 2 - ESA Main (SF, MH) Expenses and Energy Savings by Measures Installed</t>
  </si>
  <si>
    <r>
      <t xml:space="preserve">ESA Main Program Totals
</t>
    </r>
    <r>
      <rPr>
        <sz val="12"/>
        <color theme="0"/>
        <rFont val="Arial"/>
        <family val="2"/>
      </rPr>
      <t>2024 Completed &amp; Expensed Installation</t>
    </r>
  </si>
  <si>
    <t>Measures</t>
  </si>
  <si>
    <t>Basic</t>
  </si>
  <si>
    <t>Plus</t>
  </si>
  <si>
    <t>Units</t>
  </si>
  <si>
    <r>
      <t xml:space="preserve">Quantity Installed </t>
    </r>
    <r>
      <rPr>
        <sz val="8"/>
        <color theme="0"/>
        <rFont val="Arial"/>
        <family val="2"/>
      </rPr>
      <t>[7]</t>
    </r>
  </si>
  <si>
    <r>
      <t xml:space="preserve">kWh </t>
    </r>
    <r>
      <rPr>
        <b/>
        <vertAlign val="superscript"/>
        <sz val="10"/>
        <color theme="0"/>
        <rFont val="Arial"/>
        <family val="2"/>
      </rPr>
      <t>[4]</t>
    </r>
    <r>
      <rPr>
        <b/>
        <sz val="10"/>
        <color theme="0"/>
        <rFont val="Arial"/>
        <family val="2"/>
      </rPr>
      <t xml:space="preserve"> (Annual)</t>
    </r>
  </si>
  <si>
    <r>
      <t xml:space="preserve">kW </t>
    </r>
    <r>
      <rPr>
        <b/>
        <vertAlign val="superscript"/>
        <sz val="10"/>
        <color theme="0"/>
        <rFont val="Arial"/>
        <family val="2"/>
      </rPr>
      <t>[4]</t>
    </r>
    <r>
      <rPr>
        <b/>
        <sz val="10"/>
        <color theme="0"/>
        <rFont val="Arial"/>
        <family val="2"/>
      </rPr>
      <t xml:space="preserve"> (Annual)</t>
    </r>
  </si>
  <si>
    <r>
      <t xml:space="preserve">Therms </t>
    </r>
    <r>
      <rPr>
        <b/>
        <vertAlign val="superscript"/>
        <sz val="10"/>
        <color theme="0"/>
        <rFont val="Arial"/>
        <family val="2"/>
      </rPr>
      <t>[4]</t>
    </r>
    <r>
      <rPr>
        <b/>
        <sz val="10"/>
        <color theme="0"/>
        <rFont val="Arial"/>
        <family val="2"/>
      </rPr>
      <t xml:space="preserve"> (Annual)</t>
    </r>
  </si>
  <si>
    <t>Expenses ($)</t>
  </si>
  <si>
    <t>% of Expenditures</t>
  </si>
  <si>
    <t>Effective Useful 
Life (years)</t>
  </si>
  <si>
    <t xml:space="preserve">2024 Total 
Measure Life Cycle 
Bill Savings </t>
  </si>
  <si>
    <t xml:space="preserve">Appliances </t>
  </si>
  <si>
    <t>Clothes Dryer</t>
  </si>
  <si>
    <t>√</t>
  </si>
  <si>
    <t>Each</t>
  </si>
  <si>
    <t>Dishwasher</t>
  </si>
  <si>
    <t>Freezers</t>
  </si>
  <si>
    <t>High Efficiency Clothes Washer</t>
  </si>
  <si>
    <t>Induction Cooking Appliance-FS - New</t>
  </si>
  <si>
    <t>Microwave</t>
  </si>
  <si>
    <t>Refrigerator</t>
  </si>
  <si>
    <t>Home</t>
  </si>
  <si>
    <t>Domestic Hot Water</t>
  </si>
  <si>
    <t>Heat Pump Water Heater</t>
  </si>
  <si>
    <t>Heat Pump Water Heater - Electric</t>
  </si>
  <si>
    <t>Faucent Aerator</t>
  </si>
  <si>
    <t>Heat Pump Water Heater - Gas</t>
  </si>
  <si>
    <t>Heat Pump Water Heater - Propane</t>
  </si>
  <si>
    <t>Low-Flow Showerhead</t>
  </si>
  <si>
    <t>Low-Flow Showerhead / Combined Showerhead/TSV</t>
  </si>
  <si>
    <t>Solar Water Heating</t>
  </si>
  <si>
    <t>Tankless Water Heater</t>
  </si>
  <si>
    <t>Thermostatic Shower Valve</t>
  </si>
  <si>
    <t>Thermostatic Shower Valve Combined Showerhead</t>
  </si>
  <si>
    <t>Thermostatic Tub Spout/Diverter</t>
  </si>
  <si>
    <t>Water Heater Repair/Replacement</t>
  </si>
  <si>
    <t>Water Heater Tank and Pipe Insulation</t>
  </si>
  <si>
    <t>Attic Insulation</t>
  </si>
  <si>
    <t>Attic Inuslation CAC NonElect Heat - New</t>
  </si>
  <si>
    <t>Caulking</t>
  </si>
  <si>
    <t>Diagnostic Air Sealing</t>
  </si>
  <si>
    <t>Floor Insulation</t>
  </si>
  <si>
    <t>Minor Home Repairs</t>
  </si>
  <si>
    <t>Blower Motor Retrofit</t>
  </si>
  <si>
    <t>Central A/C replacement</t>
  </si>
  <si>
    <t>Central Heat Pump-FS (propane or gas space)</t>
  </si>
  <si>
    <t>Duct Test and Seal</t>
  </si>
  <si>
    <t>Energy Efficient Fan Control</t>
  </si>
  <si>
    <t>Evaporative Cooler (Installation)</t>
  </si>
  <si>
    <t>Evaporative Cooler (Replacement)</t>
  </si>
  <si>
    <r>
      <t>Furnace Repair/Replacement</t>
    </r>
    <r>
      <rPr>
        <b/>
        <vertAlign val="superscript"/>
        <sz val="10"/>
        <color theme="1"/>
        <rFont val="Arial"/>
        <family val="2"/>
      </rPr>
      <t xml:space="preserve"> </t>
    </r>
  </si>
  <si>
    <t>Heat Pump Replacement</t>
  </si>
  <si>
    <t>Heat Pump Replacement - CAC Gas - New</t>
  </si>
  <si>
    <t>Heat Pump Replacement - CAC Propane - New</t>
  </si>
  <si>
    <t>High Efficiency Forced Air Unit (HE FAU)</t>
  </si>
  <si>
    <t>High Efficiency Forced Air Unit (HE FAU) - Early Replacement</t>
  </si>
  <si>
    <t>High Efficiency Forced Air Unit (HE FAU) - On Burnout</t>
  </si>
  <si>
    <t>Portable A/C</t>
  </si>
  <si>
    <t>Prescriptive Duct Sealing</t>
  </si>
  <si>
    <t>Removed - A/C Time Delay</t>
  </si>
  <si>
    <t>Removed - FAU Standing Pilot Conversion</t>
  </si>
  <si>
    <t>Room A/C Replacement</t>
  </si>
  <si>
    <t>Smart Thermostat</t>
  </si>
  <si>
    <t>Wholehouse Fan</t>
  </si>
  <si>
    <t>Central A/C Tune up</t>
  </si>
  <si>
    <t>Condenser Coil Cleaning - New</t>
  </si>
  <si>
    <t>Evaporative Coil - New</t>
  </si>
  <si>
    <t>Evaporative Cooler - Main Non-Functioing - New</t>
  </si>
  <si>
    <t>Evaporative Cooler - Maint Functioning - New</t>
  </si>
  <si>
    <t>Evaporative Cooler Maintenance</t>
  </si>
  <si>
    <t>Fan Control Adjust - New</t>
  </si>
  <si>
    <t>Furnace Clean and Tune</t>
  </si>
  <si>
    <t>HVAC Air Filter Service</t>
  </si>
  <si>
    <t>Range Hood</t>
  </si>
  <si>
    <t>Lifecycle Refrigerant Management</t>
  </si>
  <si>
    <t xml:space="preserve">Lighting </t>
  </si>
  <si>
    <t>Exterior Hard wired LED fixtures</t>
  </si>
  <si>
    <t>LED A-Lamps</t>
  </si>
  <si>
    <t>LED R/BR Lamps</t>
  </si>
  <si>
    <t>LED Reflector Bulbs</t>
  </si>
  <si>
    <t>Miscellaneous</t>
  </si>
  <si>
    <t>Air Purifier</t>
  </si>
  <si>
    <t>CO and Smoke Alarm</t>
  </si>
  <si>
    <t>Cold Storage</t>
  </si>
  <si>
    <t>Comprehensive Home Health and Safety Check-up</t>
  </si>
  <si>
    <t>Pool Pumps</t>
  </si>
  <si>
    <t>Power Strip</t>
  </si>
  <si>
    <t>Power Strip Tier II</t>
  </si>
  <si>
    <t>Pilots</t>
  </si>
  <si>
    <t>ESA Outreach &amp; Assessment</t>
  </si>
  <si>
    <t>ESA In-Home Energy Education</t>
  </si>
  <si>
    <t xml:space="preserve">Total Savings/Expenditures </t>
  </si>
  <si>
    <t xml:space="preserve">Households Treated </t>
  </si>
  <si>
    <t xml:space="preserve"> - Single Family Households Treated</t>
  </si>
  <si>
    <t xml:space="preserve"> - Multi-family Households Treated</t>
  </si>
  <si>
    <t xml:space="preserve"> - Mobile Homes Treated</t>
  </si>
  <si>
    <t>Total Number of Households Treated</t>
  </si>
  <si>
    <t>% of Households Treated</t>
  </si>
  <si>
    <t xml:space="preserve"> - Master-Meter Households Treated</t>
  </si>
  <si>
    <t>ESA Main Program</t>
  </si>
  <si>
    <t>&lt;&lt;Includes measures costs</t>
  </si>
  <si>
    <t>TOTAL ESA Main COSTS</t>
  </si>
  <si>
    <t>Quantity Installed</t>
  </si>
  <si>
    <t>Number of Units for Cap-kBTUh and Cap-Tons</t>
  </si>
  <si>
    <t>kWh (Annual)</t>
  </si>
  <si>
    <t>kW (Annual)</t>
  </si>
  <si>
    <t>Therms (Annual)</t>
  </si>
  <si>
    <t>% of Expenditure</t>
  </si>
  <si>
    <t xml:space="preserve">2022 Total 
Measure Life Cycle 
Bill Savings </t>
  </si>
  <si>
    <t>Cap-kBtuh</t>
  </si>
  <si>
    <t>Storage Water Heater</t>
  </si>
  <si>
    <t>Demand Control DHW Recirculation Pump</t>
  </si>
  <si>
    <t xml:space="preserve">Low flow Showerhead </t>
  </si>
  <si>
    <t xml:space="preserve">Faucet Aerator </t>
  </si>
  <si>
    <t>Envelope</t>
  </si>
  <si>
    <t>Sq Ft</t>
  </si>
  <si>
    <t>Wall Insulation Blow-in</t>
  </si>
  <si>
    <t>Windows</t>
  </si>
  <si>
    <t xml:space="preserve">Window Film </t>
  </si>
  <si>
    <t>Air Conditioners Split System</t>
  </si>
  <si>
    <t>Cap-Tons</t>
  </si>
  <si>
    <t>Heat Pump Split System</t>
  </si>
  <si>
    <t>Package Terminal A/C</t>
  </si>
  <si>
    <t>Package Terminal Heat Pump</t>
  </si>
  <si>
    <t>Furnace Replacement</t>
  </si>
  <si>
    <t>Space Heating Boiler</t>
  </si>
  <si>
    <t>Interior LED Lighting</t>
  </si>
  <si>
    <t>Interior TLED Type A Lamps</t>
  </si>
  <si>
    <t>Interior TLED Type C Lamps</t>
  </si>
  <si>
    <t>Interior LED Fixture</t>
  </si>
  <si>
    <t>Interior LED Screw-in</t>
  </si>
  <si>
    <t>Interior LED Exit Sign</t>
  </si>
  <si>
    <t>Exterior LED Lighting</t>
  </si>
  <si>
    <t>LED Exterior Wall or Pole Mounted Fixture</t>
  </si>
  <si>
    <t>LED Corn Lamp for Exterior Wall or Pole Mounted</t>
  </si>
  <si>
    <t>Exterior LED Lighting - Pool</t>
  </si>
  <si>
    <t>Wall or Ceiling Mounted Occupancy Sensor</t>
  </si>
  <si>
    <t>Variable Speed Pool Pump</t>
  </si>
  <si>
    <t>Ancillary Services</t>
  </si>
  <si>
    <t>Number</t>
  </si>
  <si>
    <t>Subtotal of Master-metered Multifamily Properties Treated</t>
  </si>
  <si>
    <t>Total Number of buildings w/in Properties Treated</t>
  </si>
  <si>
    <t>Direct Implementation (Non-Incentive)</t>
  </si>
  <si>
    <t>Direct Implementation</t>
  </si>
  <si>
    <t xml:space="preserve">Notes: </t>
  </si>
  <si>
    <t>Pacific Gas and Electric Company | Program Year 2024
Appendix A: ESA, CARE, and FERA Program Tables</t>
  </si>
  <si>
    <t>ESA Table 2A - Multifamily Whole Building Expenses and Energy Savings by Measures Installed</t>
  </si>
  <si>
    <r>
      <t xml:space="preserve">Table 2A-1 ESA Multifamily Whole Building Program Totals
</t>
    </r>
    <r>
      <rPr>
        <sz val="12"/>
        <color theme="0"/>
        <rFont val="Arial"/>
        <family val="2"/>
      </rPr>
      <t>2024 Completed &amp; Expensed Installation</t>
    </r>
  </si>
  <si>
    <t>Measure Type (In-unit vs CAM/WB)</t>
  </si>
  <si>
    <t>In-Unit</t>
  </si>
  <si>
    <t>Refrigerators</t>
  </si>
  <si>
    <t>CAM/WB</t>
  </si>
  <si>
    <t xml:space="preserve"> </t>
  </si>
  <si>
    <t>New: Non-Condensing Domestic Hot Water Boiler</t>
  </si>
  <si>
    <t/>
  </si>
  <si>
    <t>New: Condensing Domestic Hot Water Boiler</t>
  </si>
  <si>
    <t>Other Hot Water</t>
  </si>
  <si>
    <t>Household</t>
  </si>
  <si>
    <t>Hot Water Pipe Insulation</t>
  </si>
  <si>
    <t>Hot Water Pipe Insulation - Pipe</t>
  </si>
  <si>
    <t>Boiler Controls</t>
  </si>
  <si>
    <t xml:space="preserve">Whole Building Attic Insulation </t>
  </si>
  <si>
    <t xml:space="preserve">Air Sealing </t>
  </si>
  <si>
    <t xml:space="preserve">New:  Packaged Air Conditioner </t>
  </si>
  <si>
    <t>Smart Thermostats</t>
  </si>
  <si>
    <t>Furnace Repair/Replacement</t>
  </si>
  <si>
    <t>Central A/C Replacement</t>
  </si>
  <si>
    <t>Smart Efficient Fan Control</t>
  </si>
  <si>
    <t xml:space="preserve"> Blower Motor Retrofit</t>
  </si>
  <si>
    <t xml:space="preserve"> Efficient Fan Controller</t>
  </si>
  <si>
    <t>New: LED T8 Lamp - Interior</t>
  </si>
  <si>
    <t>New:  LED T8 Lamp - Exterior</t>
  </si>
  <si>
    <t>Exterior LED Screw-in</t>
  </si>
  <si>
    <t>New: LED Parking Garage Fixtures</t>
  </si>
  <si>
    <t>LED Diffuse A-Lamps</t>
  </si>
  <si>
    <t xml:space="preserve">Tier-2 Smart Power Strip </t>
  </si>
  <si>
    <t>Smart Power Strip Tier II</t>
  </si>
  <si>
    <t>Minor Repair</t>
  </si>
  <si>
    <t>Advanced Keyboard</t>
  </si>
  <si>
    <t xml:space="preserve">Electrification </t>
  </si>
  <si>
    <t>New - Central Heat Pump-FS (propane or gas space)</t>
  </si>
  <si>
    <t>Heat Pump Clothes Dryer - FS</t>
  </si>
  <si>
    <t>Induction Cooktop - FS</t>
  </si>
  <si>
    <t>Ductless Mini-split Heat Pump - FS</t>
  </si>
  <si>
    <t>Heat Pump Water Heater - FS</t>
  </si>
  <si>
    <t>Heat Pump Pool Heater - FS</t>
  </si>
  <si>
    <t>Ductless Mini Split - FS</t>
  </si>
  <si>
    <t>Customer Enrollment - In Unit</t>
  </si>
  <si>
    <t>Multifamily Properties Treated</t>
  </si>
  <si>
    <t>Multifamily Households Treated (In-Unit)</t>
  </si>
  <si>
    <t>Total Number of Households Individually Treated</t>
  </si>
  <si>
    <t>ESA Program - MFWB</t>
  </si>
  <si>
    <t>TOTAL MFWB COSTS</t>
  </si>
  <si>
    <t xml:space="preserve">Commissioning costs, as allowable per the Decision, are included in measures total cost unless otherwise noted. </t>
  </si>
  <si>
    <t>Total MFWB YTD expenses are reported in ESA Table 1A.</t>
  </si>
  <si>
    <t>Any required corrections/adjustments are reported herein and supersede results reported in monthly reports and may reflect end of year adjustments.</t>
  </si>
  <si>
    <t>Applicable to Deed-Restricted, government and non-profit owned multi-family buildings described in D.16-11-022 where 65% of tenants are income eligible based on CPUC  income requirements of at or below 250% of the Federal Poverty Guidelines.</t>
  </si>
  <si>
    <t>ESA Table 2B - Pilot Plus and Pilot Deep Expenses and Energy Savings by Measures Installed</t>
  </si>
  <si>
    <t>ESA Program - Pilot Plus</t>
  </si>
  <si>
    <t>ESA Program - Pilot Deep</t>
  </si>
  <si>
    <t>Units (Each or Home)</t>
  </si>
  <si>
    <t>Efficient Electric Dryer</t>
  </si>
  <si>
    <t>Heat Pump Dryer</t>
  </si>
  <si>
    <t>High Efficiency Clothes Washers</t>
  </si>
  <si>
    <t>Induction Cooktop/Range</t>
  </si>
  <si>
    <t>Pool Pump Retrocommissioning (RCx)</t>
  </si>
  <si>
    <t xml:space="preserve">Pool Pump Replacement </t>
  </si>
  <si>
    <t xml:space="preserve">Standard Electrc Range </t>
  </si>
  <si>
    <t>Tier 2 Adv Power Strip w Bluetooth</t>
  </si>
  <si>
    <t>Combined Showerhead/TSV</t>
  </si>
  <si>
    <t>Heat Pump Water Heater - Fuel Sub</t>
  </si>
  <si>
    <t>Heat Pump Water Heater - Fuel Sub (120V)</t>
  </si>
  <si>
    <t xml:space="preserve">Low Flow Faucet Aerator </t>
  </si>
  <si>
    <t xml:space="preserve">Low Flow Showerhead </t>
  </si>
  <si>
    <t>Tankless On-Demand</t>
  </si>
  <si>
    <t>Thermostat-controlled Shower Valve</t>
  </si>
  <si>
    <t>Tub Diverter/ Tub Spout</t>
  </si>
  <si>
    <t>Water Heater Blanket</t>
  </si>
  <si>
    <t>Water Heater Pipe Insulation</t>
  </si>
  <si>
    <t>Len. Ft</t>
  </si>
  <si>
    <t xml:space="preserve">Diagnostic Air Sealing </t>
  </si>
  <si>
    <t>Exterior Wall Insulation</t>
  </si>
  <si>
    <t xml:space="preserve">Floor Insulation </t>
  </si>
  <si>
    <t>Central Air Conditioner (A/C)</t>
  </si>
  <si>
    <t>Fan Controller for A/C</t>
  </si>
  <si>
    <t>New Portable A/C</t>
  </si>
  <si>
    <t>High Efficiency Furnace</t>
  </si>
  <si>
    <t xml:space="preserve">Diagnostic Duct Sealing </t>
  </si>
  <si>
    <t xml:space="preserve">Duct Replacement </t>
  </si>
  <si>
    <t xml:space="preserve">Duct Sealing with Equipment Upgrade </t>
  </si>
  <si>
    <t>Ducted Heat Pump</t>
  </si>
  <si>
    <t>Ducted Heat Pump - Fuel Substitution</t>
  </si>
  <si>
    <t>Ductless Heat Pump</t>
  </si>
  <si>
    <t>Ductless Heat Pump - Fuel Substitution</t>
  </si>
  <si>
    <t>Whole House Fan</t>
  </si>
  <si>
    <t>Packaged HVAC</t>
  </si>
  <si>
    <t>Minor Home Repair</t>
  </si>
  <si>
    <t>A-Lamp LED</t>
  </si>
  <si>
    <t>Reflector Lamp LED</t>
  </si>
  <si>
    <t xml:space="preserve">Cold Storage </t>
  </si>
  <si>
    <t>New Air Purifier</t>
  </si>
  <si>
    <t>Contractor Non-Measure Admin/Permitting Fees</t>
  </si>
  <si>
    <t>Total Households Weatherized</t>
  </si>
  <si>
    <t xml:space="preserve">Pilot Plus Households Treated </t>
  </si>
  <si>
    <t xml:space="preserve">Pilot Deep Households Treated </t>
  </si>
  <si>
    <r>
      <t xml:space="preserve"># Eligible Households to be Treated for PY </t>
    </r>
    <r>
      <rPr>
        <b/>
        <vertAlign val="superscript"/>
        <sz val="10"/>
        <rFont val="Arial"/>
        <family val="2"/>
      </rPr>
      <t>[7]</t>
    </r>
  </si>
  <si>
    <t>ESA Program - Pilot Plus and Pilot Deep</t>
  </si>
  <si>
    <t>TOTAL Pilot Plus and Pilot Deep COSTS</t>
  </si>
  <si>
    <t>ESA Table 2C - Building Electrification Expenses and Energy Savings by Measures Installed (SCE Only)</t>
  </si>
  <si>
    <r>
      <t xml:space="preserve">ESA Program - Building Electrification Retrofit Pilot </t>
    </r>
    <r>
      <rPr>
        <b/>
        <vertAlign val="superscript"/>
        <sz val="12"/>
        <color theme="0"/>
        <rFont val="Arial"/>
        <family val="2"/>
      </rPr>
      <t>[1]</t>
    </r>
  </si>
  <si>
    <t>2024 Completed &amp; Expensed Installation</t>
  </si>
  <si>
    <t>Electric Dryer</t>
  </si>
  <si>
    <t>Cooktop/Range</t>
  </si>
  <si>
    <t>Heat Pump HVAC</t>
  </si>
  <si>
    <t>Duct Seal</t>
  </si>
  <si>
    <r>
      <t xml:space="preserve">Miscellaneous </t>
    </r>
    <r>
      <rPr>
        <b/>
        <vertAlign val="superscript"/>
        <sz val="10"/>
        <rFont val="Arial"/>
        <family val="2"/>
      </rPr>
      <t>[2]</t>
    </r>
  </si>
  <si>
    <t>Carbon Monoxide/Smoke Alarm</t>
  </si>
  <si>
    <t>Electric Panel</t>
  </si>
  <si>
    <t>Electric Sub-Panel</t>
  </si>
  <si>
    <t>Electrical Circuit Run</t>
  </si>
  <si>
    <t>Induction Cookware</t>
  </si>
  <si>
    <t>Energy Assessment</t>
  </si>
  <si>
    <t>Total Savings/Expenditures</t>
  </si>
  <si>
    <t>Single Family Households Treated</t>
  </si>
  <si>
    <r>
      <t xml:space="preserve">Estimated Avg. Annual Bill SavingsTreated </t>
    </r>
    <r>
      <rPr>
        <b/>
        <vertAlign val="superscript"/>
        <sz val="10"/>
        <rFont val="Arial"/>
        <family val="2"/>
      </rPr>
      <t>[3]</t>
    </r>
  </si>
  <si>
    <t>ESA Program - Building Electrification</t>
  </si>
  <si>
    <t>TOTAL Building Electrification COSTS</t>
  </si>
  <si>
    <r>
      <rPr>
        <vertAlign val="superscript"/>
        <sz val="10"/>
        <rFont val="Arial"/>
        <family val="2"/>
      </rPr>
      <t>[1]</t>
    </r>
    <r>
      <rPr>
        <sz val="10"/>
        <rFont val="Arial"/>
        <family val="2"/>
      </rPr>
      <t xml:space="preserve"> The costs for the following measures are included in the overall expenditures of the BE Pilot: additional line set for ductless mini-splits and building permits.</t>
    </r>
  </si>
  <si>
    <r>
      <rPr>
        <vertAlign val="superscript"/>
        <sz val="10"/>
        <rFont val="Arial"/>
        <family val="2"/>
      </rPr>
      <t xml:space="preserve">[2] </t>
    </r>
    <r>
      <rPr>
        <sz val="10"/>
        <rFont val="Arial"/>
        <family val="2"/>
      </rPr>
      <t>These measures do not have any savings associated and may be required to complete the installation to electrify the residential end-uses of participating households.</t>
    </r>
  </si>
  <si>
    <r>
      <rPr>
        <vertAlign val="superscript"/>
        <sz val="10"/>
        <rFont val="Arial"/>
        <family val="2"/>
      </rPr>
      <t>[3]</t>
    </r>
    <r>
      <rPr>
        <sz val="10"/>
        <rFont val="Arial"/>
        <family val="2"/>
      </rPr>
      <t xml:space="preserve"> Estimated average annual bill savings will be calculated prior to participation and must not increase total energy costs.</t>
    </r>
  </si>
  <si>
    <t>ESA Table 2D - Clean Energy Homes Expenses and Energy Savings by Measures Installed (SCE Only)</t>
  </si>
  <si>
    <t>ESA Program - Clean Energy Homes New Construction Pilot</t>
  </si>
  <si>
    <t>Quantity</t>
  </si>
  <si>
    <t>Avoided
(CO₂e) emissions</t>
  </si>
  <si>
    <t>Incentives Paid ($)</t>
  </si>
  <si>
    <t>Education and Outreach</t>
  </si>
  <si>
    <t>Direct Outreach (Developers and Owners)</t>
  </si>
  <si>
    <t>Educational Webinars</t>
  </si>
  <si>
    <t>Technical Design Assistance (Reserved)</t>
  </si>
  <si>
    <t>Single-Family Homes</t>
  </si>
  <si>
    <t>Multifamily Properties</t>
  </si>
  <si>
    <t>• Buildings</t>
  </si>
  <si>
    <t>• No. of Dwelling Units</t>
  </si>
  <si>
    <t>Technical Design Assistance (In Process)</t>
  </si>
  <si>
    <t>Technical Design Assistance (Completed)</t>
  </si>
  <si>
    <t>No. of Dwelling Units</t>
  </si>
  <si>
    <t xml:space="preserve"> -</t>
  </si>
  <si>
    <t xml:space="preserve"> - Multifamily Dwelling Units Treated</t>
  </si>
  <si>
    <t>ESA Program - Clean Energy Homes</t>
  </si>
  <si>
    <t>TOTAL Clean Energy Homes COSTS</t>
  </si>
  <si>
    <r>
      <rPr>
        <vertAlign val="superscript"/>
        <sz val="10"/>
        <rFont val="Arial"/>
        <family val="2"/>
      </rPr>
      <t>[1]</t>
    </r>
    <r>
      <rPr>
        <sz val="10"/>
        <rFont val="Arial"/>
        <family val="2"/>
      </rPr>
      <t xml:space="preserve"> CEH will not track installations since it is a Design Assistance and Tenant Education Incentive Program.</t>
    </r>
  </si>
  <si>
    <r>
      <rPr>
        <vertAlign val="superscript"/>
        <sz val="10"/>
        <rFont val="Arial"/>
        <family val="2"/>
      </rPr>
      <t xml:space="preserve">[2] </t>
    </r>
    <r>
      <rPr>
        <sz val="10"/>
        <rFont val="Arial"/>
        <family val="2"/>
      </rPr>
      <t>Savings for HVAC measures vary by CZ and is averaged in these tables</t>
    </r>
  </si>
  <si>
    <t>ESA Table 2E -  CSD Leveraging Expenses and Energy Savings by Measures Installed</t>
  </si>
  <si>
    <t>ESA Program - CSD Leveraging</t>
  </si>
  <si>
    <t>Year-To-Date Completed &amp; Expensed Installation</t>
  </si>
  <si>
    <t xml:space="preserve">Refrigerators </t>
  </si>
  <si>
    <t>Microwaves</t>
  </si>
  <si>
    <t>Freezer</t>
  </si>
  <si>
    <t>Low Flow Shower Head</t>
  </si>
  <si>
    <t>Faucet Aerator</t>
  </si>
  <si>
    <t>Air Sealing / Envelope</t>
  </si>
  <si>
    <t xml:space="preserve">Attic Insulation </t>
  </si>
  <si>
    <t>FAU Standing Pilot Conversion</t>
  </si>
  <si>
    <t>Duct Testing and Sealing</t>
  </si>
  <si>
    <t>A/C Time Delay</t>
  </si>
  <si>
    <t>Compact Fluorescent Lights (CFL)</t>
  </si>
  <si>
    <t>Interior Hard wired CFL fixtures</t>
  </si>
  <si>
    <t>Exterior Hard wired CFL fixtures</t>
  </si>
  <si>
    <t>Torchiere</t>
  </si>
  <si>
    <t>Occupancy Sensor</t>
  </si>
  <si>
    <t>LED Night Lights</t>
  </si>
  <si>
    <t>LED Diffuse Bulb (60W Replacement)</t>
  </si>
  <si>
    <t>LED Reflector Bulb</t>
  </si>
  <si>
    <t>LED Reflector Downlight Retrofit Kits</t>
  </si>
  <si>
    <t>Smart Power Strips - Tier 1</t>
  </si>
  <si>
    <t>Smart Power Strips - Tier 2</t>
  </si>
  <si>
    <t>Outreach &amp; Assessment</t>
  </si>
  <si>
    <t>In-Home Education</t>
  </si>
  <si>
    <t>CSD MF Buildings Treated</t>
  </si>
  <si>
    <t>Multifamily</t>
  </si>
  <si>
    <t>TOTAL CSD Leveraging COSTS</t>
  </si>
  <si>
    <t>ESA Table 3 -  Program Cost Effectiveness</t>
  </si>
  <si>
    <t>Program</t>
  </si>
  <si>
    <t>Ratio of Benefits Over Costs</t>
  </si>
  <si>
    <t>Net Benefits  $</t>
  </si>
  <si>
    <t>Resource 
Test</t>
  </si>
  <si>
    <t>TRC</t>
  </si>
  <si>
    <t>PAC</t>
  </si>
  <si>
    <t>RIM</t>
  </si>
  <si>
    <t>ESACET</t>
  </si>
  <si>
    <t>ESA Main
(SF, MH)</t>
  </si>
  <si>
    <t>ESA MFWB 
(In-Unit, CAM/WB)</t>
  </si>
  <si>
    <t>Building Electrification</t>
  </si>
  <si>
    <t>Clean Energy Homes</t>
  </si>
  <si>
    <t>Notes:</t>
  </si>
  <si>
    <t>*All program measures, including resource and non-resource measures, are represented in the ESACET.  Only measures considered resource measures are represented in the Resource Test.  Resource measures, as defined in D.21-06-015, include any measure with a unit savings of less than one kWh or one therm.</t>
  </si>
  <si>
    <t xml:space="preserve">*The ESACET includes energy and non-energy benefits and all program costs including measure, installation, and administrative costs.  </t>
  </si>
  <si>
    <t>*The Resource Test includes energy benefits and program measure and installation costs.</t>
  </si>
  <si>
    <t>*Ordering Paragraph 43 of D.14-08-030 directs the application of the two new cost effectiveness tests, ESACET and Resource TRC (renamed the Resource Test).</t>
  </si>
  <si>
    <t>Customer</t>
  </si>
  <si>
    <t>Housing Type</t>
  </si>
  <si>
    <t># Homes /Properties Treated</t>
  </si>
  <si>
    <t>MWh</t>
  </si>
  <si>
    <t>MW</t>
  </si>
  <si>
    <t>2024
Expenses</t>
  </si>
  <si>
    <t>Gas and Electric Customers</t>
  </si>
  <si>
    <t>Owners - Total</t>
  </si>
  <si>
    <t xml:space="preserve">Single Family </t>
  </si>
  <si>
    <t>Multi Family</t>
  </si>
  <si>
    <t xml:space="preserve">Mobile Homes </t>
  </si>
  <si>
    <t>Renters - Total</t>
  </si>
  <si>
    <t>Single Family</t>
  </si>
  <si>
    <t>Mobile Homes</t>
  </si>
  <si>
    <t>Electric Customers (only)</t>
  </si>
  <si>
    <t>Gas Customers (only)</t>
  </si>
  <si>
    <t xml:space="preserve">Gas and Electric Total - ESA MFWB </t>
  </si>
  <si>
    <t>ESA Multifamily In-Unit</t>
  </si>
  <si>
    <t>ESA Multifamily Common Area Measures and Multifamily Whole Building</t>
  </si>
  <si>
    <t>Totals:</t>
  </si>
  <si>
    <t>Year</t>
  </si>
  <si>
    <t>Utility in Shared Service Territory</t>
  </si>
  <si>
    <t>Eligible Households in Shared Service Territory</t>
  </si>
  <si>
    <t>Eligible Households Treated by Both Utilities in Shared Service Territory</t>
  </si>
  <si>
    <t>SCE</t>
  </si>
  <si>
    <t>SDG&amp;E</t>
  </si>
  <si>
    <t>SoCalGas</t>
  </si>
  <si>
    <t xml:space="preserve">ESA Table 5 -  Direct Purchases &amp; Installation Contractors </t>
  </si>
  <si>
    <t xml:space="preserve">Program Year 2024 Annual Report </t>
  </si>
  <si>
    <t>Contractor</t>
  </si>
  <si>
    <t>County</t>
  </si>
  <si>
    <t>Contractor Type
(Check one or more if applicable)</t>
  </si>
  <si>
    <t>2024 Annual
Expenditures</t>
  </si>
  <si>
    <t>Private</t>
  </si>
  <si>
    <t>CBO</t>
  </si>
  <si>
    <t>WMDVBE</t>
  </si>
  <si>
    <t>LIHEAP</t>
  </si>
  <si>
    <t>Implementer 1</t>
  </si>
  <si>
    <t>El Dorado, Placer, Sacramento, Santa Clara, Solano, Sutter, Yolo, Yuba</t>
  </si>
  <si>
    <t>X</t>
  </si>
  <si>
    <t>Monterey, San Benito, San Luis Obispo, Santa Barbara, Santa Cruz</t>
  </si>
  <si>
    <t>Sacramento, Solano, Sonoma, Yolo</t>
  </si>
  <si>
    <t>Monterey, San Mateo, Santa Clara, Solano</t>
  </si>
  <si>
    <t>San Mateo Solano, Sonoma</t>
  </si>
  <si>
    <t xml:space="preserve">Monterey, San Benito, San Luis Obispo, San Mateo, Santa Barbara, Santa Clara, Santa Cruz, </t>
  </si>
  <si>
    <t>Santa  Clara</t>
  </si>
  <si>
    <t>Butte, Colusa, El Dorado, Glenn, Humboldt, Lake, Lassen, Mendocino, Monterey, Nevada, Placer, Plumas, Sacramento, San Benito, San Luis Obispo, San Mateo, Santa Barbara, Santa Clara, Santa Cruz, Shasta, Sierra, Siskiyou, Solano, Sonoma, Sutter, Tehama, Trinity, Yolo, Yuba</t>
  </si>
  <si>
    <t>Sacramento, Solano, Yolo</t>
  </si>
  <si>
    <t>Butte, Colusa, Humboldt, Mendocino, Placer, Plumas, Shasta, Solano, Sonoma, Sutter, Tehama, Yolo, Yuba, Lake</t>
  </si>
  <si>
    <t>Shasta, Tehama</t>
  </si>
  <si>
    <t>Santa Clara, Santa Cruz</t>
  </si>
  <si>
    <t>El Dorado, Monterey, Nevada, Placer, Sacramento, San Benito, Santa Barbara, Santa Cruz, Santa Clara, Sierra</t>
  </si>
  <si>
    <t>Butte, Colusa, El Dorado, Glenn, Humboldt, Lake, Lassen, Mendocino, Monterey, Nevada, Placer, Plumas, Sacramento, San Benito, San Luis Obispo, San Mateo, Santa Barbara, Santa Clara, Santa Cruz, Shasta, Solano, Sierra, Siskiyou, Sonoma, Sutter, Tehama, Trinity, Yolo, Yuba</t>
  </si>
  <si>
    <t>Monterey, San Benito &amp; Santa Cruz</t>
  </si>
  <si>
    <t>El Dorado, Placer, Sacramento, Shasta, Sutter, Yolo , Yuba</t>
  </si>
  <si>
    <t>Implementer 1 Contractor Expenditures</t>
  </si>
  <si>
    <t>Implementer 2</t>
  </si>
  <si>
    <t>San Francisco, San Mateo, Santa Clara, Alameda, Contra Costa, San Joaquin, Stanislaus, Merced, Solano, Fresno</t>
  </si>
  <si>
    <t>Alameda, Contra Costa, San Francisco.</t>
  </si>
  <si>
    <t>Merced, Madera, Tuolumne, Mariposa, Fresno</t>
  </si>
  <si>
    <t>Fresno, Madera, Kings, Tulare</t>
  </si>
  <si>
    <t>Alameda, Contra Costa, Napa, Yolo, Solano, Sacramento, San Joaquin</t>
  </si>
  <si>
    <t xml:space="preserve">Merced, Stanislaus, Madera, San Joaquin </t>
  </si>
  <si>
    <t>Kern, Kings, Tulare ,Fresno, Madera, Merced ,Stanislaus, San Joaquin, Tuolumne, Alameda, Contra Costa</t>
  </si>
  <si>
    <t>Kern County</t>
  </si>
  <si>
    <t>Napa, San Francisco, Contra Costa, Alameda, Marin, San Joaquin (Sonoma, Solano, ?)</t>
  </si>
  <si>
    <t>Kern, Kings,  Madera, Tulare, Fresno, Stanislaus, San Bernadino</t>
  </si>
  <si>
    <t>Alameda, Alpine, Amador, Calaveras, Contra Costa, Fresno, Kings, Kern, Mariposa, Merced, San Joaquin, Stanislaus, Tulare</t>
  </si>
  <si>
    <t xml:space="preserve">Central Valley:  Kern, Fresno, Calaveras, Kings, Madera, Mariposa, Merced, San Joaquin, Tulare, Tuolumne, Stanislaus
Bay Area: San Francisco, Alameda, Marin, Contra Costa, Napa </t>
  </si>
  <si>
    <t>Kern, Kings, Tulare, Fresno, Madera</t>
  </si>
  <si>
    <t>Implementer 2 Contractor Expenditures</t>
  </si>
  <si>
    <t>Unit of Measure</t>
  </si>
  <si>
    <t xml:space="preserve">CBO/WMDVBE </t>
  </si>
  <si>
    <t xml:space="preserve">Non-CBO/WMDVBE </t>
  </si>
  <si>
    <t xml:space="preserve">2024 Program Total </t>
  </si>
  <si>
    <t>Installations</t>
  </si>
  <si>
    <t>Dwellings</t>
  </si>
  <si>
    <t>Costs</t>
  </si>
  <si>
    <t>Units Installed</t>
  </si>
  <si>
    <t>Cost/ Unit</t>
  </si>
  <si>
    <t>Cost/ 
Household</t>
  </si>
  <si>
    <t>$</t>
  </si>
  <si>
    <t>Other Domestic Hot Water</t>
  </si>
  <si>
    <t>CAM - Central Boiler</t>
  </si>
  <si>
    <t>Cap-kBTUh</t>
  </si>
  <si>
    <t>CAM - Faucet Aerator</t>
  </si>
  <si>
    <t>CAM - Pipe Insulation</t>
  </si>
  <si>
    <t>Air Sealing</t>
  </si>
  <si>
    <t>Evaporative Coolers (Replacement)</t>
  </si>
  <si>
    <t>Evaporative Coolers (Installation)</t>
  </si>
  <si>
    <t>CAM - HEAT Pump Split System</t>
  </si>
  <si>
    <t>CAM - Programmable Thermostat</t>
  </si>
  <si>
    <t>Central A/C Tune-up</t>
  </si>
  <si>
    <t>Interior Hard wired LED fixtures</t>
  </si>
  <si>
    <t>LED Torchiere</t>
  </si>
  <si>
    <t>CAM - Exterior LED Lighting</t>
  </si>
  <si>
    <t>Fixture</t>
  </si>
  <si>
    <t>CAM - Exterior LED Lighting - Pool</t>
  </si>
  <si>
    <t>Lamp</t>
  </si>
  <si>
    <t>Exterior LED Lighting - Spa</t>
  </si>
  <si>
    <t>CAM - Interior LED Fixture</t>
  </si>
  <si>
    <t>CAM - Interior LED Lighting</t>
  </si>
  <si>
    <t>KiloLumen</t>
  </si>
  <si>
    <t>CAM - Interior LED Screw-in</t>
  </si>
  <si>
    <t>CAM - Interior TLED Type A Lamps</t>
  </si>
  <si>
    <t>CAM - Interior TLED Type C Lamps</t>
  </si>
  <si>
    <t>CAM - Interior LED Exit Sign</t>
  </si>
  <si>
    <t>Smart Strip</t>
  </si>
  <si>
    <t>Smart Strip Tier II</t>
  </si>
  <si>
    <t>Pool Pump</t>
  </si>
  <si>
    <t xml:space="preserve">Commissioning </t>
  </si>
  <si>
    <t>CAM - Audit</t>
  </si>
  <si>
    <t>ESA Table 7 -  Expenditures Recorded by Cost Element</t>
  </si>
  <si>
    <t xml:space="preserve">Total </t>
  </si>
  <si>
    <t>ESA Main Program (SF, MH)</t>
  </si>
  <si>
    <t xml:space="preserve">Enclosure </t>
  </si>
  <si>
    <t xml:space="preserve">HVAC </t>
  </si>
  <si>
    <t xml:space="preserve">Pilot  </t>
  </si>
  <si>
    <t>ESA Main TOTAL</t>
  </si>
  <si>
    <t>Multi-Family Whole Building TOTAL</t>
  </si>
  <si>
    <t>Measurement and Evaluation Studies</t>
  </si>
  <si>
    <t>Administration TOTAL</t>
  </si>
  <si>
    <t>Pilot Plus and Pilot Deep</t>
  </si>
  <si>
    <t>Building Electrification Retrofit Pilot (SCE Only)</t>
  </si>
  <si>
    <t>Clean Energy Homes New Construction Pilot (SCE Only)</t>
  </si>
  <si>
    <t xml:space="preserve">SASH and MASH Unspent Funds </t>
  </si>
  <si>
    <t xml:space="preserve">ESA Table 8 -  Homes Unwilling / Unable to Participate </t>
  </si>
  <si>
    <t>Reason Provided - ESA Main</t>
  </si>
  <si>
    <t>Reason Provided - PP/PD</t>
  </si>
  <si>
    <t>Customer Unwilling/Declined Program Measures</t>
  </si>
  <si>
    <t>Customer Unavailable -Scheduling Conflicts</t>
  </si>
  <si>
    <t>Hazardous Environment (unsafe/unclean)</t>
  </si>
  <si>
    <t>Landlord Refused to Authorize Participation</t>
  </si>
  <si>
    <t>Household Income Exceeds Allowable Limits</t>
  </si>
  <si>
    <t>Unable to Provide Required Documentation</t>
  </si>
  <si>
    <t>Other Infeasible/ Ineligible</t>
  </si>
  <si>
    <t>County [1]</t>
  </si>
  <si>
    <t xml:space="preserve">Other Infeasible/ Ineligible [2] </t>
  </si>
  <si>
    <t xml:space="preserve">ALAMEDA        </t>
  </si>
  <si>
    <t>ALAMEDA</t>
  </si>
  <si>
    <t>ALPINE</t>
  </si>
  <si>
    <t xml:space="preserve">AMADOR         </t>
  </si>
  <si>
    <t>AMADOR</t>
  </si>
  <si>
    <t xml:space="preserve">BUTTE          </t>
  </si>
  <si>
    <t>BUTTE</t>
  </si>
  <si>
    <t xml:space="preserve">CALAVERAS      </t>
  </si>
  <si>
    <t>CALAVERAS</t>
  </si>
  <si>
    <t xml:space="preserve">COLUSA         </t>
  </si>
  <si>
    <t>COLUSA</t>
  </si>
  <si>
    <t xml:space="preserve">CONTRA COSTA   </t>
  </si>
  <si>
    <t>CONTRA COSTA</t>
  </si>
  <si>
    <t xml:space="preserve">EL DORADO      </t>
  </si>
  <si>
    <t>EL DORADO</t>
  </si>
  <si>
    <t xml:space="preserve">FRESNO         </t>
  </si>
  <si>
    <t>FRESNO</t>
  </si>
  <si>
    <t xml:space="preserve">GLENN          </t>
  </si>
  <si>
    <t>GLENN</t>
  </si>
  <si>
    <t xml:space="preserve">HUMBOLDT       </t>
  </si>
  <si>
    <t>HUMBOLDT</t>
  </si>
  <si>
    <t xml:space="preserve">KERN           </t>
  </si>
  <si>
    <t>KERN</t>
  </si>
  <si>
    <t xml:space="preserve">KINGS          </t>
  </si>
  <si>
    <t>KINGS</t>
  </si>
  <si>
    <t xml:space="preserve">LAKE           </t>
  </si>
  <si>
    <t>LAKE</t>
  </si>
  <si>
    <t xml:space="preserve">LASSEN         </t>
  </si>
  <si>
    <t>LASSEN</t>
  </si>
  <si>
    <t xml:space="preserve">MADERA         </t>
  </si>
  <si>
    <t>MADERA</t>
  </si>
  <si>
    <t xml:space="preserve">MARIN          </t>
  </si>
  <si>
    <t>MARIN</t>
  </si>
  <si>
    <t xml:space="preserve">MARIPOSA       </t>
  </si>
  <si>
    <t>MARIPOSA</t>
  </si>
  <si>
    <t xml:space="preserve">MENDOCINO      </t>
  </si>
  <si>
    <t>MENDOCINO</t>
  </si>
  <si>
    <t xml:space="preserve">MERCED         </t>
  </si>
  <si>
    <t>MERCED</t>
  </si>
  <si>
    <t xml:space="preserve">MONTEREY       </t>
  </si>
  <si>
    <t>MONTEREY</t>
  </si>
  <si>
    <t xml:space="preserve">NAPA           </t>
  </si>
  <si>
    <t>NAPA</t>
  </si>
  <si>
    <t xml:space="preserve">NEVADA         </t>
  </si>
  <si>
    <t>NEVADA</t>
  </si>
  <si>
    <t xml:space="preserve">PLACER         </t>
  </si>
  <si>
    <t>PLACER</t>
  </si>
  <si>
    <t xml:space="preserve">PLUMAS         </t>
  </si>
  <si>
    <t>PLUMAS</t>
  </si>
  <si>
    <t xml:space="preserve">SACRAMENTO     </t>
  </si>
  <si>
    <t>SACRAMENTO</t>
  </si>
  <si>
    <t xml:space="preserve">SAN BENITO     </t>
  </si>
  <si>
    <t>SAN BENITO</t>
  </si>
  <si>
    <t xml:space="preserve">SAN BERNARDINO </t>
  </si>
  <si>
    <t>SAN BERNARDINO</t>
  </si>
  <si>
    <t xml:space="preserve">SAN FRANCISCO  </t>
  </si>
  <si>
    <t>SAN FRANCISCO</t>
  </si>
  <si>
    <t xml:space="preserve">SAN JOAQUIN    </t>
  </si>
  <si>
    <t>SAN JOAQUIN</t>
  </si>
  <si>
    <t>SAN LUIS OBISPO</t>
  </si>
  <si>
    <t xml:space="preserve">SAN MATEO      </t>
  </si>
  <si>
    <t>SAN MATEO</t>
  </si>
  <si>
    <t xml:space="preserve">SANTA BARBARA  </t>
  </si>
  <si>
    <t>SANTA BARBARA</t>
  </si>
  <si>
    <t xml:space="preserve">SANTA CLARA    </t>
  </si>
  <si>
    <t>SANTA CLARA</t>
  </si>
  <si>
    <t xml:space="preserve">SANTA CRUZ     </t>
  </si>
  <si>
    <t>SANTA CRUZ</t>
  </si>
  <si>
    <t xml:space="preserve">SHASTA         </t>
  </si>
  <si>
    <t>SHASTA</t>
  </si>
  <si>
    <t xml:space="preserve">SIERRA         </t>
  </si>
  <si>
    <t>SIERRA</t>
  </si>
  <si>
    <t xml:space="preserve">SISKIYOU       </t>
  </si>
  <si>
    <t>SISKIYOU</t>
  </si>
  <si>
    <t xml:space="preserve">SOLANO         </t>
  </si>
  <si>
    <t>SOLANO</t>
  </si>
  <si>
    <t xml:space="preserve">SONOMA         </t>
  </si>
  <si>
    <t>SONOMA</t>
  </si>
  <si>
    <t xml:space="preserve">STANISLAUS     </t>
  </si>
  <si>
    <t>STANISLAUS</t>
  </si>
  <si>
    <t xml:space="preserve">SUTTER         </t>
  </si>
  <si>
    <t>SUTTER</t>
  </si>
  <si>
    <t xml:space="preserve">TEHAMA         </t>
  </si>
  <si>
    <t>TEHAMA</t>
  </si>
  <si>
    <t xml:space="preserve">TRINITY        </t>
  </si>
  <si>
    <t>TRINITY</t>
  </si>
  <si>
    <t xml:space="preserve">TULARE         </t>
  </si>
  <si>
    <t>TULARE</t>
  </si>
  <si>
    <t xml:space="preserve">TUOLUMNE       </t>
  </si>
  <si>
    <t>TUOLUMNE</t>
  </si>
  <si>
    <t xml:space="preserve">YOLO           </t>
  </si>
  <si>
    <t>YOLO</t>
  </si>
  <si>
    <t xml:space="preserve">YUBA           </t>
  </si>
  <si>
    <t>YUBA</t>
  </si>
  <si>
    <t xml:space="preserve">ESA Coordinated Treatment (SCE and SCG Only) </t>
  </si>
  <si>
    <r>
      <t>Reason Why Household did not Receive Additional Measures from one Utility or Partnering Agency</t>
    </r>
    <r>
      <rPr>
        <sz val="10"/>
        <color theme="0"/>
        <rFont val="Arial"/>
        <family val="2"/>
      </rPr>
      <t xml:space="preserve"> </t>
    </r>
    <r>
      <rPr>
        <b/>
        <vertAlign val="superscript"/>
        <sz val="10"/>
        <color theme="0"/>
        <rFont val="Arial"/>
        <family val="2"/>
      </rPr>
      <t>[3]</t>
    </r>
  </si>
  <si>
    <t># of Households Received Measures from one Utility, but not other Utility or Partnering Agency</t>
  </si>
  <si>
    <t># of Customer Unwilling/Declined Program Measures</t>
  </si>
  <si>
    <t># of Customer Unavailable -Scheduling Conflicts</t>
  </si>
  <si>
    <t># of Hazardous Environment (unsafe/unclean)</t>
  </si>
  <si>
    <t># of Landlord Refused to Authorize Participation</t>
  </si>
  <si>
    <t># of Other Infeasible/ Ineligible</t>
  </si>
  <si>
    <t xml:space="preserve">Residential Energy Rate Used for Bill Savings Calculations   </t>
  </si>
  <si>
    <t xml:space="preserve">Non-Residential Energy Rate Used for Bill Savings Calculations  (MF In-Unit, MF CAM, MFWB) </t>
  </si>
  <si>
    <t>$/kWh</t>
  </si>
  <si>
    <t>$/Therm</t>
  </si>
  <si>
    <t>ESA Table 10 -  ESA Bill Savings Calculations by Program Year</t>
  </si>
  <si>
    <t>ESA Table 10A</t>
  </si>
  <si>
    <t>ESA Table 10B</t>
  </si>
  <si>
    <t>Bill Savings Calculations by Program Year (ESA Main - SF, MH, MF-In-Unit)</t>
  </si>
  <si>
    <t>Program Year</t>
  </si>
  <si>
    <t>Program Costs</t>
  </si>
  <si>
    <t>Program Lifecycle Bill Savings</t>
  </si>
  <si>
    <t>Program Bill Savings/ Cost Ratio</t>
  </si>
  <si>
    <t>Per Home Average Lifecycle Bill Savings</t>
  </si>
  <si>
    <r>
      <t>Program Lifecycle Bill Savings</t>
    </r>
    <r>
      <rPr>
        <b/>
        <vertAlign val="superscript"/>
        <sz val="10"/>
        <rFont val="Arial"/>
        <family val="2"/>
      </rPr>
      <t>[2]</t>
    </r>
  </si>
  <si>
    <t>ESA Table 10C</t>
  </si>
  <si>
    <t>ESA Table 10D</t>
  </si>
  <si>
    <t xml:space="preserve">Bill Savings Calculations by Program Year  MFWB </t>
  </si>
  <si>
    <t>Bill Savings Calculations by Program Year - Building Electrification (SCE Only)</t>
  </si>
  <si>
    <t>Per Property Average Lifecycle Bill Savings</t>
  </si>
  <si>
    <r>
      <t>2024</t>
    </r>
    <r>
      <rPr>
        <sz val="8"/>
        <rFont val="Arial"/>
        <family val="2"/>
      </rPr>
      <t>[1]</t>
    </r>
  </si>
  <si>
    <r>
      <rPr>
        <vertAlign val="superscript"/>
        <sz val="10"/>
        <rFont val="Arial"/>
        <family val="2"/>
      </rPr>
      <t>[1]</t>
    </r>
    <r>
      <rPr>
        <sz val="10"/>
        <rFont val="Arial"/>
        <family val="2"/>
      </rPr>
      <t xml:space="preserve"> MFWB in 2024 combines estimated bill savings for in-units and whole building projects. </t>
    </r>
  </si>
  <si>
    <r>
      <rPr>
        <b/>
        <sz val="9"/>
        <rFont val="Arial"/>
        <family val="2"/>
      </rPr>
      <t xml:space="preserve">Note: </t>
    </r>
    <r>
      <rPr>
        <sz val="9"/>
        <rFont val="Arial"/>
        <family val="2"/>
      </rPr>
      <t xml:space="preserve">
*Data for program years prior to 2022 is not applicable as program not authorized until D.21-06-015.</t>
    </r>
  </si>
  <si>
    <t>ESA Table 11 -  ESA Fund Shifting</t>
  </si>
  <si>
    <t>FUND SHIFT AMOUNT</t>
  </si>
  <si>
    <t>Expenditures</t>
  </si>
  <si>
    <t>(Budget - Expenditures = Variance)</t>
  </si>
  <si>
    <t>Among Categories</t>
  </si>
  <si>
    <t>Carry Forward from 2024</t>
  </si>
  <si>
    <t>Committed from 2024</t>
  </si>
  <si>
    <t>Program Year 2022</t>
  </si>
  <si>
    <t>Total Authorized</t>
  </si>
  <si>
    <t>Total Expenditures</t>
  </si>
  <si>
    <t>Variance</t>
  </si>
  <si>
    <r>
      <t xml:space="preserve">(1) Shift of Current Year Authorized </t>
    </r>
    <r>
      <rPr>
        <b/>
        <vertAlign val="superscript"/>
        <sz val="10"/>
        <color theme="0"/>
        <rFont val="Arial"/>
        <family val="2"/>
      </rPr>
      <t>[2]</t>
    </r>
  </si>
  <si>
    <t>(3) Shift of Committed</t>
  </si>
  <si>
    <r>
      <t>Total Shifted  Gas/ Electric</t>
    </r>
    <r>
      <rPr>
        <b/>
        <vertAlign val="superscript"/>
        <sz val="10"/>
        <color theme="0"/>
        <rFont val="Arial"/>
        <family val="2"/>
      </rPr>
      <t xml:space="preserve">  </t>
    </r>
  </si>
  <si>
    <t>% of Authorized Total</t>
  </si>
  <si>
    <t>Fund Shifting Source
1. Current Year Authorized
2. Carried Forward
3. Carried Back</t>
  </si>
  <si>
    <t>To/From Year</t>
  </si>
  <si>
    <t>Fund Shift Description</t>
  </si>
  <si>
    <t>Authorization</t>
  </si>
  <si>
    <t>Variance fro mTable 1</t>
  </si>
  <si>
    <t>Appliance</t>
  </si>
  <si>
    <t>1. Current Year Authorized</t>
  </si>
  <si>
    <t>1. 2024</t>
  </si>
  <si>
    <t>1. Shift from electric to electric</t>
  </si>
  <si>
    <t>1. D.21-06-015</t>
  </si>
  <si>
    <t>1. Shift from gas to gas</t>
  </si>
  <si>
    <t>1. Shift from gas to gas.</t>
  </si>
  <si>
    <t>1. Current Year Authorized
2. Current Year Authorized</t>
  </si>
  <si>
    <t>1. 2024
2. 2024</t>
  </si>
  <si>
    <t>1. Shift from electric to electric. 
2. Shift from gas to gas.</t>
  </si>
  <si>
    <t>1. D.21-06-015
2. D.21-06-015</t>
  </si>
  <si>
    <t>Pilot</t>
  </si>
  <si>
    <t>1. Current Year Authorized
2. Current Year Authorized
3. Carried Forward</t>
  </si>
  <si>
    <t>1. 2024
2. 2024
3. 2024</t>
  </si>
  <si>
    <t>1. Shift from electric to electric. 
2. Shift from gas to gas.
3. Shift from 2024 to 2025</t>
  </si>
  <si>
    <t>1. D.21-06-015
2. D.21-06-015
3. D.21-06-015</t>
  </si>
  <si>
    <t>1.Carried Forward</t>
  </si>
  <si>
    <t>1. Shift from 2024 to 2025</t>
  </si>
  <si>
    <t>Multi-Family TOTAL</t>
  </si>
  <si>
    <t>1. Shift from electric to electric.
2. Shift from gas to gas.</t>
  </si>
  <si>
    <t>Statewide ME&amp;O</t>
  </si>
  <si>
    <t>M&amp;E Studies</t>
  </si>
  <si>
    <t>SASH/MASH</t>
  </si>
  <si>
    <t xml:space="preserve">1. D.21-06-015 and AL 7028-E </t>
  </si>
  <si>
    <t>Approved Budget for Unspent Funds in 2024</t>
  </si>
  <si>
    <r>
      <t xml:space="preserve">TOTAL PROGRAM INCLUDING CARRY FORWARD / CARRY BACK </t>
    </r>
    <r>
      <rPr>
        <b/>
        <vertAlign val="superscript"/>
        <sz val="10"/>
        <rFont val="Arial"/>
        <family val="2"/>
      </rPr>
      <t>[4]</t>
    </r>
  </si>
  <si>
    <t xml:space="preserve">ESA Table 12 -  ESA Categorical and Other Enrollment </t>
  </si>
  <si>
    <t>ESA Table 12B
ESA Pilot Plus and Pilot Deep</t>
  </si>
  <si>
    <t>Type of Enrollment</t>
  </si>
  <si>
    <t>Number of  Homes Treated</t>
  </si>
  <si>
    <t>Women, Infants, and Children Program (WIC)</t>
  </si>
  <si>
    <t>Supplemental Security Income (SSI)</t>
  </si>
  <si>
    <t>CalFresh/Supplemental Nutrition Assistance Program - Food Stamps</t>
  </si>
  <si>
    <t>CalWORKs/Temporary Assistance for Needy Families (TANF) or Tribal TANF</t>
  </si>
  <si>
    <t>CalWORKs/Temporary Assistance for Needy Families (TANF)</t>
  </si>
  <si>
    <t>Tribal TANF</t>
  </si>
  <si>
    <t>Combined with TANF</t>
  </si>
  <si>
    <t xml:space="preserve">Medicaid/Medi-Cal for Families </t>
  </si>
  <si>
    <t>Healthy Families A&amp;B</t>
  </si>
  <si>
    <t>Combined with Medi-Cal for Families</t>
  </si>
  <si>
    <t>National School Lunch Program (NSLP) - Free Lunch</t>
  </si>
  <si>
    <t>Low-income Home Energy Assistance Program (LIHEAP)</t>
  </si>
  <si>
    <t>Bureau of Indian Affairs General Assistance</t>
  </si>
  <si>
    <t>Head Start Income Eligible - (Tribal Only)</t>
  </si>
  <si>
    <t>CARE Income Certified</t>
  </si>
  <si>
    <t xml:space="preserve">80/20 Rule </t>
  </si>
  <si>
    <t>Targeted Self Certification</t>
  </si>
  <si>
    <t>Multiple Categorical Programs</t>
  </si>
  <si>
    <t>Multiple Programs</t>
  </si>
  <si>
    <t>Standard Enrollment</t>
  </si>
  <si>
    <t>ESA Table 12C
ESA Building Electrification (SCE Only)</t>
  </si>
  <si>
    <t>80/20 Rule</t>
  </si>
  <si>
    <t>Partner</t>
  </si>
  <si>
    <t>Brief Description of Effort</t>
  </si>
  <si>
    <t>Relationship outside of the IOU?</t>
  </si>
  <si>
    <t>MOU Present?</t>
  </si>
  <si>
    <r>
      <t xml:space="preserve">Amount of Dollars Saved </t>
    </r>
    <r>
      <rPr>
        <b/>
        <vertAlign val="superscript"/>
        <sz val="10"/>
        <color theme="0"/>
        <rFont val="Arial"/>
        <family val="2"/>
      </rPr>
      <t>[2]</t>
    </r>
  </si>
  <si>
    <r>
      <t xml:space="preserve">Amount of Energy Savings </t>
    </r>
    <r>
      <rPr>
        <b/>
        <vertAlign val="superscript"/>
        <sz val="10"/>
        <color theme="0"/>
        <rFont val="Arial"/>
        <family val="2"/>
      </rPr>
      <t>[3]</t>
    </r>
  </si>
  <si>
    <r>
      <t xml:space="preserve">Other Measurable Benefits </t>
    </r>
    <r>
      <rPr>
        <b/>
        <vertAlign val="superscript"/>
        <sz val="10"/>
        <color theme="0"/>
        <rFont val="Arial"/>
        <family val="2"/>
      </rPr>
      <t>[3]</t>
    </r>
  </si>
  <si>
    <r>
      <t xml:space="preserve">Enrollments Resulting from Leveraging Effort </t>
    </r>
    <r>
      <rPr>
        <b/>
        <vertAlign val="superscript"/>
        <sz val="10"/>
        <color theme="0"/>
        <rFont val="Arial"/>
        <family val="2"/>
      </rPr>
      <t>[4]</t>
    </r>
  </si>
  <si>
    <r>
      <t xml:space="preserve">Methodology </t>
    </r>
    <r>
      <rPr>
        <b/>
        <vertAlign val="superscript"/>
        <sz val="10"/>
        <color theme="0"/>
        <rFont val="Arial"/>
        <family val="2"/>
      </rPr>
      <t>[5]</t>
    </r>
  </si>
  <si>
    <t>Meets all Criteria</t>
  </si>
  <si>
    <t>If not, Explain</t>
  </si>
  <si>
    <t>Self Help Home Improvement Project (SHHIP)</t>
  </si>
  <si>
    <t xml:space="preserve">Coordination with LIHEAP </t>
  </si>
  <si>
    <t>Yes</t>
  </si>
  <si>
    <t>Unknown</t>
  </si>
  <si>
    <t>Leveraging helps provide customers with the maximum number of measures possile to save energy bill.</t>
  </si>
  <si>
    <t>TECH</t>
  </si>
  <si>
    <t>This purpose of this effort is to allow ESA contractors to receive reimbursement for remediation costs on installing Heat Pump Water Heaters (HPWH).</t>
  </si>
  <si>
    <t>35,936 kWh</t>
  </si>
  <si>
    <t>ESA Water-Energy Coordination Program</t>
  </si>
  <si>
    <t>This purpose of this effort is to allow ESA contractors to offer water conservation measures while they treat ESA customers.  Water Agencies select from a standardized menu of options that can include replacing toilets, leak detection, meter checks, etc. Water offerings are paid by each participating Water Agency.</t>
  </si>
  <si>
    <t> Yes</t>
  </si>
  <si>
    <t>No</t>
  </si>
  <si>
    <t xml:space="preserve">2,963,933 gallons water/year
8,041 kWh/year </t>
  </si>
  <si>
    <t> N/A</t>
  </si>
  <si>
    <t> 833 homes received water measures in 2024</t>
  </si>
  <si>
    <t> CPUC water/energy calculator documented in the Water Energy Nexus workpaper</t>
  </si>
  <si>
    <t>N</t>
  </si>
  <si>
    <t>Unknown amount of dollars saved</t>
  </si>
  <si>
    <t>ESA Table 13A-2
MF CAM and MFWB</t>
  </si>
  <si>
    <t>3CE (CCCE) New Construction Electrification Program</t>
  </si>
  <si>
    <t>SPOC refers multifamily customers to relevant program offerings to maximize customer benefits and leverage additional programs</t>
  </si>
  <si>
    <t>3CE (CCCE) Electrify your Home</t>
  </si>
  <si>
    <t>3C-REN Multifamily Home Energy Savings</t>
  </si>
  <si>
    <t>Air District Programs</t>
  </si>
  <si>
    <t>SPOC did not collect enrollment data from any Air District Programs in 2024.</t>
  </si>
  <si>
    <t>BAAQMD Charge! Program</t>
  </si>
  <si>
    <t>SPOC did not collect enrollment data from BAAQMD Charge! Program in 2024.</t>
  </si>
  <si>
    <t>BayREN  BAMBE</t>
  </si>
  <si>
    <t>BayREN Home</t>
  </si>
  <si>
    <t>BayREN Home closed in Q3 2024.</t>
  </si>
  <si>
    <t>BUILD</t>
  </si>
  <si>
    <t>CalEHP</t>
  </si>
  <si>
    <t>CEDA</t>
  </si>
  <si>
    <t>Comfortable Homes Program</t>
  </si>
  <si>
    <t>Comfortably CA</t>
  </si>
  <si>
    <t>SPOC did not collect enrollment data from Comfortably CA in 2024.</t>
  </si>
  <si>
    <t>Demand Management Programs</t>
  </si>
  <si>
    <t>SPOC did not collect enrollment data from any Demand Management Programs in 2024.</t>
  </si>
  <si>
    <t>Energy Star Rebate Finder</t>
  </si>
  <si>
    <t>Energy Smart Homes</t>
  </si>
  <si>
    <t xml:space="preserve">ESA Main </t>
  </si>
  <si>
    <t>SPOC did not collect enrollment data from ESA Main after Q1 2024.</t>
  </si>
  <si>
    <t xml:space="preserve"> ESA MFES</t>
  </si>
  <si>
    <t xml:space="preserve"> GoGreen Financing</t>
  </si>
  <si>
    <t>SPOC did not collect enrollment data from GoGreen Financing in 2024.</t>
  </si>
  <si>
    <t>LADWP Programs</t>
  </si>
  <si>
    <t>SPOC did not collect enrollment data from LADWP Programs in 2024.</t>
  </si>
  <si>
    <t>SPOC did not collect enrollment data from LIHEAP in 2024.</t>
  </si>
  <si>
    <t>LIWP</t>
  </si>
  <si>
    <t>MCE MFES and LIFT programs</t>
  </si>
  <si>
    <t>MCE SEM</t>
  </si>
  <si>
    <t>MID Programs</t>
  </si>
  <si>
    <t>SPOC did not collect enrollment data from MID Programs in 2024.</t>
  </si>
  <si>
    <t>Non PG&amp;E EV Programs</t>
  </si>
  <si>
    <t>SPOC did not collect enrollment data from Non PG&amp;E EV Programs in 2024.</t>
  </si>
  <si>
    <t>OBF</t>
  </si>
  <si>
    <t xml:space="preserve">Other Utility SPOC </t>
  </si>
  <si>
    <t>SPOC did not collect enrollment data from Other Utility SPOCs in 2024.</t>
  </si>
  <si>
    <t>Peninsula Clean Energy Rebates</t>
  </si>
  <si>
    <t>SPOC did not collect enrollment data from Peninsula Clean Energy Rebates in 2024.</t>
  </si>
  <si>
    <t>Peninsula Clean Energy Zero Percent Loans</t>
  </si>
  <si>
    <t>SPOC did not collect enrollment data from Peninsula Clean Energy Zero Percent Loans in 2024.</t>
  </si>
  <si>
    <t xml:space="preserve"> PACE</t>
  </si>
  <si>
    <t>SPOC did not collect enrollment data from PACE in 2024.</t>
  </si>
  <si>
    <t xml:space="preserve"> PG&amp;E EV Programs</t>
  </si>
  <si>
    <t>SPOC did not collect enrollment data from PG&amp;E EV Programs in 2024.</t>
  </si>
  <si>
    <t xml:space="preserve">PG&amp;E Market Place </t>
  </si>
  <si>
    <t>SPOC did not collect enrollment data from PG&amp;E Market Place in 2024.</t>
  </si>
  <si>
    <t xml:space="preserve">Rebate Catalogue </t>
  </si>
  <si>
    <t>SPOC did not collect enrollment data from Rebate Catalogue in 2024.</t>
  </si>
  <si>
    <t>SCE Programs</t>
  </si>
  <si>
    <t>SPOC did not collect enrollment data from SCE Programs in 2024.</t>
  </si>
  <si>
    <t>SCG Programs</t>
  </si>
  <si>
    <t>SPOC did not collect enrollment data from SCG Programs in 2024.</t>
  </si>
  <si>
    <t>SDG&amp;E Programs</t>
  </si>
  <si>
    <t>SPOC did not collect enrollment data from SDG&amp;E Programs in 2024.</t>
  </si>
  <si>
    <t>South West Gas programs</t>
  </si>
  <si>
    <t>SPOC did not collect enrollment data from South West Gas programs in 2024.</t>
  </si>
  <si>
    <t>SGIP</t>
  </si>
  <si>
    <t>SPOC did not collect enrollment data from SGIP in 224.</t>
  </si>
  <si>
    <t>Silicon Valley Clean Energy FutureFit Homes</t>
  </si>
  <si>
    <t>SPOC did not collect enrollment data from Silicon Valley Clean Energy FutureFit Homes in 2024.</t>
  </si>
  <si>
    <t>Smart Energy Line</t>
  </si>
  <si>
    <t>SPOC did not collect enrollment data from Smart Energy Line in 2024.</t>
  </si>
  <si>
    <t>SMUD Home Performance Program</t>
  </si>
  <si>
    <t>SPOC did not collect enrollment data from SMUD Home Performance Program in 2024.</t>
  </si>
  <si>
    <t>SMUD Multifamily</t>
  </si>
  <si>
    <t>SMUD Neighborhood Solarshares</t>
  </si>
  <si>
    <t>SPOC did not collect enrollment data from SMUD Neighborhood Solarshares in 2024.</t>
  </si>
  <si>
    <t xml:space="preserve"> SMUD Smart Homes</t>
  </si>
  <si>
    <t>SPOC did not collect enrollment data from SMUD Smart Homes in 2024.</t>
  </si>
  <si>
    <t>SoCalREN Multifamily Program</t>
  </si>
  <si>
    <t xml:space="preserve"> SOMAH</t>
  </si>
  <si>
    <t>TID Programs</t>
  </si>
  <si>
    <t>SPOC did not collect enrollment data from TID Programs in 2024.</t>
  </si>
  <si>
    <t>Water District Programs</t>
  </si>
  <si>
    <t>SPOC did not collect enrollment data from any Water District Programs in 2024.</t>
  </si>
  <si>
    <r>
      <t xml:space="preserve">ESA Table 13A-3
ESA Pilot Plus and Pilot Deep </t>
    </r>
    <r>
      <rPr>
        <b/>
        <vertAlign val="superscript"/>
        <sz val="10"/>
        <color theme="0"/>
        <rFont val="Arial"/>
        <family val="2"/>
      </rPr>
      <t>[6]</t>
    </r>
  </si>
  <si>
    <t>If not,  Explain</t>
  </si>
  <si>
    <t>ESA Table 13A-4
ESA Building Electrification (SCE Only)</t>
  </si>
  <si>
    <r>
      <t>Amount of Energy Savings</t>
    </r>
    <r>
      <rPr>
        <b/>
        <vertAlign val="superscript"/>
        <sz val="10"/>
        <color theme="0"/>
        <rFont val="Arial"/>
        <family val="2"/>
      </rPr>
      <t xml:space="preserve"> [3]</t>
    </r>
  </si>
  <si>
    <t>ESA Table 13A-5
ESA Clean Energy Homes (SCE Only)</t>
  </si>
  <si>
    <r>
      <t>Other Measurable Benefits</t>
    </r>
    <r>
      <rPr>
        <b/>
        <vertAlign val="superscript"/>
        <sz val="10"/>
        <color theme="0"/>
        <rFont val="Arial"/>
        <family val="2"/>
      </rPr>
      <t xml:space="preserve"> [3]</t>
    </r>
  </si>
  <si>
    <r>
      <t>Methodology</t>
    </r>
    <r>
      <rPr>
        <b/>
        <vertAlign val="superscript"/>
        <sz val="10"/>
        <color theme="0"/>
        <rFont val="Arial"/>
        <family val="2"/>
      </rPr>
      <t xml:space="preserve"> [5]</t>
    </r>
  </si>
  <si>
    <t xml:space="preserve">Summary data includes ESA Main Program (SF, MH, MF-In-Unit), Pilot Plus and Pilot Deep, MF CAM, Building Electrification, and Clean Energy Homes.  </t>
  </si>
  <si>
    <t>Fields not applicable to specific efforts are marked "N/A".</t>
  </si>
  <si>
    <t>ESA Table 13B -  ESA Clean Energy Referral, Leveraging, and Coordination</t>
  </si>
  <si>
    <t xml:space="preserve">When a home does not qualify for R&amp;R measures in ESA, contractors connect the customer to LIHEAP contractors.  </t>
  </si>
  <si>
    <t>CSD</t>
  </si>
  <si>
    <t xml:space="preserve">Coordination and collaboration with SPOC to support multifamily customers to learn about program opportunities applicable to multifamily properties. </t>
  </si>
  <si>
    <t>DAC-SASH</t>
  </si>
  <si>
    <t>Coordination with the DAC Single-family Affordable Solar Homes Program Administrator, GRID Alternatives, on referrals and homes treated.</t>
  </si>
  <si>
    <t>Allows ESA contractors to offer water conservation measures while they treat ESA customers.  Water Agencies select from a standardized menu of options that can include replacing toilets, leak detection, meter checks, etc. Water offerings are paid by each participating Water Agency.</t>
  </si>
  <si>
    <t>REACH</t>
  </si>
  <si>
    <t>REACH provides an energy credit for up to $300 based on the past due bill (energy credit support is subject to funding availability). A non-profit organization runs the REACH program from 170 offices in Northern and Central California.</t>
  </si>
  <si>
    <t>SoCal Gas ESA</t>
  </si>
  <si>
    <t>When a home is has PGE Electric Only and gas service is through SoCal Gas, contractors connect the customer to SoCal Gas ESA for additional assistance w/ ESA measures.</t>
  </si>
  <si>
    <t>SOMAH</t>
  </si>
  <si>
    <t>SOMAH benefits low-income and disadvantaged communities by incentivizing solar electric power.</t>
  </si>
  <si>
    <r>
      <t>Notes:</t>
    </r>
    <r>
      <rPr>
        <sz val="9"/>
        <rFont val="Arial"/>
        <family val="2"/>
      </rPr>
      <t xml:space="preserve"> Includes data from ESA Main. Pilot Plus/Deep additionally referred 384 customers to LIHEAP, though partnership with local LIHEAP agencies were not formalized.</t>
    </r>
  </si>
  <si>
    <t>ESA Table 14 -  ESA Expenditures for Pilots and Studies</t>
  </si>
  <si>
    <t>Authorized 2021-2026 Funding</t>
  </si>
  <si>
    <t>2024 Expenses</t>
  </si>
  <si>
    <t>Cycle to Date Expenses</t>
  </si>
  <si>
    <t>% of Budget Expensed</t>
  </si>
  <si>
    <t>Total Pilots</t>
  </si>
  <si>
    <r>
      <t xml:space="preserve">Joint IOU - 2022 Low Income Needs Assessment (LINA) Study </t>
    </r>
    <r>
      <rPr>
        <b/>
        <vertAlign val="superscript"/>
        <sz val="10"/>
        <rFont val="Arial"/>
        <family val="2"/>
      </rPr>
      <t>[2]</t>
    </r>
  </si>
  <si>
    <r>
      <t xml:space="preserve">Joint IOU - 2025 Low Income Needs Assessment (LINA) Study </t>
    </r>
    <r>
      <rPr>
        <b/>
        <vertAlign val="superscript"/>
        <sz val="10"/>
        <rFont val="Arial"/>
        <family val="2"/>
      </rPr>
      <t>[3]</t>
    </r>
  </si>
  <si>
    <t xml:space="preserve">Total Studies </t>
  </si>
  <si>
    <r>
      <rPr>
        <b/>
        <vertAlign val="superscript"/>
        <sz val="10"/>
        <rFont val="Arial"/>
        <family val="2"/>
      </rPr>
      <t>[3]</t>
    </r>
    <r>
      <rPr>
        <sz val="10"/>
        <rFont val="Arial"/>
        <family val="2"/>
      </rPr>
      <t xml:space="preserve"> Authorized per D.21-06-015, the 2025 LINA is required to be completed by Dec 2025. SCG holds the statewide contract for this co-funded study. PG&amp;E's 30% budget allocation is $150,000, funded 50/50 via ESA and CARE budgets.</t>
    </r>
  </si>
  <si>
    <r>
      <rPr>
        <b/>
        <vertAlign val="superscript"/>
        <sz val="10"/>
        <rFont val="Arial"/>
        <family val="2"/>
      </rPr>
      <t xml:space="preserve">[6] </t>
    </r>
    <r>
      <rPr>
        <sz val="10"/>
        <rFont val="Arial"/>
        <family val="2"/>
      </rPr>
      <t>Authorized per D.21-06-015, to be conducted during PY 2023-26 and is funded by the ESA portfolio budget.</t>
    </r>
  </si>
  <si>
    <t>OUTREACH STATUS</t>
  </si>
  <si>
    <t>Quantity (Includes CARE, FERA, and ESA)</t>
  </si>
  <si>
    <t xml:space="preserve">List of Participating Tribes </t>
  </si>
  <si>
    <t>Tribes completed ESA Meet &amp; Confer</t>
  </si>
  <si>
    <t>Cloverdale Rancheria, Federated Indians of Graton Rancheria, Karuk Tribe, North Fork Rancheria, Paskenta Rancheria, Scotts Valley Band of Pomo Indians, Stewarts Point Rancheria (Kashia Pomo), Tuolumne Rancheria (Me-Wuk), Tyne Maidu Tribe-Berry Creek Rancheria, United Auburn Indian Community (Auburn Rancheria), Washoe Tribe, Yocha Dehe Wintun Nation (Rumsey), and Yurok Tribe.</t>
  </si>
  <si>
    <t>Tribes requested outreach materials or applications</t>
  </si>
  <si>
    <t>American Indian Chamber of Commerce of California, American Indian Council of Mariposa County (Southern Seirra Miwuk Nation), Cloverdale Rancheria, Cold Springs Rancheria, Federated Indians of Graton Rancheria, Habermatolel Pomo of Upper Lake, Hoopa Valley Tribe, North Fork Rancheria Emergency Management and Public Safety, Prairie Band of Potawatomi Nation, Stewarts Point Rancheria, Mariposa MACT Health Org, Amador MACT Health Org., Calaveras MACT Health Org., Tuolumne MACT Health Org., and Owens Valley Development Center.</t>
  </si>
  <si>
    <t>Tribes who have not accepted offer to Meet and Confer</t>
  </si>
  <si>
    <t>Non-Federally Recognized Tribes who participated in Meet &amp; Confer</t>
  </si>
  <si>
    <t xml:space="preserve">Tribes and Housing Authority sites involved in Focused Project/ESA </t>
  </si>
  <si>
    <t xml:space="preserve">Ione Band of Miwok Indians, North Fork Rancheria of Mono Indians, and Trinidad Rancheria-Cher-Ae Heights Indian Community </t>
  </si>
  <si>
    <t>Partnership offer on Tribal Lands</t>
  </si>
  <si>
    <r>
      <t>(Federally-Recognized Tribes)</t>
    </r>
    <r>
      <rPr>
        <sz val="11"/>
        <rFont val="Times New Roman"/>
        <family val="1"/>
      </rPr>
      <t xml:space="preserve"> Bear River Band of the Rohnerville Rancheria, Big Lagoon Rancheria, Big Sandy Rancheria, Big Valley Band Rancheria, Blue Lake Rancheria, Buena Vista Rancheria of Mi-Wuk Indians, Cachil DeHe Band of Wintun Indians of the Colusa Indian Community, Cahto Tribe (Laytonville), California Valley Miwok Tribe, Chicken Ranch Rancheria, Cloverdale Rancheria of Pomo Indians of California, Cold Springs Rancheria, Cortina Rancheria, Coyote Valley Band of Pomo Indians, Dry Creek Rancheria of Pomo Indians, Elem Indian Colony, Enterprise Rancheria, Federated Indians of Graton Rancheria, Greenville Rancheria, Grindstone Indian Rancheria, Guidiville Indian Rancheria, Habematolel Pomo of Upper Lake, Hoopa Valley Tribe, Hopland Band of Pomo Indians, Ione Band of Miwok Indians of California, Jackson band of Mi-Wuk Indians, Kashia Band of Pomo Indians of the Stewart’s Point Rancheria, Karuk Tribe, Lower Lake (Koi Tribe), Lytton Rancheria of California, Manchester Band of Pomo Indians, Mechoopda Indian Tribe, Middletown Rancheria of Pomo Indians, Mooretown Rancheria, North Fork Rancheria, Paskenta Band of Nomlaki Indians, Picayune Rancheria of Chukchansi Indians, Pinoleville Pomo Nation, Pit River Tribe, Potter Valley Tribe, Redding Rancheria, Redwood Valley, Little River Band of Rancheria of Pomo, Robinson Rancheria, Round Valley Reservation, Santa Ynez Band of Chumash Mission Indians, Scotts Valley Band of Pomo Indians, Sherwood Valley Rancheria, Shingle Springs Band of Miwok Indians, Susanville Indian Rancheria, Table Mountain Rancheria, Tachi-Yokut Tribe (Santa Rosa Rancheria, Leemore, CA), Tejon Indian Tribe, Trinidad Rancheria, Tule River Indian Reservation, Tuolumne Band of Me-Wuk Indians, Tyme Maidu Tribe-Berry Creek Reservation, United Auburn Indian Community, Wilton Rancheria, Wiyot Tribe, Washoe Tribe of CA and NV, Yocha Dehe Wintun Nation, Yurok Tribe.   </t>
    </r>
    <r>
      <rPr>
        <b/>
        <sz val="11"/>
        <rFont val="Times New Roman"/>
        <family val="1"/>
      </rPr>
      <t>(Non-Federally Recognized Tribes):</t>
    </r>
    <r>
      <rPr>
        <sz val="11"/>
        <rFont val="Times New Roman"/>
        <family val="1"/>
      </rPr>
      <t xml:space="preserve">  Amah Mutsun Tribal Band, American Indian Council of Mariposa County (Southern Sierra Miwuk Nation), Butte Tribal Council, Calaveras Band of Mi-Wuk Indians, California Choinumni Tribal Project, Chaushila Yokuts, Coastal Band of the Chumash Nation, Coastanoan Ohlone Rumsen-Mutsen Tribe, Dumna Wo-Wah Tribal Government, Dunlap Band of Mono Indians, Dunlap Band of Mono Indians Historical Preservation Society, Haslett Basin Traditional Committee, Honey Lake Maidu, Indian Canyon Mutsun Band of Costanoan, Kern Valley  Indian Council, Kawaiisu Tribe. Kings River Choinumni Farm Tribe, Mishewal-Wappo Tribe of Alexander Valley, Muwekma Ohlone Indian Tribe, Nor-Rel-Muk Nation, North Fork Mono Tribe, Northern Band of Mono Yokuts, Noyo River Indian Community, Ohlone Indian Tribe, Salinan Tribe of Monterey San Luis Obispo and San Benito Counties, San Luis Obispo County Chumash Council, Shelbelna Band of Mendocino Coast Pomo Indians,  Sierra Mono Museum, Strawberry Valley Rancheria, The Mono Nation, Traditional Choinumni Tribe (East of Kings River), Trina Marine Ruano Family, Tsungwe Council, Tubatulabal Tribe, Wailaki Tribe, Winnemem Wintu Tribe, Wintu Tribe of Northern California, Wukchumni Tribal Council, Wuksachi Indian Tribe, Xolon Salinan Tribe.                                        </t>
    </r>
  </si>
  <si>
    <t>Housing Authority and Tribal Temporary Assistance for Needy Families (TANF) office  who received outreach (this includes email, U.S. mail, and/or phone calls)</t>
  </si>
  <si>
    <r>
      <t>Housing Authority Offices</t>
    </r>
    <r>
      <rPr>
        <sz val="11"/>
        <rFont val="Times New Roman"/>
        <family val="1"/>
      </rPr>
      <t xml:space="preserve">: Bear River Band of Rohnerville Rancheria, Berry Creek Rancheria, Big Sandy Rancheria, Big Valley Rancheria, Cher-Ae Heights Indian Community of The Trinidad Rancheria, Cloverdale Rancheria, Dry Creek Rancheria, Elem Indian Colony, Enterprise Rancheria of Maidu Indians, Federated Indians of Graton Rancheria, Fort Independence Reservation, Greenville Rancheria, Hoopa Valley Tribe, Ione Band of Miwok Indians, Karuk Tribe, Laytonville Rancheria, North Fork Rancheria, Picayune Rancheria, Pinoleville Reservation, Pit River Tribes, Round Valley Reservation, Santa Rosa Rancheria Tachi-Yokut, Stewarts Point Rancheria (Kashaya Pomo), Susanville Indian Rancheria, Tejon Indian Tribe, Tule River Indian Tribe, Upper Lake Rancheria, Washoe Tribe, Wilton Rancheria, and Yurok Tribe.  </t>
    </r>
    <r>
      <rPr>
        <b/>
        <sz val="11"/>
        <rFont val="Times New Roman"/>
        <family val="1"/>
      </rPr>
      <t>TANF Offices:</t>
    </r>
    <r>
      <rPr>
        <sz val="11"/>
        <rFont val="Times New Roman"/>
        <family val="1"/>
      </rPr>
      <t xml:space="preserve"> California Department of Social Services CALWORKS and Family Resilience Branch, Federated Indians of Graton Rancheria, Hoopa Valley Tribe, Karuk Tribe, North Fork Rancheria, Susanville Indian Rancheria, Tuolumne Rancheria, and Owens Valley Career Development Center.     </t>
    </r>
  </si>
  <si>
    <t>Housing Authority and TANF offices who participated in Meet and Confer</t>
  </si>
  <si>
    <t>Hoopa Valley Tribe TANF, Mariposa MACT Health Org., Amador MACT Health Org., Calaveras MACT Health Org., and Tuolumne MACT Health Org.</t>
  </si>
  <si>
    <t>ESA Table 16 -  ESA Customer Segments/Needs State by Demographic, Financial, Location, and Health Conditions*</t>
  </si>
  <si>
    <t>ESA Table 16A
 Main (SF, MH, MF in-unit)</t>
  </si>
  <si>
    <t>Customer Segments</t>
  </si>
  <si>
    <t>Enrollment Rate =  (C/B)</t>
  </si>
  <si>
    <r>
      <t xml:space="preserve">Avg. Energy Savings (kWh) Per Treated Households (Energy Saving Measures only) </t>
    </r>
    <r>
      <rPr>
        <b/>
        <vertAlign val="superscript"/>
        <sz val="10"/>
        <color theme="0"/>
        <rFont val="Arial"/>
        <family val="2"/>
      </rPr>
      <t>[5]</t>
    </r>
  </si>
  <si>
    <t>Avg. Peak Demand Savings (kW) Per Treated Household</t>
  </si>
  <si>
    <r>
      <t xml:space="preserve">Avg. Energy Savings (Therms) Per Treated Households (Energy Saving and HCS Measures) </t>
    </r>
    <r>
      <rPr>
        <b/>
        <vertAlign val="superscript"/>
        <sz val="10"/>
        <color theme="0"/>
        <rFont val="Arial"/>
        <family val="2"/>
      </rPr>
      <t>[4]</t>
    </r>
  </si>
  <si>
    <t>Avg. Cost Per Treated Households</t>
  </si>
  <si>
    <t>Demographic</t>
  </si>
  <si>
    <t xml:space="preserve">   SF</t>
  </si>
  <si>
    <t xml:space="preserve">   MH</t>
  </si>
  <si>
    <t xml:space="preserve">   MF In-Unit</t>
  </si>
  <si>
    <t>Rent vs. Own</t>
  </si>
  <si>
    <t> </t>
  </si>
  <si>
    <t xml:space="preserve">   Own</t>
  </si>
  <si>
    <t xml:space="preserve">   Rent</t>
  </si>
  <si>
    <t>Previous vs. New Participant</t>
  </si>
  <si>
    <t>New</t>
  </si>
  <si>
    <t>Previous</t>
  </si>
  <si>
    <r>
      <t>Veterans</t>
    </r>
    <r>
      <rPr>
        <b/>
        <sz val="10"/>
        <color theme="1"/>
        <rFont val="Arial"/>
        <family val="2"/>
      </rPr>
      <t xml:space="preserve"> </t>
    </r>
  </si>
  <si>
    <t>Location</t>
  </si>
  <si>
    <t>DAC</t>
  </si>
  <si>
    <t>Rural</t>
  </si>
  <si>
    <t xml:space="preserve">PSPS Zone </t>
  </si>
  <si>
    <t>Climate Zone 1 (PG&amp;E)</t>
  </si>
  <si>
    <t>Climate Zone 2 (PG&amp;E)</t>
  </si>
  <si>
    <t>Climate Zone 3 (PG&amp;E)</t>
  </si>
  <si>
    <t>Climate Zone 4 (PG&amp;E)</t>
  </si>
  <si>
    <t>Climate Zone 5 (PG&amp;E)</t>
  </si>
  <si>
    <t>Climate Zone 11 (PG&amp;E)</t>
  </si>
  <si>
    <t>Climate Zone 12 (PG&amp;E)</t>
  </si>
  <si>
    <t>Climate Zone 13 (PG&amp;E)</t>
  </si>
  <si>
    <t>Climate Zone 14 (PG&amp;E)</t>
  </si>
  <si>
    <t>Climate Zone 16 (PG&amp;E)</t>
  </si>
  <si>
    <r>
      <t xml:space="preserve">CARB Communities </t>
    </r>
    <r>
      <rPr>
        <b/>
        <vertAlign val="superscript"/>
        <sz val="10"/>
        <color theme="1"/>
        <rFont val="Arial"/>
        <family val="2"/>
      </rPr>
      <t>[10]</t>
    </r>
    <r>
      <rPr>
        <b/>
        <sz val="10"/>
        <color theme="1"/>
        <rFont val="Arial"/>
        <family val="2"/>
      </rPr>
      <t xml:space="preserve"> </t>
    </r>
  </si>
  <si>
    <t>Financial</t>
  </si>
  <si>
    <t>CARE</t>
  </si>
  <si>
    <t>FERA</t>
  </si>
  <si>
    <t>H</t>
  </si>
  <si>
    <t>M</t>
  </si>
  <si>
    <t>L</t>
  </si>
  <si>
    <t>Health Condition</t>
  </si>
  <si>
    <t>Medical Baseline</t>
  </si>
  <si>
    <t>Disabled</t>
  </si>
  <si>
    <r>
      <rPr>
        <b/>
        <vertAlign val="superscript"/>
        <sz val="9"/>
        <color theme="1"/>
        <rFont val="Arial"/>
        <family val="2"/>
      </rPr>
      <t>[9]</t>
    </r>
    <r>
      <rPr>
        <sz val="9"/>
        <color theme="1"/>
        <rFont val="Arial"/>
        <family val="2"/>
      </rPr>
      <t xml:space="preserve"> Includes Zone 3 (Tier 3) of the CPUC Fire-Threat Map</t>
    </r>
  </si>
  <si>
    <r>
      <rPr>
        <b/>
        <vertAlign val="superscript"/>
        <sz val="9"/>
        <color theme="1"/>
        <rFont val="Arial"/>
        <family val="2"/>
      </rPr>
      <t>[10]</t>
    </r>
    <r>
      <rPr>
        <sz val="9"/>
        <color theme="1"/>
        <rFont val="Arial"/>
        <family val="2"/>
      </rPr>
      <t xml:space="preserve"> This reflects communities within PG&amp;E’s service territory that are identified by the California Air Resources Board (CARB) Community Air Protection Program as communities continue to experience environmental and health inequities from air pollution.</t>
    </r>
  </si>
  <si>
    <r>
      <rPr>
        <b/>
        <vertAlign val="superscript"/>
        <sz val="9"/>
        <color theme="1"/>
        <rFont val="Arial"/>
        <family val="2"/>
      </rPr>
      <t>[13]</t>
    </r>
    <r>
      <rPr>
        <sz val="9"/>
        <color theme="1"/>
        <rFont val="Arial"/>
        <family val="2"/>
      </rPr>
      <t xml:space="preserve"> PG&amp;E defines high usage as at least 400% of baseline at least three times in 12-month period.</t>
    </r>
  </si>
  <si>
    <t>ESA Table 16B
ESA MFWB Whole Building</t>
  </si>
  <si>
    <t># of Properties Eligible</t>
  </si>
  <si>
    <t># of Properties Treated</t>
  </si>
  <si>
    <t># of Properties Contacted [18]</t>
  </si>
  <si>
    <t>Rate of Uptake =  (C/E)</t>
  </si>
  <si>
    <t>Avg. Energy Savings (kWh) Per Treated Properties (Energy Saving and HCS Measures)</t>
  </si>
  <si>
    <t>Avg. Energy Savings (kWh) Per Treated Properties (Energy Saving Measures only)</t>
  </si>
  <si>
    <t>Avg. Peak Demand Savings (kW) Per Treated Properties</t>
  </si>
  <si>
    <t>Avg. Energy Savings (Therms) Per Treated Properties (Energy Saving and HCS Measures)</t>
  </si>
  <si>
    <t>Avg. Energy Savings  (Therms) Per Treated Properties (Energy Saving Measures only)</t>
  </si>
  <si>
    <t>Avg. Cost Per Treated Properties</t>
  </si>
  <si>
    <t xml:space="preserve">
Avg. Properties Energy Savings (kWh) / Total Annual Energy Use (kWh)</t>
  </si>
  <si>
    <t xml:space="preserve">
Avg. Properties Energy Savings (Therms) / Total Annual Energy Use (Therms)</t>
  </si>
  <si>
    <t>Tribal</t>
  </si>
  <si>
    <t>PSPS Zone</t>
  </si>
  <si>
    <t>Wildfire Zone</t>
  </si>
  <si>
    <t xml:space="preserve">CARB Communities [10] </t>
  </si>
  <si>
    <t>Other</t>
  </si>
  <si>
    <t>Vulnerable [8]</t>
  </si>
  <si>
    <t>High Energy Burden [14]</t>
  </si>
  <si>
    <t>SEVI [15]</t>
  </si>
  <si>
    <t>Affordability Ratio [16]</t>
  </si>
  <si>
    <t>Respiratory (Asthma) [17]</t>
  </si>
  <si>
    <t>[1] Eligibility estimates provided by Res-Intel.</t>
  </si>
  <si>
    <t xml:space="preserve">[2] Households treated data is not additive because customers may be represented in multiple categories. Data is compiled based on ESA measures received YTD, and may include enrollments from prior years. </t>
  </si>
  <si>
    <t>[3] The number of household contacted includes YTD leads and enrollments.</t>
  </si>
  <si>
    <t>[4] PG&amp;E has considered the energy savings associated with all ESA measures installed for this entry, regardless of whether the savings have a negative or positive value for kW, kWh, and/or Therms. Many measures offered in ESA provide Non-Energy Benefits (including Health, Comfort, and Safety (HCS)) in addition to energy savings, and some of these measures may be associated with a negative savings value.</t>
  </si>
  <si>
    <t>[5] PG&amp;E has considered only the energy savings associated with the ESA measures installed for this entry that have a positive value for  kWh and/or Therms. Installed ESA measures with a negative savings value for both kWh and Therms were excluded.</t>
  </si>
  <si>
    <t>[6] This represents the number of households with at least one member who is at least 60 years old at the time of data collection.</t>
  </si>
  <si>
    <t>[7] "Hard-to-reach" residential customers include “those customers who do not have easy access to program information or generally do not participate in energy efficiency programs due to a language, income, housing type, geographic, or home ownership (split incentives) barrier” (Advice Letter 4482-G/6314-E dated September 1, 2021). For the purpose of this reporting, PG&amp;E is defining ‘hard-to-reach” as those residential customer self-identified as not preferring or speaking English as the primary language because income, housing type, geographic, and homeownership information is reported elsewhere on this table.</t>
  </si>
  <si>
    <t>[8] Vulnerable refers to Disadvantaged Vulnerable Communities (DVC) which consist consists of communities in the 25% highest scoring census tracts according to the most current versions of the California Communities Environmental Health Screening Tool (CalEnviroScreen), as well as all California tribal lands, census tracts that score in the highest 5% of Pollution Burden within CalEnviroScreen, but do not receive an overall CalEnviroScreen score due to unreliable public health and socioeconomic data, and census tracts with median household incomes less than 60% of state median income.</t>
  </si>
  <si>
    <t>[9] Includes Zone 3 (Tier 3) of the CPUC Fire-Threat Map</t>
  </si>
  <si>
    <t>[10] This reflects communities within PG&amp;E’s service territory that are identified by the California Air Resources Board (CARB) Community Air Protection Program as communities continue to experience environmental and health inequities from air pollution.</t>
  </si>
  <si>
    <t>[11] Rates are based on the previous year. PG&amp;E began issuing disconnection notices in Q3 2022; and will use the static data set of PY 2022 disconnections processed for this customer segment reporting in 2023.</t>
  </si>
  <si>
    <t>[12] PG&amp;E defines arrearages as overdue balance greater than 30 days. Estimated eligibility is based on CARE/FERA households with arrearages in the prior year as reported in PG&amp;E's R.18-07-015 Monthly Disconnection Report through Decemeber 2022.</t>
  </si>
  <si>
    <t>[13] PG&amp;E defines high usage as at least 400% of baseline at least three times in 12-month period.</t>
  </si>
  <si>
    <t>[14] PG&amp;E utilizes the Low-Income Energy Affordability Data (LEAD) Tool developed DOE’s Office of Energy Efficiency &amp; Renewable Energy to identify census tracts with high energy burden for households at below 200 % Federal Poverty Level (FPL) that are in PG&amp;E’s service territory. The 2016 Needs Assessment for the Energy Savings Assistance and the California Alternate Rates for Energy Programs describes households that spent more 6.3% of their annual income on energy bills as having high energy burden (p.47).</t>
  </si>
  <si>
    <t>[15] The Socioeconomic Vulnerability Index (SEVI) metric represents the relative socioeconomic standing of census tracts, referred to as communities, in terms of poverty, unemployment, educational attainment, linguistic isolation, and percentage of income spent on housing. PG&amp;E utilizes the SEVI data provided by the CPUC to map its service territory by SEVI scores (L: 0 to 33; M: &gt;33 to 66; H: &gt;66).</t>
  </si>
  <si>
    <t>[16] The Affordability Ratio (AR) metric quantifies the percentage of a representative household’s income that would be used to pay for an essential utility service after non-discretionary expenses such as housing and other essential utility service charges are deducted from the household’s income. Using Gas AR20  and Electric AR20 data for 2023 (using 2019 base year) provided by the CPUC, PG&amp;E selects census tracts with Electric AR20  at above 15% or Gas AR20  above 10% to identify areas within its service territory as having high affordability ratio (CPUC 2019 Annual Affordability Report, pp 34, 44).</t>
  </si>
  <si>
    <t>[17] PG&amp;E utilizes the ‘Asthmas’ indicator in CalEnviroScreen 4.0 (published by the California Office of Environmental Health Hazard Assessment) as a proxy to identify locations with varying levels of respiratory conditions within its service territory. L: 0-33 percentile; M: &gt;33-66 percentile; L: &gt;66-100 percentile.</t>
  </si>
  <si>
    <t xml:space="preserve">[18] "# of Property Contracted" is defined as properties received the incentive reservation approval from the program. </t>
  </si>
  <si>
    <t>ESA Table 16C
ESA MFWB (MF In-unit)</t>
  </si>
  <si>
    <t># of Units Eligible [1]</t>
  </si>
  <si>
    <t># of UnitsTreated [2]</t>
  </si>
  <si>
    <t># of Units Contacted [3]</t>
  </si>
  <si>
    <t>Rate of Uptake =  (C/E) [19]</t>
  </si>
  <si>
    <t>Avg. Energy Savings (kWh) Per Treated Unit (Energy Saving and HCS Measures) [4]</t>
  </si>
  <si>
    <t>Avg. Energy Savings (kWh) Per Treated Unit (Energy Saving Measures only) [5]</t>
  </si>
  <si>
    <t>Avg. Peak Demand Savings (kW) Per Treated Unit</t>
  </si>
  <si>
    <t>Avg. Energy Savings (Therms) Per Treated Unit (Energy Saving and HCS Measures) [4]</t>
  </si>
  <si>
    <t>Avg. Energy Savings  (Therms) Per Treated Unit (Energy Saving Measures only) [5]</t>
  </si>
  <si>
    <t>Avg. Cost Per Treated Unit</t>
  </si>
  <si>
    <t>Seniors [6]</t>
  </si>
  <si>
    <t>Veterans [18]</t>
  </si>
  <si>
    <t>Hard-to-Reach [7]</t>
  </si>
  <si>
    <t>Tribal [20]</t>
  </si>
  <si>
    <t>Wildfire Zone [9]</t>
  </si>
  <si>
    <t>Disconnected [11]</t>
  </si>
  <si>
    <t>Arrearages [12]</t>
  </si>
  <si>
    <t>High Usage [13]</t>
  </si>
  <si>
    <t xml:space="preserve">   High </t>
  </si>
  <si>
    <t xml:space="preserve">   Medium</t>
  </si>
  <si>
    <t xml:space="preserve">   Low</t>
  </si>
  <si>
    <t xml:space="preserve">[*] PG&amp;E is currently in the process of identifying method and updating its system/process to report on this customer segment. </t>
  </si>
  <si>
    <t>ESA Table 16D
Pilot Plus and Pilot Deep</t>
  </si>
  <si>
    <t># of Households Eligible [1]</t>
  </si>
  <si>
    <t># of Households Treated [2]</t>
  </si>
  <si>
    <t># of Households Contacted [3]</t>
  </si>
  <si>
    <t>Rate of Uptake =  (C/E) [4]</t>
  </si>
  <si>
    <t>Avg. Energy Savings (kWh) Per Treated Households (Energy Saving and HCS Measures) [5]</t>
  </si>
  <si>
    <t>Avg. Energy Savings (kWh) Per Treated Households (Energy Saving Measures only) [6]</t>
  </si>
  <si>
    <t>Avg. Energy Savings (Therms) Per Treated Households (Energy Saving and HCS Measures) [5]</t>
  </si>
  <si>
    <t>Avg. Energy Savings  (Therms) Per Treated Households (Energy Saving Measures only) [6]</t>
  </si>
  <si>
    <t xml:space="preserve">
Avg. HH Energy Savings (kWh) / Total Annual Energy Use (kWh)</t>
  </si>
  <si>
    <t xml:space="preserve">
Avg. HH Energy Savings (Therms) / Total Annual Energy Use (Therms)</t>
  </si>
  <si>
    <t>Housing Type [7]</t>
  </si>
  <si>
    <t>Rent vs. Own [8]</t>
  </si>
  <si>
    <t xml:space="preserve">  New</t>
  </si>
  <si>
    <t xml:space="preserve">  Previous</t>
  </si>
  <si>
    <t>Seniors [9]</t>
  </si>
  <si>
    <t>Veterans [10]*</t>
  </si>
  <si>
    <t>Hard-to-Reach [11]*</t>
  </si>
  <si>
    <t>Vulnerable [12]</t>
  </si>
  <si>
    <t>Tribal [13]</t>
  </si>
  <si>
    <t>Wildfire Zone [14]</t>
  </si>
  <si>
    <t>Climate Zone 11 (PG&amp;E) [15]</t>
  </si>
  <si>
    <t>Climate Zone 12 (PG&amp;E) [15]</t>
  </si>
  <si>
    <t>Climate Zone 13 (PG&amp;E) [15]</t>
  </si>
  <si>
    <t xml:space="preserve">CARB Communities [16] </t>
  </si>
  <si>
    <t>Disconnected [17]</t>
  </si>
  <si>
    <t>Arrearages [18]</t>
  </si>
  <si>
    <t>High Usage [19]</t>
  </si>
  <si>
    <t>High Energy Burden [20]</t>
  </si>
  <si>
    <t>SEVI [21]</t>
  </si>
  <si>
    <t>Affordability Ratio [22]</t>
  </si>
  <si>
    <t>Respiratory (Asthma) [23]</t>
  </si>
  <si>
    <t>[*] Data collected directly from customers during enrollment screening is reported on an interim basis until methods are revised to account for all customers contacted. These data do not include customers who were contacted but did not respond, or customers who did not provide the information.</t>
  </si>
  <si>
    <t>[1] The estimates for eligible households will be provided based on the 250% Federal Poverty Guidelines where applicable; annual data refresh occurred in June 2024.</t>
  </si>
  <si>
    <t xml:space="preserve">[2] Households treated data is not additive because customers may be represented in multiple categories. Data is compiled based on projects closed YTD, and may include projects initiated in the previous year. </t>
  </si>
  <si>
    <t>[3] The number of household contacted includes YTD leads and enrollments. Note: Between September and October 2024 monthly reports, the Pilot Implementer adjusted their geolocation tools to better match Census Tract information. As a result, Annual Report data may vary from data reported prior to October 2024. Any required corrections/adjustments are reported herein and supersede results reported in prior months and may reflect YTD adjustments.</t>
  </si>
  <si>
    <t>[4] Rate of Uptake may be slighter greater than 100% as homes that have received treatment this year may have been enrolled/contacted in the prior year.</t>
  </si>
  <si>
    <t>[5] PG&amp;E has considered the energy savings associated with all ESA measures installed for this entry, regardless of whether the savings have a negative or positive value for kW, kWh, and/or Therms. Many measures offered in ESA provide Non-Energy Benefits (including Health, Comfort, and Safety (HCS)) in addition to energy savings, and some of these measures may be associated with a negative savings value.</t>
  </si>
  <si>
    <t>[6] Energy savings are derived from energy modeling software. The energy modeling software computes savings with interactive effects. Negative savings, if present, relate to interactive effects between measures. Health, comfort and safety measures, or measures with negative savings, cannot be easily removed from the model.</t>
  </si>
  <si>
    <t>[7] PG&amp;E is initially targeting customers with single family detached homes for participation in Pilos Plus and Pilot Deep. Other housing type are marked "N/A".</t>
  </si>
  <si>
    <t>[8] Data is sourced from US Census, and retreived from PG&amp;E databases, unless and until provided by Pilot participants in enrollment documents.</t>
  </si>
  <si>
    <t>[9] This represents the number of households with at least one member who is at least 60 years old at the time of data collection. Data is sourced from US Census, and retreived from PG&amp;E databases, unless and until provided by Pilot participants in enrollment documents.</t>
  </si>
  <si>
    <t xml:space="preserve">[10] Information is collected directly from customers, and applied to "contacted" retroactively. The number of Veterans contacted is unknown beyond this datapoint because PG&amp;E previously had not tracked that data. </t>
  </si>
  <si>
    <t>[11] "Hard-to-reach" residential customers include “those customers who do not have easy access to program information or generally do not participate in energy efficiency programs due to a language, income, housing type, geographic, or home ownership (split incentives) barrier” (Advice Letter 4482-G/6314-E dated September 1, 2021). For the purpose of this reporting, PG&amp;E is defining ‘hard-to-reach” as those residential customer self-identified as not preferring or speaking English as the primary language; income, housing type, geographic, and homeownership information is reported elsewhere on this table. "Contacted" and "Treated" information is retreived from PG&amp;E databases, based either on prior ESA engagement or through other interactions with PG&amp;E, unless and until provided by Pilot participants in enrollment documents.</t>
  </si>
  <si>
    <t xml:space="preserve">[12] This data is obtained from PG&amp;E databases, and captures "vulnerable" designation from any PG&amp;E program that tracks vulnerability. The definition may vary by program. Vulnerable status is unknown if data was not collected or the customer does not volunteer the information. </t>
  </si>
  <si>
    <t>[13] Currently, this data only captures tribal households located on federally-recognized tribes whose trust lands are identified in the Bureau of Indian Affairs. This  data currently does not include ESA participants from non federally-recognized tribes or households that self-identified as Native American. PG&amp;E plans to incorporate self-reported information in this reporting in the future.</t>
  </si>
  <si>
    <t>[14] Includes Zone 3 (Tier 3) of the CPUC Fire-Threat Map</t>
  </si>
  <si>
    <t>[15] Pilot Plus and Pilot Deep initially targeted Climate Zones 11 and 12, and expanded to include Climate Zone 13 in 2024.</t>
  </si>
  <si>
    <t>[16] This reflects communities within PG&amp;E’s service territory that are identified by the California Air Resources Board (CARB) Community Air Protection Program as communities continue to experience environmental and health inequities from air pollution.</t>
  </si>
  <si>
    <t>[17] Data refreshed for ESA Pilot Plus and Deep on a quarterly basis throughout 2024 containing disconnections for the 12 months prior to each quarterly marketing campaign.</t>
  </si>
  <si>
    <t>[18] Estimated eligibility is based on CARE/FERA households with arrearages (defined as overdue balance greater than 30 days) in the prior year as reported in PG&amp;E's R.18-07-015 Monthly Disconnection Report through Decemeber 2021. For "Contacted" and "Treated" data, Arrearages is defined as any customer who qualifies for the Arrearages Management Plan (AMP). Eligibility criteria are described here: https://www.pge.com/en_US/residential/save-energy-money/help-paying-your-bill/payment-assistance-overview/payment-assistance-overview.page</t>
  </si>
  <si>
    <t>[19] PG&amp;E defines high usage as at least 400% of baseline at least three times in 12-month period.</t>
  </si>
  <si>
    <t>[20] PG&amp;E utilizes the Low-Income Energy Affordability Data (LEAD) Tool developed DOE’s Office of Energy Efficiency &amp; Renewable Energy to identify census tracts with high energy burden for households at below 200 % Federal Poverty Level (FPL) that are in PG&amp;E’s service territory. The 2016 Needs Assessment for the Energy Savings Assistance and the California Alternate Rates for Energy Programs describes households that spent more 6.3% of their annual income on energy bills as having high energy burden (p.47).</t>
  </si>
  <si>
    <t>[21] The Socioeconomic Vulnerability Index (SEVI) metric represents the relative socioeconomic standing of census tracts, referred to as communities, in terms of poverty, unemployment, educational attainment, linguistic isolation, and percentage of income spent on housing. PG&amp;E utilizes the SEVI data provided by the CPUC to map its service territory by SEVI scores (L: 0 to 33; M: &gt;33 to 66; H: &gt;66).</t>
  </si>
  <si>
    <t>[22] The Affordability Ratio (AR) metric quantifies the percentage of a representative household’s income that would be used to pay for an essential utility service after non-discretionary expenses such as housing and other essential utility service charges are deducted from the household’s income. Using Gas AR20  and Electric AR20 data for 2022 (using 2019 base year) provided by the CPUC, PG&amp;E selects census tracts with Electric AR20  at above 15% or Gas AR20  above 10% to identify areas within its service territory as having high affordability ratio (CPUC 2019 Annual Affordability Report, pp 34, 44).</t>
  </si>
  <si>
    <t>[23] PG&amp;E utilizes the ‘Asthmas’ indicator in CalEnviroScreen 4.0 (published by the California Office of Environmental Health Hazard Assessment) as a proxy to identify locations with varying levels of respiratory conditions within its service territory. L: 0-33 percentile; M: &gt;33-66 percentile; L: &gt;66-100 percentile.</t>
  </si>
  <si>
    <t>ESA Table 16E
Building Electrification (SCE Only)</t>
  </si>
  <si>
    <t># of Households Eligible</t>
  </si>
  <si>
    <t># of Households Treated</t>
  </si>
  <si>
    <t># of Households Contacted</t>
  </si>
  <si>
    <t>Enrollment Rate =  (C/E)</t>
  </si>
  <si>
    <t>Avg. Energy Savings (kWh) Per Treated Households (Energy Saving and HCS Measures)</t>
  </si>
  <si>
    <t>Avg. Energy Savings (kWh) Per Treated Households (Energy Saving Measures only)</t>
  </si>
  <si>
    <t>Avg. Energy Savings (Therms) Per Treated Households (Energy Saving and HCS Measures)</t>
  </si>
  <si>
    <t>Avg. Energy Savings  (Therms) Per Treated Households (Energy Saving Measures only)</t>
  </si>
  <si>
    <t>Seniors</t>
  </si>
  <si>
    <t>Veterans</t>
  </si>
  <si>
    <t>Hard-to-Reach</t>
  </si>
  <si>
    <t>Vulnerable</t>
  </si>
  <si>
    <t>Climate Zone 7 (example)</t>
  </si>
  <si>
    <t>Climate Zone 10 (example)</t>
  </si>
  <si>
    <t>Climate Zone 14 (example)</t>
  </si>
  <si>
    <t>Climate Zone 15 (example)</t>
  </si>
  <si>
    <t>CARB Communities</t>
  </si>
  <si>
    <t>Disconnected</t>
  </si>
  <si>
    <t>Arrearages</t>
  </si>
  <si>
    <t>High Usage</t>
  </si>
  <si>
    <t>High Energy Burden</t>
  </si>
  <si>
    <t>SEVI</t>
  </si>
  <si>
    <t>Affordability Ratio</t>
  </si>
  <si>
    <t>Respiratory</t>
  </si>
  <si>
    <t>CARE Table 1 -  CARE Overall Program Expenses</t>
  </si>
  <si>
    <t>Category</t>
  </si>
  <si>
    <t xml:space="preserve">Overall Expenditures </t>
  </si>
  <si>
    <t>% of Budget Spent</t>
  </si>
  <si>
    <t>Shifted to/from?</t>
  </si>
  <si>
    <t>Outreach</t>
  </si>
  <si>
    <t>Shifted to IT Programming, and Studies and Pilots categories</t>
  </si>
  <si>
    <t>Processing, Certification, Recertification</t>
  </si>
  <si>
    <t>Post Enrollment Verification</t>
  </si>
  <si>
    <t>IT Programming</t>
  </si>
  <si>
    <t>Shifted from Outreach category</t>
  </si>
  <si>
    <t>TOTAL Program Costs</t>
  </si>
  <si>
    <t>Service Establishment Charge Discount</t>
  </si>
  <si>
    <r>
      <t xml:space="preserve">TOTAL PROGRAM COSTS &amp; CUSTOMER DISCOUNTS </t>
    </r>
    <r>
      <rPr>
        <b/>
        <vertAlign val="superscript"/>
        <sz val="10"/>
        <color theme="1"/>
        <rFont val="Arial"/>
        <family val="2"/>
      </rPr>
      <t>[6]</t>
    </r>
  </si>
  <si>
    <t>CARE Table 2 -  CARE Enrollment, Recertification, Attrition, &amp; Enrollment</t>
  </si>
  <si>
    <t>New Enrollment</t>
  </si>
  <si>
    <t>Recertification</t>
  </si>
  <si>
    <t>Attrition (Drop Offs)</t>
  </si>
  <si>
    <t>Enrollment</t>
  </si>
  <si>
    <r>
      <t xml:space="preserve">Total CARE Participants by Dwelling Type </t>
    </r>
    <r>
      <rPr>
        <b/>
        <vertAlign val="superscript"/>
        <sz val="10"/>
        <color theme="0"/>
        <rFont val="Arial"/>
        <family val="2"/>
      </rPr>
      <t>[6]</t>
    </r>
  </si>
  <si>
    <t>Total 
CARE 
Participants</t>
  </si>
  <si>
    <t xml:space="preserve">Estimated CARE Eligible </t>
  </si>
  <si>
    <t>Enrollment
Rate %
(Z/AA)</t>
  </si>
  <si>
    <t>Automatic Enrollment</t>
  </si>
  <si>
    <t>Self-Certification (Income or Categorical)</t>
  </si>
  <si>
    <t>Total New Enrollment
(E+J)</t>
  </si>
  <si>
    <t>Scheduled</t>
  </si>
  <si>
    <t>Non-Scheduled (Duplicates)</t>
  </si>
  <si>
    <t>Automatic</t>
  </si>
  <si>
    <t>Total Recertification (L+M+N)</t>
  </si>
  <si>
    <r>
      <t xml:space="preserve">No 
Response </t>
    </r>
    <r>
      <rPr>
        <b/>
        <vertAlign val="superscript"/>
        <sz val="10"/>
        <rFont val="Arial"/>
        <family val="2"/>
      </rPr>
      <t>[4]</t>
    </r>
  </si>
  <si>
    <t>Failed 
PEV</t>
  </si>
  <si>
    <t>Failed Recertification</t>
  </si>
  <si>
    <r>
      <t xml:space="preserve">Other </t>
    </r>
    <r>
      <rPr>
        <b/>
        <vertAlign val="superscript"/>
        <sz val="10"/>
        <rFont val="Arial"/>
        <family val="2"/>
      </rPr>
      <t>[5]</t>
    </r>
  </si>
  <si>
    <t>Total
Attrition
(P+Q+R+S)</t>
  </si>
  <si>
    <t>Gross
(K+O)</t>
  </si>
  <si>
    <t>Net Adjusted
(K-T)</t>
  </si>
  <si>
    <t>Combined
(B+C+D)</t>
  </si>
  <si>
    <t>Online</t>
  </si>
  <si>
    <t>Paper</t>
  </si>
  <si>
    <t>Phone</t>
  </si>
  <si>
    <t>Capitation</t>
  </si>
  <si>
    <t>Combined (F+G+H+I)</t>
  </si>
  <si>
    <t>SF</t>
  </si>
  <si>
    <t>MF</t>
  </si>
  <si>
    <t>MH</t>
  </si>
  <si>
    <t>January</t>
  </si>
  <si>
    <t>n/a</t>
  </si>
  <si>
    <t>February</t>
  </si>
  <si>
    <t>March</t>
  </si>
  <si>
    <t>April</t>
  </si>
  <si>
    <t>May</t>
  </si>
  <si>
    <t>June</t>
  </si>
  <si>
    <t>July</t>
  </si>
  <si>
    <t>August</t>
  </si>
  <si>
    <t>September</t>
  </si>
  <si>
    <t>October</t>
  </si>
  <si>
    <t>November</t>
  </si>
  <si>
    <t>December</t>
  </si>
  <si>
    <t>YTD Total</t>
  </si>
  <si>
    <t>CARE Table 3 -  CARE Post-Enrollment Verification Results</t>
  </si>
  <si>
    <t xml:space="preserve">CARE Table 3A - Post-Enrollment Verification Results (Model) 2024  </t>
  </si>
  <si>
    <t>Month</t>
  </si>
  <si>
    <t>Total CARE Households Enrolled</t>
  </si>
  <si>
    <r>
      <t xml:space="preserve">Households Requested to Verify </t>
    </r>
    <r>
      <rPr>
        <b/>
        <vertAlign val="superscript"/>
        <sz val="10"/>
        <color theme="0"/>
        <rFont val="Arial"/>
        <family val="2"/>
      </rPr>
      <t>[1]</t>
    </r>
  </si>
  <si>
    <t>% of CARE Enrolled Requested to Verify Total</t>
  </si>
  <si>
    <t>% of Scheduled Customers not Responsive to the PEV Process</t>
  </si>
  <si>
    <t>% of Scheduled PEV Customers later verified as Income Eligible</t>
  </si>
  <si>
    <t>CARE  Households De-enrolled (Due to no response)</t>
  </si>
  <si>
    <r>
      <t xml:space="preserve">CARE Households De-enrolled (Verified as Ineligible) </t>
    </r>
    <r>
      <rPr>
        <b/>
        <vertAlign val="superscript"/>
        <sz val="10"/>
        <color theme="0"/>
        <rFont val="Arial"/>
        <family val="2"/>
      </rPr>
      <t>[2]</t>
    </r>
  </si>
  <si>
    <r>
      <t xml:space="preserve">Total Households De-enrolled </t>
    </r>
    <r>
      <rPr>
        <b/>
        <vertAlign val="superscript"/>
        <sz val="10"/>
        <color theme="0"/>
        <rFont val="Arial"/>
        <family val="2"/>
      </rPr>
      <t>[3]</t>
    </r>
  </si>
  <si>
    <r>
      <t xml:space="preserve">% De-enrolled through Post Enrollment Verification </t>
    </r>
    <r>
      <rPr>
        <b/>
        <vertAlign val="superscript"/>
        <sz val="10"/>
        <color theme="0"/>
        <rFont val="Arial"/>
        <family val="2"/>
      </rPr>
      <t>[4]</t>
    </r>
  </si>
  <si>
    <t>% of Total CARE Households  De-enrolled</t>
  </si>
  <si>
    <t>CARE Table 3B - Post-Enrollment Verification Results (Electric only High Usage) 2024</t>
  </si>
  <si>
    <t xml:space="preserve">% of 
CARE Enrolled Requested to Verify 
Total </t>
  </si>
  <si>
    <t xml:space="preserve">CARE  Households
De-enrolled
(Due to no response) </t>
  </si>
  <si>
    <t xml:space="preserve">% De-enrolled through 
HUV Post Enrollment Verification  </t>
  </si>
  <si>
    <t xml:space="preserve">% of Total CARE Households  De-enrolled </t>
  </si>
  <si>
    <t>CARE Table 3C - Post-Enrollment Verification Re-Enrollment Rates (Model) - 2024</t>
  </si>
  <si>
    <r>
      <t>Month Removed</t>
    </r>
    <r>
      <rPr>
        <b/>
        <vertAlign val="superscript"/>
        <sz val="10"/>
        <color theme="0"/>
        <rFont val="Arial"/>
        <family val="2"/>
      </rPr>
      <t xml:space="preserve"> [1]</t>
    </r>
  </si>
  <si>
    <t>Total Customers Removed</t>
  </si>
  <si>
    <t>Re-Enrolled by 6 Months</t>
  </si>
  <si>
    <t>6 Month Re-Enrollment Rate</t>
  </si>
  <si>
    <r>
      <t xml:space="preserve">Re-Enrolled by 12 Months </t>
    </r>
    <r>
      <rPr>
        <b/>
        <vertAlign val="superscript"/>
        <sz val="10"/>
        <color theme="0"/>
        <rFont val="Arial"/>
        <family val="2"/>
      </rPr>
      <t>[2]</t>
    </r>
  </si>
  <si>
    <t>12 Month Re-Enrollment Rate</t>
  </si>
  <si>
    <r>
      <rPr>
        <vertAlign val="superscript"/>
        <sz val="9"/>
        <color theme="1"/>
        <rFont val="Arial"/>
        <family val="2"/>
      </rPr>
      <t>[1]</t>
    </r>
    <r>
      <rPr>
        <sz val="9"/>
        <color theme="1"/>
        <rFont val="Arial"/>
        <family val="2"/>
      </rPr>
      <t xml:space="preserve"> Reflects customers removed in the previous year to allow for the 12 month re-enrollment period.</t>
    </r>
  </si>
  <si>
    <r>
      <rPr>
        <vertAlign val="superscript"/>
        <sz val="9"/>
        <color theme="1"/>
        <rFont val="Arial"/>
        <family val="2"/>
      </rPr>
      <t>[2]</t>
    </r>
    <r>
      <rPr>
        <sz val="9"/>
        <color theme="1"/>
        <rFont val="Arial"/>
        <family val="2"/>
      </rPr>
      <t xml:space="preserve"> Includes customers re-enrolled by 6 months</t>
    </r>
  </si>
  <si>
    <t>CARE Table 3D - Post-Enrollment Verification Re-Enrollment Rates (High Usage) - 2024</t>
  </si>
  <si>
    <t>Received</t>
  </si>
  <si>
    <t>Approved</t>
  </si>
  <si>
    <t xml:space="preserve">Denied </t>
  </si>
  <si>
    <t xml:space="preserve">Pending/Never Completed </t>
  </si>
  <si>
    <t>Duplicates</t>
  </si>
  <si>
    <t xml:space="preserve">Total (Y-T-D) </t>
  </si>
  <si>
    <t>CARE Table 5 - CARE Enrollment by County</t>
  </si>
  <si>
    <t>Estimated Eligible</t>
  </si>
  <si>
    <t>Total Participants</t>
  </si>
  <si>
    <t>Urban</t>
  </si>
  <si>
    <t>Total CARE Households</t>
  </si>
  <si>
    <t>% of Households Total
 (C/B)</t>
  </si>
  <si>
    <t>% of Total Households De-enrolled 
(F/B)</t>
  </si>
  <si>
    <t>YTD</t>
  </si>
  <si>
    <t>CARE Table 7 -  CARE Capitation Contractors</t>
  </si>
  <si>
    <r>
      <t xml:space="preserve">Contractor Name </t>
    </r>
    <r>
      <rPr>
        <b/>
        <vertAlign val="superscript"/>
        <sz val="10"/>
        <color theme="0"/>
        <rFont val="Arial"/>
        <family val="2"/>
      </rPr>
      <t>[1]</t>
    </r>
  </si>
  <si>
    <t>Contractor Type 
(Check one or more if applicable)</t>
  </si>
  <si>
    <r>
      <t xml:space="preserve">Enrollments </t>
    </r>
    <r>
      <rPr>
        <b/>
        <vertAlign val="superscript"/>
        <sz val="10"/>
        <color theme="0"/>
        <rFont val="Arial"/>
        <family val="2"/>
      </rPr>
      <t>[2]</t>
    </r>
  </si>
  <si>
    <t>Amador-Tuolumne Community Action Agency</t>
  </si>
  <si>
    <t>x </t>
  </si>
  <si>
    <t>x</t>
  </si>
  <si>
    <t>American GI Forum</t>
  </si>
  <si>
    <t>Asian American Pacific Islander Coalition of the North Bay</t>
  </si>
  <si>
    <t>Bay Area Community Health</t>
  </si>
  <si>
    <t>Breathe California</t>
  </si>
  <si>
    <t>Catholic Charities Diocese of Fresno</t>
  </si>
  <si>
    <t>Catholic Charities of East Bay (Oakland)</t>
  </si>
  <si>
    <t>Central Coast Energy Services Inc</t>
  </si>
  <si>
    <t>Cesar A Moncada DBA Moncada Outreach</t>
  </si>
  <si>
    <t>Chacon Sytems Inc.</t>
  </si>
  <si>
    <t>Child Abuse Prevention Council of San Joaquin County</t>
  </si>
  <si>
    <t>Community Action Marin</t>
  </si>
  <si>
    <t>Community Action Partnership of Madera County</t>
  </si>
  <si>
    <t>Community Resource Project Inc</t>
  </si>
  <si>
    <t>Dignity Health Connected Living</t>
  </si>
  <si>
    <t>Eden I &amp; R</t>
  </si>
  <si>
    <t>El Puente Comunitario</t>
  </si>
  <si>
    <t>Fresno EOC</t>
  </si>
  <si>
    <t>Independent Living Center of Kern County Inc</t>
  </si>
  <si>
    <t>Interfaith Council of Amador</t>
  </si>
  <si>
    <t>Merced County Community Action Agency</t>
  </si>
  <si>
    <t>Monument Crisis Center</t>
  </si>
  <si>
    <t>National Diversity Coalition (NDC)</t>
  </si>
  <si>
    <t>North Coast Energy Services, Inc</t>
  </si>
  <si>
    <t>Sacred Heart Community Service</t>
  </si>
  <si>
    <t>Spectrum Community Services</t>
  </si>
  <si>
    <t>Up Valley Family Centers of Napa</t>
  </si>
  <si>
    <t>Valley Clean Air Now (CAN)</t>
  </si>
  <si>
    <t>Welcome Tech Inc.</t>
  </si>
  <si>
    <t>Total Enrollments and Expenditures</t>
  </si>
  <si>
    <t>CARE Table 8 -  CARE Participants as of Month-End</t>
  </si>
  <si>
    <t>Gas and Electric</t>
  </si>
  <si>
    <t>Gas Only</t>
  </si>
  <si>
    <t>Electric Only</t>
  </si>
  <si>
    <t>Eligible Households</t>
  </si>
  <si>
    <t>% Change</t>
  </si>
  <si>
    <t>CARE Table 9 -  CARE Average Monthly Usage &amp; Bill</t>
  </si>
  <si>
    <t>Gas Therms</t>
  </si>
  <si>
    <t>Tier 1</t>
  </si>
  <si>
    <t>Tier 2</t>
  </si>
  <si>
    <t>Non-CARE</t>
  </si>
  <si>
    <t>Electric KWh</t>
  </si>
  <si>
    <t>Tier 2 and Above</t>
  </si>
  <si>
    <t>(Dollars per Customer)</t>
  </si>
  <si>
    <r>
      <t>Electric</t>
    </r>
    <r>
      <rPr>
        <b/>
        <vertAlign val="superscript"/>
        <sz val="10"/>
        <rFont val="Arial"/>
        <family val="2"/>
      </rPr>
      <t xml:space="preserve"> [3]</t>
    </r>
  </si>
  <si>
    <t xml:space="preserve">services provided by PG&amp;E only, and will be lower for DA/CCA customers because they exclude </t>
  </si>
  <si>
    <t>generation revenues.</t>
  </si>
  <si>
    <t>CARE Table 10 -  CARE Surcharge &amp; Revenue</t>
  </si>
  <si>
    <t>CARE Table 10A</t>
  </si>
  <si>
    <t>CARE Table 10B</t>
  </si>
  <si>
    <t>CARE Electric Surcharge and Revenue Collected by Customer Class</t>
  </si>
  <si>
    <t>CARE Gas Surcharge and Revenue Collected by Customer Class</t>
  </si>
  <si>
    <t>Average Monthly</t>
  </si>
  <si>
    <t>CARE Surcharge</t>
  </si>
  <si>
    <t>Total CARE
Surcharge Revenue</t>
  </si>
  <si>
    <t>Percentage of
CARE Surcharge</t>
  </si>
  <si>
    <t>Monthly Bill</t>
  </si>
  <si>
    <t>as Percent of Bill</t>
  </si>
  <si>
    <t>Collected</t>
  </si>
  <si>
    <t>Revenue Collected</t>
  </si>
  <si>
    <t>Residential</t>
  </si>
  <si>
    <t>Commercial</t>
  </si>
  <si>
    <t>Agricultural</t>
  </si>
  <si>
    <t>Natural Gas Vehicle</t>
  </si>
  <si>
    <t>Large/Indust</t>
  </si>
  <si>
    <r>
      <t>Industrial</t>
    </r>
    <r>
      <rPr>
        <b/>
        <sz val="10"/>
        <rFont val="Arial"/>
        <family val="2"/>
      </rPr>
      <t xml:space="preserve"> </t>
    </r>
    <r>
      <rPr>
        <b/>
        <vertAlign val="superscript"/>
        <sz val="10"/>
        <rFont val="Arial"/>
        <family val="2"/>
      </rPr>
      <t>[2]</t>
    </r>
  </si>
  <si>
    <t xml:space="preserve">Entity </t>
  </si>
  <si>
    <t>Total Received</t>
  </si>
  <si>
    <t>Denied</t>
  </si>
  <si>
    <t>Pending/ Never Completed</t>
  </si>
  <si>
    <t>Duplicate</t>
  </si>
  <si>
    <t>Central Coast Energy Services</t>
  </si>
  <si>
    <t>Cesar Moncada (Moncada Outreach)</t>
  </si>
  <si>
    <t>Child Abuse Prevention Council of SJC</t>
  </si>
  <si>
    <t>Community Resource Project</t>
  </si>
  <si>
    <t>Eden I&amp;R</t>
  </si>
  <si>
    <t>Independent Living Center of Kern</t>
  </si>
  <si>
    <t>Interfaith Council of Amador</t>
  </si>
  <si>
    <t>Merced County Community Action</t>
  </si>
  <si>
    <t>North Coast Energy Services</t>
  </si>
  <si>
    <t>CARE Table 12 -  CARE Expansion Program</t>
  </si>
  <si>
    <t>CARE Table 12A
Participating Facilities by Month</t>
  </si>
  <si>
    <t>CARE Residential Facilities</t>
  </si>
  <si>
    <t>CARE Commercial Facilities</t>
  </si>
  <si>
    <t>Total Gas</t>
  </si>
  <si>
    <t>Total Electric</t>
  </si>
  <si>
    <t>KWh</t>
  </si>
  <si>
    <t>Residential Facilities</t>
  </si>
  <si>
    <t>Commercial Facilities</t>
  </si>
  <si>
    <t>CARE Table 12C
CARE Expansion Self-Certification and Self-Recertification Applications</t>
  </si>
  <si>
    <t>Pending/Never Completed</t>
  </si>
  <si>
    <t>Percentage</t>
  </si>
  <si>
    <t>Stage 1 - IRS Documentation and ESA Agreement</t>
  </si>
  <si>
    <t>Stage 3 - Usage Monitoring</t>
  </si>
  <si>
    <t>Households Requested to Verify</t>
  </si>
  <si>
    <t>Removed
(No Response)</t>
  </si>
  <si>
    <r>
      <t xml:space="preserve">Removed
(Verified Ineligible) </t>
    </r>
    <r>
      <rPr>
        <b/>
        <vertAlign val="superscript"/>
        <sz val="10"/>
        <color theme="1"/>
        <rFont val="Arial"/>
        <family val="2"/>
      </rPr>
      <t>[1]</t>
    </r>
  </si>
  <si>
    <t>Income Verified and Referred to ESA</t>
  </si>
  <si>
    <t>Completed</t>
  </si>
  <si>
    <t>Appeals
Denied</t>
  </si>
  <si>
    <t>Appeals
Approved</t>
  </si>
  <si>
    <t>CARE Table 14 -  CARE Customer Usage and ESA Program Treatment</t>
  </si>
  <si>
    <t xml:space="preserve"># of Enrollments led to ESA Program measure Installations </t>
  </si>
  <si>
    <t xml:space="preserve"># of Long-Term tenancy CARE customers who have Not applied for ESA Program </t>
  </si>
  <si>
    <t>Energy Usage before ESA Program treatment</t>
  </si>
  <si>
    <t xml:space="preserve">Energy Usage within
 3-months of ESA Program treatment </t>
  </si>
  <si>
    <t>Energy Usage within
 6-months of ESA Program treatment</t>
  </si>
  <si>
    <t xml:space="preserve">Energy Usage within 12-months of ESA Program treatment </t>
  </si>
  <si>
    <t>CARE Table 15 -  CARE Categorical Enrollment</t>
  </si>
  <si>
    <r>
      <t xml:space="preserve">CalWORKs/Temporary Assistance for Needy Families (TANF) </t>
    </r>
    <r>
      <rPr>
        <vertAlign val="superscript"/>
        <sz val="10"/>
        <rFont val="Arial"/>
        <family val="2"/>
      </rPr>
      <t>[2]</t>
    </r>
  </si>
  <si>
    <t>Medicaid/Medi-Cal</t>
  </si>
  <si>
    <r>
      <t xml:space="preserve">Tribal TANF </t>
    </r>
    <r>
      <rPr>
        <vertAlign val="superscript"/>
        <sz val="10"/>
        <rFont val="Arial"/>
        <family val="2"/>
      </rPr>
      <t>[2]</t>
    </r>
  </si>
  <si>
    <t>CARE Table 16 - CARE and Disadvantaged Communities Enrollment Rate for Zip Codes</t>
  </si>
  <si>
    <t>Note:</t>
  </si>
  <si>
    <t>*Penetration Rate and Enrollment Rate are the same value.</t>
  </si>
  <si>
    <t>FERA Table 1 -  FERA Overall Program Expenses</t>
  </si>
  <si>
    <r>
      <t xml:space="preserve">Authorized Budget </t>
    </r>
    <r>
      <rPr>
        <b/>
        <vertAlign val="superscript"/>
        <sz val="10"/>
        <color theme="0"/>
        <rFont val="Arial"/>
        <family val="2"/>
      </rPr>
      <t>[1]</t>
    </r>
  </si>
  <si>
    <r>
      <t xml:space="preserve">Total Shifted </t>
    </r>
    <r>
      <rPr>
        <b/>
        <vertAlign val="superscript"/>
        <sz val="10"/>
        <color theme="0"/>
        <rFont val="Arial"/>
        <family val="2"/>
      </rPr>
      <t>[2]</t>
    </r>
  </si>
  <si>
    <t>Marketing, Education, and Outreach</t>
  </si>
  <si>
    <t>Measurement &amp; Evaluation</t>
  </si>
  <si>
    <r>
      <t xml:space="preserve">FERA Rate Discount </t>
    </r>
    <r>
      <rPr>
        <vertAlign val="superscript"/>
        <sz val="10"/>
        <color theme="1"/>
        <rFont val="Arial"/>
        <family val="2"/>
      </rPr>
      <t>[3]</t>
    </r>
  </si>
  <si>
    <r>
      <t xml:space="preserve">TOTAL PROGRAM COSTS &amp; CUSTOMER DISCOUNTS </t>
    </r>
    <r>
      <rPr>
        <b/>
        <vertAlign val="superscript"/>
        <sz val="10"/>
        <color theme="1"/>
        <rFont val="Arial"/>
        <family val="2"/>
      </rPr>
      <t>[3]</t>
    </r>
  </si>
  <si>
    <t>FERA Table 2 -  FERA Enrollment, Recertification, Attrition, &amp; Enrollment</t>
  </si>
  <si>
    <t>Total 
FERA 
Participants</t>
  </si>
  <si>
    <t xml:space="preserve">Estimated FERA Eligible </t>
  </si>
  <si>
    <t>Enrollment
Rate %
(W/X)</t>
  </si>
  <si>
    <r>
      <t xml:space="preserve">No 
Response </t>
    </r>
    <r>
      <rPr>
        <b/>
        <vertAlign val="superscript"/>
        <sz val="11"/>
        <rFont val="Arial"/>
        <family val="2"/>
      </rPr>
      <t>[4]</t>
    </r>
  </si>
  <si>
    <t>FERA Table 3 -  FERA Post-Enrollment Verification Results</t>
  </si>
  <si>
    <t>FERA Table 3A
Post-Enrollment Verification Results (Model) 2024</t>
  </si>
  <si>
    <t>Total FERA Households Enrolled</t>
  </si>
  <si>
    <t>% of FERA Enrolled Requested to Verify Total</t>
  </si>
  <si>
    <t>FERA Households De-enrolled (Due to no response)</t>
  </si>
  <si>
    <t>% of Total FERA Households  De-enrolled</t>
  </si>
  <si>
    <t>FERA Table 3B
Post-Enrollment Verification Results (Electric only High Usage) 2024</t>
  </si>
  <si>
    <t xml:space="preserve">% De-enrolled through Post Enrollment Verification </t>
  </si>
  <si>
    <t>FERA Table 3C - Post-Enrollment Verification Re-Enrollment Rates (Model) - 2024</t>
  </si>
  <si>
    <t>Note: PG&amp;E started tracking FERA re-enrollments for customers removed in March 2023.</t>
  </si>
  <si>
    <t>FERA Table 3D - Post-Enrollment Verification Re-Enrollment Rates (High Usage) - 2024</t>
  </si>
  <si>
    <r>
      <t xml:space="preserve">FERA Table 4A
Self-Certification and Self-Recertification Applications </t>
    </r>
    <r>
      <rPr>
        <b/>
        <vertAlign val="superscript"/>
        <sz val="10"/>
        <color theme="0"/>
        <rFont val="Arial"/>
        <family val="2"/>
      </rPr>
      <t>[1]</t>
    </r>
  </si>
  <si>
    <r>
      <t xml:space="preserve">Provided </t>
    </r>
    <r>
      <rPr>
        <b/>
        <vertAlign val="superscript"/>
        <sz val="10"/>
        <rFont val="Arial"/>
        <family val="2"/>
      </rPr>
      <t>[2]</t>
    </r>
  </si>
  <si>
    <r>
      <t>Percentage</t>
    </r>
    <r>
      <rPr>
        <b/>
        <sz val="10"/>
        <rFont val="Arial"/>
        <family val="2"/>
      </rPr>
      <t xml:space="preserve"> </t>
    </r>
    <r>
      <rPr>
        <b/>
        <vertAlign val="superscript"/>
        <sz val="10"/>
        <rFont val="Arial"/>
        <family val="2"/>
      </rPr>
      <t>[3]</t>
    </r>
  </si>
  <si>
    <t>Requested</t>
  </si>
  <si>
    <t>FERA Table 5 -  FERA Enrollment by County</t>
  </si>
  <si>
    <t>FERA Table 6 -  FERA Recertification Results</t>
  </si>
  <si>
    <t>Total FERA Households</t>
  </si>
  <si>
    <t>FERA Table 7 - FERA Capitation Contractors</t>
  </si>
  <si>
    <t>FERA Table 8 - FERA Average Monthly Usage &amp; Bill</t>
  </si>
  <si>
    <t>FERA Table 8A - Average Monthly Electric Usage
Residential Non-FERA vs. FERA Customers</t>
  </si>
  <si>
    <t>Non-FERA</t>
  </si>
  <si>
    <t>MMTherm[3]</t>
  </si>
  <si>
    <t>[2] Households treated data is not additive because customers may be represented in multiple categories. Data is compiled based on ESA measures received YTD, and may include enrollments from prior years. The # of unit treated is based on Premise ID.</t>
  </si>
  <si>
    <t>[1] 2024 eligibility estimates provided by Athens Research, except as otherwise noted.</t>
  </si>
  <si>
    <r>
      <rPr>
        <vertAlign val="superscript"/>
        <sz val="11"/>
        <rFont val="Arial"/>
        <family val="2"/>
      </rPr>
      <t xml:space="preserve">[3] </t>
    </r>
    <r>
      <rPr>
        <sz val="10"/>
        <rFont val="Arial"/>
        <family val="2"/>
      </rPr>
      <t xml:space="preserve">This represents the unit of measure such as Cap Tons and Cap kBTUh. It is not a count of each measure installed or each home the measure was installed in. </t>
    </r>
  </si>
  <si>
    <r>
      <rPr>
        <vertAlign val="superscript"/>
        <sz val="10"/>
        <rFont val="Arial"/>
        <family val="2"/>
      </rPr>
      <t>[1]</t>
    </r>
    <r>
      <rPr>
        <b/>
        <vertAlign val="superscript"/>
        <sz val="10"/>
        <rFont val="Arial"/>
        <family val="2"/>
      </rPr>
      <t xml:space="preserve"> </t>
    </r>
    <r>
      <rPr>
        <sz val="10"/>
        <rFont val="Arial"/>
        <family val="2"/>
      </rPr>
      <t>Administration includes administration labor expenses.</t>
    </r>
  </si>
  <si>
    <r>
      <rPr>
        <vertAlign val="superscript"/>
        <sz val="10"/>
        <rFont val="Arial"/>
        <family val="2"/>
      </rPr>
      <t>[2]</t>
    </r>
    <r>
      <rPr>
        <b/>
        <vertAlign val="superscript"/>
        <sz val="10"/>
        <rFont val="Arial"/>
        <family val="2"/>
      </rPr>
      <t xml:space="preserve"> </t>
    </r>
    <r>
      <rPr>
        <sz val="10"/>
        <rFont val="Arial"/>
        <family val="2"/>
      </rPr>
      <t xml:space="preserve">Direct Implementation (Non-Incentive) includes Implementer expenses. </t>
    </r>
  </si>
  <si>
    <r>
      <rPr>
        <vertAlign val="superscript"/>
        <sz val="10"/>
        <rFont val="Arial"/>
        <family val="2"/>
      </rPr>
      <t>[3]</t>
    </r>
    <r>
      <rPr>
        <sz val="10"/>
        <rFont val="Arial"/>
        <family val="2"/>
      </rPr>
      <t xml:space="preserve"> Direct Implementation includes expenses for installation of measures.</t>
    </r>
  </si>
  <si>
    <r>
      <rPr>
        <vertAlign val="superscript"/>
        <sz val="10"/>
        <color theme="1"/>
        <rFont val="Arial"/>
        <family val="2"/>
      </rPr>
      <t>[1]</t>
    </r>
    <r>
      <rPr>
        <sz val="9"/>
        <color theme="1"/>
        <rFont val="Arial"/>
        <family val="2"/>
      </rPr>
      <t xml:space="preserve"> Summary data which includes ESA Main Program (SF, MH, MF-In-Unit), MF CAM, MFWB, Pilot Plus and Pilot Deep, CSD Leveraging. Pilot Plus/Deep estimated energy savings are included in this table, but do not count toward PG&amp;E's ESA Program energy savings goal in D.21-06-015 Table 5.</t>
    </r>
  </si>
  <si>
    <r>
      <rPr>
        <vertAlign val="superscript"/>
        <sz val="10"/>
        <color theme="1"/>
        <rFont val="Arial"/>
        <family val="2"/>
      </rPr>
      <t>[2]</t>
    </r>
    <r>
      <rPr>
        <vertAlign val="superscript"/>
        <sz val="9"/>
        <color theme="1"/>
        <rFont val="Arial"/>
        <family val="2"/>
      </rPr>
      <t xml:space="preserve">  </t>
    </r>
    <r>
      <rPr>
        <sz val="9"/>
        <color theme="1"/>
        <rFont val="Arial"/>
        <family val="2"/>
      </rPr>
      <t>Savings estimates are sourced from the most recent ESA Impact Evaluation; measures not included in the Impact Evaluation utilize values from workpapers.</t>
    </r>
  </si>
  <si>
    <r>
      <rPr>
        <vertAlign val="superscript"/>
        <sz val="10"/>
        <color theme="1"/>
        <rFont val="Arial"/>
        <family val="2"/>
      </rPr>
      <t>[3]</t>
    </r>
    <r>
      <rPr>
        <vertAlign val="superscript"/>
        <sz val="9"/>
        <color theme="1"/>
        <rFont val="Arial"/>
        <family val="2"/>
      </rPr>
      <t xml:space="preserve"> </t>
    </r>
    <r>
      <rPr>
        <sz val="9"/>
        <color theme="1"/>
        <rFont val="Arial"/>
        <family val="2"/>
      </rPr>
      <t>Column header is "MMTherms" which does not match the IOU Approved template header of "(mTherms)" because MMTherms is the accurate representation of million Therms</t>
    </r>
  </si>
  <si>
    <r>
      <rPr>
        <vertAlign val="superscript"/>
        <sz val="10"/>
        <rFont val="Arial"/>
        <family val="2"/>
      </rPr>
      <t>[1]</t>
    </r>
    <r>
      <rPr>
        <sz val="10"/>
        <rFont val="Arial"/>
        <family val="2"/>
      </rPr>
      <t xml:space="preserve"> </t>
    </r>
    <r>
      <rPr>
        <sz val="9"/>
        <rFont val="Arial"/>
        <family val="2"/>
      </rPr>
      <t>Pilots are applicable to SCE only.</t>
    </r>
  </si>
  <si>
    <r>
      <rPr>
        <vertAlign val="superscript"/>
        <sz val="10"/>
        <rFont val="Arial"/>
        <family val="2"/>
      </rPr>
      <t xml:space="preserve">[2] </t>
    </r>
    <r>
      <rPr>
        <vertAlign val="superscript"/>
        <sz val="9"/>
        <rFont val="Arial"/>
        <family val="2"/>
      </rPr>
      <t xml:space="preserve"> </t>
    </r>
    <r>
      <rPr>
        <sz val="9"/>
        <rFont val="Arial"/>
        <family val="2"/>
      </rPr>
      <t xml:space="preserve">OP 12 of D.15-01-027 states "The Program Administrators shall ensure that program expenditures in each utility’s service territory do not exceed the total authorized budget amounts over the duration of the programs.  The program incentive budgets will be available until all funds are exhausted or until December 31, 2021, whichever occurs first.  Any money unspent and unencumbered on January 1, 2022, shall be used for “cost-effective energy efficiency measures in low-income residential housing that benefit ratepayers,” as set forth in Public Utilities Code  Section 2852(c)(3)." On September 20, 2023, SCE and PG&amp;E jointly submitted an AL 7028-E to recover IOUs administrative costs for SASH/MASH, transfer unspent funds from the SASH and/or MASH programs to the ESA program, and dispose of the remaining funds in the IOUs’ California Solar Initiative Balancing Accounts. AL 7028-E was disposed and effective on October 20, 2023. </t>
    </r>
  </si>
  <si>
    <r>
      <rPr>
        <vertAlign val="superscript"/>
        <sz val="10"/>
        <rFont val="Arial"/>
        <family val="2"/>
      </rPr>
      <t>[1]</t>
    </r>
    <r>
      <rPr>
        <sz val="10"/>
        <rFont val="Arial"/>
        <family val="2"/>
      </rPr>
      <t xml:space="preserve"> </t>
    </r>
    <r>
      <rPr>
        <sz val="9"/>
        <rFont val="Arial"/>
        <family val="2"/>
      </rPr>
      <t xml:space="preserve">D.21-06-015 did not include kWh, kW or Therm targets for Pilot Plus/Deep. </t>
    </r>
  </si>
  <si>
    <r>
      <rPr>
        <vertAlign val="superscript"/>
        <sz val="10"/>
        <rFont val="Arial"/>
        <family val="2"/>
      </rPr>
      <t>[2]</t>
    </r>
    <r>
      <rPr>
        <sz val="10"/>
        <rFont val="Arial"/>
        <family val="2"/>
      </rPr>
      <t xml:space="preserve"> </t>
    </r>
    <r>
      <rPr>
        <sz val="9"/>
        <rFont val="Arial"/>
        <family val="2"/>
      </rPr>
      <t>Pilots are applicable to SCE only.</t>
    </r>
  </si>
  <si>
    <r>
      <rPr>
        <vertAlign val="superscript"/>
        <sz val="10"/>
        <rFont val="Arial"/>
        <family val="2"/>
      </rPr>
      <t>[3]</t>
    </r>
    <r>
      <rPr>
        <sz val="11"/>
        <rFont val="Arial"/>
        <family val="2"/>
      </rPr>
      <t xml:space="preserve"> </t>
    </r>
    <r>
      <rPr>
        <sz val="9"/>
        <rFont val="Arial"/>
        <family val="2"/>
      </rPr>
      <t>Because D.21-06-015 Attachment 1 Table 5 provides energy savings goals that include ESA Main, and MF in-unit, and MFWB, (listed here) there are not separate ESA Main energy savings goals</t>
    </r>
  </si>
  <si>
    <r>
      <rPr>
        <vertAlign val="superscript"/>
        <sz val="10"/>
        <rFont val="Arial"/>
        <family val="2"/>
      </rPr>
      <t>[4]</t>
    </r>
    <r>
      <rPr>
        <b/>
        <vertAlign val="superscript"/>
        <sz val="9"/>
        <rFont val="Arial"/>
        <family val="2"/>
      </rPr>
      <t xml:space="preserve"> </t>
    </r>
    <r>
      <rPr>
        <sz val="9"/>
        <rFont val="Arial"/>
        <family val="2"/>
      </rPr>
      <t xml:space="preserve">Per D.21-06-015, Attachment 1, Table 5,  Energy savings exclude Pilot/Plus Deep </t>
    </r>
  </si>
  <si>
    <r>
      <rPr>
        <vertAlign val="superscript"/>
        <sz val="10"/>
        <rFont val="Arial"/>
        <family val="2"/>
      </rPr>
      <t>[1]</t>
    </r>
    <r>
      <rPr>
        <sz val="10"/>
        <rFont val="Arial"/>
        <family val="2"/>
      </rPr>
      <t xml:space="preserve"> </t>
    </r>
    <r>
      <rPr>
        <sz val="9"/>
        <rFont val="Arial"/>
        <family val="2"/>
      </rPr>
      <t xml:space="preserve">Budget authorized in D.21-06-015, Attachment 1, Table 8. </t>
    </r>
  </si>
  <si>
    <r>
      <rPr>
        <vertAlign val="superscript"/>
        <sz val="10"/>
        <rFont val="Arial"/>
        <family val="2"/>
      </rPr>
      <t>[2]</t>
    </r>
    <r>
      <rPr>
        <sz val="9"/>
        <rFont val="Arial"/>
        <family val="2"/>
      </rPr>
      <t xml:space="preserve"> Reflects carry forward VEC Pilot budget from 2023 to 2024 E $517,048 / G $458,515 total $975,563</t>
    </r>
  </si>
  <si>
    <r>
      <rPr>
        <vertAlign val="superscript"/>
        <sz val="10"/>
        <rFont val="Arial"/>
        <family val="2"/>
      </rPr>
      <t>[3]</t>
    </r>
    <r>
      <rPr>
        <sz val="10"/>
        <rFont val="Arial"/>
        <family val="2"/>
      </rPr>
      <t xml:space="preserve"> </t>
    </r>
    <r>
      <rPr>
        <sz val="9"/>
        <rFont val="Arial"/>
        <family val="2"/>
      </rPr>
      <t>Reflects carry forward Studies budget from 2023 to 2024 E $404,135 / G $296,904 total $701,039</t>
    </r>
  </si>
  <si>
    <r>
      <rPr>
        <vertAlign val="superscript"/>
        <sz val="10"/>
        <rFont val="Arial"/>
        <family val="2"/>
      </rPr>
      <t>[4]</t>
    </r>
    <r>
      <rPr>
        <sz val="10"/>
        <rFont val="Arial"/>
        <family val="2"/>
      </rPr>
      <t xml:space="preserve"> </t>
    </r>
    <r>
      <rPr>
        <sz val="9"/>
        <rFont val="Arial"/>
        <family val="2"/>
      </rPr>
      <t>OP 112 - Pacific Gas and Electric Company, Southern California Edison Company, Southern California Gas Company and San Diego Gas &amp; Electric Company’s Energy Savings Assistance (ESA) program administrative expenses are capped at either 10 percent of total program costs, or the Utility’s historical five-year average spend on administrative costs as a percentage of total program costs, whichever is greater. The use of the historical five-year average spend will be phased out such that the Utilities must propose to spend no more than 10 percent of total program costs on administrative costs starting in program year 2024. The definition and categorization of administrative cost for the ESA program will be consistent with that of the main energy efficiency program.</t>
    </r>
  </si>
  <si>
    <r>
      <t xml:space="preserve">SPOC </t>
    </r>
    <r>
      <rPr>
        <vertAlign val="superscript"/>
        <sz val="10"/>
        <rFont val="Arial"/>
        <family val="2"/>
      </rPr>
      <t>[2]</t>
    </r>
  </si>
  <si>
    <r>
      <rPr>
        <vertAlign val="superscript"/>
        <sz val="10"/>
        <rFont val="Arial"/>
        <family val="2"/>
      </rPr>
      <t>[1]</t>
    </r>
    <r>
      <rPr>
        <sz val="10"/>
        <rFont val="Arial"/>
        <family val="2"/>
      </rPr>
      <t xml:space="preserve"> </t>
    </r>
    <r>
      <rPr>
        <sz val="9"/>
        <rFont val="Arial"/>
        <family val="2"/>
      </rPr>
      <t>Reflects carry forward Pilot Plus and Pilot Deep budget from 2023 to 2024 E $6,624,072 / G $5,874,177 total $12,498,249</t>
    </r>
  </si>
  <si>
    <r>
      <rPr>
        <vertAlign val="superscript"/>
        <sz val="10"/>
        <rFont val="Arial"/>
        <family val="2"/>
      </rPr>
      <t>[1]</t>
    </r>
    <r>
      <rPr>
        <sz val="10"/>
        <rFont val="Arial"/>
        <family val="2"/>
      </rPr>
      <t xml:space="preserve"> </t>
    </r>
    <r>
      <rPr>
        <sz val="9"/>
        <rFont val="Arial"/>
        <family val="2"/>
      </rPr>
      <t>This Pilot applicable to SCE only.</t>
    </r>
  </si>
  <si>
    <r>
      <rPr>
        <vertAlign val="superscript"/>
        <sz val="10"/>
        <rFont val="Arial"/>
        <family val="2"/>
      </rPr>
      <t xml:space="preserve">[1] </t>
    </r>
    <r>
      <rPr>
        <sz val="9"/>
        <rFont val="Arial"/>
        <family val="2"/>
      </rPr>
      <t>This Pilot is applicable to SCE only.</t>
    </r>
  </si>
  <si>
    <r>
      <rPr>
        <vertAlign val="superscript"/>
        <sz val="10"/>
        <rFont val="Arial"/>
        <family val="2"/>
      </rPr>
      <t>[1]</t>
    </r>
    <r>
      <rPr>
        <b/>
        <sz val="9"/>
        <rFont val="Arial"/>
        <family val="2"/>
      </rPr>
      <t xml:space="preserve"> </t>
    </r>
    <r>
      <rPr>
        <sz val="9"/>
        <rFont val="Arial"/>
        <family val="2"/>
      </rPr>
      <t>Reflects carry forward CSD Leveraging budget from 2023 to 2024 E $558,610 / G $495,280 total $1,053,890</t>
    </r>
  </si>
  <si>
    <r>
      <rPr>
        <vertAlign val="superscript"/>
        <sz val="10"/>
        <color theme="1"/>
        <rFont val="Arial"/>
        <family val="2"/>
      </rPr>
      <t>[1]</t>
    </r>
    <r>
      <rPr>
        <sz val="10"/>
        <color theme="1"/>
        <rFont val="Arial"/>
        <family val="2"/>
      </rPr>
      <t xml:space="preserve"> </t>
    </r>
    <r>
      <rPr>
        <sz val="9"/>
        <color theme="1"/>
        <rFont val="Arial"/>
        <family val="2"/>
      </rPr>
      <t xml:space="preserve"> Envelope and Air Sealing Measures may include outlet cover plate gaskets, attic access weatherization, weatherstripping - door, caulking and minor home repairs.  Minor home repairs predominantly are door jamb repair / replacement, door repair, and window putty.</t>
    </r>
  </si>
  <si>
    <r>
      <rPr>
        <vertAlign val="superscript"/>
        <sz val="10"/>
        <color theme="1"/>
        <rFont val="Arial"/>
        <family val="2"/>
      </rPr>
      <t>[2]</t>
    </r>
    <r>
      <rPr>
        <b/>
        <sz val="9"/>
        <color theme="1"/>
        <rFont val="Arial"/>
        <family val="2"/>
      </rPr>
      <t xml:space="preserve">  </t>
    </r>
    <r>
      <rPr>
        <sz val="9"/>
        <color theme="1"/>
        <rFont val="Arial"/>
        <family val="2"/>
      </rPr>
      <t>Weatherization may consist of attic insulation, attic access weatherization, weatherstripping - door, caulking, &amp; minor home repairs.</t>
    </r>
  </si>
  <si>
    <r>
      <rPr>
        <vertAlign val="superscript"/>
        <sz val="10"/>
        <color theme="1"/>
        <rFont val="Arial"/>
        <family val="2"/>
      </rPr>
      <t>[3]</t>
    </r>
    <r>
      <rPr>
        <sz val="10"/>
        <color theme="1"/>
        <rFont val="Arial"/>
        <family val="2"/>
      </rPr>
      <t xml:space="preserve"> </t>
    </r>
    <r>
      <rPr>
        <sz val="9"/>
        <color theme="1"/>
        <rFont val="Arial"/>
        <family val="2"/>
      </rPr>
      <t xml:space="preserve"> Based on D.21-06-015 Attachment 1, Table 6 targets.</t>
    </r>
  </si>
  <si>
    <r>
      <rPr>
        <vertAlign val="superscript"/>
        <sz val="10"/>
        <color theme="1"/>
        <rFont val="Arial"/>
        <family val="2"/>
      </rPr>
      <t>[4]</t>
    </r>
    <r>
      <rPr>
        <b/>
        <sz val="9"/>
        <color theme="1"/>
        <rFont val="Arial"/>
        <family val="2"/>
      </rPr>
      <t xml:space="preserve"> </t>
    </r>
    <r>
      <rPr>
        <sz val="9"/>
        <color theme="1"/>
        <rFont val="Arial"/>
        <family val="2"/>
      </rPr>
      <t xml:space="preserve"> Savings estimates are sourced from the most recent ESA Impact Evaluation; measures not included in the Impact Evaluation utilize values from workpapers.</t>
    </r>
  </si>
  <si>
    <r>
      <rPr>
        <vertAlign val="superscript"/>
        <sz val="10"/>
        <color theme="1"/>
        <rFont val="Arial"/>
        <family val="2"/>
      </rPr>
      <t>[5]</t>
    </r>
    <r>
      <rPr>
        <sz val="10"/>
        <color theme="1"/>
        <rFont val="Arial"/>
        <family val="2"/>
      </rPr>
      <t xml:space="preserve"> </t>
    </r>
    <r>
      <rPr>
        <sz val="9"/>
        <color theme="1"/>
        <rFont val="Arial"/>
        <family val="2"/>
      </rPr>
      <t>Other Domestic Hot Water includes the following parts: Faucet Aerator, Low Flow Showerhead, and Thermostatic shower valve.</t>
    </r>
  </si>
  <si>
    <r>
      <rPr>
        <vertAlign val="superscript"/>
        <sz val="10"/>
        <color rgb="FF000000"/>
        <rFont val="Arial"/>
        <family val="2"/>
      </rPr>
      <t>[6]</t>
    </r>
    <r>
      <rPr>
        <sz val="10"/>
        <color rgb="FF000000"/>
        <rFont val="Arial"/>
        <family val="2"/>
      </rPr>
      <t xml:space="preserve"> </t>
    </r>
    <r>
      <rPr>
        <b/>
        <sz val="9"/>
        <color rgb="FF000000"/>
        <rFont val="Arial"/>
        <family val="2"/>
      </rPr>
      <t>S</t>
    </r>
    <r>
      <rPr>
        <sz val="9"/>
        <color rgb="FF000000"/>
        <rFont val="Arial"/>
        <family val="2"/>
      </rPr>
      <t>avings for HVAC measures vary by CZ and is averaged in these tables.</t>
    </r>
  </si>
  <si>
    <r>
      <rPr>
        <vertAlign val="superscript"/>
        <sz val="10"/>
        <color rgb="FF000000"/>
        <rFont val="Arial"/>
        <family val="2"/>
      </rPr>
      <t>[7]</t>
    </r>
    <r>
      <rPr>
        <sz val="10"/>
        <color rgb="FF000000"/>
        <rFont val="Arial"/>
        <family val="2"/>
      </rPr>
      <t xml:space="preserve"> </t>
    </r>
    <r>
      <rPr>
        <sz val="9"/>
        <color rgb="FF000000"/>
        <rFont val="Arial"/>
        <family val="2"/>
      </rPr>
      <t>A systems enhancement in November 2024  incorrectly modified the project payment approval date of some projects. This data was corrected, resulting in some variance between the December 2024 Monthly Report and the 2024 Annual Report in measure quantities installed and associated energy savings.</t>
    </r>
  </si>
  <si>
    <r>
      <rPr>
        <vertAlign val="superscript"/>
        <sz val="10"/>
        <rFont val="Arial"/>
        <family val="2"/>
      </rPr>
      <t>[8]</t>
    </r>
    <r>
      <rPr>
        <sz val="9"/>
        <rFont val="Arial"/>
        <family val="2"/>
      </rPr>
      <t xml:space="preserve"> Administrative includes expenses from Training Center, Inspections, Marketing and Outreach, Studies, Regulatory Compliance, General 
Administrative, and CPUC Energy Division categories.</t>
    </r>
  </si>
  <si>
    <r>
      <rPr>
        <vertAlign val="superscript"/>
        <sz val="10"/>
        <rFont val="Arial"/>
        <family val="2"/>
      </rPr>
      <t>[9]</t>
    </r>
    <r>
      <rPr>
        <sz val="10"/>
        <rFont val="Arial"/>
        <family val="2"/>
      </rPr>
      <t xml:space="preserve"> </t>
    </r>
    <r>
      <rPr>
        <sz val="9"/>
        <rFont val="Arial"/>
        <family val="2"/>
      </rPr>
      <t xml:space="preserve">Direct Implementation (Non-Incentive) includes expenses from Implementation category. </t>
    </r>
  </si>
  <si>
    <r>
      <t xml:space="preserve">Other Domestic Hot Water </t>
    </r>
    <r>
      <rPr>
        <vertAlign val="superscript"/>
        <sz val="10"/>
        <color theme="1"/>
        <rFont val="Arial"/>
        <family val="2"/>
      </rPr>
      <t>[5]</t>
    </r>
  </si>
  <si>
    <r>
      <t>Air Sealing</t>
    </r>
    <r>
      <rPr>
        <b/>
        <sz val="10"/>
        <color theme="1"/>
        <rFont val="Arial"/>
        <family val="2"/>
      </rPr>
      <t xml:space="preserve"> </t>
    </r>
    <r>
      <rPr>
        <vertAlign val="superscript"/>
        <sz val="10"/>
        <color theme="1"/>
        <rFont val="Arial"/>
        <family val="2"/>
      </rPr>
      <t>[1]</t>
    </r>
  </si>
  <si>
    <r>
      <t xml:space="preserve">HVAC </t>
    </r>
    <r>
      <rPr>
        <vertAlign val="superscript"/>
        <sz val="10"/>
        <color theme="1"/>
        <rFont val="Arial"/>
        <family val="2"/>
      </rPr>
      <t>[6]</t>
    </r>
  </si>
  <si>
    <r>
      <t>Total Households Weatherized</t>
    </r>
    <r>
      <rPr>
        <b/>
        <vertAlign val="superscript"/>
        <sz val="10"/>
        <color theme="1"/>
        <rFont val="Arial"/>
        <family val="2"/>
      </rPr>
      <t xml:space="preserve"> </t>
    </r>
    <r>
      <rPr>
        <vertAlign val="superscript"/>
        <sz val="10"/>
        <color theme="1"/>
        <rFont val="Arial"/>
        <family val="2"/>
      </rPr>
      <t>[2]</t>
    </r>
  </si>
  <si>
    <r>
      <t># Eligible Households to be Treated for PY</t>
    </r>
    <r>
      <rPr>
        <sz val="10"/>
        <color theme="1"/>
        <rFont val="Arial"/>
        <family val="2"/>
      </rPr>
      <t xml:space="preserve"> </t>
    </r>
    <r>
      <rPr>
        <vertAlign val="superscript"/>
        <sz val="10"/>
        <color theme="1"/>
        <rFont val="Arial"/>
        <family val="2"/>
      </rPr>
      <t>[3]</t>
    </r>
  </si>
  <si>
    <r>
      <t xml:space="preserve">Administration </t>
    </r>
    <r>
      <rPr>
        <vertAlign val="superscript"/>
        <sz val="10"/>
        <rFont val="Arial"/>
        <family val="2"/>
      </rPr>
      <t>[8]</t>
    </r>
  </si>
  <si>
    <r>
      <t>Direct Implementation (Non-Incentive)</t>
    </r>
    <r>
      <rPr>
        <sz val="10"/>
        <rFont val="Arial"/>
        <family val="2"/>
      </rPr>
      <t xml:space="preserve"> </t>
    </r>
    <r>
      <rPr>
        <vertAlign val="superscript"/>
        <sz val="10"/>
        <rFont val="Arial"/>
        <family val="2"/>
      </rPr>
      <t>[9]</t>
    </r>
  </si>
  <si>
    <r>
      <t xml:space="preserve">Direct Implementation </t>
    </r>
    <r>
      <rPr>
        <vertAlign val="superscript"/>
        <sz val="10"/>
        <rFont val="Arial"/>
        <family val="2"/>
      </rPr>
      <t>[10]</t>
    </r>
  </si>
  <si>
    <r>
      <t>Units (of Measure such as "each")</t>
    </r>
    <r>
      <rPr>
        <vertAlign val="superscript"/>
        <sz val="10"/>
        <color theme="0"/>
        <rFont val="Arial"/>
        <family val="2"/>
      </rPr>
      <t xml:space="preserve"> [3]</t>
    </r>
  </si>
  <si>
    <r>
      <t xml:space="preserve">Audit </t>
    </r>
    <r>
      <rPr>
        <vertAlign val="superscript"/>
        <sz val="10"/>
        <rFont val="Arial"/>
        <family val="2"/>
      </rPr>
      <t>[4]</t>
    </r>
  </si>
  <si>
    <r>
      <t xml:space="preserve">Total Number of Multifamily Properties Treated </t>
    </r>
    <r>
      <rPr>
        <vertAlign val="superscript"/>
        <sz val="10"/>
        <rFont val="Arial"/>
        <family val="2"/>
      </rPr>
      <t xml:space="preserve">[1] </t>
    </r>
  </si>
  <si>
    <r>
      <rPr>
        <vertAlign val="superscript"/>
        <sz val="10"/>
        <rFont val="Arial"/>
        <family val="2"/>
      </rPr>
      <t>[1]</t>
    </r>
    <r>
      <rPr>
        <sz val="11"/>
        <rFont val="Arial"/>
        <family val="2"/>
      </rPr>
      <t xml:space="preserve"> </t>
    </r>
    <r>
      <rPr>
        <sz val="10"/>
        <rFont val="Arial"/>
        <family val="2"/>
      </rPr>
      <t xml:space="preserve">Multifamily properties are sites with at least five (5) or more dwelling units.  The properties may have multiple buildings. </t>
    </r>
  </si>
  <si>
    <r>
      <rPr>
        <vertAlign val="superscript"/>
        <sz val="10"/>
        <rFont val="Arial"/>
        <family val="2"/>
      </rPr>
      <t xml:space="preserve">[2] </t>
    </r>
    <r>
      <rPr>
        <sz val="10"/>
        <rFont val="Arial"/>
        <family val="2"/>
      </rPr>
      <t>Multifamily tenant units are the number of dwelling units located within properties treated.  This number does not represent the same number of dwellings treated as captured in table 2A.</t>
    </r>
  </si>
  <si>
    <r>
      <rPr>
        <vertAlign val="superscript"/>
        <sz val="10"/>
        <rFont val="Arial"/>
        <family val="2"/>
      </rPr>
      <t>[4]</t>
    </r>
    <r>
      <rPr>
        <vertAlign val="superscript"/>
        <sz val="11"/>
        <rFont val="Arial"/>
        <family val="2"/>
      </rPr>
      <t xml:space="preserve"> </t>
    </r>
    <r>
      <rPr>
        <sz val="10"/>
        <rFont val="Arial"/>
        <family val="2"/>
      </rPr>
      <t>Audit costs may be covered by other programs or projects may utilize previous audits. Not all participants will have an audit cost associated with their project.</t>
    </r>
  </si>
  <si>
    <r>
      <rPr>
        <vertAlign val="superscript"/>
        <sz val="10"/>
        <rFont val="Arial"/>
        <family val="2"/>
      </rPr>
      <t>[5]</t>
    </r>
    <r>
      <rPr>
        <vertAlign val="superscript"/>
        <sz val="11"/>
        <rFont val="Arial"/>
        <family val="2"/>
      </rPr>
      <t xml:space="preserve"> </t>
    </r>
    <r>
      <rPr>
        <sz val="10"/>
        <rFont val="Arial"/>
        <family val="2"/>
      </rPr>
      <t>Added new row for Duct Testing and Sealing for In-Units</t>
    </r>
  </si>
  <si>
    <r>
      <t xml:space="preserve">Total Number of Multifamily Tenant Units w/in Properties Treated </t>
    </r>
    <r>
      <rPr>
        <vertAlign val="superscript"/>
        <sz val="10"/>
        <rFont val="Arial"/>
        <family val="2"/>
      </rPr>
      <t>[2]</t>
    </r>
  </si>
  <si>
    <r>
      <t xml:space="preserve">Duct Testing and Sealing </t>
    </r>
    <r>
      <rPr>
        <vertAlign val="superscript"/>
        <sz val="10"/>
        <rFont val="Arial"/>
        <family val="2"/>
      </rPr>
      <t>[5]</t>
    </r>
  </si>
  <si>
    <r>
      <t>Measures</t>
    </r>
    <r>
      <rPr>
        <vertAlign val="superscript"/>
        <sz val="10"/>
        <color theme="0"/>
        <rFont val="Arial"/>
        <family val="2"/>
      </rPr>
      <t>[2]</t>
    </r>
  </si>
  <si>
    <r>
      <t xml:space="preserve">2024 Completed &amp; Expensed Installation </t>
    </r>
    <r>
      <rPr>
        <vertAlign val="superscript"/>
        <sz val="10"/>
        <color theme="0"/>
        <rFont val="Arial"/>
        <family val="2"/>
      </rPr>
      <t>[1]</t>
    </r>
  </si>
  <si>
    <r>
      <t>Customer Enrollment</t>
    </r>
    <r>
      <rPr>
        <vertAlign val="superscript"/>
        <sz val="10"/>
        <rFont val="Arial"/>
        <family val="2"/>
      </rPr>
      <t>[6]</t>
    </r>
  </si>
  <si>
    <r>
      <rPr>
        <vertAlign val="superscript"/>
        <sz val="10"/>
        <rFont val="Arial"/>
        <family val="2"/>
      </rPr>
      <t>[1]</t>
    </r>
    <r>
      <rPr>
        <b/>
        <vertAlign val="superscript"/>
        <sz val="10"/>
        <rFont val="Arial"/>
        <family val="2"/>
      </rPr>
      <t xml:space="preserve"> </t>
    </r>
    <r>
      <rPr>
        <sz val="10"/>
        <rFont val="Arial"/>
        <family val="2"/>
      </rPr>
      <t>Completed and Expensed Installation" project savings and expenses will be reported when projects have been fully closed (i.e. inspected, issues resolved, permits closed as applicable) and reported by Pilot Implementer to PG&amp;E. All measures and savings from a project will be reported as either Pilot Plus or Pilot Deep. Savings from a single project will not span both tables.</t>
    </r>
  </si>
  <si>
    <r>
      <rPr>
        <vertAlign val="superscript"/>
        <sz val="10"/>
        <rFont val="Arial"/>
        <family val="2"/>
      </rPr>
      <t xml:space="preserve">[2] </t>
    </r>
    <r>
      <rPr>
        <sz val="10"/>
        <rFont val="Arial"/>
        <family val="2"/>
      </rPr>
      <t xml:space="preserve">The measure list for PG&amp;E Pilot Plus and Deep is unique to the pilot and differs from Main ESA. </t>
    </r>
  </si>
  <si>
    <r>
      <rPr>
        <vertAlign val="superscript"/>
        <sz val="10"/>
        <rFont val="Arial"/>
        <family val="2"/>
      </rPr>
      <t>[3]</t>
    </r>
    <r>
      <rPr>
        <b/>
        <vertAlign val="superscript"/>
        <sz val="10"/>
        <rFont val="Arial"/>
        <family val="2"/>
      </rPr>
      <t xml:space="preserve"> </t>
    </r>
    <r>
      <rPr>
        <sz val="10"/>
        <rFont val="Arial"/>
        <family val="2"/>
      </rPr>
      <t>Energy savings are reported based on best available information at the time. Pre- and post-installation savings are derived from energy modeling software. The energy modeling software estimates savings within +/- 10% certainty. PG&amp;E intends to report the lower value in this range as interim savings until meter-based savings estimates are reportable (typically 12 months post installation).</t>
    </r>
  </si>
  <si>
    <r>
      <rPr>
        <vertAlign val="superscript"/>
        <sz val="10"/>
        <rFont val="Arial"/>
        <family val="2"/>
      </rPr>
      <t>[4]</t>
    </r>
    <r>
      <rPr>
        <b/>
        <vertAlign val="superscript"/>
        <sz val="10"/>
        <rFont val="Arial"/>
        <family val="2"/>
      </rPr>
      <t xml:space="preserve"> </t>
    </r>
    <r>
      <rPr>
        <sz val="10"/>
        <rFont val="Arial"/>
        <family val="2"/>
      </rPr>
      <t>Final, disaggregated costs for measure installations will be reported in Table 2C once projects are fully completed and billed to PG&amp;E by the Pilot Implementer.</t>
    </r>
  </si>
  <si>
    <r>
      <rPr>
        <vertAlign val="superscript"/>
        <sz val="10"/>
        <rFont val="Arial"/>
        <family val="2"/>
      </rPr>
      <t xml:space="preserve">[5] </t>
    </r>
    <r>
      <rPr>
        <sz val="10"/>
        <rFont val="Arial"/>
        <family val="2"/>
      </rPr>
      <t>PG&amp;E Pilot Plus and Deep utilize a different set of EUL due to the difference in measure mix between the Pilot and Main ESA. Additionally, the Pilot is calculating pre-and post-installation savings using energy modeling software, which the Pilot Implementer programs with specific EUL assumptions.</t>
    </r>
  </si>
  <si>
    <r>
      <t>[6]</t>
    </r>
    <r>
      <rPr>
        <sz val="10"/>
        <rFont val="Arial"/>
        <family val="2"/>
      </rPr>
      <t xml:space="preserve"> In the PG&amp;E Pilot Plus and Deep delivery model, the home assessment, enrollment, and customer energy education occur at the same visit. Cost tracking between "ESA Outreach &amp; Assessment" and "ESA In-Home Energy Education" cannot be precisely tracked. Rather, the full cost of the visit will be tracked as ESA Outreach &amp; Assessment.</t>
    </r>
  </si>
  <si>
    <r>
      <rPr>
        <vertAlign val="superscript"/>
        <sz val="10"/>
        <rFont val="Arial"/>
        <family val="2"/>
      </rPr>
      <t>[7]</t>
    </r>
    <r>
      <rPr>
        <b/>
        <vertAlign val="superscript"/>
        <sz val="9"/>
        <rFont val="Arial"/>
        <family val="2"/>
      </rPr>
      <t xml:space="preserve"> </t>
    </r>
    <r>
      <rPr>
        <sz val="9"/>
        <rFont val="Arial"/>
        <family val="2"/>
      </rPr>
      <t>D.21-06-015 did not specify annual home treatment or savings targets for Pilot Plus/Deep.</t>
    </r>
  </si>
  <si>
    <r>
      <rPr>
        <vertAlign val="superscript"/>
        <sz val="10"/>
        <rFont val="Arial"/>
        <family val="2"/>
      </rPr>
      <t>[8]</t>
    </r>
    <r>
      <rPr>
        <sz val="10"/>
        <rFont val="Arial"/>
        <family val="2"/>
      </rPr>
      <t xml:space="preserve"> Total ESA Pilot Plus and Pilot Deep YTD expenses may contain a combination of expenses and accrued expenses as reported in ESA Table 1A.</t>
    </r>
  </si>
  <si>
    <r>
      <rPr>
        <vertAlign val="superscript"/>
        <sz val="10"/>
        <rFont val="Arial"/>
        <family val="2"/>
      </rPr>
      <t>[9]</t>
    </r>
    <r>
      <rPr>
        <sz val="10"/>
        <rFont val="Arial"/>
        <family val="2"/>
      </rPr>
      <t xml:space="preserve"> Administration includes expenses from the following categories: General Administration, Regulatory Compliance, Training, Inspections, Marketing and Outreach, and Evaluation.</t>
    </r>
  </si>
  <si>
    <r>
      <rPr>
        <vertAlign val="superscript"/>
        <sz val="10"/>
        <rFont val="Arial"/>
        <family val="2"/>
      </rPr>
      <t>[10</t>
    </r>
    <r>
      <rPr>
        <b/>
        <vertAlign val="superscript"/>
        <sz val="10"/>
        <rFont val="Arial"/>
        <family val="2"/>
      </rPr>
      <t>]</t>
    </r>
    <r>
      <rPr>
        <sz val="10"/>
        <rFont val="Arial"/>
        <family val="2"/>
      </rPr>
      <t xml:space="preserve"> Direct Implementation (Non-Incentive) includes expenses for Implementer Administration and Marketing.</t>
    </r>
  </si>
  <si>
    <r>
      <rPr>
        <vertAlign val="superscript"/>
        <sz val="10"/>
        <rFont val="Arial"/>
        <family val="2"/>
      </rPr>
      <t>[11]</t>
    </r>
    <r>
      <rPr>
        <sz val="10"/>
        <rFont val="Arial"/>
        <family val="2"/>
      </rPr>
      <t xml:space="preserve"> Direct Implementation includes expenses for measures delivery.</t>
    </r>
  </si>
  <si>
    <r>
      <t xml:space="preserve">kWh </t>
    </r>
    <r>
      <rPr>
        <vertAlign val="superscript"/>
        <sz val="10"/>
        <color theme="0"/>
        <rFont val="Arial"/>
        <family val="2"/>
      </rPr>
      <t>[3]</t>
    </r>
    <r>
      <rPr>
        <b/>
        <sz val="10"/>
        <color theme="0"/>
        <rFont val="Arial"/>
        <family val="2"/>
      </rPr>
      <t xml:space="preserve"> (Annual)</t>
    </r>
  </si>
  <si>
    <r>
      <t xml:space="preserve">kW </t>
    </r>
    <r>
      <rPr>
        <vertAlign val="superscript"/>
        <sz val="10"/>
        <color theme="0"/>
        <rFont val="Arial"/>
        <family val="2"/>
      </rPr>
      <t>[3]</t>
    </r>
    <r>
      <rPr>
        <b/>
        <sz val="10"/>
        <color theme="0"/>
        <rFont val="Arial"/>
        <family val="2"/>
      </rPr>
      <t xml:space="preserve"> (Annual)</t>
    </r>
  </si>
  <si>
    <r>
      <t>Therms</t>
    </r>
    <r>
      <rPr>
        <b/>
        <vertAlign val="superscript"/>
        <sz val="10"/>
        <color theme="0"/>
        <rFont val="Arial"/>
        <family val="2"/>
      </rPr>
      <t xml:space="preserve"> </t>
    </r>
    <r>
      <rPr>
        <vertAlign val="superscript"/>
        <sz val="10"/>
        <color theme="0"/>
        <rFont val="Arial"/>
        <family val="2"/>
      </rPr>
      <t>[3]</t>
    </r>
    <r>
      <rPr>
        <b/>
        <sz val="10"/>
        <color theme="0"/>
        <rFont val="Arial"/>
        <family val="2"/>
      </rPr>
      <t xml:space="preserve"> (Annual)</t>
    </r>
  </si>
  <si>
    <r>
      <t xml:space="preserve">Expenses ($) </t>
    </r>
    <r>
      <rPr>
        <vertAlign val="superscript"/>
        <sz val="10"/>
        <color theme="0"/>
        <rFont val="Arial"/>
        <family val="2"/>
      </rPr>
      <t>[4]</t>
    </r>
  </si>
  <si>
    <r>
      <t>Effective Useful 
Life (years)</t>
    </r>
    <r>
      <rPr>
        <vertAlign val="superscript"/>
        <sz val="10"/>
        <color theme="0"/>
        <rFont val="Arial"/>
        <family val="2"/>
      </rPr>
      <t>[5]</t>
    </r>
  </si>
  <si>
    <r>
      <t>kW</t>
    </r>
    <r>
      <rPr>
        <sz val="10"/>
        <color theme="0"/>
        <rFont val="Arial"/>
        <family val="2"/>
      </rPr>
      <t xml:space="preserve"> </t>
    </r>
    <r>
      <rPr>
        <vertAlign val="superscript"/>
        <sz val="10"/>
        <color theme="0"/>
        <rFont val="Arial"/>
        <family val="2"/>
      </rPr>
      <t>[3]</t>
    </r>
    <r>
      <rPr>
        <b/>
        <sz val="10"/>
        <color theme="0"/>
        <rFont val="Arial"/>
        <family val="2"/>
      </rPr>
      <t xml:space="preserve"> (Annual)</t>
    </r>
  </si>
  <si>
    <r>
      <t>Expenses ($)</t>
    </r>
    <r>
      <rPr>
        <sz val="10"/>
        <color theme="0"/>
        <rFont val="Arial"/>
        <family val="2"/>
      </rPr>
      <t xml:space="preserve"> </t>
    </r>
    <r>
      <rPr>
        <vertAlign val="superscript"/>
        <sz val="10"/>
        <color theme="0"/>
        <rFont val="Arial"/>
        <family val="2"/>
      </rPr>
      <t>[4]</t>
    </r>
  </si>
  <si>
    <r>
      <t xml:space="preserve"># Eligible Households to be Treated for PY </t>
    </r>
    <r>
      <rPr>
        <vertAlign val="superscript"/>
        <sz val="10"/>
        <rFont val="Arial"/>
        <family val="2"/>
      </rPr>
      <t>[4]</t>
    </r>
  </si>
  <si>
    <r>
      <t xml:space="preserve">Direct Implementation (Non-Incentive) </t>
    </r>
    <r>
      <rPr>
        <vertAlign val="superscript"/>
        <sz val="10"/>
        <rFont val="Arial"/>
        <family val="2"/>
      </rPr>
      <t>[2]</t>
    </r>
  </si>
  <si>
    <r>
      <t>Direct Implementation</t>
    </r>
    <r>
      <rPr>
        <b/>
        <vertAlign val="superscript"/>
        <sz val="10"/>
        <rFont val="Arial"/>
        <family val="2"/>
      </rPr>
      <t xml:space="preserve"> </t>
    </r>
    <r>
      <rPr>
        <vertAlign val="superscript"/>
        <sz val="10"/>
        <rFont val="Arial"/>
        <family val="2"/>
      </rPr>
      <t>[3]</t>
    </r>
  </si>
  <si>
    <r>
      <t>Administration</t>
    </r>
    <r>
      <rPr>
        <b/>
        <vertAlign val="superscript"/>
        <sz val="10"/>
        <rFont val="Arial"/>
        <family val="2"/>
      </rPr>
      <t xml:space="preserve"> </t>
    </r>
    <r>
      <rPr>
        <vertAlign val="superscript"/>
        <sz val="10"/>
        <rFont val="Arial"/>
        <family val="2"/>
      </rPr>
      <t>[1]</t>
    </r>
  </si>
  <si>
    <r>
      <t xml:space="preserve">ESA Table 4 -  Detail by Housing Type and Source </t>
    </r>
    <r>
      <rPr>
        <vertAlign val="superscript"/>
        <sz val="10"/>
        <rFont val="Arial"/>
        <family val="2"/>
      </rPr>
      <t xml:space="preserve">[1]  </t>
    </r>
    <r>
      <rPr>
        <b/>
        <sz val="12"/>
        <rFont val="Arial"/>
        <family val="2"/>
      </rPr>
      <t xml:space="preserve">    </t>
    </r>
  </si>
  <si>
    <r>
      <t xml:space="preserve">2024 Energy Savings </t>
    </r>
    <r>
      <rPr>
        <vertAlign val="superscript"/>
        <sz val="10"/>
        <color theme="0"/>
        <rFont val="Arial"/>
        <family val="2"/>
      </rPr>
      <t>[2]</t>
    </r>
  </si>
  <si>
    <r>
      <rPr>
        <vertAlign val="superscript"/>
        <sz val="10"/>
        <color theme="1"/>
        <rFont val="Arial"/>
        <family val="2"/>
      </rPr>
      <t>[1]</t>
    </r>
    <r>
      <rPr>
        <b/>
        <sz val="9"/>
        <color theme="1"/>
        <rFont val="Arial"/>
        <family val="2"/>
      </rPr>
      <t xml:space="preserve"> </t>
    </r>
    <r>
      <rPr>
        <sz val="9"/>
        <color theme="1"/>
        <rFont val="Arial"/>
        <family val="2"/>
      </rPr>
      <t xml:space="preserve">Summary data which includes ESA Main Program (SF, MH, MF-In-Unit).Pilot Plus/Deep and MFWB are ommitted as those programs install different measure packages. </t>
    </r>
  </si>
  <si>
    <r>
      <t xml:space="preserve">ESA Table 6 -  Installation Cost of Program Installation Contractors </t>
    </r>
    <r>
      <rPr>
        <vertAlign val="superscript"/>
        <sz val="10"/>
        <rFont val="Arial"/>
        <family val="2"/>
      </rPr>
      <t>[1]</t>
    </r>
  </si>
  <si>
    <r>
      <t xml:space="preserve">Non-Labor </t>
    </r>
    <r>
      <rPr>
        <vertAlign val="superscript"/>
        <sz val="10"/>
        <color theme="0"/>
        <rFont val="Arial"/>
        <family val="2"/>
      </rPr>
      <t>[2]</t>
    </r>
  </si>
  <si>
    <r>
      <t xml:space="preserve">Contractor </t>
    </r>
    <r>
      <rPr>
        <vertAlign val="superscript"/>
        <sz val="10"/>
        <color theme="0"/>
        <rFont val="Arial"/>
        <family val="2"/>
      </rPr>
      <t>[3]</t>
    </r>
  </si>
  <si>
    <r>
      <rPr>
        <vertAlign val="superscript"/>
        <sz val="10"/>
        <rFont val="Arial"/>
        <family val="2"/>
      </rPr>
      <t>[1]</t>
    </r>
    <r>
      <rPr>
        <sz val="10"/>
        <rFont val="Arial"/>
        <family val="2"/>
      </rPr>
      <t xml:space="preserve"> </t>
    </r>
    <r>
      <rPr>
        <sz val="9"/>
        <rFont val="Arial"/>
        <family val="2"/>
      </rPr>
      <t>Labor costs include any internal direct costs (administrative and/or implementation), burdened by overhead, that represents person hours.</t>
    </r>
  </si>
  <si>
    <r>
      <rPr>
        <vertAlign val="superscript"/>
        <sz val="10"/>
        <rFont val="Arial"/>
        <family val="2"/>
      </rPr>
      <t>[2]</t>
    </r>
    <r>
      <rPr>
        <sz val="9"/>
        <rFont val="Arial"/>
        <family val="2"/>
      </rPr>
      <t xml:space="preserve"> Non-Labor costs include all internal direct costs (administrative and/or implementation) not covered under labor.</t>
    </r>
  </si>
  <si>
    <r>
      <rPr>
        <vertAlign val="superscript"/>
        <sz val="10"/>
        <rFont val="Arial"/>
        <family val="2"/>
      </rPr>
      <t>[3]</t>
    </r>
    <r>
      <rPr>
        <b/>
        <sz val="9"/>
        <rFont val="Arial"/>
        <family val="2"/>
      </rPr>
      <t xml:space="preserve"> </t>
    </r>
    <r>
      <rPr>
        <sz val="9"/>
        <rFont val="Arial"/>
        <family val="2"/>
      </rPr>
      <t xml:space="preserve">Contract costs include all outsourced costs (administrative and/or implementation). Contract costs do not need to be further broken out by labor/non-labor. </t>
    </r>
  </si>
  <si>
    <r>
      <rPr>
        <vertAlign val="superscript"/>
        <sz val="10"/>
        <rFont val="Arial"/>
        <family val="2"/>
      </rPr>
      <t>[4]</t>
    </r>
    <r>
      <rPr>
        <sz val="9"/>
        <rFont val="Arial"/>
        <family val="2"/>
      </rPr>
      <t xml:space="preserve"> This budget category includes the primary Implementer(s) administrative fee for ESA Main.</t>
    </r>
  </si>
  <si>
    <r>
      <t>Labor</t>
    </r>
    <r>
      <rPr>
        <sz val="10"/>
        <color theme="0"/>
        <rFont val="Arial"/>
        <family val="2"/>
      </rPr>
      <t xml:space="preserve"> </t>
    </r>
    <r>
      <rPr>
        <vertAlign val="superscript"/>
        <sz val="10"/>
        <color theme="0"/>
        <rFont val="Arial"/>
        <family val="2"/>
      </rPr>
      <t>[1]</t>
    </r>
  </si>
  <si>
    <r>
      <rPr>
        <vertAlign val="superscript"/>
        <sz val="10"/>
        <rFont val="Arial"/>
        <family val="2"/>
      </rPr>
      <t>[1]</t>
    </r>
    <r>
      <rPr>
        <sz val="9"/>
        <rFont val="Arial"/>
        <family val="2"/>
      </rPr>
      <t xml:space="preserve"> An additional 55 ESA Pilot Plus/Deep applicants were logged as unwilling/unable to participate, but without associated location. This may be a result of incomplete applications. These values are not included in the table, as the table is organized by county.</t>
    </r>
  </si>
  <si>
    <r>
      <rPr>
        <vertAlign val="superscript"/>
        <sz val="10"/>
        <rFont val="Arial"/>
        <family val="2"/>
      </rPr>
      <t xml:space="preserve">[2] </t>
    </r>
    <r>
      <rPr>
        <sz val="9"/>
        <rFont val="Arial"/>
        <family val="2"/>
      </rPr>
      <t>ESA Pilot Plus and Pilot Deep tracks under "Other Infeasible/Ineligible" the customers unable to participate due to their homes or savings potential not meeting pilot criteria.</t>
    </r>
  </si>
  <si>
    <r>
      <rPr>
        <vertAlign val="superscript"/>
        <sz val="10"/>
        <rFont val="Arial"/>
        <family val="2"/>
      </rPr>
      <t>[3]</t>
    </r>
    <r>
      <rPr>
        <sz val="10"/>
        <rFont val="Arial"/>
        <family val="2"/>
      </rPr>
      <t xml:space="preserve"> </t>
    </r>
    <r>
      <rPr>
        <sz val="9"/>
        <rFont val="Arial"/>
        <family val="2"/>
      </rPr>
      <t xml:space="preserve">Summary data which includes ESA Main Program (SF, MH, MF-In-Unit), MF CAM, MFWB, Pilot Plus and Pilot Deep, CSD Leveraging, and Building Electrification. </t>
    </r>
  </si>
  <si>
    <r>
      <rPr>
        <vertAlign val="superscript"/>
        <sz val="10"/>
        <rFont val="Arial"/>
        <family val="2"/>
      </rPr>
      <t>[1]</t>
    </r>
    <r>
      <rPr>
        <b/>
        <sz val="9"/>
        <rFont val="Arial"/>
        <family val="2"/>
      </rPr>
      <t xml:space="preserve"> </t>
    </r>
    <r>
      <rPr>
        <sz val="9"/>
        <rFont val="Arial"/>
        <family val="2"/>
      </rPr>
      <t>For 2024, this table shows the average costs per kWh and therms of savings measures, respective of their Expected Useful Life (EUL). Costs are calculated using a discount rate of 7.27%.</t>
    </r>
  </si>
  <si>
    <r>
      <t xml:space="preserve">ESA Table 9 -  ESA Energy Rate Used for Bill Savings Calculations </t>
    </r>
    <r>
      <rPr>
        <vertAlign val="superscript"/>
        <sz val="10"/>
        <rFont val="Arial"/>
        <family val="2"/>
      </rPr>
      <t>[1]</t>
    </r>
  </si>
  <si>
    <r>
      <t xml:space="preserve">Bill Savings Calculations by Program Year (Pilot Plus and Pilot Deep) </t>
    </r>
    <r>
      <rPr>
        <vertAlign val="superscript"/>
        <sz val="10"/>
        <color theme="0"/>
        <rFont val="Arial"/>
        <family val="2"/>
      </rPr>
      <t>[1]</t>
    </r>
  </si>
  <si>
    <r>
      <rPr>
        <vertAlign val="superscript"/>
        <sz val="10"/>
        <rFont val="Arial"/>
        <family val="2"/>
      </rPr>
      <t xml:space="preserve">[1] </t>
    </r>
    <r>
      <rPr>
        <sz val="9"/>
        <rFont val="Arial"/>
        <family val="2"/>
      </rPr>
      <t>Data for program years prior to 2021 is not applicable as program wsa not authorized until D.21-06-015.</t>
    </r>
  </si>
  <si>
    <r>
      <rPr>
        <vertAlign val="superscript"/>
        <sz val="10"/>
        <rFont val="Arial"/>
        <family val="2"/>
      </rPr>
      <t xml:space="preserve">[2] </t>
    </r>
    <r>
      <rPr>
        <sz val="9"/>
        <rFont val="Arial"/>
        <family val="2"/>
      </rPr>
      <t xml:space="preserve">Savings reflect completed projects only. Projects are reported as complete when projects have been fully closed (i.e. inspected, issues resolved, permits closed as applicable) and reported by Pilot Implementer to PG&amp;E. </t>
    </r>
  </si>
  <si>
    <r>
      <t>Budget</t>
    </r>
    <r>
      <rPr>
        <b/>
        <vertAlign val="superscript"/>
        <sz val="10"/>
        <color theme="0"/>
        <rFont val="Arial"/>
        <family val="2"/>
      </rPr>
      <t xml:space="preserve"> </t>
    </r>
    <r>
      <rPr>
        <vertAlign val="superscript"/>
        <sz val="10"/>
        <color theme="0"/>
        <rFont val="Arial"/>
        <family val="2"/>
      </rPr>
      <t>[1]</t>
    </r>
  </si>
  <si>
    <r>
      <t xml:space="preserve">(2) Shift of Carry Forward </t>
    </r>
    <r>
      <rPr>
        <vertAlign val="superscript"/>
        <sz val="10"/>
        <color theme="0"/>
        <rFont val="Arial"/>
        <family val="2"/>
      </rPr>
      <t>[3]</t>
    </r>
  </si>
  <si>
    <r>
      <t>Carryforward from 2024 and prior years</t>
    </r>
    <r>
      <rPr>
        <b/>
        <sz val="10"/>
        <rFont val="Arial"/>
        <family val="2"/>
      </rPr>
      <t xml:space="preserve"> </t>
    </r>
    <r>
      <rPr>
        <vertAlign val="superscript"/>
        <sz val="10"/>
        <rFont val="Arial"/>
        <family val="2"/>
      </rPr>
      <t>[3]</t>
    </r>
  </si>
  <si>
    <r>
      <rPr>
        <vertAlign val="superscript"/>
        <sz val="10"/>
        <rFont val="Arial"/>
        <family val="2"/>
      </rPr>
      <t>[1]</t>
    </r>
    <r>
      <rPr>
        <b/>
        <vertAlign val="superscript"/>
        <sz val="9"/>
        <rFont val="Arial"/>
        <family val="2"/>
      </rPr>
      <t xml:space="preserve"> </t>
    </r>
    <r>
      <rPr>
        <sz val="9"/>
        <rFont val="Arial"/>
        <family val="2"/>
      </rPr>
      <t>Included carry forward unspent fund for a total of $52,228,118 from 2023 to 2024. Carried forward budget categories include Pilots, Studies, MFWB (includes SPOC, In-Unit, CAM and WB, CSD Leveraging, and Implementer administrative budget categories), Pilot Plus and Pilot Deep, and  SASH/MASH Unspent Funds.</t>
    </r>
  </si>
  <si>
    <r>
      <rPr>
        <vertAlign val="superscript"/>
        <sz val="10"/>
        <rFont val="Arial"/>
        <family val="2"/>
      </rPr>
      <t xml:space="preserve">[2] </t>
    </r>
    <r>
      <rPr>
        <sz val="9"/>
        <rFont val="Arial"/>
        <family val="2"/>
      </rPr>
      <t xml:space="preserve">Shifted a total of $17,697,211 from electric budget categories to electric budget categories. Shifted a total of $10,373,267 from gas budget categories to gas budget categories. </t>
    </r>
  </si>
  <si>
    <r>
      <rPr>
        <vertAlign val="superscript"/>
        <sz val="10"/>
        <rFont val="Arial"/>
        <family val="2"/>
      </rPr>
      <t xml:space="preserve">[3] </t>
    </r>
    <r>
      <rPr>
        <sz val="9"/>
        <rFont val="Arial"/>
        <family val="2"/>
      </rPr>
      <t>Carried forward a total of $72,290,003  from 2024 to 2025. Carried forward budget categories include Studies, MFWB (includes SPOC, In-Unit, CAM and WB, CSD Leveraging, and Implementer administrative budget categories), Pilot Plus and Pilot Deep, and  SASH/MASH Unspent Funds.</t>
    </r>
  </si>
  <si>
    <r>
      <rPr>
        <vertAlign val="superscript"/>
        <sz val="10"/>
        <rFont val="Arial"/>
        <family val="2"/>
      </rPr>
      <t xml:space="preserve">[4] </t>
    </r>
    <r>
      <rPr>
        <sz val="9"/>
        <rFont val="Arial"/>
        <family val="2"/>
      </rPr>
      <t>Per D.21-06-015, OP 181, any remaining uncommitted and unspent funds that were not allowed to carry forward to 2025 will be used to offset future collection. PG&amp;E requested to use $8 million in ESA electric unspent fund and $5 million in ESA gas unspent fund to off set 2025 collection, submitted via PG&amp;E's Annual Electric True-Up Advice Letter 7469-E and Annual Gas True-Up Advice Letter 5014-G .</t>
    </r>
  </si>
  <si>
    <r>
      <t xml:space="preserve">ESA Table 12A
 Main (SF, MH) </t>
    </r>
    <r>
      <rPr>
        <vertAlign val="superscript"/>
        <sz val="10"/>
        <color theme="0"/>
        <rFont val="Arial"/>
        <family val="2"/>
      </rPr>
      <t>[1]</t>
    </r>
  </si>
  <si>
    <r>
      <t>Amount of Dollars Saved</t>
    </r>
    <r>
      <rPr>
        <sz val="10"/>
        <color theme="0"/>
        <rFont val="Arial"/>
        <family val="2"/>
      </rPr>
      <t xml:space="preserve"> </t>
    </r>
    <r>
      <rPr>
        <vertAlign val="superscript"/>
        <sz val="10"/>
        <color theme="0"/>
        <rFont val="Arial"/>
        <family val="2"/>
      </rPr>
      <t>[2]</t>
    </r>
  </si>
  <si>
    <r>
      <t xml:space="preserve">Amount of Energy Savings </t>
    </r>
    <r>
      <rPr>
        <vertAlign val="superscript"/>
        <sz val="10"/>
        <color theme="0"/>
        <rFont val="Arial"/>
        <family val="2"/>
      </rPr>
      <t>[3]</t>
    </r>
  </si>
  <si>
    <r>
      <t xml:space="preserve">Other Measurable Benefits </t>
    </r>
    <r>
      <rPr>
        <vertAlign val="superscript"/>
        <sz val="10"/>
        <color theme="0"/>
        <rFont val="Arial"/>
        <family val="2"/>
      </rPr>
      <t>[3]</t>
    </r>
  </si>
  <si>
    <r>
      <t xml:space="preserve">Enrollments Resulting from Leveraging Effort </t>
    </r>
    <r>
      <rPr>
        <vertAlign val="superscript"/>
        <sz val="10"/>
        <color theme="0"/>
        <rFont val="Arial"/>
        <family val="2"/>
      </rPr>
      <t>[4]</t>
    </r>
  </si>
  <si>
    <r>
      <t xml:space="preserve">Methodology </t>
    </r>
    <r>
      <rPr>
        <vertAlign val="superscript"/>
        <sz val="10"/>
        <color theme="0"/>
        <rFont val="Arial"/>
        <family val="2"/>
      </rPr>
      <t>[5]</t>
    </r>
  </si>
  <si>
    <r>
      <t>ESA Table 13A-1
ESA Main (SF, MH)</t>
    </r>
    <r>
      <rPr>
        <vertAlign val="superscript"/>
        <sz val="10"/>
        <color theme="0"/>
        <rFont val="Arial"/>
        <family val="2"/>
      </rPr>
      <t xml:space="preserve"> [1]</t>
    </r>
  </si>
  <si>
    <r>
      <t>Amount of Energy Savings</t>
    </r>
    <r>
      <rPr>
        <sz val="10"/>
        <color theme="0"/>
        <rFont val="Arial"/>
        <family val="2"/>
      </rPr>
      <t xml:space="preserve"> </t>
    </r>
    <r>
      <rPr>
        <vertAlign val="superscript"/>
        <sz val="10"/>
        <color theme="0"/>
        <rFont val="Arial"/>
        <family val="2"/>
      </rPr>
      <t>[3]</t>
    </r>
  </si>
  <si>
    <r>
      <rPr>
        <vertAlign val="superscript"/>
        <sz val="10"/>
        <rFont val="Arial"/>
        <family val="2"/>
      </rPr>
      <t xml:space="preserve">[1] </t>
    </r>
    <r>
      <rPr>
        <sz val="9"/>
        <rFont val="Arial"/>
        <family val="2"/>
      </rPr>
      <t>Leveraging, Interdepartmental integration, Program Coordination, Data Sharing, ME&amp;O, etc.</t>
    </r>
  </si>
  <si>
    <r>
      <rPr>
        <vertAlign val="superscript"/>
        <sz val="10"/>
        <rFont val="Arial"/>
        <family val="2"/>
      </rPr>
      <t>[2]</t>
    </r>
    <r>
      <rPr>
        <sz val="10"/>
        <rFont val="Arial"/>
        <family val="2"/>
      </rPr>
      <t xml:space="preserve"> </t>
    </r>
    <r>
      <rPr>
        <sz val="9"/>
        <rFont val="Arial"/>
        <family val="2"/>
      </rPr>
      <t xml:space="preserve">Leveraging and Integration efforts are measurable and quantifiable in terms of dollars saved by the IOU (Shared/contributed/donated resources, shared marketing materials, shared information technology, shared programmatic infrastructure, among others are just some examples of cost and/or resource savings to the IOU). </t>
    </r>
  </si>
  <si>
    <r>
      <rPr>
        <vertAlign val="superscript"/>
        <sz val="10"/>
        <rFont val="Arial"/>
        <family val="2"/>
      </rPr>
      <t>[3]</t>
    </r>
    <r>
      <rPr>
        <b/>
        <vertAlign val="superscript"/>
        <sz val="9"/>
        <rFont val="Arial"/>
        <family val="2"/>
      </rPr>
      <t xml:space="preserve"> </t>
    </r>
    <r>
      <rPr>
        <sz val="9"/>
        <rFont val="Arial"/>
        <family val="2"/>
      </rPr>
      <t>Annual Energy savings/benefits for measures installation.  Leveraging efforts are measurable and quantifiable in terms of home energy benefits/ savings to the eligible households.</t>
    </r>
  </si>
  <si>
    <r>
      <rPr>
        <vertAlign val="superscript"/>
        <sz val="10"/>
        <rFont val="Arial"/>
        <family val="2"/>
      </rPr>
      <t>[4]</t>
    </r>
    <r>
      <rPr>
        <vertAlign val="superscript"/>
        <sz val="9"/>
        <rFont val="Arial"/>
        <family val="2"/>
      </rPr>
      <t xml:space="preserve"> </t>
    </r>
    <r>
      <rPr>
        <sz val="9"/>
        <rFont val="Arial"/>
        <family val="2"/>
      </rPr>
      <t>Enrollment increases. Leveraging efforts are measurable and quantifiable in terms of program enrollment increases and/or customers served.</t>
    </r>
  </si>
  <si>
    <r>
      <rPr>
        <vertAlign val="superscript"/>
        <sz val="10"/>
        <rFont val="Arial"/>
        <family val="2"/>
      </rPr>
      <t>[5]</t>
    </r>
    <r>
      <rPr>
        <b/>
        <sz val="10"/>
        <rFont val="Arial"/>
        <family val="2"/>
      </rPr>
      <t xml:space="preserve"> </t>
    </r>
    <r>
      <rPr>
        <sz val="9"/>
        <rFont val="Arial"/>
        <family val="2"/>
      </rPr>
      <t>In footnotes, provide information on methodology used to calculate cost and/or resource savings.</t>
    </r>
  </si>
  <si>
    <r>
      <rPr>
        <vertAlign val="superscript"/>
        <sz val="10"/>
        <rFont val="Arial"/>
        <family val="2"/>
      </rPr>
      <t xml:space="preserve">[6] </t>
    </r>
    <r>
      <rPr>
        <sz val="9"/>
        <rFont val="Arial"/>
        <family val="2"/>
      </rPr>
      <t>As of the end of 2023, PG&amp;E and its Pilot Implementer had not formalized any partnerships for leveraging and integration.</t>
    </r>
  </si>
  <si>
    <r>
      <rPr>
        <vertAlign val="superscript"/>
        <sz val="10"/>
        <rFont val="Arial"/>
        <family val="2"/>
      </rPr>
      <t>[7]</t>
    </r>
    <r>
      <rPr>
        <sz val="8"/>
        <rFont val="Arial"/>
        <family val="2"/>
      </rPr>
      <t xml:space="preserve"> </t>
    </r>
    <r>
      <rPr>
        <sz val="10"/>
        <rFont val="Arial"/>
        <family val="2"/>
      </rPr>
      <t xml:space="preserve">Reported by the ESA Implementers with their tracking from ESA contractors. </t>
    </r>
  </si>
  <si>
    <r>
      <rPr>
        <vertAlign val="superscript"/>
        <sz val="10"/>
        <rFont val="Arial"/>
        <family val="2"/>
      </rPr>
      <t>[1]</t>
    </r>
    <r>
      <rPr>
        <b/>
        <vertAlign val="superscript"/>
        <sz val="9"/>
        <rFont val="Arial"/>
        <family val="2"/>
      </rPr>
      <t xml:space="preserve"> </t>
    </r>
    <r>
      <rPr>
        <sz val="9"/>
        <rFont val="Arial"/>
        <family val="2"/>
      </rPr>
      <t># of referral includes leads provided to a Partner Program by ESA.</t>
    </r>
  </si>
  <si>
    <r>
      <rPr>
        <vertAlign val="superscript"/>
        <sz val="10"/>
        <rFont val="Arial"/>
        <family val="2"/>
      </rPr>
      <t>[2]</t>
    </r>
    <r>
      <rPr>
        <sz val="10"/>
        <rFont val="Arial"/>
        <family val="2"/>
      </rPr>
      <t xml:space="preserve"> </t>
    </r>
    <r>
      <rPr>
        <sz val="9"/>
        <rFont val="Arial"/>
        <family val="2"/>
      </rPr>
      <t># of leveraging accounts for households that have received  treatments by both ESA and the Partner Program where there were shared resources/cost, such as CSD, Water Energy, etc..</t>
    </r>
  </si>
  <si>
    <r>
      <rPr>
        <vertAlign val="superscript"/>
        <sz val="10"/>
        <rFont val="Arial"/>
        <family val="2"/>
      </rPr>
      <t>[3]</t>
    </r>
    <r>
      <rPr>
        <sz val="10"/>
        <rFont val="Arial"/>
        <family val="2"/>
      </rPr>
      <t xml:space="preserve"> </t>
    </r>
    <r>
      <rPr>
        <sz val="9"/>
        <rFont val="Arial"/>
        <family val="2"/>
      </rPr>
      <t># of coordination efforts include joint marketing activities by ESA and its Partner Program. These joint marketing activities may include social media, leave behinds, customer outreach events and activities..</t>
    </r>
  </si>
  <si>
    <r>
      <rPr>
        <vertAlign val="superscript"/>
        <sz val="10"/>
        <rFont val="Arial"/>
        <family val="2"/>
      </rPr>
      <t xml:space="preserve">[4] </t>
    </r>
    <r>
      <rPr>
        <sz val="9"/>
        <rFont val="Arial"/>
        <family val="2"/>
      </rPr>
      <t># of customer leads provided to ESA by Partner Program.</t>
    </r>
  </si>
  <si>
    <r>
      <rPr>
        <vertAlign val="superscript"/>
        <sz val="10"/>
        <color rgb="FF000000"/>
        <rFont val="Arial"/>
        <family val="2"/>
      </rPr>
      <t>[5]</t>
    </r>
    <r>
      <rPr>
        <sz val="10"/>
        <color rgb="FF000000"/>
        <rFont val="Arial"/>
        <family val="2"/>
      </rPr>
      <t xml:space="preserve"> </t>
    </r>
    <r>
      <rPr>
        <sz val="9"/>
        <color rgb="FF000000"/>
        <rFont val="Arial"/>
        <family val="2"/>
      </rPr>
      <t>This includes customer leads that result in actual ESA enrollments/treatment in PY 2024. It does not include leads that are in the intake process or have been treated in prior years.</t>
    </r>
  </si>
  <si>
    <r>
      <t xml:space="preserve"># of Referrals </t>
    </r>
    <r>
      <rPr>
        <vertAlign val="superscript"/>
        <sz val="10"/>
        <color theme="0"/>
        <rFont val="Arial"/>
        <family val="2"/>
      </rPr>
      <t>[1]</t>
    </r>
  </si>
  <si>
    <r>
      <t># of Leveraging</t>
    </r>
    <r>
      <rPr>
        <sz val="10"/>
        <color theme="0"/>
        <rFont val="Arial"/>
        <family val="2"/>
      </rPr>
      <t xml:space="preserve"> </t>
    </r>
    <r>
      <rPr>
        <vertAlign val="superscript"/>
        <sz val="10"/>
        <color theme="0"/>
        <rFont val="Arial"/>
        <family val="2"/>
      </rPr>
      <t>[2]</t>
    </r>
  </si>
  <si>
    <r>
      <t># of Coordination Efforts</t>
    </r>
    <r>
      <rPr>
        <sz val="10"/>
        <color theme="0"/>
        <rFont val="Arial"/>
        <family val="2"/>
      </rPr>
      <t xml:space="preserve"> </t>
    </r>
    <r>
      <rPr>
        <vertAlign val="superscript"/>
        <sz val="10"/>
        <color theme="0"/>
        <rFont val="Arial"/>
        <family val="2"/>
      </rPr>
      <t>[3]</t>
    </r>
  </si>
  <si>
    <r>
      <t># of Leads</t>
    </r>
    <r>
      <rPr>
        <sz val="10"/>
        <color theme="0"/>
        <rFont val="Arial"/>
        <family val="2"/>
      </rPr>
      <t xml:space="preserve"> </t>
    </r>
    <r>
      <rPr>
        <vertAlign val="superscript"/>
        <sz val="10"/>
        <color theme="0"/>
        <rFont val="Arial"/>
        <family val="2"/>
      </rPr>
      <t>[4]</t>
    </r>
  </si>
  <si>
    <r>
      <t xml:space="preserve"># of Enrollments from Successful Leads </t>
    </r>
    <r>
      <rPr>
        <vertAlign val="superscript"/>
        <sz val="10"/>
        <color theme="0"/>
        <rFont val="Arial"/>
        <family val="2"/>
      </rPr>
      <t>[5]</t>
    </r>
  </si>
  <si>
    <r>
      <t>Virual Energy Coach (PG&amp;E only</t>
    </r>
    <r>
      <rPr>
        <sz val="9"/>
        <rFont val="Arial"/>
        <family val="2"/>
      </rPr>
      <t xml:space="preserve">) </t>
    </r>
    <r>
      <rPr>
        <vertAlign val="superscript"/>
        <sz val="10"/>
        <rFont val="Arial"/>
        <family val="2"/>
      </rPr>
      <t>[9]</t>
    </r>
    <r>
      <rPr>
        <sz val="9"/>
        <rFont val="Arial"/>
        <family val="2"/>
      </rPr>
      <t xml:space="preserve"> </t>
    </r>
  </si>
  <si>
    <r>
      <t xml:space="preserve">Studies </t>
    </r>
    <r>
      <rPr>
        <vertAlign val="superscript"/>
        <sz val="10"/>
        <rFont val="Arial"/>
        <family val="2"/>
      </rPr>
      <t>[1]</t>
    </r>
  </si>
  <si>
    <r>
      <t xml:space="preserve">Joint IOU - 2028 Low Income Needs Assessment (LINA) Study </t>
    </r>
    <r>
      <rPr>
        <vertAlign val="superscript"/>
        <sz val="10"/>
        <rFont val="Arial"/>
        <family val="2"/>
      </rPr>
      <t>[4]</t>
    </r>
  </si>
  <si>
    <r>
      <t xml:space="preserve">Joint IOU - Statewide CARE-ESA Categorical Study </t>
    </r>
    <r>
      <rPr>
        <vertAlign val="superscript"/>
        <sz val="10"/>
        <rFont val="Arial"/>
        <family val="2"/>
      </rPr>
      <t>[5]</t>
    </r>
  </si>
  <si>
    <r>
      <t xml:space="preserve">Joint IOU - Energy Impact Evaluations (2-4 Studies) </t>
    </r>
    <r>
      <rPr>
        <vertAlign val="superscript"/>
        <sz val="10"/>
        <rFont val="Arial"/>
        <family val="2"/>
      </rPr>
      <t>[6]</t>
    </r>
  </si>
  <si>
    <r>
      <t>Joint IOU - Non-Energy Benefits (NEBs) Study</t>
    </r>
    <r>
      <rPr>
        <b/>
        <vertAlign val="superscript"/>
        <sz val="10"/>
        <rFont val="Arial"/>
        <family val="2"/>
      </rPr>
      <t xml:space="preserve"> </t>
    </r>
    <r>
      <rPr>
        <vertAlign val="superscript"/>
        <sz val="10"/>
        <rFont val="Arial"/>
        <family val="2"/>
      </rPr>
      <t>[7]</t>
    </r>
  </si>
  <si>
    <r>
      <t>Joint IOU - Process Evaluation Studies (1-4 Studies)</t>
    </r>
    <r>
      <rPr>
        <b/>
        <vertAlign val="superscript"/>
        <sz val="10"/>
        <rFont val="Arial"/>
        <family val="2"/>
      </rPr>
      <t xml:space="preserve"> </t>
    </r>
    <r>
      <rPr>
        <vertAlign val="superscript"/>
        <sz val="10"/>
        <rFont val="Arial"/>
        <family val="2"/>
      </rPr>
      <t>[6]</t>
    </r>
  </si>
  <si>
    <r>
      <t>Rapid Feedback Research and Analysis</t>
    </r>
    <r>
      <rPr>
        <b/>
        <vertAlign val="superscript"/>
        <sz val="10"/>
        <rFont val="Arial"/>
        <family val="2"/>
      </rPr>
      <t xml:space="preserve"> </t>
    </r>
    <r>
      <rPr>
        <vertAlign val="superscript"/>
        <sz val="10"/>
        <rFont val="Arial"/>
        <family val="2"/>
      </rPr>
      <t>[8]</t>
    </r>
  </si>
  <si>
    <r>
      <rPr>
        <vertAlign val="superscript"/>
        <sz val="10"/>
        <rFont val="Arial"/>
        <family val="2"/>
      </rPr>
      <t xml:space="preserve">[1] </t>
    </r>
    <r>
      <rPr>
        <sz val="10"/>
        <rFont val="Arial"/>
        <family val="2"/>
      </rPr>
      <t xml:space="preserve">Authorized per D.21-06-015. Funds for pilots and studies may be rolled over to the next program year or borrowed from a future program year within the cycle, to allow for flexibility in scheduling changes with these efforts. Funding for studies is not solely supported via the ESA program budget; some studies are jointly supported via the CARE budget. Funding amounts listed reflect PG&amp;E's 30% allocation among the IOUs, except for PG&amp;E-only studies including the "Rapid Feedback Research and Analysis". Final authorized budgets may be adjusted by the ESA/CARE Study Working Group per D.21-06-015. </t>
    </r>
  </si>
  <si>
    <r>
      <rPr>
        <vertAlign val="superscript"/>
        <sz val="10"/>
        <rFont val="Arial"/>
        <family val="2"/>
      </rPr>
      <t xml:space="preserve">[2] </t>
    </r>
    <r>
      <rPr>
        <sz val="10"/>
        <rFont val="Arial"/>
        <family val="2"/>
      </rPr>
      <t xml:space="preserve">PG&amp;E's Advice Letter 4193-G/5718-E approved the Joint Utilities' 2022 LINA Study for $500,000. SCE held the statewide contract for this co-funded study, which was completed in December 2022. PG&amp;E's 30% budget allocation is $150,000, funded 50/50 via ESA and CARE budgets. </t>
    </r>
  </si>
  <si>
    <r>
      <rPr>
        <vertAlign val="superscript"/>
        <sz val="10"/>
        <rFont val="Arial"/>
        <family val="2"/>
      </rPr>
      <t>[4]</t>
    </r>
    <r>
      <rPr>
        <sz val="10"/>
        <rFont val="Arial"/>
        <family val="2"/>
      </rPr>
      <t xml:space="preserve"> Authorized per D.21-06-015, the 2028 LINA is required to be completed by Dec 2028 and is funded 50/50 via ESA and CARE budgets.</t>
    </r>
  </si>
  <si>
    <r>
      <rPr>
        <vertAlign val="superscript"/>
        <sz val="10"/>
        <rFont val="Arial"/>
        <family val="2"/>
      </rPr>
      <t xml:space="preserve">[5] </t>
    </r>
    <r>
      <rPr>
        <sz val="10"/>
        <rFont val="Arial"/>
        <family val="2"/>
      </rPr>
      <t>Authorized per D.21-06-015, the Categorical Study is funded 50/50 via ESA and CARE budgets. SDG&amp;E held the statewide contract for this co-funded study, which was completed in June 2023. PG&amp;E's 30% budget allocation is $45,000, of which $22,500 is the ESA funded portion.</t>
    </r>
  </si>
  <si>
    <r>
      <rPr>
        <vertAlign val="superscript"/>
        <sz val="10"/>
        <rFont val="Arial"/>
        <family val="2"/>
      </rPr>
      <t>[7]</t>
    </r>
    <r>
      <rPr>
        <b/>
        <vertAlign val="superscript"/>
        <sz val="10"/>
        <rFont val="Arial"/>
        <family val="2"/>
      </rPr>
      <t xml:space="preserve"> </t>
    </r>
    <r>
      <rPr>
        <sz val="10"/>
        <rFont val="Arial"/>
        <family val="2"/>
      </rPr>
      <t xml:space="preserve">Authorized per D.21-06-015, the NEBs Study is required to be completed by June 2025 and is funded by the ESA portfolio budget. SCE holds the statewide contract for this co-funded study. PG&amp;E's 30% budget allocation is $150,000.  </t>
    </r>
  </si>
  <si>
    <r>
      <rPr>
        <vertAlign val="superscript"/>
        <sz val="10"/>
        <rFont val="Arial"/>
        <family val="2"/>
      </rPr>
      <t xml:space="preserve">[8] </t>
    </r>
    <r>
      <rPr>
        <sz val="10"/>
        <rFont val="Arial"/>
        <family val="2"/>
      </rPr>
      <t>Authorized per D.21-06-015, to be used for IOU-specific studies as needed. Unused annual budget may be carried forward until the end of the program cycle.</t>
    </r>
  </si>
  <si>
    <r>
      <rPr>
        <vertAlign val="superscript"/>
        <sz val="10"/>
        <rFont val="Arial"/>
        <family val="2"/>
      </rPr>
      <t>[9]</t>
    </r>
    <r>
      <rPr>
        <b/>
        <sz val="10"/>
        <rFont val="Arial"/>
        <family val="2"/>
      </rPr>
      <t xml:space="preserve"> </t>
    </r>
    <r>
      <rPr>
        <sz val="10"/>
        <rFont val="Arial"/>
        <family val="2"/>
      </rPr>
      <t xml:space="preserve">VEC Pilot total authorized budget $1.3M, ($325K annually, 2021-2024. Cycle to date is $-563; incurred $76,562 in 2021, $152,563 in 2022, and a refund credit of $-229,688 in 2023 when the implementer contract was cancelled and the Pilot stopped. Any unspent funds after 2024 will be used to off-set collection. </t>
    </r>
  </si>
  <si>
    <r>
      <t>ESA Table 15 - Tribal Outreach</t>
    </r>
    <r>
      <rPr>
        <sz val="10"/>
        <rFont val="Arial"/>
        <family val="2"/>
      </rPr>
      <t xml:space="preserve"> </t>
    </r>
    <r>
      <rPr>
        <vertAlign val="superscript"/>
        <sz val="10"/>
        <rFont val="Arial"/>
        <family val="2"/>
      </rPr>
      <t>[1]</t>
    </r>
  </si>
  <si>
    <r>
      <rPr>
        <vertAlign val="superscript"/>
        <sz val="10"/>
        <rFont val="Arial"/>
        <family val="2"/>
      </rPr>
      <t>[1]</t>
    </r>
    <r>
      <rPr>
        <sz val="10"/>
        <rFont val="Arial"/>
        <family val="2"/>
      </rPr>
      <t xml:space="preserve"> </t>
    </r>
    <r>
      <rPr>
        <sz val="9"/>
        <rFont val="Arial"/>
        <family val="2"/>
      </rPr>
      <t>Summary data which includes tribal outreach as related to all programs in the ESA portfolio, including ESA Main Program (SF, MH, MF-In-Unit), Pilot Plus and Pilot Deep, MFWB, and CSD Leveraging.</t>
    </r>
  </si>
  <si>
    <r>
      <t># of Households Eligible</t>
    </r>
    <r>
      <rPr>
        <sz val="10"/>
        <color theme="0"/>
        <rFont val="Arial"/>
        <family val="2"/>
      </rPr>
      <t xml:space="preserve"> </t>
    </r>
    <r>
      <rPr>
        <vertAlign val="superscript"/>
        <sz val="10"/>
        <color theme="0"/>
        <rFont val="Arial"/>
        <family val="2"/>
      </rPr>
      <t>[1]</t>
    </r>
  </si>
  <si>
    <r>
      <t># of Households Treated</t>
    </r>
    <r>
      <rPr>
        <vertAlign val="superscript"/>
        <sz val="10"/>
        <color theme="0"/>
        <rFont val="Arial"/>
        <family val="2"/>
      </rPr>
      <t xml:space="preserve"> [2]</t>
    </r>
  </si>
  <si>
    <r>
      <t xml:space="preserve"># of Households Contacted </t>
    </r>
    <r>
      <rPr>
        <vertAlign val="superscript"/>
        <sz val="10"/>
        <color theme="0"/>
        <rFont val="Arial"/>
        <family val="2"/>
      </rPr>
      <t>[3]</t>
    </r>
  </si>
  <si>
    <r>
      <t xml:space="preserve">Rate of Uptake =  (C/E) </t>
    </r>
    <r>
      <rPr>
        <vertAlign val="superscript"/>
        <sz val="10"/>
        <color theme="0"/>
        <rFont val="Arial"/>
        <family val="2"/>
      </rPr>
      <t>[18]</t>
    </r>
  </si>
  <si>
    <r>
      <t>Avg. Energy Savings (kWh) Per Treated Households (Energy Saving and HCS Measures)</t>
    </r>
    <r>
      <rPr>
        <b/>
        <vertAlign val="superscript"/>
        <sz val="10"/>
        <color theme="0"/>
        <rFont val="Arial"/>
        <family val="2"/>
      </rPr>
      <t xml:space="preserve"> </t>
    </r>
    <r>
      <rPr>
        <vertAlign val="superscript"/>
        <sz val="10"/>
        <color theme="0"/>
        <rFont val="Arial"/>
        <family val="2"/>
      </rPr>
      <t>[4]</t>
    </r>
  </si>
  <si>
    <r>
      <t>Avg. Energy Savings  (Therms) Per Treated Households (Energy Saving Measures only)</t>
    </r>
    <r>
      <rPr>
        <sz val="10"/>
        <color theme="0"/>
        <rFont val="Arial"/>
        <family val="2"/>
      </rPr>
      <t xml:space="preserve"> </t>
    </r>
    <r>
      <rPr>
        <vertAlign val="superscript"/>
        <sz val="10"/>
        <color theme="0"/>
        <rFont val="Arial"/>
        <family val="2"/>
      </rPr>
      <t>[5]</t>
    </r>
  </si>
  <si>
    <r>
      <t xml:space="preserve">
Avg. HH Energy Savings (kWh) / Total Annual Energy Use (kWh) </t>
    </r>
    <r>
      <rPr>
        <vertAlign val="superscript"/>
        <sz val="10"/>
        <color theme="0"/>
        <rFont val="Arial"/>
        <family val="2"/>
      </rPr>
      <t>[20]</t>
    </r>
  </si>
  <si>
    <r>
      <t xml:space="preserve">
Avg. HH Energy Savings (Therms) / Total Annual Energy Use (Therms) </t>
    </r>
    <r>
      <rPr>
        <vertAlign val="superscript"/>
        <sz val="10"/>
        <color theme="0"/>
        <rFont val="Arial"/>
        <family val="2"/>
      </rPr>
      <t>[20]</t>
    </r>
  </si>
  <si>
    <r>
      <t>Seniors</t>
    </r>
    <r>
      <rPr>
        <b/>
        <sz val="10"/>
        <color theme="1"/>
        <rFont val="Arial"/>
        <family val="2"/>
      </rPr>
      <t xml:space="preserve"> </t>
    </r>
    <r>
      <rPr>
        <vertAlign val="superscript"/>
        <sz val="10"/>
        <color theme="1"/>
        <rFont val="Arial"/>
        <family val="2"/>
      </rPr>
      <t>[6]</t>
    </r>
  </si>
  <si>
    <r>
      <t>Hard-to-Reach</t>
    </r>
    <r>
      <rPr>
        <b/>
        <vertAlign val="superscript"/>
        <sz val="10"/>
        <color theme="1"/>
        <rFont val="Arial"/>
        <family val="2"/>
      </rPr>
      <t xml:space="preserve"> </t>
    </r>
    <r>
      <rPr>
        <vertAlign val="superscript"/>
        <sz val="10"/>
        <color theme="1"/>
        <rFont val="Arial"/>
        <family val="2"/>
      </rPr>
      <t>[7]</t>
    </r>
  </si>
  <si>
    <r>
      <t xml:space="preserve">Vulnerable </t>
    </r>
    <r>
      <rPr>
        <vertAlign val="superscript"/>
        <sz val="10"/>
        <color theme="1"/>
        <rFont val="Arial"/>
        <family val="2"/>
      </rPr>
      <t>[8]</t>
    </r>
  </si>
  <si>
    <r>
      <t xml:space="preserve">Tribal </t>
    </r>
    <r>
      <rPr>
        <vertAlign val="superscript"/>
        <sz val="10"/>
        <color theme="1"/>
        <rFont val="Arial"/>
        <family val="2"/>
      </rPr>
      <t>[19]</t>
    </r>
  </si>
  <si>
    <r>
      <t xml:space="preserve">Wildfire Zone </t>
    </r>
    <r>
      <rPr>
        <vertAlign val="superscript"/>
        <sz val="10"/>
        <color theme="1"/>
        <rFont val="Arial"/>
        <family val="2"/>
      </rPr>
      <t>[9]</t>
    </r>
  </si>
  <si>
    <r>
      <t>Disconnected</t>
    </r>
    <r>
      <rPr>
        <b/>
        <sz val="10"/>
        <color theme="1"/>
        <rFont val="Arial"/>
        <family val="2"/>
      </rPr>
      <t xml:space="preserve"> </t>
    </r>
    <r>
      <rPr>
        <vertAlign val="superscript"/>
        <sz val="10"/>
        <color theme="1"/>
        <rFont val="Arial"/>
        <family val="2"/>
      </rPr>
      <t>[11]</t>
    </r>
  </si>
  <si>
    <r>
      <t>Arrearages</t>
    </r>
    <r>
      <rPr>
        <b/>
        <sz val="10"/>
        <color theme="1"/>
        <rFont val="Arial"/>
        <family val="2"/>
      </rPr>
      <t xml:space="preserve"> </t>
    </r>
    <r>
      <rPr>
        <vertAlign val="superscript"/>
        <sz val="10"/>
        <color theme="1"/>
        <rFont val="Arial"/>
        <family val="2"/>
      </rPr>
      <t>[12]</t>
    </r>
  </si>
  <si>
    <r>
      <t>High Usage</t>
    </r>
    <r>
      <rPr>
        <b/>
        <sz val="10"/>
        <color theme="1"/>
        <rFont val="Arial"/>
        <family val="2"/>
      </rPr>
      <t xml:space="preserve"> </t>
    </r>
    <r>
      <rPr>
        <vertAlign val="superscript"/>
        <sz val="10"/>
        <color theme="1"/>
        <rFont val="Arial"/>
        <family val="2"/>
      </rPr>
      <t>[13]</t>
    </r>
  </si>
  <si>
    <r>
      <t>High Energy Burden</t>
    </r>
    <r>
      <rPr>
        <b/>
        <sz val="10"/>
        <color theme="1"/>
        <rFont val="Arial"/>
        <family val="2"/>
      </rPr>
      <t xml:space="preserve"> </t>
    </r>
    <r>
      <rPr>
        <vertAlign val="superscript"/>
        <sz val="10"/>
        <color theme="1"/>
        <rFont val="Arial"/>
        <family val="2"/>
      </rPr>
      <t>[14]</t>
    </r>
  </si>
  <si>
    <r>
      <t xml:space="preserve">SEVI </t>
    </r>
    <r>
      <rPr>
        <vertAlign val="superscript"/>
        <sz val="10"/>
        <color theme="1"/>
        <rFont val="Arial"/>
        <family val="2"/>
      </rPr>
      <t>[15]</t>
    </r>
  </si>
  <si>
    <r>
      <t xml:space="preserve">Affordability Ratio </t>
    </r>
    <r>
      <rPr>
        <vertAlign val="superscript"/>
        <sz val="10"/>
        <color theme="1"/>
        <rFont val="Arial"/>
        <family val="2"/>
      </rPr>
      <t>[16]</t>
    </r>
  </si>
  <si>
    <r>
      <t xml:space="preserve">Respiratory (Asthma) </t>
    </r>
    <r>
      <rPr>
        <vertAlign val="superscript"/>
        <sz val="10"/>
        <color theme="1"/>
        <rFont val="Arial"/>
        <family val="2"/>
      </rPr>
      <t>[17]</t>
    </r>
  </si>
  <si>
    <r>
      <rPr>
        <vertAlign val="superscript"/>
        <sz val="10"/>
        <color theme="1"/>
        <rFont val="Arial"/>
        <family val="2"/>
      </rPr>
      <t>[*]</t>
    </r>
    <r>
      <rPr>
        <sz val="10"/>
        <color theme="1"/>
        <rFont val="Arial"/>
        <family val="2"/>
      </rPr>
      <t xml:space="preserve"> </t>
    </r>
    <r>
      <rPr>
        <sz val="9"/>
        <color theme="1"/>
        <rFont val="Arial"/>
        <family val="2"/>
      </rPr>
      <t>PG&amp;E is reporting on these customer segments at the direction of the Energy Division with the caveat that estimates/numbers may be compiled from multiple sources, based on available estimates, and/or self-reported data. The numbers may not be additive.</t>
    </r>
  </si>
  <si>
    <r>
      <rPr>
        <vertAlign val="superscript"/>
        <sz val="10"/>
        <color theme="1"/>
        <rFont val="Arial"/>
        <family val="2"/>
      </rPr>
      <t>[2]</t>
    </r>
    <r>
      <rPr>
        <b/>
        <sz val="9"/>
        <color theme="1"/>
        <rFont val="Arial"/>
        <family val="2"/>
      </rPr>
      <t xml:space="preserve"> </t>
    </r>
    <r>
      <rPr>
        <sz val="9"/>
        <color theme="1"/>
        <rFont val="Arial"/>
        <family val="2"/>
      </rPr>
      <t xml:space="preserve">Households treated data is not additive because customers may be represented in multiple categories. Data is compiled based on ESA measures received YTD, and may include enrollments from prior years. </t>
    </r>
  </si>
  <si>
    <r>
      <rPr>
        <vertAlign val="superscript"/>
        <sz val="10"/>
        <color theme="1"/>
        <rFont val="Arial"/>
        <family val="2"/>
      </rPr>
      <t>[1]</t>
    </r>
    <r>
      <rPr>
        <sz val="10"/>
        <color theme="1"/>
        <rFont val="Arial"/>
        <family val="2"/>
      </rPr>
      <t xml:space="preserve"> </t>
    </r>
    <r>
      <rPr>
        <sz val="9"/>
        <color theme="1"/>
        <rFont val="Arial"/>
        <family val="2"/>
      </rPr>
      <t>The estimates for eligible households will be provided based on the 250% Federal Poverty Guidelines where applicable.</t>
    </r>
  </si>
  <si>
    <r>
      <rPr>
        <vertAlign val="superscript"/>
        <sz val="10"/>
        <color theme="1"/>
        <rFont val="Arial"/>
        <family val="2"/>
      </rPr>
      <t>[3]</t>
    </r>
    <r>
      <rPr>
        <sz val="10"/>
        <color theme="1"/>
        <rFont val="Arial"/>
        <family val="2"/>
      </rPr>
      <t xml:space="preserve"> </t>
    </r>
    <r>
      <rPr>
        <sz val="9"/>
        <color theme="1"/>
        <rFont val="Arial"/>
        <family val="2"/>
      </rPr>
      <t>The number of household contacted includes YTD leads and enrollments.</t>
    </r>
  </si>
  <si>
    <r>
      <rPr>
        <vertAlign val="superscript"/>
        <sz val="10"/>
        <color theme="1"/>
        <rFont val="Arial"/>
        <family val="2"/>
      </rPr>
      <t>[4]</t>
    </r>
    <r>
      <rPr>
        <sz val="10"/>
        <color theme="1"/>
        <rFont val="Arial"/>
        <family val="2"/>
      </rPr>
      <t xml:space="preserve"> </t>
    </r>
    <r>
      <rPr>
        <sz val="9"/>
        <color theme="1"/>
        <rFont val="Arial"/>
        <family val="2"/>
      </rPr>
      <t>PG&amp;E has considered the energy savings associated with all ESA measures installed for this entry, regardless of whether the savings have a negative or positive value for kW, kWh, and/or Therms. Many measures offered in ESA provide Non-Energy Benefits (including Health, Comfort, and Safety (HCS)) in addition to energy savings, and some of these measures may be associated with a negative savings value.</t>
    </r>
  </si>
  <si>
    <r>
      <rPr>
        <vertAlign val="superscript"/>
        <sz val="10"/>
        <color theme="1"/>
        <rFont val="Arial"/>
        <family val="2"/>
      </rPr>
      <t>[6]</t>
    </r>
    <r>
      <rPr>
        <sz val="10"/>
        <color theme="1"/>
        <rFont val="Arial"/>
        <family val="2"/>
      </rPr>
      <t xml:space="preserve"> </t>
    </r>
    <r>
      <rPr>
        <sz val="9"/>
        <color theme="1"/>
        <rFont val="Arial"/>
        <family val="2"/>
      </rPr>
      <t>This represents the number of households with at least one member who is at least 60 years old at the time of data collection.</t>
    </r>
  </si>
  <si>
    <r>
      <rPr>
        <vertAlign val="superscript"/>
        <sz val="10"/>
        <color theme="1"/>
        <rFont val="Arial"/>
        <family val="2"/>
      </rPr>
      <t>[7]</t>
    </r>
    <r>
      <rPr>
        <b/>
        <sz val="9"/>
        <color theme="1"/>
        <rFont val="Arial"/>
        <family val="2"/>
      </rPr>
      <t xml:space="preserve"> </t>
    </r>
    <r>
      <rPr>
        <sz val="9"/>
        <color theme="1"/>
        <rFont val="Arial"/>
        <family val="2"/>
      </rPr>
      <t>"Hard-to-reach" residential customers include “those customers who do not have easy access to program information or generally do not participate in energy efficiency programs due to a language, income, housing type, geographic, or home ownership (split incentives) barrier” (Advice Letter 4482-G/6314-E dated September 1, 2021). For the purpose of this reporting, PG&amp;E is defining ‘hard-to-reach” as those residential customer self-identified as not preferring or speaking English as the primary language because income, housing type, geographic, and homeownership information is reported elsewhere on this table.</t>
    </r>
  </si>
  <si>
    <r>
      <rPr>
        <vertAlign val="superscript"/>
        <sz val="10"/>
        <color theme="1"/>
        <rFont val="Arial"/>
        <family val="2"/>
      </rPr>
      <t>[5]</t>
    </r>
    <r>
      <rPr>
        <sz val="10"/>
        <color theme="1"/>
        <rFont val="Arial"/>
        <family val="2"/>
      </rPr>
      <t xml:space="preserve"> </t>
    </r>
    <r>
      <rPr>
        <sz val="9"/>
        <color theme="1"/>
        <rFont val="Arial"/>
        <family val="2"/>
      </rPr>
      <t>PG&amp;E has considered only the energy savings associated with the ESA measures installed for this entry that have a positive value for kWh and/or Therms. Installed ESA measures with a negative savings value for both kWh and Therms were excluded.</t>
    </r>
  </si>
  <si>
    <r>
      <rPr>
        <vertAlign val="superscript"/>
        <sz val="10"/>
        <color theme="1"/>
        <rFont val="Arial"/>
        <family val="2"/>
      </rPr>
      <t>[8]</t>
    </r>
    <r>
      <rPr>
        <sz val="9"/>
        <color theme="1"/>
        <rFont val="Arial"/>
        <family val="2"/>
      </rPr>
      <t xml:space="preserve"> Vulnerable refers to Disadvantaged Vulnerable Communities (DVC) which consist consists of communities in the 25% highest scoring census tracts according to the most current versions of the California Communities Environmental Health Screening Tool (CalEnviroScreen), as well as all California tribal lands, census tracts that score in the highest 5% of Pollution Burden within CalEnviroScreen, but do not receive an overall CalEnviroScreen score due to unreliable public health and socioeconomic data, and census tracts with median household incomes less than 60% of state median income.</t>
    </r>
  </si>
  <si>
    <r>
      <rPr>
        <vertAlign val="superscript"/>
        <sz val="10"/>
        <color theme="1"/>
        <rFont val="Arial"/>
        <family val="2"/>
      </rPr>
      <t>[11]</t>
    </r>
    <r>
      <rPr>
        <sz val="10"/>
        <color theme="1"/>
        <rFont val="Arial"/>
        <family val="2"/>
      </rPr>
      <t xml:space="preserve"> </t>
    </r>
    <r>
      <rPr>
        <sz val="9"/>
        <color theme="1"/>
        <rFont val="Arial"/>
        <family val="2"/>
      </rPr>
      <t>Rates are based on the previous year.</t>
    </r>
  </si>
  <si>
    <r>
      <rPr>
        <vertAlign val="superscript"/>
        <sz val="10"/>
        <color theme="1"/>
        <rFont val="Arial"/>
        <family val="2"/>
      </rPr>
      <t>[12]</t>
    </r>
    <r>
      <rPr>
        <b/>
        <sz val="9"/>
        <color theme="1"/>
        <rFont val="Arial"/>
        <family val="2"/>
      </rPr>
      <t xml:space="preserve"> </t>
    </r>
    <r>
      <rPr>
        <sz val="9"/>
        <color theme="1"/>
        <rFont val="Arial"/>
        <family val="2"/>
      </rPr>
      <t>PG&amp;E defines arrearages as overdue balance greater than 30 days. Estimated eligibility is based on CARE/FERA households with arrearages in the prior year as reported in PG&amp;E's R.18-07-015 Monthly Disconnection Report through December 2023.</t>
    </r>
  </si>
  <si>
    <r>
      <rPr>
        <vertAlign val="superscript"/>
        <sz val="10"/>
        <color theme="1"/>
        <rFont val="Arial"/>
        <family val="2"/>
      </rPr>
      <t>[14]</t>
    </r>
    <r>
      <rPr>
        <sz val="9"/>
        <color theme="1"/>
        <rFont val="Arial"/>
        <family val="2"/>
      </rPr>
      <t xml:space="preserve"> PG&amp;E utilizes the Low-Income Energy Affordability Data (LEAD) Tool developed DOE’s Office of Energy Efficiency &amp; Renewable Energy to identify census tracts with high energy burden for households at below 200 % Federal Poverty Level (FPL) that are in PG&amp;E’s service territory. The 2016 Needs Assessment for the Energy Savings Assistance and the California Alternate Rates for Energy Programs describes households that spent more 6.3% of their annual income on energy bills as having high energy burden (p.47).</t>
    </r>
  </si>
  <si>
    <r>
      <rPr>
        <vertAlign val="superscript"/>
        <sz val="10"/>
        <color theme="1"/>
        <rFont val="Arial"/>
        <family val="2"/>
      </rPr>
      <t>[16]</t>
    </r>
    <r>
      <rPr>
        <sz val="9"/>
        <color theme="1"/>
        <rFont val="Arial"/>
        <family val="2"/>
      </rPr>
      <t xml:space="preserve"> The Affordability Ratio (AR) metric quantifies the percentage of a representative household’s income that would be used to pay for an essential utility service after non-discretionary expenses such as housing and other essential utility service charges are deducted from the household’s income. Using Gas AR20 and Electric AR20 data for 2022 (using 2021 base year) provided by the CPUC Energy Divison, PG&amp;E selects census tracts with Electric AR20  at above 15% or Gas AR20  above 10% to identify areas within its service territory as having high affordability ratio.</t>
    </r>
  </si>
  <si>
    <r>
      <rPr>
        <vertAlign val="superscript"/>
        <sz val="10"/>
        <color theme="1"/>
        <rFont val="Arial"/>
        <family val="2"/>
      </rPr>
      <t>[18]</t>
    </r>
    <r>
      <rPr>
        <sz val="10"/>
        <color theme="1"/>
        <rFont val="Arial"/>
        <family val="2"/>
      </rPr>
      <t xml:space="preserve"> </t>
    </r>
    <r>
      <rPr>
        <sz val="9"/>
        <color theme="1"/>
        <rFont val="Arial"/>
        <family val="2"/>
      </rPr>
      <t>Rate of Uptake may be greater than 100% as homes that have received treatment this year may have been enrolled/contacted in the prior year.</t>
    </r>
  </si>
  <si>
    <r>
      <rPr>
        <vertAlign val="superscript"/>
        <sz val="10"/>
        <color theme="1"/>
        <rFont val="Arial"/>
        <family val="2"/>
      </rPr>
      <t>[19]</t>
    </r>
    <r>
      <rPr>
        <b/>
        <sz val="9"/>
        <color theme="1"/>
        <rFont val="Arial"/>
        <family val="2"/>
      </rPr>
      <t xml:space="preserve"> </t>
    </r>
    <r>
      <rPr>
        <sz val="9"/>
        <color theme="1"/>
        <rFont val="Arial"/>
        <family val="2"/>
      </rPr>
      <t xml:space="preserve">Currently, this data captures tribal households located on federally-recognized tribes whose trust lands are identified in the Bureau of Indian Affairs and households that self-identified as Native American. It does not include ESA participants from non federally-recognized tribes who do not self-identify as Native American. </t>
    </r>
  </si>
  <si>
    <r>
      <rPr>
        <vertAlign val="superscript"/>
        <sz val="10"/>
        <color theme="1"/>
        <rFont val="Arial"/>
        <family val="2"/>
      </rPr>
      <t>[20]</t>
    </r>
    <r>
      <rPr>
        <sz val="10"/>
        <color theme="1"/>
        <rFont val="Arial"/>
        <family val="2"/>
      </rPr>
      <t xml:space="preserve"> </t>
    </r>
    <r>
      <rPr>
        <sz val="9"/>
        <color theme="1"/>
        <rFont val="Arial"/>
        <family val="2"/>
      </rPr>
      <t>PG&amp;E is using the average total annual energy use (in kWh or Therms) as the denominator in Column M and Column N, respectively.</t>
    </r>
  </si>
  <si>
    <r>
      <rPr>
        <vertAlign val="superscript"/>
        <sz val="10"/>
        <color theme="1"/>
        <rFont val="Arial"/>
        <family val="2"/>
      </rPr>
      <t>[15]</t>
    </r>
    <r>
      <rPr>
        <b/>
        <sz val="9"/>
        <color theme="1"/>
        <rFont val="Arial"/>
        <family val="2"/>
      </rPr>
      <t xml:space="preserve"> </t>
    </r>
    <r>
      <rPr>
        <sz val="9"/>
        <color theme="1"/>
        <rFont val="Arial"/>
        <family val="2"/>
      </rPr>
      <t>The Socioeconomic Vulnerability Index (SEVI) metric represents the relative socioeconomic standing of census tracts, referred to as communities, in terms of poverty, unemployment, educational attainment, linguistic isolation, and percentage of income spent on housing. PG&amp;E utilizes the SEVI data provided by the CPUC to map its service territory by SEVI scores (L: 0 to 33; M: &gt;33 to 66; H: &gt;66).</t>
    </r>
  </si>
  <si>
    <r>
      <rPr>
        <vertAlign val="superscript"/>
        <sz val="10"/>
        <color theme="1"/>
        <rFont val="Arial"/>
        <family val="2"/>
      </rPr>
      <t>[17]</t>
    </r>
    <r>
      <rPr>
        <sz val="9"/>
        <color theme="1"/>
        <rFont val="Arial"/>
        <family val="2"/>
      </rPr>
      <t xml:space="preserve"> PG&amp;E utilizes the ‘Asthmas’ indicator in CalEnviroScreen 4.0 (published by the California Office of Environmental Health Hazard Assessment) as a proxy to identify locations with varying levels of respiratory conditions within its service territory. L: 0-33 percentile; M: &gt;33-66 percentile; L: &gt;66-100 percentile.</t>
    </r>
  </si>
  <si>
    <r>
      <t>Authorized Budget</t>
    </r>
    <r>
      <rPr>
        <b/>
        <vertAlign val="superscript"/>
        <sz val="10"/>
        <color theme="0"/>
        <rFont val="Arial"/>
        <family val="2"/>
      </rPr>
      <t xml:space="preserve"> </t>
    </r>
    <r>
      <rPr>
        <vertAlign val="superscript"/>
        <sz val="10"/>
        <color theme="0"/>
        <rFont val="Arial"/>
        <family val="2"/>
      </rPr>
      <t>[1]</t>
    </r>
  </si>
  <si>
    <r>
      <t xml:space="preserve">Total Shifted </t>
    </r>
    <r>
      <rPr>
        <vertAlign val="superscript"/>
        <sz val="10"/>
        <color theme="0"/>
        <rFont val="Arial"/>
        <family val="2"/>
      </rPr>
      <t>[5]</t>
    </r>
  </si>
  <si>
    <r>
      <t>CHANGES Program</t>
    </r>
    <r>
      <rPr>
        <b/>
        <sz val="10"/>
        <color theme="1"/>
        <rFont val="Arial"/>
        <family val="2"/>
      </rPr>
      <t xml:space="preserve"> </t>
    </r>
    <r>
      <rPr>
        <vertAlign val="superscript"/>
        <sz val="10"/>
        <color theme="1"/>
        <rFont val="Arial"/>
        <family val="2"/>
      </rPr>
      <t>[2]</t>
    </r>
  </si>
  <si>
    <r>
      <t>Studies and Pilots</t>
    </r>
    <r>
      <rPr>
        <b/>
        <sz val="10"/>
        <color theme="1"/>
        <rFont val="Arial"/>
        <family val="2"/>
      </rPr>
      <t xml:space="preserve"> </t>
    </r>
    <r>
      <rPr>
        <vertAlign val="superscript"/>
        <sz val="10"/>
        <color theme="1"/>
        <rFont val="Arial"/>
        <family val="2"/>
      </rPr>
      <t>[3]</t>
    </r>
  </si>
  <si>
    <r>
      <t>Measurement &amp; Evaluation</t>
    </r>
    <r>
      <rPr>
        <b/>
        <sz val="10"/>
        <color theme="1"/>
        <rFont val="Arial"/>
        <family val="2"/>
      </rPr>
      <t xml:space="preserve"> </t>
    </r>
    <r>
      <rPr>
        <vertAlign val="superscript"/>
        <sz val="10"/>
        <color theme="1"/>
        <rFont val="Arial"/>
        <family val="2"/>
      </rPr>
      <t>[4]</t>
    </r>
  </si>
  <si>
    <r>
      <t xml:space="preserve">CARE Rate Discount </t>
    </r>
    <r>
      <rPr>
        <vertAlign val="superscript"/>
        <sz val="10"/>
        <color theme="1"/>
        <rFont val="Arial"/>
        <family val="2"/>
      </rPr>
      <t>[6]</t>
    </r>
  </si>
  <si>
    <r>
      <rPr>
        <vertAlign val="superscript"/>
        <sz val="10"/>
        <color theme="1"/>
        <rFont val="Arial"/>
        <family val="2"/>
      </rPr>
      <t>[1]</t>
    </r>
    <r>
      <rPr>
        <b/>
        <sz val="9"/>
        <color theme="1"/>
        <rFont val="Arial"/>
        <family val="2"/>
      </rPr>
      <t xml:space="preserve"> </t>
    </r>
    <r>
      <rPr>
        <sz val="9"/>
        <color theme="1"/>
        <rFont val="Arial"/>
        <family val="2"/>
      </rPr>
      <t>Reflects total authorized funding approved in D.21-06-015, Attachment 1, Table 2.</t>
    </r>
  </si>
  <si>
    <r>
      <rPr>
        <vertAlign val="superscript"/>
        <sz val="10"/>
        <color theme="1"/>
        <rFont val="Arial"/>
        <family val="2"/>
      </rPr>
      <t>[2]</t>
    </r>
    <r>
      <rPr>
        <b/>
        <sz val="9"/>
        <color theme="1"/>
        <rFont val="Arial"/>
        <family val="2"/>
      </rPr>
      <t xml:space="preserve"> </t>
    </r>
    <r>
      <rPr>
        <sz val="9"/>
        <color theme="1"/>
        <rFont val="Arial"/>
        <family val="2"/>
      </rPr>
      <t xml:space="preserve">Decision 15-12-047 transitioned from CHANGES pilot to CHANGES program and funding for the effort is captured herein. D.21-06-015 approved funding for the CHANGES program through CARE program for PYs 2021-2026. </t>
    </r>
  </si>
  <si>
    <r>
      <rPr>
        <vertAlign val="superscript"/>
        <sz val="10"/>
        <color theme="1"/>
        <rFont val="Arial"/>
        <family val="2"/>
      </rPr>
      <t>[3]</t>
    </r>
    <r>
      <rPr>
        <sz val="9"/>
        <color theme="1"/>
        <rFont val="Arial"/>
        <family val="2"/>
      </rPr>
      <t xml:space="preserve"> Reflects the budget and expenses for the CARE portion of the 2025 LINA Study.</t>
    </r>
  </si>
  <si>
    <r>
      <rPr>
        <vertAlign val="superscript"/>
        <sz val="10"/>
        <color theme="1"/>
        <rFont val="Arial"/>
        <family val="2"/>
      </rPr>
      <t>[4]</t>
    </r>
    <r>
      <rPr>
        <sz val="10"/>
        <color theme="1"/>
        <rFont val="Arial"/>
        <family val="2"/>
      </rPr>
      <t xml:space="preserve"> </t>
    </r>
    <r>
      <rPr>
        <sz val="9"/>
        <color theme="1"/>
        <rFont val="Arial"/>
        <family val="2"/>
      </rPr>
      <t>Reflects the budget and expenses for Annual Eligibility Estimates prepared by Athens Research on behalf of the utilities.</t>
    </r>
  </si>
  <si>
    <r>
      <rPr>
        <vertAlign val="superscript"/>
        <sz val="10"/>
        <color theme="1"/>
        <rFont val="Arial"/>
        <family val="2"/>
      </rPr>
      <t>[5]</t>
    </r>
    <r>
      <rPr>
        <b/>
        <sz val="9"/>
        <color theme="1"/>
        <rFont val="Arial"/>
        <family val="2"/>
      </rPr>
      <t xml:space="preserve"> </t>
    </r>
    <r>
      <rPr>
        <sz val="9"/>
        <color theme="1"/>
        <rFont val="Arial"/>
        <family val="2"/>
      </rPr>
      <t>Reflects fund shift in accordance with the rules set forth in D.08-11-031 as modified by D.10-10-008, D.16-11-022, D.17-12-009 and D.21-06-015, which granted the IOUs authority to shift funds between the CARE program categories.  The information in the "Total Shifted" and "Shifted to/from?" column is for illustrative purposes only, to disclose how funds from the overall authorized budget can be shifted between categories</t>
    </r>
  </si>
  <si>
    <r>
      <rPr>
        <vertAlign val="superscript"/>
        <sz val="10"/>
        <color theme="1"/>
        <rFont val="Arial"/>
        <family val="2"/>
      </rPr>
      <t>[6]</t>
    </r>
    <r>
      <rPr>
        <b/>
        <sz val="9"/>
        <color theme="1"/>
        <rFont val="Arial"/>
        <family val="2"/>
      </rPr>
      <t xml:space="preserve"> </t>
    </r>
    <r>
      <rPr>
        <sz val="9"/>
        <color theme="1"/>
        <rFont val="Arial"/>
        <family val="2"/>
      </rPr>
      <t xml:space="preserve">Total program administrative expenses did not exceed the overall authorized budget. The CARE discount exceeded the authorized amount by $409,379,253. Per D.02-09-021, PG&amp;E is authorized to recover the full value of the discount through the CARE two-way balancing account on an automatic pass-through basis. </t>
    </r>
  </si>
  <si>
    <r>
      <t xml:space="preserve">Inter-Utility </t>
    </r>
    <r>
      <rPr>
        <vertAlign val="superscript"/>
        <sz val="10"/>
        <rFont val="Arial"/>
        <family val="2"/>
      </rPr>
      <t>[1]</t>
    </r>
  </si>
  <si>
    <r>
      <t xml:space="preserve">Intra-Utility </t>
    </r>
    <r>
      <rPr>
        <vertAlign val="superscript"/>
        <sz val="10"/>
        <rFont val="Arial"/>
        <family val="2"/>
      </rPr>
      <t>[2]</t>
    </r>
  </si>
  <si>
    <r>
      <t>Leveraging</t>
    </r>
    <r>
      <rPr>
        <sz val="10"/>
        <rFont val="Arial"/>
        <family val="2"/>
      </rPr>
      <t xml:space="preserve"> </t>
    </r>
    <r>
      <rPr>
        <vertAlign val="superscript"/>
        <sz val="10"/>
        <rFont val="Arial"/>
        <family val="2"/>
      </rPr>
      <t>[3]</t>
    </r>
  </si>
  <si>
    <r>
      <rPr>
        <vertAlign val="superscript"/>
        <sz val="10"/>
        <rFont val="Arial"/>
        <family val="2"/>
      </rPr>
      <t>[1]</t>
    </r>
    <r>
      <rPr>
        <b/>
        <sz val="9"/>
        <rFont val="Arial"/>
        <family val="2"/>
      </rPr>
      <t xml:space="preserve"> </t>
    </r>
    <r>
      <rPr>
        <sz val="9"/>
        <rFont val="Arial"/>
        <family val="2"/>
      </rPr>
      <t>Enrollments via data sharing between the IOUs.</t>
    </r>
  </si>
  <si>
    <r>
      <rPr>
        <vertAlign val="superscript"/>
        <sz val="10"/>
        <rFont val="Arial"/>
        <family val="2"/>
      </rPr>
      <t>[2]</t>
    </r>
    <r>
      <rPr>
        <b/>
        <sz val="9"/>
        <rFont val="Arial"/>
        <family val="2"/>
      </rPr>
      <t xml:space="preserve"> </t>
    </r>
    <r>
      <rPr>
        <sz val="9"/>
        <rFont val="Arial"/>
        <family val="2"/>
      </rPr>
      <t>Enrollments via data sharing between departments and/or programs within the utility.</t>
    </r>
  </si>
  <si>
    <r>
      <rPr>
        <vertAlign val="superscript"/>
        <sz val="10"/>
        <rFont val="Arial"/>
        <family val="2"/>
      </rPr>
      <t>[3]</t>
    </r>
    <r>
      <rPr>
        <sz val="9"/>
        <rFont val="Arial"/>
        <family val="2"/>
      </rPr>
      <t xml:space="preserve"> Enrollments via data sharing with programs outside the IOU that serve low-income customers.</t>
    </r>
  </si>
  <si>
    <r>
      <rPr>
        <vertAlign val="superscript"/>
        <sz val="10"/>
        <rFont val="Arial"/>
        <family val="2"/>
      </rPr>
      <t xml:space="preserve">[4]  </t>
    </r>
    <r>
      <rPr>
        <sz val="9"/>
        <rFont val="Arial"/>
        <family val="2"/>
      </rPr>
      <t>PG&amp;E counts attrition due to no response in the Failed PEV and Failed Recertification columns, respectively.</t>
    </r>
  </si>
  <si>
    <r>
      <rPr>
        <vertAlign val="superscript"/>
        <sz val="10"/>
        <rFont val="Arial"/>
        <family val="2"/>
      </rPr>
      <t xml:space="preserve">[5] </t>
    </r>
    <r>
      <rPr>
        <vertAlign val="superscript"/>
        <sz val="9"/>
        <rFont val="Arial"/>
        <family val="2"/>
      </rPr>
      <t xml:space="preserve"> </t>
    </r>
    <r>
      <rPr>
        <sz val="9"/>
        <rFont val="Arial"/>
        <family val="2"/>
      </rPr>
      <t>Includes customers who closed their accounts, requested to be removed, or were otherwise ineligible for the program.</t>
    </r>
  </si>
  <si>
    <r>
      <rPr>
        <vertAlign val="superscript"/>
        <sz val="10"/>
        <rFont val="Arial"/>
        <family val="2"/>
      </rPr>
      <t xml:space="preserve">[6]  </t>
    </r>
    <r>
      <rPr>
        <sz val="9"/>
        <rFont val="Arial"/>
        <family val="2"/>
      </rPr>
      <t>Based on SF and MF structure configuration as noted in PG&amp;E's billing system; MH reflects sub-metered tenants</t>
    </r>
  </si>
  <si>
    <r>
      <rPr>
        <vertAlign val="superscript"/>
        <sz val="10"/>
        <rFont val="Arial"/>
        <family val="2"/>
      </rPr>
      <t xml:space="preserve">[1]  </t>
    </r>
    <r>
      <rPr>
        <sz val="9"/>
        <rFont val="Arial"/>
        <family val="2"/>
      </rPr>
      <t>Includes customers selected randomly or via PG&amp;E's CARE probability model.</t>
    </r>
  </si>
  <si>
    <r>
      <rPr>
        <vertAlign val="superscript"/>
        <sz val="10"/>
        <rFont val="Arial"/>
        <family val="2"/>
      </rPr>
      <t>[2]</t>
    </r>
    <r>
      <rPr>
        <b/>
        <sz val="9"/>
        <rFont val="Arial"/>
        <family val="2"/>
      </rPr>
      <t xml:space="preserve"> </t>
    </r>
    <r>
      <rPr>
        <sz val="9"/>
        <rFont val="Arial"/>
        <family val="2"/>
      </rPr>
      <t>Includes customers verified as over income or who requested to be de-enrolled.</t>
    </r>
  </si>
  <si>
    <r>
      <rPr>
        <vertAlign val="superscript"/>
        <sz val="10"/>
        <rFont val="Arial"/>
        <family val="2"/>
      </rPr>
      <t>[3]</t>
    </r>
    <r>
      <rPr>
        <sz val="10"/>
        <rFont val="Arial"/>
        <family val="2"/>
      </rPr>
      <t xml:space="preserve"> </t>
    </r>
    <r>
      <rPr>
        <sz val="9"/>
        <rFont val="Arial"/>
        <family val="2"/>
      </rPr>
      <t>Verification results are tied to the month initiated.</t>
    </r>
  </si>
  <si>
    <r>
      <rPr>
        <vertAlign val="superscript"/>
        <sz val="9"/>
        <rFont val="Arial"/>
        <family val="2"/>
      </rPr>
      <t>[4]</t>
    </r>
    <r>
      <rPr>
        <b/>
        <sz val="9"/>
        <rFont val="Arial"/>
        <family val="2"/>
      </rPr>
      <t xml:space="preserve"> </t>
    </r>
    <r>
      <rPr>
        <sz val="9"/>
        <rFont val="Arial"/>
        <family val="2"/>
      </rPr>
      <t xml:space="preserve">Percentage of customers dropped compared to the total participants requested to provide verification in that month. </t>
    </r>
  </si>
  <si>
    <r>
      <rPr>
        <vertAlign val="superscript"/>
        <sz val="10"/>
        <rFont val="Arial"/>
        <family val="2"/>
      </rPr>
      <t xml:space="preserve">[1] </t>
    </r>
    <r>
      <rPr>
        <b/>
        <sz val="9"/>
        <rFont val="Arial"/>
        <family val="2"/>
      </rPr>
      <t>I</t>
    </r>
    <r>
      <rPr>
        <sz val="9"/>
        <rFont val="Arial"/>
        <family val="2"/>
      </rPr>
      <t xml:space="preserve">ncludes all participants who were selected for high usage verification process. </t>
    </r>
  </si>
  <si>
    <r>
      <rPr>
        <vertAlign val="superscript"/>
        <sz val="10"/>
        <rFont val="Arial"/>
        <family val="2"/>
      </rPr>
      <t>[2]</t>
    </r>
    <r>
      <rPr>
        <b/>
        <sz val="9"/>
        <rFont val="Arial"/>
        <family val="2"/>
      </rPr>
      <t xml:space="preserve"> </t>
    </r>
    <r>
      <rPr>
        <sz val="9"/>
        <rFont val="Arial"/>
        <family val="2"/>
      </rPr>
      <t>Includes customers verified as over income, who requested to be de-enrolled, did not reduce usage, or did not agree to be weatherized.</t>
    </r>
  </si>
  <si>
    <r>
      <rPr>
        <vertAlign val="superscript"/>
        <sz val="10"/>
        <rFont val="Arial"/>
        <family val="2"/>
      </rPr>
      <t>[3]</t>
    </r>
    <r>
      <rPr>
        <b/>
        <sz val="9"/>
        <rFont val="Arial"/>
        <family val="2"/>
      </rPr>
      <t xml:space="preserve"> </t>
    </r>
    <r>
      <rPr>
        <sz val="9"/>
        <rFont val="Arial"/>
        <family val="2"/>
      </rPr>
      <t>Verification results are tied to the month initiated.</t>
    </r>
  </si>
  <si>
    <r>
      <t xml:space="preserve">Households
Requested 
to Verify </t>
    </r>
    <r>
      <rPr>
        <vertAlign val="superscript"/>
        <sz val="10"/>
        <color theme="0"/>
        <rFont val="Arial"/>
        <family val="2"/>
      </rPr>
      <t>[1]</t>
    </r>
  </si>
  <si>
    <r>
      <t>Total Households
De-enrolled</t>
    </r>
    <r>
      <rPr>
        <vertAlign val="superscript"/>
        <sz val="10"/>
        <color theme="0"/>
        <rFont val="Arial"/>
        <family val="2"/>
      </rPr>
      <t xml:space="preserve">  [3]</t>
    </r>
  </si>
  <si>
    <r>
      <t>CARE Households 
De-enrolled 
(Verified as 
Ineligible)</t>
    </r>
    <r>
      <rPr>
        <b/>
        <vertAlign val="superscript"/>
        <sz val="10"/>
        <color theme="0"/>
        <rFont val="Arial"/>
        <family val="2"/>
      </rPr>
      <t xml:space="preserve"> </t>
    </r>
    <r>
      <rPr>
        <vertAlign val="superscript"/>
        <sz val="10"/>
        <color theme="0"/>
        <rFont val="Arial"/>
        <family val="2"/>
      </rPr>
      <t>[2]</t>
    </r>
  </si>
  <si>
    <r>
      <t>Month Removed</t>
    </r>
    <r>
      <rPr>
        <vertAlign val="superscript"/>
        <sz val="10"/>
        <color theme="0"/>
        <rFont val="Arial"/>
        <family val="2"/>
      </rPr>
      <t xml:space="preserve"> [1]</t>
    </r>
  </si>
  <si>
    <r>
      <t>Re-Enrolled by 12 Months</t>
    </r>
    <r>
      <rPr>
        <sz val="10"/>
        <color theme="0"/>
        <rFont val="Arial"/>
        <family val="2"/>
      </rPr>
      <t xml:space="preserve"> </t>
    </r>
    <r>
      <rPr>
        <vertAlign val="superscript"/>
        <sz val="10"/>
        <color theme="0"/>
        <rFont val="Arial"/>
        <family val="2"/>
      </rPr>
      <t>[2]</t>
    </r>
  </si>
  <si>
    <r>
      <rPr>
        <vertAlign val="superscript"/>
        <sz val="10"/>
        <color theme="1"/>
        <rFont val="Arial"/>
        <family val="2"/>
      </rPr>
      <t>[1]</t>
    </r>
    <r>
      <rPr>
        <sz val="10"/>
        <color theme="1"/>
        <rFont val="Arial"/>
        <family val="2"/>
      </rPr>
      <t xml:space="preserve"> </t>
    </r>
    <r>
      <rPr>
        <sz val="9"/>
        <color theme="1"/>
        <rFont val="Arial"/>
        <family val="2"/>
      </rPr>
      <t>Reflects customers removed in the previous year to allow for the 12 month re-enrollment period.</t>
    </r>
  </si>
  <si>
    <r>
      <rPr>
        <vertAlign val="superscript"/>
        <sz val="10"/>
        <color theme="1"/>
        <rFont val="Arial"/>
        <family val="2"/>
      </rPr>
      <t>[2]</t>
    </r>
    <r>
      <rPr>
        <sz val="9"/>
        <color theme="1"/>
        <rFont val="Arial"/>
        <family val="2"/>
      </rPr>
      <t xml:space="preserve"> Includes customers re-enrolled by 6 months</t>
    </r>
  </si>
  <si>
    <r>
      <rPr>
        <vertAlign val="superscript"/>
        <sz val="10"/>
        <color theme="1"/>
        <rFont val="Arial"/>
        <family val="2"/>
      </rPr>
      <t>[1]</t>
    </r>
    <r>
      <rPr>
        <sz val="9"/>
        <color theme="1"/>
        <rFont val="Arial"/>
        <family val="2"/>
      </rPr>
      <t xml:space="preserve"> Reflects customers removed in the previous year to allow for the 12 month re-enrollment period.</t>
    </r>
  </si>
  <si>
    <r>
      <rPr>
        <vertAlign val="superscript"/>
        <sz val="11"/>
        <color theme="1"/>
        <rFont val="Arial"/>
        <family val="2"/>
      </rPr>
      <t>[2]</t>
    </r>
    <r>
      <rPr>
        <sz val="10"/>
        <color theme="1"/>
        <rFont val="Arial"/>
        <family val="2"/>
      </rPr>
      <t xml:space="preserve"> </t>
    </r>
    <r>
      <rPr>
        <sz val="9"/>
        <color theme="1"/>
        <rFont val="Arial"/>
        <family val="2"/>
      </rPr>
      <t>Includes customers re-enrolled by 6 months</t>
    </r>
  </si>
  <si>
    <r>
      <t>Provided</t>
    </r>
    <r>
      <rPr>
        <sz val="10"/>
        <color theme="0"/>
        <rFont val="Arial"/>
        <family val="2"/>
      </rPr>
      <t xml:space="preserve"> </t>
    </r>
    <r>
      <rPr>
        <vertAlign val="superscript"/>
        <sz val="10"/>
        <color theme="0"/>
        <rFont val="Arial"/>
        <family val="2"/>
      </rPr>
      <t>[2]</t>
    </r>
  </si>
  <si>
    <r>
      <t>Percentage</t>
    </r>
    <r>
      <rPr>
        <vertAlign val="superscript"/>
        <sz val="10"/>
        <rFont val="Arial"/>
        <family val="2"/>
      </rPr>
      <t xml:space="preserve"> [3]</t>
    </r>
  </si>
  <si>
    <r>
      <rPr>
        <vertAlign val="superscript"/>
        <sz val="10"/>
        <rFont val="Arial"/>
        <family val="2"/>
      </rPr>
      <t xml:space="preserve">[1] </t>
    </r>
    <r>
      <rPr>
        <sz val="9"/>
        <rFont val="Arial"/>
        <family val="2"/>
      </rPr>
      <t>Includes sub-metered customers.</t>
    </r>
  </si>
  <si>
    <r>
      <rPr>
        <vertAlign val="superscript"/>
        <sz val="10"/>
        <rFont val="Arial"/>
        <family val="2"/>
      </rPr>
      <t>[2]</t>
    </r>
    <r>
      <rPr>
        <sz val="10"/>
        <rFont val="Arial"/>
        <family val="2"/>
      </rPr>
      <t xml:space="preserve"> </t>
    </r>
    <r>
      <rPr>
        <sz val="9"/>
        <rFont val="Arial"/>
        <family val="2"/>
      </rPr>
      <t>Includes number of applications provided via direct mail campaigns, call centers, bill inserts and other outreach methods. Because there are other means by which customers obtain applications which are not counted, this number is only an approximation.</t>
    </r>
  </si>
  <si>
    <r>
      <rPr>
        <vertAlign val="superscript"/>
        <sz val="10"/>
        <rFont val="Arial"/>
        <family val="2"/>
      </rPr>
      <t>[3]</t>
    </r>
    <r>
      <rPr>
        <sz val="10"/>
        <rFont val="Arial"/>
        <family val="2"/>
      </rPr>
      <t xml:space="preserve"> </t>
    </r>
    <r>
      <rPr>
        <sz val="9"/>
        <rFont val="Arial"/>
        <family val="2"/>
      </rPr>
      <t>Percentage of Received.  Duplicates are also counted as Approved, so the total will not add up to 100%.</t>
    </r>
  </si>
  <si>
    <r>
      <t>CARE Table 4 -  CARE Self-Certification and Self-Recertification Applications</t>
    </r>
    <r>
      <rPr>
        <sz val="10"/>
        <rFont val="Arial"/>
        <family val="2"/>
      </rPr>
      <t xml:space="preserve"> </t>
    </r>
    <r>
      <rPr>
        <vertAlign val="superscript"/>
        <sz val="10"/>
        <rFont val="Arial"/>
        <family val="2"/>
      </rPr>
      <t>[1]</t>
    </r>
  </si>
  <si>
    <r>
      <t>Rural</t>
    </r>
    <r>
      <rPr>
        <vertAlign val="superscript"/>
        <sz val="10"/>
        <rFont val="Arial"/>
        <family val="2"/>
      </rPr>
      <t xml:space="preserve"> [1]</t>
    </r>
  </si>
  <si>
    <r>
      <t>Rural</t>
    </r>
    <r>
      <rPr>
        <b/>
        <vertAlign val="superscript"/>
        <sz val="10"/>
        <rFont val="Arial"/>
        <family val="2"/>
      </rPr>
      <t xml:space="preserve"> </t>
    </r>
    <r>
      <rPr>
        <vertAlign val="superscript"/>
        <sz val="10"/>
        <rFont val="Arial"/>
        <family val="2"/>
      </rPr>
      <t>[1]</t>
    </r>
  </si>
  <si>
    <r>
      <rPr>
        <vertAlign val="superscript"/>
        <sz val="10"/>
        <rFont val="Arial"/>
        <family val="2"/>
      </rPr>
      <t>[1]</t>
    </r>
    <r>
      <rPr>
        <sz val="9"/>
        <rFont val="Arial"/>
        <family val="2"/>
      </rPr>
      <t xml:space="preserve"> Rural includes zip codes classified as such according to the Goldsmith modification that was developed to identify small towns and rural areas within large metropolitan counties.</t>
    </r>
  </si>
  <si>
    <r>
      <t xml:space="preserve">Households Requested to Recertify </t>
    </r>
    <r>
      <rPr>
        <b/>
        <vertAlign val="superscript"/>
        <sz val="10"/>
        <color theme="0"/>
        <rFont val="Arial"/>
        <family val="2"/>
      </rPr>
      <t xml:space="preserve"> </t>
    </r>
    <r>
      <rPr>
        <vertAlign val="superscript"/>
        <sz val="10"/>
        <color theme="0"/>
        <rFont val="Arial"/>
        <family val="2"/>
      </rPr>
      <t>[1]</t>
    </r>
  </si>
  <si>
    <r>
      <t xml:space="preserve">Households Recertified </t>
    </r>
    <r>
      <rPr>
        <vertAlign val="superscript"/>
        <sz val="10"/>
        <color theme="0"/>
        <rFont val="Arial"/>
        <family val="2"/>
      </rPr>
      <t>[2]</t>
    </r>
  </si>
  <si>
    <r>
      <t xml:space="preserve">Households   De-enrolled </t>
    </r>
    <r>
      <rPr>
        <vertAlign val="superscript"/>
        <sz val="10"/>
        <color theme="0"/>
        <rFont val="Arial"/>
        <family val="2"/>
      </rPr>
      <t>[3]</t>
    </r>
  </si>
  <si>
    <r>
      <t xml:space="preserve">Recertification Rate % </t>
    </r>
    <r>
      <rPr>
        <sz val="10"/>
        <color theme="0"/>
        <rFont val="Arial"/>
        <family val="2"/>
      </rPr>
      <t xml:space="preserve"> </t>
    </r>
    <r>
      <rPr>
        <vertAlign val="superscript"/>
        <sz val="10"/>
        <color theme="0"/>
        <rFont val="Arial"/>
        <family val="2"/>
      </rPr>
      <t>[4]</t>
    </r>
    <r>
      <rPr>
        <b/>
        <sz val="10"/>
        <color theme="0"/>
        <rFont val="Arial"/>
        <family val="2"/>
      </rPr>
      <t xml:space="preserve">
(E/C)</t>
    </r>
  </si>
  <si>
    <r>
      <rPr>
        <vertAlign val="superscript"/>
        <sz val="10"/>
        <rFont val="Arial"/>
        <family val="2"/>
      </rPr>
      <t>[1]</t>
    </r>
    <r>
      <rPr>
        <sz val="10"/>
        <rFont val="Arial"/>
        <family val="2"/>
      </rPr>
      <t xml:space="preserve"> </t>
    </r>
    <r>
      <rPr>
        <sz val="9"/>
        <rFont val="Arial"/>
        <family val="2"/>
      </rPr>
      <t>Excludes count of customers recertified through the probability model.</t>
    </r>
  </si>
  <si>
    <r>
      <rPr>
        <vertAlign val="superscript"/>
        <sz val="10"/>
        <rFont val="Arial"/>
        <family val="2"/>
      </rPr>
      <t>[2]</t>
    </r>
    <r>
      <rPr>
        <sz val="10"/>
        <rFont val="Arial"/>
        <family val="2"/>
      </rPr>
      <t xml:space="preserve"> </t>
    </r>
    <r>
      <rPr>
        <sz val="9"/>
        <rFont val="Arial"/>
        <family val="2"/>
      </rPr>
      <t>Recertification results are tied to the month initiated.</t>
    </r>
  </si>
  <si>
    <r>
      <rPr>
        <vertAlign val="superscript"/>
        <sz val="10"/>
        <rFont val="Arial"/>
        <family val="2"/>
      </rPr>
      <t>[3]</t>
    </r>
    <r>
      <rPr>
        <sz val="10"/>
        <rFont val="Arial"/>
        <family val="2"/>
      </rPr>
      <t xml:space="preserve"> </t>
    </r>
    <r>
      <rPr>
        <sz val="9"/>
        <rFont val="Arial"/>
        <family val="2"/>
      </rPr>
      <t>Includes customers who did not respond or who requested to be de-enrolled.</t>
    </r>
  </si>
  <si>
    <r>
      <rPr>
        <vertAlign val="superscript"/>
        <sz val="10"/>
        <rFont val="Arial"/>
        <family val="2"/>
      </rPr>
      <t>[4]</t>
    </r>
    <r>
      <rPr>
        <b/>
        <sz val="9"/>
        <rFont val="Arial"/>
        <family val="2"/>
      </rPr>
      <t xml:space="preserve"> </t>
    </r>
    <r>
      <rPr>
        <sz val="9"/>
        <rFont val="Arial"/>
        <family val="2"/>
      </rPr>
      <t xml:space="preserve">Percentage of customers recertified compared to the total participants requested to recertify in that month. </t>
    </r>
  </si>
  <si>
    <r>
      <rPr>
        <vertAlign val="superscript"/>
        <sz val="10"/>
        <rFont val="Arial"/>
        <family val="2"/>
      </rPr>
      <t>[5]</t>
    </r>
    <r>
      <rPr>
        <sz val="10"/>
        <rFont val="Arial"/>
        <family val="2"/>
      </rPr>
      <t xml:space="preserve"> </t>
    </r>
    <r>
      <rPr>
        <sz val="9"/>
        <rFont val="Arial"/>
        <family val="2"/>
      </rPr>
      <t>Does not include sub-metered customers.</t>
    </r>
  </si>
  <si>
    <r>
      <t xml:space="preserve">CARE Table 6 -  CARE Recertification Results </t>
    </r>
    <r>
      <rPr>
        <vertAlign val="superscript"/>
        <sz val="10"/>
        <rFont val="Arial"/>
        <family val="2"/>
      </rPr>
      <t>[5]</t>
    </r>
  </si>
  <si>
    <r>
      <t xml:space="preserve">Contractor Name </t>
    </r>
    <r>
      <rPr>
        <vertAlign val="superscript"/>
        <sz val="10"/>
        <color theme="0"/>
        <rFont val="Arial"/>
        <family val="2"/>
      </rPr>
      <t>[1]</t>
    </r>
  </si>
  <si>
    <r>
      <t xml:space="preserve">Enrollments </t>
    </r>
    <r>
      <rPr>
        <vertAlign val="superscript"/>
        <sz val="10"/>
        <color theme="0"/>
        <rFont val="Arial"/>
        <family val="2"/>
      </rPr>
      <t>[2]</t>
    </r>
  </si>
  <si>
    <r>
      <t xml:space="preserve">Total Expenditures </t>
    </r>
    <r>
      <rPr>
        <vertAlign val="superscript"/>
        <sz val="10"/>
        <color theme="0"/>
        <rFont val="Arial"/>
        <family val="2"/>
      </rPr>
      <t>[3]</t>
    </r>
  </si>
  <si>
    <r>
      <rPr>
        <vertAlign val="superscript"/>
        <sz val="10"/>
        <rFont val="Arial"/>
        <family val="2"/>
      </rPr>
      <t>[1]</t>
    </r>
    <r>
      <rPr>
        <sz val="10"/>
        <rFont val="Arial"/>
        <family val="2"/>
      </rPr>
      <t xml:space="preserve"> </t>
    </r>
    <r>
      <rPr>
        <sz val="9"/>
        <rFont val="Arial"/>
        <family val="2"/>
      </rPr>
      <t>All capitation contractors with current contracts are listed regardless of whether they have signed up customers or submitted invoices this year.</t>
    </r>
  </si>
  <si>
    <r>
      <rPr>
        <vertAlign val="superscript"/>
        <sz val="10"/>
        <rFont val="Arial"/>
        <family val="2"/>
      </rPr>
      <t>[2]</t>
    </r>
    <r>
      <rPr>
        <sz val="10"/>
        <rFont val="Arial"/>
        <family val="2"/>
      </rPr>
      <t xml:space="preserve"> </t>
    </r>
    <r>
      <rPr>
        <sz val="9"/>
        <rFont val="Arial"/>
        <family val="2"/>
      </rPr>
      <t>Enrollments reflect new enrollments only.</t>
    </r>
  </si>
  <si>
    <r>
      <rPr>
        <vertAlign val="superscript"/>
        <sz val="10"/>
        <rFont val="Arial"/>
        <family val="2"/>
      </rPr>
      <t>[3]</t>
    </r>
    <r>
      <rPr>
        <sz val="10"/>
        <rFont val="Arial"/>
        <family val="2"/>
      </rPr>
      <t xml:space="preserve"> </t>
    </r>
    <r>
      <rPr>
        <sz val="9"/>
        <rFont val="Arial"/>
        <family val="2"/>
      </rPr>
      <t>Expenditures reflect payments made in 2024 and may not correlate directly with enrollment numbers due to unsubmitted invoices or timing differences.</t>
    </r>
  </si>
  <si>
    <r>
      <t xml:space="preserve">CARE Table 9A - Average Monthly Gas / Electric Usage
Residential Non-CARE vs. CARE Customers </t>
    </r>
    <r>
      <rPr>
        <vertAlign val="superscript"/>
        <sz val="10"/>
        <color theme="0"/>
        <rFont val="Arial"/>
        <family val="2"/>
      </rPr>
      <t>[1]</t>
    </r>
  </si>
  <si>
    <r>
      <t xml:space="preserve">CARE Table 9B - Average Monthly Gas / Electric Bill </t>
    </r>
    <r>
      <rPr>
        <vertAlign val="superscript"/>
        <sz val="10"/>
        <color theme="0"/>
        <rFont val="Arial"/>
        <family val="2"/>
      </rPr>
      <t>[2]</t>
    </r>
    <r>
      <rPr>
        <b/>
        <sz val="10"/>
        <color theme="0"/>
        <rFont val="Arial"/>
        <family val="2"/>
      </rPr>
      <t xml:space="preserve">
Residential Non-CARE vs. CARE Customers </t>
    </r>
    <r>
      <rPr>
        <vertAlign val="superscript"/>
        <sz val="10"/>
        <color theme="0"/>
        <rFont val="Arial"/>
        <family val="2"/>
      </rPr>
      <t>[1]</t>
    </r>
  </si>
  <si>
    <r>
      <rPr>
        <vertAlign val="superscript"/>
        <sz val="10"/>
        <rFont val="Arial"/>
        <family val="2"/>
      </rPr>
      <t>[1]</t>
    </r>
    <r>
      <rPr>
        <b/>
        <vertAlign val="superscript"/>
        <sz val="9"/>
        <rFont val="Arial"/>
        <family val="2"/>
      </rPr>
      <t xml:space="preserve"> </t>
    </r>
    <r>
      <rPr>
        <sz val="9"/>
        <rFont val="Arial"/>
        <family val="2"/>
      </rPr>
      <t xml:space="preserve"> Excludes master-meter usage.</t>
    </r>
  </si>
  <si>
    <r>
      <rPr>
        <vertAlign val="superscript"/>
        <sz val="10"/>
        <rFont val="Arial"/>
        <family val="2"/>
      </rPr>
      <t>[2]</t>
    </r>
    <r>
      <rPr>
        <sz val="10"/>
        <rFont val="Arial"/>
        <family val="2"/>
      </rPr>
      <t xml:space="preserve"> </t>
    </r>
    <r>
      <rPr>
        <sz val="9"/>
        <rFont val="Arial"/>
        <family val="2"/>
      </rPr>
      <t xml:space="preserve"> Reflects 2024 total billed usage revenues divided by the average number of 2024 monthly bills. </t>
    </r>
  </si>
  <si>
    <r>
      <rPr>
        <vertAlign val="superscript"/>
        <sz val="10"/>
        <rFont val="Arial"/>
        <family val="2"/>
      </rPr>
      <t>[3]</t>
    </r>
    <r>
      <rPr>
        <sz val="10"/>
        <rFont val="Arial"/>
        <family val="2"/>
      </rPr>
      <t xml:space="preserve"> </t>
    </r>
    <r>
      <rPr>
        <sz val="9"/>
        <rFont val="Arial"/>
        <family val="2"/>
      </rPr>
      <t xml:space="preserve">Electric includes both bundled and DA/CCA customers. Revenues and associated bills are for </t>
    </r>
  </si>
  <si>
    <r>
      <t xml:space="preserve">Customer Class </t>
    </r>
    <r>
      <rPr>
        <vertAlign val="superscript"/>
        <sz val="10"/>
        <color rgb="FF000000"/>
        <rFont val="Arial"/>
        <family val="2"/>
      </rPr>
      <t>[1] [3]</t>
    </r>
  </si>
  <si>
    <r>
      <t xml:space="preserve">CARE Surcharge </t>
    </r>
    <r>
      <rPr>
        <vertAlign val="superscript"/>
        <sz val="10"/>
        <color rgb="FF000000"/>
        <rFont val="Arial"/>
        <family val="2"/>
      </rPr>
      <t>[2]</t>
    </r>
  </si>
  <si>
    <r>
      <rPr>
        <vertAlign val="superscript"/>
        <sz val="10"/>
        <rFont val="Arial"/>
        <family val="2"/>
      </rPr>
      <t>[1]</t>
    </r>
    <r>
      <rPr>
        <b/>
        <sz val="9"/>
        <rFont val="Arial"/>
        <family val="2"/>
      </rPr>
      <t xml:space="preserve"> </t>
    </r>
    <r>
      <rPr>
        <sz val="9"/>
        <rFont val="Arial"/>
        <family val="2"/>
      </rPr>
      <t>Excludes CARE customers.</t>
    </r>
  </si>
  <si>
    <r>
      <rPr>
        <vertAlign val="superscript"/>
        <sz val="10"/>
        <rFont val="Arial"/>
        <family val="2"/>
      </rPr>
      <t>[2]</t>
    </r>
    <r>
      <rPr>
        <sz val="10"/>
        <rFont val="Arial"/>
        <family val="2"/>
      </rPr>
      <t xml:space="preserve"> </t>
    </r>
    <r>
      <rPr>
        <sz val="9"/>
        <rFont val="Arial"/>
        <family val="2"/>
      </rPr>
      <t>Industrial includes both G-NT(D), G-NT(T), G-NT(BB), and GNGV4 and is net of volumes qualifying for G-COG.</t>
    </r>
  </si>
  <si>
    <r>
      <rPr>
        <vertAlign val="superscript"/>
        <sz val="10"/>
        <rFont val="Arial"/>
        <family val="2"/>
      </rPr>
      <t>[3]</t>
    </r>
    <r>
      <rPr>
        <sz val="10"/>
        <rFont val="Arial"/>
        <family val="2"/>
      </rPr>
      <t xml:space="preserve"> </t>
    </r>
    <r>
      <rPr>
        <sz val="9"/>
        <rFont val="Arial"/>
        <family val="2"/>
      </rPr>
      <t>Includes both bundled and DA/CCA customers. Revenues and associated bills are for services provided by PG&amp;E only, and will be lower for DA/CCA customers because they exclude generation revenues.</t>
    </r>
  </si>
  <si>
    <r>
      <t xml:space="preserve">Approved </t>
    </r>
    <r>
      <rPr>
        <vertAlign val="superscript"/>
        <sz val="10"/>
        <color theme="0"/>
        <rFont val="Arial"/>
        <family val="2"/>
      </rPr>
      <t>[2]</t>
    </r>
  </si>
  <si>
    <r>
      <t xml:space="preserve">CARE Table 11 -  CARE Capitation Applications </t>
    </r>
    <r>
      <rPr>
        <vertAlign val="superscript"/>
        <sz val="10"/>
        <rFont val="Arial"/>
        <family val="2"/>
      </rPr>
      <t>[1]</t>
    </r>
  </si>
  <si>
    <r>
      <rPr>
        <vertAlign val="superscript"/>
        <sz val="10"/>
        <rFont val="Arial"/>
        <family val="2"/>
      </rPr>
      <t>[1]</t>
    </r>
    <r>
      <rPr>
        <b/>
        <vertAlign val="superscript"/>
        <sz val="9"/>
        <rFont val="Arial"/>
        <family val="2"/>
      </rPr>
      <t xml:space="preserve"> </t>
    </r>
    <r>
      <rPr>
        <b/>
        <sz val="9"/>
        <rFont val="Arial"/>
        <family val="2"/>
      </rPr>
      <t xml:space="preserve"> </t>
    </r>
    <r>
      <rPr>
        <sz val="9"/>
        <rFont val="Arial"/>
        <family val="2"/>
      </rPr>
      <t>Includes sub-metered customers.</t>
    </r>
  </si>
  <si>
    <r>
      <rPr>
        <vertAlign val="superscript"/>
        <sz val="10"/>
        <rFont val="Arial"/>
        <family val="2"/>
      </rPr>
      <t xml:space="preserve">[2] </t>
    </r>
    <r>
      <rPr>
        <b/>
        <sz val="9"/>
        <rFont val="Arial"/>
        <family val="2"/>
      </rPr>
      <t xml:space="preserve"> </t>
    </r>
    <r>
      <rPr>
        <sz val="9"/>
        <rFont val="Arial"/>
        <family val="2"/>
      </rPr>
      <t>Includes new enrollments only.</t>
    </r>
  </si>
  <si>
    <r>
      <t xml:space="preserve">CARE Table 12B
Average Monthly Gas / Electric Usage </t>
    </r>
    <r>
      <rPr>
        <vertAlign val="superscript"/>
        <sz val="10"/>
        <color theme="0"/>
        <rFont val="Arial"/>
        <family val="2"/>
      </rPr>
      <t>[1]</t>
    </r>
  </si>
  <si>
    <r>
      <rPr>
        <vertAlign val="superscript"/>
        <sz val="10"/>
        <rFont val="Arial"/>
        <family val="2"/>
      </rPr>
      <t>[1]</t>
    </r>
    <r>
      <rPr>
        <b/>
        <vertAlign val="superscript"/>
        <sz val="9"/>
        <rFont val="Arial"/>
        <family val="2"/>
      </rPr>
      <t xml:space="preserve"> </t>
    </r>
    <r>
      <rPr>
        <sz val="9"/>
        <rFont val="Arial"/>
        <family val="2"/>
      </rPr>
      <t>Excludes master meter usage.</t>
    </r>
  </si>
  <si>
    <r>
      <t xml:space="preserve">Stage 2 - ESA Participation </t>
    </r>
    <r>
      <rPr>
        <vertAlign val="superscript"/>
        <sz val="10"/>
        <color theme="0"/>
        <rFont val="Arial"/>
        <family val="2"/>
      </rPr>
      <t>[6]</t>
    </r>
  </si>
  <si>
    <r>
      <t>Failed and 
Removed</t>
    </r>
    <r>
      <rPr>
        <sz val="10"/>
        <color theme="1"/>
        <rFont val="Arial"/>
        <family val="2"/>
      </rPr>
      <t xml:space="preserve"> </t>
    </r>
    <r>
      <rPr>
        <vertAlign val="superscript"/>
        <sz val="10"/>
        <color theme="1"/>
        <rFont val="Arial"/>
        <family val="2"/>
      </rPr>
      <t>[2]</t>
    </r>
  </si>
  <si>
    <r>
      <t>Ineligible</t>
    </r>
    <r>
      <rPr>
        <sz val="10"/>
        <color theme="1"/>
        <rFont val="Arial"/>
        <family val="2"/>
      </rPr>
      <t xml:space="preserve"> </t>
    </r>
    <r>
      <rPr>
        <vertAlign val="superscript"/>
        <sz val="10"/>
        <color theme="1"/>
        <rFont val="Arial"/>
        <family val="2"/>
      </rPr>
      <t>[3]</t>
    </r>
  </si>
  <si>
    <r>
      <t xml:space="preserve">Removed </t>
    </r>
    <r>
      <rPr>
        <vertAlign val="superscript"/>
        <sz val="10"/>
        <color theme="1"/>
        <rFont val="Arial"/>
        <family val="2"/>
      </rPr>
      <t>[4]</t>
    </r>
  </si>
  <si>
    <r>
      <rPr>
        <vertAlign val="superscript"/>
        <sz val="10"/>
        <rFont val="Arial"/>
        <family val="2"/>
      </rPr>
      <t>[1]</t>
    </r>
    <r>
      <rPr>
        <b/>
        <vertAlign val="superscript"/>
        <sz val="9"/>
        <rFont val="Arial"/>
        <family val="2"/>
      </rPr>
      <t xml:space="preserve"> </t>
    </r>
    <r>
      <rPr>
        <vertAlign val="superscript"/>
        <sz val="9"/>
        <rFont val="Arial"/>
        <family val="2"/>
      </rPr>
      <t xml:space="preserve"> </t>
    </r>
    <r>
      <rPr>
        <sz val="9"/>
        <rFont val="Arial"/>
        <family val="2"/>
      </rPr>
      <t>Includes customers who were verified as over income, requested to be removed, or did not agree to participate in ESA Program.</t>
    </r>
  </si>
  <si>
    <r>
      <rPr>
        <vertAlign val="superscript"/>
        <sz val="10"/>
        <rFont val="Arial"/>
        <family val="2"/>
      </rPr>
      <t>[2]</t>
    </r>
    <r>
      <rPr>
        <sz val="10"/>
        <rFont val="Arial"/>
        <family val="2"/>
      </rPr>
      <t xml:space="preserve"> </t>
    </r>
    <r>
      <rPr>
        <sz val="9"/>
        <rFont val="Arial"/>
        <family val="2"/>
      </rPr>
      <t>Includes customers who declined to participate in ESA Program, failed to respond to appointment requests or missed multiple appointments, or denied access to all rooms.</t>
    </r>
  </si>
  <si>
    <r>
      <rPr>
        <vertAlign val="superscript"/>
        <sz val="10"/>
        <rFont val="Arial"/>
        <family val="2"/>
      </rPr>
      <t>[3]</t>
    </r>
    <r>
      <rPr>
        <sz val="10"/>
        <rFont val="Arial"/>
        <family val="2"/>
      </rPr>
      <t xml:space="preserve"> </t>
    </r>
    <r>
      <rPr>
        <sz val="9"/>
        <rFont val="Arial"/>
        <family val="2"/>
      </rPr>
      <t>Includes customers who previously participated in ESA Program, landlord refused, etc.  These customers move directly to Stage 3.</t>
    </r>
  </si>
  <si>
    <r>
      <rPr>
        <vertAlign val="superscript"/>
        <sz val="10"/>
        <rFont val="Arial"/>
        <family val="2"/>
      </rPr>
      <t>[4]</t>
    </r>
    <r>
      <rPr>
        <b/>
        <sz val="9"/>
        <rFont val="Arial"/>
        <family val="2"/>
      </rPr>
      <t xml:space="preserve"> </t>
    </r>
    <r>
      <rPr>
        <sz val="9"/>
        <rFont val="Arial"/>
        <family val="2"/>
      </rPr>
      <t>Customers removed for exceeding 600% of baseline in any monthly billing cycle, after the 90-day grace period following ESA Participation.</t>
    </r>
  </si>
  <si>
    <r>
      <rPr>
        <vertAlign val="superscript"/>
        <sz val="10"/>
        <rFont val="Arial"/>
        <family val="2"/>
      </rPr>
      <t>[5]</t>
    </r>
    <r>
      <rPr>
        <sz val="10"/>
        <rFont val="Arial"/>
        <family val="2"/>
      </rPr>
      <t xml:space="preserve">  </t>
    </r>
    <r>
      <rPr>
        <sz val="9"/>
        <rFont val="Arial"/>
        <family val="2"/>
      </rPr>
      <t>High usage is defined as electric customers with usage above 400% of baseline 3 times in a 12-month period. Results reflect status as of March 26, 2025.</t>
    </r>
  </si>
  <si>
    <r>
      <rPr>
        <vertAlign val="superscript"/>
        <sz val="10"/>
        <rFont val="Arial"/>
        <family val="2"/>
      </rPr>
      <t>[6]</t>
    </r>
    <r>
      <rPr>
        <sz val="10"/>
        <rFont val="Arial"/>
        <family val="2"/>
      </rPr>
      <t xml:space="preserve"> </t>
    </r>
    <r>
      <rPr>
        <sz val="9"/>
        <rFont val="Arial"/>
        <family val="2"/>
      </rPr>
      <t xml:space="preserve"> Does not include 6,115 customers still pending ESA participation.</t>
    </r>
  </si>
  <si>
    <r>
      <t>Energy Usage of Long-Term Tenancy CARE Customers
 who Accept ESA Program Treatment</t>
    </r>
    <r>
      <rPr>
        <sz val="10"/>
        <color theme="0"/>
        <rFont val="Arial"/>
        <family val="2"/>
      </rPr>
      <t xml:space="preserve"> </t>
    </r>
    <r>
      <rPr>
        <vertAlign val="superscript"/>
        <sz val="10"/>
        <color theme="0"/>
        <rFont val="Arial"/>
        <family val="2"/>
      </rPr>
      <t>[3]</t>
    </r>
  </si>
  <si>
    <r>
      <t xml:space="preserve">Percent of those CARE customers Not served by ESA Program </t>
    </r>
    <r>
      <rPr>
        <vertAlign val="superscript"/>
        <sz val="10"/>
        <color theme="0"/>
        <rFont val="Arial"/>
        <family val="2"/>
      </rPr>
      <t>[2]</t>
    </r>
  </si>
  <si>
    <r>
      <t xml:space="preserve"># of CARE customers at or above 90th Percentile of Usage Not subject to High Usage PEV </t>
    </r>
    <r>
      <rPr>
        <vertAlign val="superscript"/>
        <sz val="10"/>
        <color theme="0"/>
        <rFont val="Arial"/>
        <family val="2"/>
      </rPr>
      <t>[1]</t>
    </r>
  </si>
  <si>
    <r>
      <rPr>
        <vertAlign val="superscript"/>
        <sz val="10"/>
        <rFont val="Arial"/>
        <family val="2"/>
      </rPr>
      <t>[1]</t>
    </r>
    <r>
      <rPr>
        <sz val="10"/>
        <rFont val="Arial"/>
        <family val="2"/>
      </rPr>
      <t xml:space="preserve"> </t>
    </r>
    <r>
      <rPr>
        <sz val="9"/>
        <rFont val="Arial"/>
        <family val="2"/>
      </rPr>
      <t>Those CARE customers who have been on the CARE rate at the same meter for at least six years; 90th percentile of usage determined at the customer level after applying tenancy and HU PEV filters</t>
    </r>
  </si>
  <si>
    <r>
      <rPr>
        <vertAlign val="superscript"/>
        <sz val="10"/>
        <rFont val="Arial"/>
        <family val="2"/>
      </rPr>
      <t>[2]</t>
    </r>
    <r>
      <rPr>
        <sz val="10"/>
        <rFont val="Arial"/>
        <family val="2"/>
      </rPr>
      <t xml:space="preserve"> </t>
    </r>
    <r>
      <rPr>
        <sz val="9"/>
        <rFont val="Arial"/>
        <family val="2"/>
      </rPr>
      <t>Customers who have not participated in ESA since 2020</t>
    </r>
  </si>
  <si>
    <r>
      <rPr>
        <vertAlign val="superscript"/>
        <sz val="10"/>
        <rFont val="Arial"/>
        <family val="2"/>
      </rPr>
      <t>[3]</t>
    </r>
    <r>
      <rPr>
        <sz val="10"/>
        <rFont val="Arial"/>
        <family val="2"/>
      </rPr>
      <t xml:space="preserve"> </t>
    </r>
    <r>
      <rPr>
        <sz val="9"/>
        <rFont val="Arial"/>
        <family val="2"/>
      </rPr>
      <t>Reflects average monthly kWh usage</t>
    </r>
  </si>
  <si>
    <r>
      <t xml:space="preserve">Energy Usage of CARE customers who do Not accept ESA Program treatment </t>
    </r>
    <r>
      <rPr>
        <vertAlign val="superscript"/>
        <sz val="10"/>
        <color theme="0"/>
        <rFont val="Arial"/>
        <family val="2"/>
      </rPr>
      <t>[3]</t>
    </r>
  </si>
  <si>
    <r>
      <t>Number of Customer Enrollments</t>
    </r>
    <r>
      <rPr>
        <b/>
        <vertAlign val="superscript"/>
        <sz val="10"/>
        <color theme="0"/>
        <rFont val="Arial"/>
        <family val="2"/>
      </rPr>
      <t xml:space="preserve"> </t>
    </r>
    <r>
      <rPr>
        <vertAlign val="superscript"/>
        <sz val="10"/>
        <color theme="0"/>
        <rFont val="Arial"/>
        <family val="2"/>
      </rPr>
      <t>[1]</t>
    </r>
  </si>
  <si>
    <r>
      <rPr>
        <vertAlign val="superscript"/>
        <sz val="10"/>
        <rFont val="Arial"/>
        <family val="2"/>
      </rPr>
      <t>[1]</t>
    </r>
    <r>
      <rPr>
        <b/>
        <sz val="9"/>
        <rFont val="Arial"/>
        <family val="2"/>
      </rPr>
      <t xml:space="preserve"> </t>
    </r>
    <r>
      <rPr>
        <sz val="9"/>
        <rFont val="Arial"/>
        <family val="2"/>
      </rPr>
      <t>Number of customers enrolled reflects categorical programs selected by customer.  Customers may select more than one eligible program for a single account. Counts include both new enrollments and recertifications.</t>
    </r>
  </si>
  <si>
    <r>
      <rPr>
        <vertAlign val="superscript"/>
        <sz val="10"/>
        <rFont val="Arial"/>
        <family val="2"/>
      </rPr>
      <t>[2]</t>
    </r>
    <r>
      <rPr>
        <sz val="10"/>
        <rFont val="Arial"/>
        <family val="2"/>
      </rPr>
      <t xml:space="preserve">  </t>
    </r>
    <r>
      <rPr>
        <sz val="9"/>
        <rFont val="Arial"/>
        <family val="2"/>
      </rPr>
      <t>CalWORKS and Tribal TANF are combined categorical programs with no distinction between the two programs.</t>
    </r>
  </si>
  <si>
    <r>
      <t>CARE Enrollment Rate for Zip Codes That Have 10% or More Disconnections</t>
    </r>
    <r>
      <rPr>
        <sz val="10"/>
        <rFont val="Arial"/>
        <family val="2"/>
      </rPr>
      <t xml:space="preserve"> </t>
    </r>
    <r>
      <rPr>
        <vertAlign val="superscript"/>
        <sz val="10"/>
        <rFont val="Arial"/>
        <family val="2"/>
      </rPr>
      <t>[1]</t>
    </r>
  </si>
  <si>
    <r>
      <t xml:space="preserve">CARE Enrollment Rate for Zip Codes in High Poverty (Income Less than 100% FPG) </t>
    </r>
    <r>
      <rPr>
        <vertAlign val="superscript"/>
        <sz val="10"/>
        <rFont val="Arial"/>
        <family val="2"/>
      </rPr>
      <t>[2]</t>
    </r>
  </si>
  <si>
    <r>
      <t>CARE Enrollment Rate for Zip Codes in High Poverty (with 70% or Less CARE Penetration)</t>
    </r>
    <r>
      <rPr>
        <b/>
        <vertAlign val="superscript"/>
        <sz val="10"/>
        <rFont val="Arial"/>
        <family val="2"/>
      </rPr>
      <t xml:space="preserve"> </t>
    </r>
    <r>
      <rPr>
        <vertAlign val="superscript"/>
        <sz val="10"/>
        <rFont val="Arial"/>
        <family val="2"/>
      </rPr>
      <t>[2]</t>
    </r>
  </si>
  <si>
    <r>
      <t xml:space="preserve">CARE Enrollment Rate for DAC (Zip/Census Tract) Codes in High Poverty (with 70% or Less CARE Enrollment Rate) </t>
    </r>
    <r>
      <rPr>
        <vertAlign val="superscript"/>
        <sz val="10"/>
        <rFont val="Arial"/>
        <family val="2"/>
      </rPr>
      <t>[2]</t>
    </r>
    <r>
      <rPr>
        <sz val="10"/>
        <rFont val="Arial"/>
        <family val="2"/>
      </rPr>
      <t xml:space="preserve"> </t>
    </r>
    <r>
      <rPr>
        <vertAlign val="superscript"/>
        <sz val="10"/>
        <rFont val="Arial"/>
        <family val="2"/>
      </rPr>
      <t>[3]</t>
    </r>
  </si>
  <si>
    <r>
      <rPr>
        <vertAlign val="superscript"/>
        <sz val="10"/>
        <rFont val="Arial"/>
        <family val="2"/>
      </rPr>
      <t xml:space="preserve">[1] </t>
    </r>
    <r>
      <rPr>
        <sz val="9"/>
        <rFont val="Arial"/>
        <family val="2"/>
      </rPr>
      <t>Disconnection Rates are based on the previous year.</t>
    </r>
  </si>
  <si>
    <r>
      <rPr>
        <vertAlign val="superscript"/>
        <sz val="10"/>
        <rFont val="Arial"/>
        <family val="2"/>
      </rPr>
      <t xml:space="preserve">[2] </t>
    </r>
    <r>
      <rPr>
        <sz val="9"/>
        <rFont val="Arial"/>
        <family val="2"/>
      </rPr>
      <t>Includes  zip codes with &gt;25% of customers with incomes less than 100% FPG.</t>
    </r>
  </si>
  <si>
    <r>
      <rPr>
        <vertAlign val="superscript"/>
        <sz val="10"/>
        <rFont val="Arial"/>
        <family val="2"/>
      </rPr>
      <t>[3]</t>
    </r>
    <r>
      <rPr>
        <b/>
        <vertAlign val="superscript"/>
        <sz val="9"/>
        <rFont val="Arial"/>
        <family val="2"/>
      </rPr>
      <t xml:space="preserve"> </t>
    </r>
    <r>
      <rPr>
        <sz val="9"/>
        <rFont val="Arial"/>
        <family val="2"/>
      </rPr>
      <t>DACs are defined at the census tract level. Corresponding zip codes are provided for the purpose of this table; however, the entire zip code listed may not be considered a DAC.</t>
    </r>
  </si>
  <si>
    <r>
      <rPr>
        <vertAlign val="superscript"/>
        <sz val="10"/>
        <color theme="1"/>
        <rFont val="Arial"/>
        <family val="2"/>
      </rPr>
      <t>[1]</t>
    </r>
    <r>
      <rPr>
        <b/>
        <sz val="9"/>
        <color theme="1"/>
        <rFont val="Arial"/>
        <family val="2"/>
      </rPr>
      <t xml:space="preserve"> </t>
    </r>
    <r>
      <rPr>
        <sz val="9"/>
        <color theme="1"/>
        <rFont val="Arial"/>
        <family val="2"/>
      </rPr>
      <t>Reflects total authorized funding approved in D.21-06-015, Attachment 1, Table 4.</t>
    </r>
  </si>
  <si>
    <r>
      <rPr>
        <vertAlign val="superscript"/>
        <sz val="10"/>
        <color theme="1"/>
        <rFont val="Arial"/>
        <family val="2"/>
      </rPr>
      <t>[2</t>
    </r>
    <r>
      <rPr>
        <b/>
        <vertAlign val="superscript"/>
        <sz val="10"/>
        <color theme="1"/>
        <rFont val="Arial"/>
        <family val="2"/>
      </rPr>
      <t>]</t>
    </r>
    <r>
      <rPr>
        <sz val="9"/>
        <color theme="1"/>
        <rFont val="Arial"/>
        <family val="2"/>
      </rPr>
      <t xml:space="preserve"> Reflects fund shift in accordance with the rules set forth in D.21-06-015, which granted the IOUs authority to shift funds between the FERA program categories. The information in the "Total Shifted" and "Shifted to/from?" column is for illustrative purposes only, to disclose how funds from the overall authorized budget can be shifted between categories</t>
    </r>
  </si>
  <si>
    <r>
      <rPr>
        <vertAlign val="superscript"/>
        <sz val="10"/>
        <color theme="1"/>
        <rFont val="Arial"/>
        <family val="2"/>
      </rPr>
      <t>[3]</t>
    </r>
    <r>
      <rPr>
        <sz val="10"/>
        <color theme="1"/>
        <rFont val="Arial"/>
        <family val="2"/>
      </rPr>
      <t xml:space="preserve"> </t>
    </r>
    <r>
      <rPr>
        <sz val="9"/>
        <color theme="1"/>
        <rFont val="Arial"/>
        <family val="2"/>
      </rPr>
      <t xml:space="preserve">Total program administrative expenses did not exceed the overall authorized budget. The FERA discount exceeded the authorized amount by $3,007,262. Per D.21-06-015, PG&amp;E is authorized to recover the full value of the discount through the FERA two-way balancing account on an automatic pass-through basis. </t>
    </r>
  </si>
  <si>
    <r>
      <t>Inter-Utility</t>
    </r>
    <r>
      <rPr>
        <sz val="10"/>
        <rFont val="Arial"/>
        <family val="2"/>
      </rPr>
      <t xml:space="preserve"> </t>
    </r>
    <r>
      <rPr>
        <vertAlign val="superscript"/>
        <sz val="10"/>
        <rFont val="Arial"/>
        <family val="2"/>
      </rPr>
      <t>[1]</t>
    </r>
  </si>
  <si>
    <r>
      <t>Intra-Utility</t>
    </r>
    <r>
      <rPr>
        <sz val="10"/>
        <rFont val="Arial"/>
        <family val="2"/>
      </rPr>
      <t xml:space="preserve"> </t>
    </r>
    <r>
      <rPr>
        <vertAlign val="superscript"/>
        <sz val="10"/>
        <rFont val="Arial"/>
        <family val="2"/>
      </rPr>
      <t>[2]</t>
    </r>
  </si>
  <si>
    <r>
      <t xml:space="preserve">Leveraging </t>
    </r>
    <r>
      <rPr>
        <vertAlign val="superscript"/>
        <sz val="10"/>
        <rFont val="Arial"/>
        <family val="2"/>
      </rPr>
      <t>[3]</t>
    </r>
  </si>
  <si>
    <r>
      <t>Other</t>
    </r>
    <r>
      <rPr>
        <sz val="10"/>
        <rFont val="Arial"/>
        <family val="2"/>
      </rPr>
      <t xml:space="preserve"> </t>
    </r>
    <r>
      <rPr>
        <vertAlign val="superscript"/>
        <sz val="10"/>
        <rFont val="Arial"/>
        <family val="2"/>
      </rPr>
      <t>[5]</t>
    </r>
  </si>
  <si>
    <r>
      <t>Total FERA Participants by Dwelling Type</t>
    </r>
    <r>
      <rPr>
        <sz val="10"/>
        <color theme="0"/>
        <rFont val="Arial"/>
        <family val="2"/>
      </rPr>
      <t xml:space="preserve"> </t>
    </r>
    <r>
      <rPr>
        <vertAlign val="superscript"/>
        <sz val="10"/>
        <color theme="0"/>
        <rFont val="Arial"/>
        <family val="2"/>
      </rPr>
      <t>[6]</t>
    </r>
  </si>
  <si>
    <r>
      <rPr>
        <vertAlign val="superscript"/>
        <sz val="10"/>
        <rFont val="Arial"/>
        <family val="2"/>
      </rPr>
      <t>[2]</t>
    </r>
    <r>
      <rPr>
        <sz val="10"/>
        <rFont val="Arial"/>
        <family val="2"/>
      </rPr>
      <t xml:space="preserve"> </t>
    </r>
    <r>
      <rPr>
        <sz val="9"/>
        <rFont val="Arial"/>
        <family val="2"/>
      </rPr>
      <t>Enrollments via data sharing between departments and/or programs within the utility.</t>
    </r>
  </si>
  <si>
    <r>
      <rPr>
        <vertAlign val="superscript"/>
        <sz val="10"/>
        <rFont val="Arial"/>
        <family val="2"/>
      </rPr>
      <t>[3]</t>
    </r>
    <r>
      <rPr>
        <sz val="10"/>
        <rFont val="Arial"/>
        <family val="2"/>
      </rPr>
      <t xml:space="preserve"> </t>
    </r>
    <r>
      <rPr>
        <sz val="9"/>
        <rFont val="Arial"/>
        <family val="2"/>
      </rPr>
      <t>Enrollments via data sharing with programs outside the IOU that serve low-income customers.</t>
    </r>
  </si>
  <si>
    <r>
      <rPr>
        <vertAlign val="superscript"/>
        <sz val="10"/>
        <rFont val="Arial"/>
        <family val="2"/>
      </rPr>
      <t xml:space="preserve">[4] </t>
    </r>
    <r>
      <rPr>
        <sz val="9"/>
        <rFont val="Arial"/>
        <family val="2"/>
      </rPr>
      <t>PG&amp;E counts attrition due to no response in the Failed PEV and Failed Recertification columns, respectively.</t>
    </r>
  </si>
  <si>
    <r>
      <rPr>
        <vertAlign val="superscript"/>
        <sz val="10"/>
        <rFont val="Arial"/>
        <family val="2"/>
      </rPr>
      <t xml:space="preserve">[5]  </t>
    </r>
    <r>
      <rPr>
        <sz val="10"/>
        <rFont val="Arial"/>
        <family val="2"/>
      </rPr>
      <t>I</t>
    </r>
    <r>
      <rPr>
        <sz val="9"/>
        <rFont val="Arial"/>
        <family val="2"/>
      </rPr>
      <t>ncludes customers who closed their accounts, requested to be removed, or were otherwise ineligible for the program.</t>
    </r>
  </si>
  <si>
    <r>
      <rPr>
        <vertAlign val="superscript"/>
        <sz val="10"/>
        <rFont val="Arial"/>
        <family val="2"/>
      </rPr>
      <t xml:space="preserve">[6]  </t>
    </r>
    <r>
      <rPr>
        <sz val="9"/>
        <rFont val="Arial"/>
        <family val="2"/>
      </rPr>
      <t>Based on SF and MF structure configuration as noted in PG&amp;E's billing system; does not include sub-metered tenants.</t>
    </r>
  </si>
  <si>
    <r>
      <t xml:space="preserve">Households Requested to Verify </t>
    </r>
    <r>
      <rPr>
        <vertAlign val="superscript"/>
        <sz val="10"/>
        <color theme="0"/>
        <rFont val="Arial"/>
        <family val="2"/>
      </rPr>
      <t>[1]</t>
    </r>
  </si>
  <si>
    <r>
      <t xml:space="preserve">FERA Households De-enrolled (Verified as Ineligible) </t>
    </r>
    <r>
      <rPr>
        <vertAlign val="superscript"/>
        <sz val="10"/>
        <color theme="0"/>
        <rFont val="Arial"/>
        <family val="2"/>
      </rPr>
      <t>[2]</t>
    </r>
  </si>
  <si>
    <r>
      <t>Total Households De-enrolled</t>
    </r>
    <r>
      <rPr>
        <sz val="10"/>
        <color theme="0"/>
        <rFont val="Arial"/>
        <family val="2"/>
      </rPr>
      <t xml:space="preserve"> </t>
    </r>
    <r>
      <rPr>
        <vertAlign val="superscript"/>
        <sz val="10"/>
        <color theme="0"/>
        <rFont val="Arial"/>
        <family val="2"/>
      </rPr>
      <t>[3]</t>
    </r>
  </si>
  <si>
    <r>
      <t>% De-enrolled through Post Enrollment Verification</t>
    </r>
    <r>
      <rPr>
        <sz val="10"/>
        <color theme="0"/>
        <rFont val="Arial"/>
        <family val="2"/>
      </rPr>
      <t xml:space="preserve"> </t>
    </r>
    <r>
      <rPr>
        <vertAlign val="superscript"/>
        <sz val="10"/>
        <color theme="0"/>
        <rFont val="Arial"/>
        <family val="2"/>
      </rPr>
      <t>[4]</t>
    </r>
  </si>
  <si>
    <r>
      <rPr>
        <vertAlign val="superscript"/>
        <sz val="10"/>
        <rFont val="Arial"/>
        <family val="2"/>
      </rPr>
      <t xml:space="preserve">[1] </t>
    </r>
    <r>
      <rPr>
        <b/>
        <vertAlign val="superscript"/>
        <sz val="9"/>
        <rFont val="Arial"/>
        <family val="2"/>
      </rPr>
      <t xml:space="preserve"> </t>
    </r>
    <r>
      <rPr>
        <sz val="9"/>
        <rFont val="Arial"/>
        <family val="2"/>
      </rPr>
      <t>Includes customers selected randomly.</t>
    </r>
  </si>
  <si>
    <r>
      <rPr>
        <vertAlign val="superscript"/>
        <sz val="10"/>
        <rFont val="Arial"/>
        <family val="2"/>
      </rPr>
      <t>[4]</t>
    </r>
    <r>
      <rPr>
        <b/>
        <sz val="9"/>
        <rFont val="Arial"/>
        <family val="2"/>
      </rPr>
      <t xml:space="preserve"> </t>
    </r>
    <r>
      <rPr>
        <sz val="9"/>
        <rFont val="Arial"/>
        <family val="2"/>
      </rPr>
      <t xml:space="preserve">Percentage of customers dropped compared to the total participants requested to provide verification in that month. </t>
    </r>
  </si>
  <si>
    <r>
      <t>Households Requested to Verify</t>
    </r>
    <r>
      <rPr>
        <sz val="10"/>
        <color theme="0"/>
        <rFont val="Arial"/>
        <family val="2"/>
      </rPr>
      <t xml:space="preserve"> </t>
    </r>
    <r>
      <rPr>
        <vertAlign val="superscript"/>
        <sz val="10"/>
        <color theme="0"/>
        <rFont val="Arial"/>
        <family val="2"/>
      </rPr>
      <t>[1]</t>
    </r>
  </si>
  <si>
    <r>
      <t xml:space="preserve">Total Households De-enrolled </t>
    </r>
    <r>
      <rPr>
        <vertAlign val="superscript"/>
        <sz val="10"/>
        <color theme="0"/>
        <rFont val="Arial"/>
        <family val="2"/>
      </rPr>
      <t>[3]</t>
    </r>
  </si>
  <si>
    <r>
      <rPr>
        <vertAlign val="superscript"/>
        <sz val="10"/>
        <rFont val="Arial"/>
        <family val="2"/>
      </rPr>
      <t>[1]</t>
    </r>
    <r>
      <rPr>
        <vertAlign val="superscript"/>
        <sz val="9"/>
        <rFont val="Arial"/>
        <family val="2"/>
      </rPr>
      <t xml:space="preserve"> </t>
    </r>
    <r>
      <rPr>
        <sz val="9"/>
        <rFont val="Arial"/>
        <family val="2"/>
      </rPr>
      <t xml:space="preserve">Includes all participants who were selected for high usage verification process. </t>
    </r>
  </si>
  <si>
    <r>
      <rPr>
        <vertAlign val="superscript"/>
        <sz val="10"/>
        <rFont val="Arial"/>
        <family val="2"/>
      </rPr>
      <t>[2]</t>
    </r>
    <r>
      <rPr>
        <sz val="9"/>
        <rFont val="Arial"/>
        <family val="2"/>
      </rPr>
      <t xml:space="preserve"> Includes customers verified as over income or who requested to be de-enrolled.</t>
    </r>
  </si>
  <si>
    <r>
      <t xml:space="preserve">FERA Table 4 - FERA Self-Certification and Self-Recertification Applications </t>
    </r>
    <r>
      <rPr>
        <vertAlign val="superscript"/>
        <sz val="10"/>
        <rFont val="Arial"/>
        <family val="2"/>
      </rPr>
      <t>[1]</t>
    </r>
  </si>
  <si>
    <r>
      <rPr>
        <vertAlign val="superscript"/>
        <sz val="10"/>
        <rFont val="Arial"/>
        <family val="2"/>
      </rPr>
      <t>[3]</t>
    </r>
    <r>
      <rPr>
        <sz val="9"/>
        <rFont val="Arial"/>
        <family val="2"/>
      </rPr>
      <t xml:space="preserve"> Percentage of Received.  Duplicates are also counted as Approved, so the total will not add up to 100%.</t>
    </r>
  </si>
  <si>
    <r>
      <t xml:space="preserve">FERA Table 4B
Post-Enrollment Verification </t>
    </r>
    <r>
      <rPr>
        <vertAlign val="superscript"/>
        <sz val="10"/>
        <color theme="0"/>
        <rFont val="Arial"/>
        <family val="2"/>
      </rPr>
      <t>[1]</t>
    </r>
  </si>
  <si>
    <r>
      <t>Households Requested to Recertify</t>
    </r>
    <r>
      <rPr>
        <sz val="10"/>
        <color theme="0"/>
        <rFont val="Arial"/>
        <family val="2"/>
      </rPr>
      <t xml:space="preserve"> </t>
    </r>
    <r>
      <rPr>
        <vertAlign val="superscript"/>
        <sz val="10"/>
        <color theme="0"/>
        <rFont val="Arial"/>
        <family val="2"/>
      </rPr>
      <t xml:space="preserve"> [1]</t>
    </r>
  </si>
  <si>
    <r>
      <t xml:space="preserve">Households Recertified </t>
    </r>
    <r>
      <rPr>
        <vertAlign val="superscript"/>
        <sz val="10"/>
        <color theme="0"/>
        <rFont val="Arial"/>
        <family val="2"/>
      </rPr>
      <t>[2] [5]</t>
    </r>
  </si>
  <si>
    <r>
      <rPr>
        <vertAlign val="superscript"/>
        <sz val="10"/>
        <rFont val="Arial"/>
        <family val="2"/>
      </rPr>
      <t>[2]</t>
    </r>
    <r>
      <rPr>
        <sz val="10"/>
        <rFont val="Arial"/>
        <family val="2"/>
      </rPr>
      <t xml:space="preserve"> </t>
    </r>
    <r>
      <rPr>
        <sz val="9"/>
        <rFont val="Arial"/>
        <family val="2"/>
      </rPr>
      <t xml:space="preserve">Recertification results are tied to the month initiated.  </t>
    </r>
  </si>
  <si>
    <r>
      <rPr>
        <vertAlign val="superscript"/>
        <sz val="10"/>
        <rFont val="Arial"/>
        <family val="2"/>
      </rPr>
      <t>[3]</t>
    </r>
    <r>
      <rPr>
        <sz val="9"/>
        <rFont val="Arial"/>
        <family val="2"/>
      </rPr>
      <t xml:space="preserve"> Includes customers who did not respond or who requested to be de-enrolled.</t>
    </r>
  </si>
  <si>
    <r>
      <rPr>
        <vertAlign val="superscript"/>
        <sz val="10"/>
        <rFont val="Arial"/>
        <family val="2"/>
      </rPr>
      <t>[4]</t>
    </r>
    <r>
      <rPr>
        <sz val="10"/>
        <rFont val="Arial"/>
        <family val="2"/>
      </rPr>
      <t xml:space="preserve"> </t>
    </r>
    <r>
      <rPr>
        <sz val="9"/>
        <rFont val="Arial"/>
        <family val="2"/>
      </rPr>
      <t xml:space="preserve">Percentage of customers recertified compared to the total participants requested to recertify in that month. </t>
    </r>
  </si>
  <si>
    <r>
      <rPr>
        <vertAlign val="superscript"/>
        <sz val="10"/>
        <rFont val="Arial"/>
        <family val="2"/>
      </rPr>
      <t>[2]</t>
    </r>
    <r>
      <rPr>
        <b/>
        <sz val="9"/>
        <rFont val="Arial"/>
        <family val="2"/>
      </rPr>
      <t xml:space="preserve"> </t>
    </r>
    <r>
      <rPr>
        <sz val="9"/>
        <rFont val="Arial"/>
        <family val="2"/>
      </rPr>
      <t>Enrollments reflect new enrollments only.</t>
    </r>
  </si>
  <si>
    <r>
      <rPr>
        <vertAlign val="superscript"/>
        <sz val="10"/>
        <rFont val="Arial"/>
        <family val="2"/>
      </rPr>
      <t xml:space="preserve">[1] </t>
    </r>
    <r>
      <rPr>
        <sz val="9"/>
        <rFont val="Arial"/>
        <family val="2"/>
      </rPr>
      <t>Excludes master-meter usage.</t>
    </r>
  </si>
  <si>
    <r>
      <t xml:space="preserve">FERA Table 8B - Average Monthly Electric Bill
Residential Non-FERA vs. FERA Customers </t>
    </r>
    <r>
      <rPr>
        <vertAlign val="superscript"/>
        <sz val="10"/>
        <color theme="0"/>
        <rFont val="Arial"/>
        <family val="2"/>
      </rPr>
      <t>[1]</t>
    </r>
    <r>
      <rPr>
        <b/>
        <vertAlign val="superscript"/>
        <sz val="10"/>
        <color theme="0"/>
        <rFont val="Arial"/>
        <family val="2"/>
      </rPr>
      <t xml:space="preserve">
</t>
    </r>
    <r>
      <rPr>
        <b/>
        <sz val="10"/>
        <color theme="0"/>
        <rFont val="Arial"/>
        <family val="2"/>
      </rPr>
      <t>(Dollars per Customer)</t>
    </r>
  </si>
  <si>
    <r>
      <rPr>
        <vertAlign val="superscript"/>
        <sz val="10"/>
        <rFont val="Arial"/>
        <family val="2"/>
      </rPr>
      <t>[1]</t>
    </r>
    <r>
      <rPr>
        <sz val="10"/>
        <rFont val="Arial"/>
        <family val="2"/>
      </rPr>
      <t xml:space="preserve"> </t>
    </r>
    <r>
      <rPr>
        <sz val="9"/>
        <rFont val="Arial"/>
        <family val="2"/>
      </rPr>
      <t>Rural includes zip codes classified as such according to the Goldsmith modification that was developed to identify small towns and rural areas within large metropolitan counties.</t>
    </r>
  </si>
  <si>
    <r>
      <t>Rural</t>
    </r>
    <r>
      <rPr>
        <vertAlign val="superscript"/>
        <sz val="10"/>
        <color theme="0"/>
        <rFont val="Arial"/>
        <family val="2"/>
      </rPr>
      <t xml:space="preserve"> [1]</t>
    </r>
  </si>
  <si>
    <r>
      <t>ESA Table 13A -  ESA Leveraging &amp; Integration</t>
    </r>
    <r>
      <rPr>
        <sz val="10"/>
        <rFont val="Arial"/>
        <family val="2"/>
      </rPr>
      <t xml:space="preserve"> </t>
    </r>
    <r>
      <rPr>
        <vertAlign val="superscript"/>
        <sz val="10"/>
        <rFont val="Arial"/>
        <family val="2"/>
      </rPr>
      <t xml:space="preserve">[1] [6]  </t>
    </r>
    <r>
      <rPr>
        <sz val="10"/>
        <rFont val="Arial"/>
        <family val="2"/>
      </rPr>
      <t xml:space="preserve">     </t>
    </r>
  </si>
  <si>
    <r>
      <rPr>
        <vertAlign val="superscript"/>
        <sz val="10"/>
        <rFont val="Arial"/>
        <family val="2"/>
      </rPr>
      <t>[2]</t>
    </r>
    <r>
      <rPr>
        <sz val="10"/>
        <rFont val="Arial"/>
        <family val="2"/>
      </rPr>
      <t xml:space="preserve"> </t>
    </r>
    <r>
      <rPr>
        <sz val="9"/>
        <rFont val="Arial"/>
        <family val="2"/>
      </rPr>
      <t>Reflects carry forward SPOC budget from 2023 to 2024 E $45,366 / G $40,230 total $85,595</t>
    </r>
  </si>
  <si>
    <r>
      <rPr>
        <vertAlign val="superscript"/>
        <sz val="10"/>
        <rFont val="Arial"/>
        <family val="2"/>
      </rPr>
      <t>[1]</t>
    </r>
    <r>
      <rPr>
        <sz val="10"/>
        <rFont val="Arial"/>
        <family val="2"/>
      </rPr>
      <t xml:space="preserve"> </t>
    </r>
    <r>
      <rPr>
        <sz val="9"/>
        <rFont val="Arial"/>
        <family val="2"/>
      </rPr>
      <t xml:space="preserve">Reflects carry forward MFWB budget from 2023 to 2024 E $14,942,061 / G $12,405,304 total $27,347,365. </t>
    </r>
  </si>
  <si>
    <r>
      <t>2024 ESA Program Summary</t>
    </r>
    <r>
      <rPr>
        <sz val="10"/>
        <color theme="0"/>
        <rFont val="Arial"/>
        <family val="2"/>
      </rPr>
      <t xml:space="preserve"> </t>
    </r>
    <r>
      <rPr>
        <vertAlign val="superscript"/>
        <sz val="10"/>
        <color theme="0"/>
        <rFont val="Arial"/>
        <family val="2"/>
      </rPr>
      <t>[1]</t>
    </r>
  </si>
  <si>
    <r>
      <rPr>
        <vertAlign val="superscript"/>
        <sz val="10"/>
        <rFont val="Arial"/>
        <family val="2"/>
      </rPr>
      <t>[10]</t>
    </r>
    <r>
      <rPr>
        <sz val="10"/>
        <rFont val="Arial"/>
        <family val="2"/>
      </rPr>
      <t xml:space="preserve"> </t>
    </r>
    <r>
      <rPr>
        <sz val="9"/>
        <rFont val="Arial"/>
        <family val="2"/>
      </rPr>
      <t xml:space="preserve">Direct Implementation includes expenses from Appliances, Domestic Hot Water, Enclosure, HVAC, Lighting, Miscellaneous, Customer 
Enrollment, In-Home Education, Safety Unexpected Overhead Costs, including accrual and shipping costs that are not reflected in the Expenses column in Table 2A. </t>
    </r>
  </si>
  <si>
    <r>
      <t xml:space="preserve">Administration </t>
    </r>
    <r>
      <rPr>
        <vertAlign val="superscript"/>
        <sz val="10"/>
        <rFont val="Arial"/>
        <family val="2"/>
      </rPr>
      <t>[9]</t>
    </r>
  </si>
  <si>
    <r>
      <t xml:space="preserve">Direct Implementation (Non-Incentive) </t>
    </r>
    <r>
      <rPr>
        <vertAlign val="superscript"/>
        <sz val="10"/>
        <rFont val="Arial"/>
        <family val="2"/>
      </rPr>
      <t>[10]</t>
    </r>
  </si>
  <si>
    <r>
      <t>Direct Implementation</t>
    </r>
    <r>
      <rPr>
        <b/>
        <vertAlign val="superscript"/>
        <sz val="10"/>
        <rFont val="Arial"/>
        <family val="2"/>
      </rPr>
      <t xml:space="preserve"> </t>
    </r>
    <r>
      <rPr>
        <vertAlign val="superscript"/>
        <sz val="10"/>
        <rFont val="Arial"/>
        <family val="2"/>
      </rPr>
      <t>[11]</t>
    </r>
  </si>
  <si>
    <r>
      <t>Year to Date Expenses</t>
    </r>
    <r>
      <rPr>
        <sz val="10"/>
        <color theme="0"/>
        <rFont val="Arial"/>
        <family val="2"/>
      </rPr>
      <t xml:space="preserve"> </t>
    </r>
    <r>
      <rPr>
        <vertAlign val="superscript"/>
        <sz val="10"/>
        <color theme="0"/>
        <rFont val="Arial"/>
        <family val="2"/>
      </rPr>
      <t>[8]</t>
    </r>
  </si>
  <si>
    <r>
      <rPr>
        <vertAlign val="superscript"/>
        <sz val="10"/>
        <color theme="1"/>
        <rFont val="Arial"/>
        <family val="2"/>
      </rPr>
      <t>[2]</t>
    </r>
    <r>
      <rPr>
        <sz val="10"/>
        <color theme="1"/>
        <rFont val="Arial"/>
        <family val="2"/>
      </rPr>
      <t xml:space="preserve"> </t>
    </r>
    <r>
      <rPr>
        <sz val="9"/>
        <color theme="1"/>
        <rFont val="Arial"/>
        <family val="2"/>
      </rPr>
      <t>PG&amp;E used the CET 2026 Avoided Cost Calculator, as required by D.16-06-007 for cost-effectiveness analysis.</t>
    </r>
  </si>
  <si>
    <r>
      <rPr>
        <vertAlign val="superscript"/>
        <sz val="10"/>
        <color theme="1"/>
        <rFont val="Arial"/>
        <family val="2"/>
      </rPr>
      <t>[1]</t>
    </r>
    <r>
      <rPr>
        <vertAlign val="superscript"/>
        <sz val="9"/>
        <color theme="1"/>
        <rFont val="Arial"/>
        <family val="2"/>
      </rPr>
      <t xml:space="preserve"> </t>
    </r>
    <r>
      <rPr>
        <sz val="9"/>
        <color theme="1"/>
        <rFont val="Arial"/>
        <family val="2"/>
      </rPr>
      <t>Pilot Plus/Deep cost-effectiveness calculations skew low in part because savings only reflect 295 fully closed projects, whereas costs include accruals and actual expense for projects installed in 2024 but not closed as of December 31.</t>
    </r>
  </si>
  <si>
    <r>
      <t xml:space="preserve">ESACET </t>
    </r>
    <r>
      <rPr>
        <vertAlign val="superscript"/>
        <sz val="10"/>
        <rFont val="Arial"/>
        <family val="2"/>
      </rPr>
      <t>[2]</t>
    </r>
  </si>
  <si>
    <r>
      <t>ESA Pilot Plus and Pilot Deep</t>
    </r>
    <r>
      <rPr>
        <sz val="10"/>
        <color theme="1"/>
        <rFont val="Arial"/>
        <family val="2"/>
      </rPr>
      <t xml:space="preserve"> </t>
    </r>
    <r>
      <rPr>
        <vertAlign val="superscript"/>
        <sz val="10"/>
        <color theme="1"/>
        <rFont val="Arial"/>
        <family val="2"/>
      </rPr>
      <t>[1]</t>
    </r>
  </si>
  <si>
    <r>
      <t xml:space="preserve">Implementation </t>
    </r>
    <r>
      <rPr>
        <vertAlign val="superscript"/>
        <sz val="10"/>
        <rFont val="Arial"/>
        <family val="2"/>
      </rPr>
      <t>[4]</t>
    </r>
  </si>
  <si>
    <r>
      <rPr>
        <vertAlign val="superscript"/>
        <sz val="10"/>
        <rFont val="Arial"/>
        <family val="2"/>
      </rPr>
      <t>[1]</t>
    </r>
    <r>
      <rPr>
        <sz val="10"/>
        <rFont val="Arial"/>
        <family val="2"/>
      </rPr>
      <t xml:space="preserve"> </t>
    </r>
    <r>
      <rPr>
        <sz val="10"/>
        <rFont val="Arial"/>
        <family val="2"/>
      </rPr>
      <t xml:space="preserve">Summary data which includes ESA Main Program (SF, MH). Categorical enrollment is not applicable to MFWB. </t>
    </r>
  </si>
  <si>
    <r>
      <rPr>
        <vertAlign val="superscript"/>
        <sz val="10"/>
        <rFont val="Arial"/>
        <family val="2"/>
      </rPr>
      <t>[2]</t>
    </r>
    <r>
      <rPr>
        <sz val="10"/>
        <rFont val="Arial"/>
        <family val="2"/>
      </rPr>
      <t xml:space="preserve"> </t>
    </r>
    <r>
      <rPr>
        <sz val="10"/>
        <rFont val="Arial"/>
        <family val="2"/>
      </rPr>
      <t>Pursuant to D.01-03-028 OP 3(a) which is applicable to master-metered as well as individual metered 
homes which allows treatment of property when 80% of tenants are income qualified for ESA Program.</t>
    </r>
  </si>
  <si>
    <r>
      <t>80/20 Rule</t>
    </r>
    <r>
      <rPr>
        <b/>
        <sz val="10"/>
        <rFont val="Arial"/>
        <family val="2"/>
      </rPr>
      <t xml:space="preserve"> </t>
    </r>
    <r>
      <rPr>
        <vertAlign val="superscript"/>
        <sz val="10"/>
        <rFont val="Arial"/>
        <family val="2"/>
      </rPr>
      <t>[2]</t>
    </r>
  </si>
  <si>
    <r>
      <t xml:space="preserve">CARE Table 13 -  CARE High Usage Verification Results </t>
    </r>
    <r>
      <rPr>
        <vertAlign val="superscript"/>
        <sz val="10"/>
        <rFont val="Arial"/>
        <family val="2"/>
      </rPr>
      <t>[5]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</si>
</sst>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
    <numFmt numFmtId="165" formatCode="_(* #,##0_);_(* \(#,##0\);_(* &quot;-&quot;??_);_(@_)"/>
    <numFmt numFmtId="166" formatCode="_(&quot;$&quot;* #,##0_);_(&quot;$&quot;* \(#,##0\);_(&quot;$&quot;* &quot;-&quot;??_);_(@_)"/>
    <numFmt numFmtId="167" formatCode="yymmmmdd"/>
    <numFmt numFmtId="168" formatCode="#,##0.00&quot; $&quot;;\-#,##0.00&quot; $&quot;"/>
    <numFmt numFmtId="169" formatCode=";;;"/>
    <numFmt numFmtId="170" formatCode="dd/mm/yy"/>
    <numFmt numFmtId="171" formatCode="0.0%"/>
    <numFmt numFmtId="172" formatCode="[$-409]mmm\-yy;@"/>
    <numFmt numFmtId="173" formatCode="0.0"/>
    <numFmt numFmtId="174" formatCode="General_)"/>
    <numFmt numFmtId="175" formatCode="[$-409]mmmm\ d\,\ yyyy;@"/>
    <numFmt numFmtId="176" formatCode="#,##0.00;[Red]#,##0.00"/>
    <numFmt numFmtId="177" formatCode="_([$$-409]* #,##0_);_([$$-409]* \(#,##0\);_([$$-409]* &quot;-&quot;??_);_(@_)"/>
    <numFmt numFmtId="178" formatCode="0.000"/>
    <numFmt numFmtId="179" formatCode="0.0000"/>
    <numFmt numFmtId="180" formatCode="0.00000"/>
    <numFmt numFmtId="181" formatCode="_(* #,##0.0_);_(* \(#,##0.0\);_(* &quot;-&quot;??_);_(@_)"/>
    <numFmt numFmtId="182" formatCode="_(* #,##0.0_);_(* \(#,##0.0\);_(* &quot;-&quot;_);_(@_)"/>
    <numFmt numFmtId="183" formatCode="#,##0.0"/>
  </numFmts>
  <fonts count="169">
    <font>
      <sz val="10"/>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2"/>
      <name val="Arial"/>
      <family val="2"/>
    </font>
    <font>
      <sz val="11"/>
      <name val="Arial"/>
      <family val="2"/>
    </font>
    <font>
      <sz val="12"/>
      <name val="Arial"/>
      <family val="2"/>
    </font>
    <font>
      <sz val="10"/>
      <color indexed="8"/>
      <name val="MS Sans Serif"/>
      <family val="2"/>
    </font>
    <font>
      <sz val="10"/>
      <color indexed="8"/>
      <name val="Arial"/>
      <family val="2"/>
    </font>
    <font>
      <b/>
      <u/>
      <sz val="11"/>
      <color indexed="37"/>
      <name val="Arial"/>
      <family val="2"/>
    </font>
    <font>
      <b/>
      <sz val="18"/>
      <name val="Arial"/>
      <family val="2"/>
    </font>
    <font>
      <sz val="10"/>
      <color indexed="12"/>
      <name val="Arial"/>
      <family val="2"/>
    </font>
    <font>
      <sz val="7"/>
      <name val="Small Fonts"/>
      <family val="2"/>
    </font>
    <font>
      <sz val="10"/>
      <name val="Tahoma"/>
      <family val="2"/>
    </font>
    <font>
      <sz val="8"/>
      <color indexed="12"/>
      <name val="Arial"/>
      <family val="2"/>
    </font>
    <font>
      <b/>
      <sz val="11"/>
      <name val="Arial"/>
      <family val="2"/>
    </font>
    <font>
      <b/>
      <vertAlign val="superscript"/>
      <sz val="11"/>
      <name val="Arial"/>
      <family val="2"/>
    </font>
    <font>
      <b/>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b/>
      <sz val="14"/>
      <name val="Arial"/>
      <family val="2"/>
    </font>
    <font>
      <b/>
      <sz val="10"/>
      <color indexed="8"/>
      <name val="Arial"/>
      <family val="2"/>
    </font>
    <font>
      <sz val="10"/>
      <name val="Helv"/>
      <family val="2"/>
      <charset val="204"/>
    </font>
    <font>
      <b/>
      <sz val="10"/>
      <color indexed="39"/>
      <name val="Arial"/>
      <family val="2"/>
    </font>
    <font>
      <b/>
      <sz val="11"/>
      <color indexed="9"/>
      <name val="Arial"/>
      <family val="2"/>
    </font>
    <font>
      <b/>
      <i/>
      <sz val="11"/>
      <color indexed="9"/>
      <name val="Arial"/>
      <family val="2"/>
    </font>
    <font>
      <b/>
      <sz val="9"/>
      <name val="Arial"/>
      <family val="2"/>
    </font>
    <font>
      <b/>
      <sz val="8"/>
      <name val="Arial"/>
      <family val="2"/>
    </font>
    <font>
      <b/>
      <sz val="12"/>
      <color indexed="8"/>
      <name val="Arial"/>
      <family val="2"/>
    </font>
    <font>
      <i/>
      <sz val="8"/>
      <color indexed="8"/>
      <name val="Arial"/>
      <family val="2"/>
    </font>
    <font>
      <sz val="10"/>
      <color indexed="56"/>
      <name val="Arial"/>
      <family val="2"/>
    </font>
    <font>
      <sz val="9"/>
      <name val="Arial"/>
      <family val="2"/>
    </font>
    <font>
      <sz val="10"/>
      <color indexed="39"/>
      <name val="Arial"/>
      <family val="2"/>
    </font>
    <font>
      <sz val="12"/>
      <color indexed="9"/>
      <name val="Arial"/>
      <family val="2"/>
    </font>
    <font>
      <i/>
      <sz val="12"/>
      <color indexed="9"/>
      <name val="Arial"/>
      <family val="2"/>
    </font>
    <font>
      <sz val="8"/>
      <color indexed="8"/>
      <name val="Arial"/>
      <family val="2"/>
    </font>
    <font>
      <sz val="11"/>
      <color indexed="9"/>
      <name val="Arial"/>
      <family val="2"/>
    </font>
    <font>
      <i/>
      <sz val="11"/>
      <color indexed="9"/>
      <name val="Arial"/>
      <family val="2"/>
    </font>
    <font>
      <b/>
      <sz val="11"/>
      <color indexed="56"/>
      <name val="Arial"/>
      <family val="2"/>
    </font>
    <font>
      <b/>
      <i/>
      <sz val="11"/>
      <color indexed="56"/>
      <name val="Arial"/>
      <family val="2"/>
    </font>
    <font>
      <b/>
      <sz val="11"/>
      <color indexed="18"/>
      <name val="Arial Narrow"/>
      <family val="2"/>
    </font>
    <font>
      <sz val="10"/>
      <color indexed="10"/>
      <name val="Arial"/>
      <family val="2"/>
    </font>
    <font>
      <sz val="9"/>
      <color indexed="20"/>
      <name val="Arial"/>
      <family val="2"/>
    </font>
    <font>
      <sz val="9"/>
      <color indexed="8"/>
      <name val="Arial"/>
      <family val="2"/>
    </font>
    <font>
      <b/>
      <sz val="9"/>
      <color indexed="8"/>
      <name val="Arial"/>
      <family val="2"/>
    </font>
    <font>
      <b/>
      <sz val="8"/>
      <color indexed="8"/>
      <name val="Arial"/>
      <family val="2"/>
    </font>
    <font>
      <b/>
      <vertAlign val="superscript"/>
      <sz val="10"/>
      <name val="Arial"/>
      <family val="2"/>
    </font>
    <font>
      <b/>
      <sz val="11"/>
      <color indexed="8"/>
      <name val="Calibri"/>
      <family val="2"/>
    </font>
    <font>
      <b/>
      <sz val="18"/>
      <color indexed="62"/>
      <name val="Cambria"/>
      <family val="2"/>
    </font>
    <font>
      <sz val="11"/>
      <name val="Interstate-LightCondensed"/>
      <family val="2"/>
    </font>
    <font>
      <b/>
      <sz val="15"/>
      <color indexed="56"/>
      <name val="Calibri"/>
      <family val="2"/>
    </font>
    <font>
      <b/>
      <sz val="13"/>
      <color indexed="56"/>
      <name val="Calibri"/>
      <family val="2"/>
    </font>
    <font>
      <sz val="11"/>
      <color indexed="10"/>
      <name val="Arial"/>
      <family val="2"/>
    </font>
    <font>
      <sz val="7"/>
      <name val="Arial"/>
      <family val="2"/>
    </font>
    <font>
      <b/>
      <sz val="11"/>
      <color indexed="18"/>
      <name val="Arial"/>
      <family val="2"/>
    </font>
    <font>
      <b/>
      <i/>
      <sz val="11"/>
      <color indexed="18"/>
      <name val="Arial"/>
      <family val="2"/>
    </font>
    <font>
      <sz val="12"/>
      <color indexed="18"/>
      <name val="MS Sans Serif"/>
      <family val="2"/>
    </font>
    <font>
      <sz val="12"/>
      <color indexed="9"/>
      <name val="MS Sans Serif"/>
      <family val="2"/>
    </font>
    <font>
      <b/>
      <sz val="11"/>
      <color indexed="9"/>
      <name val="Arial Narrow"/>
      <family val="2"/>
    </font>
    <font>
      <sz val="11"/>
      <color indexed="18"/>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sz val="18"/>
      <color indexed="18"/>
      <name val="Arial"/>
      <family val="2"/>
    </font>
    <font>
      <u/>
      <sz val="10"/>
      <color indexed="12"/>
      <name val="Arial"/>
      <family val="2"/>
    </font>
    <font>
      <sz val="10"/>
      <color theme="1"/>
      <name val="Arial"/>
      <family val="2"/>
    </font>
    <font>
      <b/>
      <sz val="11"/>
      <color indexed="62"/>
      <name val="Calibri"/>
      <family val="2"/>
    </font>
    <font>
      <b/>
      <sz val="15"/>
      <color indexed="62"/>
      <name val="Calibri"/>
      <family val="2"/>
    </font>
    <font>
      <b/>
      <sz val="13"/>
      <color indexed="62"/>
      <name val="Calibri"/>
      <family val="2"/>
    </font>
    <font>
      <sz val="16"/>
      <name val="Arial"/>
      <family val="2"/>
    </font>
    <font>
      <sz val="11"/>
      <color rgb="FFFF0000"/>
      <name val="Arial"/>
      <family val="2"/>
    </font>
    <font>
      <b/>
      <sz val="16"/>
      <name val="Arial"/>
      <family val="2"/>
    </font>
    <font>
      <strike/>
      <sz val="10"/>
      <name val="Arial"/>
      <family val="2"/>
    </font>
    <font>
      <sz val="12"/>
      <name val="Times New Roman"/>
      <family val="1"/>
    </font>
    <font>
      <b/>
      <sz val="11"/>
      <name val="Times New Roman"/>
      <family val="1"/>
    </font>
    <font>
      <sz val="11"/>
      <name val="Times New Roman"/>
      <family val="1"/>
    </font>
    <font>
      <sz val="10"/>
      <name val="Times New Roman"/>
      <family val="1"/>
    </font>
    <font>
      <b/>
      <sz val="12"/>
      <name val="Times New Roman"/>
      <family val="1"/>
    </font>
    <font>
      <b/>
      <sz val="10"/>
      <name val="Times New Roman"/>
      <family val="1"/>
    </font>
    <font>
      <b/>
      <sz val="14"/>
      <name val="Times New Roman"/>
      <family val="1"/>
    </font>
    <font>
      <sz val="10"/>
      <name val="Arial"/>
      <family val="2"/>
    </font>
    <font>
      <sz val="10"/>
      <name val="Arial"/>
      <family val="2"/>
    </font>
    <font>
      <sz val="11"/>
      <name val="Calibri"/>
      <family val="2"/>
      <scheme val="minor"/>
    </font>
    <font>
      <u/>
      <sz val="11"/>
      <color theme="10"/>
      <name val="Calibri"/>
      <family val="2"/>
      <scheme val="minor"/>
    </font>
    <font>
      <sz val="14"/>
      <name val="Arial"/>
      <family val="2"/>
    </font>
    <font>
      <sz val="20"/>
      <name val="Arial"/>
      <family val="2"/>
    </font>
    <font>
      <b/>
      <sz val="16"/>
      <name val="Times New Roman"/>
      <family val="1"/>
    </font>
    <font>
      <i/>
      <sz val="10"/>
      <name val="Arial"/>
      <family val="2"/>
    </font>
    <font>
      <vertAlign val="superscript"/>
      <sz val="10"/>
      <name val="Arial"/>
      <family val="2"/>
    </font>
    <font>
      <b/>
      <sz val="12"/>
      <color theme="0"/>
      <name val="Arial"/>
      <family val="2"/>
    </font>
    <font>
      <b/>
      <sz val="14"/>
      <color theme="0"/>
      <name val="Arial"/>
      <family val="2"/>
    </font>
    <font>
      <b/>
      <vertAlign val="superscript"/>
      <sz val="12"/>
      <color theme="0"/>
      <name val="Arial"/>
      <family val="2"/>
    </font>
    <font>
      <b/>
      <sz val="10"/>
      <color theme="0"/>
      <name val="Arial"/>
      <family val="2"/>
    </font>
    <font>
      <b/>
      <strike/>
      <sz val="16"/>
      <name val="Arial"/>
      <family val="2"/>
    </font>
    <font>
      <sz val="10"/>
      <color theme="0"/>
      <name val="Arial"/>
      <family val="2"/>
    </font>
    <font>
      <b/>
      <vertAlign val="superscript"/>
      <sz val="10"/>
      <color theme="0"/>
      <name val="Arial"/>
      <family val="2"/>
    </font>
    <font>
      <b/>
      <vertAlign val="superscript"/>
      <sz val="12"/>
      <name val="Arial"/>
      <family val="2"/>
    </font>
    <font>
      <b/>
      <strike/>
      <sz val="10"/>
      <name val="Arial"/>
      <family val="2"/>
    </font>
    <font>
      <strike/>
      <sz val="12"/>
      <name val="Arial"/>
      <family val="2"/>
    </font>
    <font>
      <b/>
      <sz val="11"/>
      <color theme="0"/>
      <name val="Arial"/>
      <family val="2"/>
    </font>
    <font>
      <sz val="10"/>
      <color rgb="FFFF0000"/>
      <name val="Arial"/>
      <family val="2"/>
    </font>
    <font>
      <b/>
      <sz val="10"/>
      <color rgb="FFFF0000"/>
      <name val="Arial"/>
      <family val="2"/>
    </font>
    <font>
      <sz val="11"/>
      <color theme="1"/>
      <name val="Arial"/>
      <family val="2"/>
    </font>
    <font>
      <sz val="11"/>
      <color rgb="FF000000"/>
      <name val="Arial"/>
      <family val="2"/>
    </font>
    <font>
      <b/>
      <sz val="10"/>
      <color theme="1"/>
      <name val="Arial"/>
      <family val="2"/>
    </font>
    <font>
      <b/>
      <vertAlign val="superscript"/>
      <sz val="10"/>
      <color theme="1"/>
      <name val="Arial"/>
      <family val="2"/>
    </font>
    <font>
      <i/>
      <sz val="11"/>
      <color rgb="FFFF0000"/>
      <name val="Arial"/>
      <family val="2"/>
    </font>
    <font>
      <i/>
      <sz val="11"/>
      <name val="Arial"/>
      <family val="2"/>
    </font>
    <font>
      <sz val="8"/>
      <name val="Times New Roman"/>
      <family val="1"/>
    </font>
    <font>
      <sz val="9"/>
      <color theme="0"/>
      <name val="Arial"/>
      <family val="2"/>
    </font>
    <font>
      <b/>
      <vertAlign val="superscript"/>
      <sz val="9"/>
      <name val="Arial"/>
      <family val="2"/>
    </font>
    <font>
      <sz val="9"/>
      <color rgb="FFFF0000"/>
      <name val="Arial"/>
      <family val="2"/>
    </font>
    <font>
      <strike/>
      <sz val="10"/>
      <color rgb="FFFF0000"/>
      <name val="Arial"/>
      <family val="2"/>
    </font>
    <font>
      <sz val="12"/>
      <color theme="0"/>
      <name val="Arial"/>
      <family val="2"/>
    </font>
    <font>
      <vertAlign val="superscript"/>
      <sz val="9"/>
      <name val="Arial"/>
      <family val="2"/>
    </font>
    <font>
      <b/>
      <sz val="9"/>
      <color theme="1"/>
      <name val="Arial"/>
      <family val="2"/>
    </font>
    <font>
      <b/>
      <vertAlign val="superscript"/>
      <sz val="9"/>
      <color theme="1"/>
      <name val="Arial"/>
      <family val="2"/>
    </font>
    <font>
      <sz val="9"/>
      <color theme="1"/>
      <name val="Arial"/>
      <family val="2"/>
    </font>
    <font>
      <vertAlign val="superscript"/>
      <sz val="10"/>
      <color theme="1"/>
      <name val="Arial"/>
      <family val="2"/>
    </font>
    <font>
      <sz val="10"/>
      <color rgb="FF000000"/>
      <name val="Arial"/>
      <family val="2"/>
    </font>
    <font>
      <sz val="10"/>
      <color rgb="FFC00000"/>
      <name val="Arial"/>
      <family val="2"/>
    </font>
    <font>
      <sz val="10"/>
      <color theme="1"/>
      <name val="Calibri"/>
      <family val="2"/>
    </font>
    <font>
      <b/>
      <sz val="12"/>
      <color theme="1"/>
      <name val="Arial"/>
      <family val="2"/>
    </font>
    <font>
      <vertAlign val="superscript"/>
      <sz val="9"/>
      <color theme="1"/>
      <name val="Arial"/>
      <family val="2"/>
    </font>
    <font>
      <sz val="9"/>
      <color rgb="FF000000"/>
      <name val="Arial"/>
      <family val="2"/>
    </font>
    <font>
      <b/>
      <sz val="11"/>
      <color theme="1"/>
      <name val="Calibri"/>
      <family val="2"/>
      <scheme val="minor"/>
    </font>
    <font>
      <strike/>
      <sz val="10"/>
      <color theme="1"/>
      <name val="Arial"/>
      <family val="2"/>
    </font>
    <font>
      <sz val="11"/>
      <name val="Aptos"/>
      <family val="2"/>
    </font>
    <font>
      <sz val="11"/>
      <name val="Calibri"/>
      <family val="2"/>
    </font>
    <font>
      <sz val="11"/>
      <color indexed="8"/>
      <name val="Calibri"/>
      <family val="2"/>
      <scheme val="minor"/>
    </font>
    <font>
      <b/>
      <sz val="42"/>
      <color theme="7"/>
      <name val="Cambria"/>
      <family val="2"/>
      <scheme val="major"/>
    </font>
    <font>
      <i/>
      <sz val="11"/>
      <color theme="7"/>
      <name val="Calibri"/>
      <family val="2"/>
      <scheme val="minor"/>
    </font>
    <font>
      <b/>
      <sz val="11"/>
      <color theme="1" tint="0.24994659260841701"/>
      <name val="Calibri"/>
      <family val="2"/>
      <scheme val="minor"/>
    </font>
    <font>
      <sz val="12"/>
      <color theme="1" tint="0.24994659260841701"/>
      <name val="Cambria"/>
      <family val="2"/>
      <scheme val="major"/>
    </font>
    <font>
      <sz val="11"/>
      <color theme="1" tint="0.24994659260841701"/>
      <name val="Cambria"/>
      <family val="2"/>
      <scheme val="major"/>
    </font>
    <font>
      <sz val="14"/>
      <color theme="1" tint="0.24994659260841701"/>
      <name val="Calibri"/>
      <family val="2"/>
      <scheme val="minor"/>
    </font>
    <font>
      <b/>
      <sz val="11"/>
      <color theme="1" tint="0.34998626667073579"/>
      <name val="Calibri"/>
      <family val="2"/>
      <scheme val="minor"/>
    </font>
    <font>
      <b/>
      <sz val="13"/>
      <color theme="1" tint="0.24994659260841701"/>
      <name val="Cambria"/>
      <family val="2"/>
      <scheme val="major"/>
    </font>
    <font>
      <b/>
      <sz val="13"/>
      <color theme="7"/>
      <name val="Cambria"/>
      <family val="2"/>
      <scheme val="major"/>
    </font>
    <font>
      <b/>
      <sz val="9"/>
      <color rgb="FF000000"/>
      <name val="Arial"/>
      <family val="2"/>
    </font>
    <font>
      <sz val="8"/>
      <color theme="0"/>
      <name val="Arial"/>
      <family val="2"/>
    </font>
    <font>
      <vertAlign val="superscript"/>
      <sz val="11"/>
      <name val="Arial"/>
      <family val="2"/>
    </font>
    <font>
      <vertAlign val="superscript"/>
      <sz val="10"/>
      <color rgb="FF000000"/>
      <name val="Arial"/>
      <family val="2"/>
    </font>
    <font>
      <vertAlign val="superscript"/>
      <sz val="10"/>
      <color theme="0"/>
      <name val="Arial"/>
      <family val="2"/>
    </font>
    <font>
      <vertAlign val="superscript"/>
      <sz val="11"/>
      <color theme="1"/>
      <name val="Arial"/>
      <family val="2"/>
    </font>
  </fonts>
  <fills count="80">
    <fill>
      <patternFill patternType="none"/>
    </fill>
    <fill>
      <patternFill patternType="gray125"/>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22"/>
        <bgColor indexed="64"/>
      </patternFill>
    </fill>
    <fill>
      <patternFill patternType="solid">
        <fgColor indexed="55"/>
        <bgColor indexed="64"/>
      </patternFill>
    </fill>
    <fill>
      <patternFill patternType="solid">
        <fgColor indexed="26"/>
        <bgColor indexed="64"/>
      </patternFill>
    </fill>
    <fill>
      <patternFill patternType="solid">
        <fgColor indexed="43"/>
        <bgColor indexed="64"/>
      </patternFill>
    </fill>
    <fill>
      <patternFill patternType="solid">
        <fgColor indexed="31"/>
        <bgColor indexed="64"/>
      </patternFill>
    </fill>
    <fill>
      <patternFill patternType="solid">
        <fgColor indexed="44"/>
        <bgColor indexed="64"/>
      </patternFill>
    </fill>
    <fill>
      <patternFill patternType="solid">
        <fgColor indexed="21"/>
        <bgColor indexed="64"/>
      </patternFill>
    </fill>
    <fill>
      <patternFill patternType="solid">
        <fgColor indexed="37"/>
        <bgColor indexed="64"/>
      </patternFill>
    </fill>
    <fill>
      <patternFill patternType="solid">
        <fgColor indexed="30"/>
        <bgColor indexed="64"/>
      </patternFill>
    </fill>
    <fill>
      <patternFill patternType="solid">
        <fgColor indexed="22"/>
        <bgColor indexed="64"/>
      </patternFill>
    </fill>
    <fill>
      <patternFill patternType="solid">
        <fgColor indexed="50"/>
        <bgColor indexed="64"/>
      </patternFill>
    </fill>
    <fill>
      <patternFill patternType="lightUp">
        <fgColor indexed="48"/>
        <bgColor indexed="22"/>
      </patternFill>
    </fill>
    <fill>
      <patternFill patternType="solid">
        <fgColor indexed="54"/>
        <bgColor indexed="64"/>
      </patternFill>
    </fill>
    <fill>
      <patternFill patternType="solid">
        <fgColor indexed="40"/>
        <bgColor indexed="64"/>
      </patternFill>
    </fill>
    <fill>
      <patternFill patternType="solid">
        <fgColor indexed="9"/>
        <bgColor indexed="64"/>
      </patternFill>
    </fill>
    <fill>
      <patternFill patternType="solid">
        <fgColor indexed="31"/>
        <bgColor indexed="64"/>
      </patternFill>
    </fill>
    <fill>
      <patternFill patternType="solid">
        <fgColor indexed="41"/>
        <bgColor indexed="64"/>
      </patternFill>
    </fill>
    <fill>
      <patternFill patternType="solid">
        <fgColor indexed="35"/>
        <bgColor indexed="64"/>
      </patternFill>
    </fill>
    <fill>
      <patternFill patternType="solid">
        <fgColor indexed="30"/>
        <bgColor indexed="64"/>
      </patternFill>
    </fill>
    <fill>
      <patternFill patternType="solid">
        <fgColor indexed="14"/>
        <bgColor indexed="64"/>
      </patternFill>
    </fill>
    <fill>
      <patternFill patternType="solid">
        <fgColor indexed="44"/>
        <bgColor indexed="64"/>
      </patternFill>
    </fill>
    <fill>
      <patternFill patternType="solid">
        <fgColor indexed="54"/>
        <bgColor indexed="64"/>
      </patternFill>
    </fill>
    <fill>
      <patternFill patternType="solid">
        <fgColor indexed="24"/>
        <bgColor indexed="64"/>
      </patternFill>
    </fill>
    <fill>
      <patternFill patternType="solid">
        <fgColor indexed="15"/>
        <bgColor indexed="64"/>
      </patternFill>
    </fill>
    <fill>
      <patternFill patternType="solid">
        <fgColor indexed="45"/>
        <bgColor indexed="64"/>
      </patternFill>
    </fill>
    <fill>
      <patternFill patternType="solid">
        <fgColor indexed="55"/>
        <bgColor indexed="64"/>
      </patternFill>
    </fill>
    <fill>
      <patternFill patternType="solid">
        <fgColor indexed="41"/>
        <bgColor indexed="64"/>
      </patternFill>
    </fill>
    <fill>
      <patternFill patternType="solid">
        <fgColor indexed="40"/>
        <bgColor indexed="64"/>
      </patternFill>
    </fill>
    <fill>
      <patternFill patternType="solid">
        <fgColor indexed="22"/>
        <bgColor indexed="64"/>
      </patternFill>
    </fill>
    <fill>
      <patternFill patternType="solid">
        <fgColor indexed="26"/>
        <bgColor indexed="64"/>
      </patternFill>
    </fill>
    <fill>
      <patternFill patternType="solid">
        <fgColor indexed="47"/>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lightUp">
        <fgColor indexed="54"/>
        <bgColor indexed="41"/>
      </patternFill>
    </fill>
    <fill>
      <patternFill patternType="solid">
        <fgColor theme="4" tint="0.79995117038483843"/>
        <bgColor indexed="64"/>
      </patternFill>
    </fill>
    <fill>
      <patternFill patternType="solid">
        <fgColor theme="0"/>
        <bgColor indexed="64"/>
      </patternFill>
    </fill>
    <fill>
      <patternFill patternType="solid">
        <fgColor theme="0" tint="-0.24994659260841701"/>
        <bgColor indexed="64"/>
      </patternFill>
    </fill>
    <fill>
      <patternFill patternType="solid">
        <fgColor theme="0" tint="-0.14996795556505021"/>
        <bgColor indexed="64"/>
      </patternFill>
    </fill>
    <fill>
      <patternFill patternType="solid">
        <fgColor theme="0" tint="-0.14999847407452621"/>
        <bgColor indexed="64"/>
      </patternFill>
    </fill>
    <fill>
      <patternFill patternType="solid">
        <fgColor rgb="FFFFFFFF"/>
        <bgColor indexed="64"/>
      </patternFill>
    </fill>
    <fill>
      <patternFill patternType="solid">
        <fgColor theme="0" tint="-0.24988555558946501"/>
        <bgColor indexed="64"/>
      </patternFill>
    </fill>
    <fill>
      <patternFill patternType="solid">
        <fgColor theme="0" tint="-0.249977111117893"/>
        <bgColor indexed="64"/>
      </patternFill>
    </fill>
    <fill>
      <patternFill patternType="solid">
        <fgColor rgb="FF0070C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1"/>
        <bgColor indexed="64"/>
      </patternFill>
    </fill>
    <fill>
      <patternFill patternType="solid">
        <fgColor theme="0" tint="-0.499984740745262"/>
        <bgColor indexed="64"/>
      </patternFill>
    </fill>
    <fill>
      <patternFill patternType="solid">
        <fgColor rgb="FFBDD9F1"/>
        <bgColor indexed="64"/>
      </patternFill>
    </fill>
    <fill>
      <patternFill patternType="solid">
        <fgColor theme="0" tint="-4.9989318521683403E-2"/>
        <bgColor indexed="64"/>
      </patternFill>
    </fill>
    <fill>
      <patternFill patternType="solid">
        <fgColor theme="0" tint="-0.14990691854609822"/>
        <bgColor indexed="64"/>
      </patternFill>
    </fill>
    <fill>
      <patternFill patternType="solid">
        <fgColor rgb="FFBFBFBF"/>
        <bgColor rgb="FF000000"/>
      </patternFill>
    </fill>
    <fill>
      <patternFill patternType="solid">
        <fgColor rgb="FFD9D9D9"/>
        <bgColor rgb="FF000000"/>
      </patternFill>
    </fill>
    <fill>
      <patternFill patternType="solid">
        <fgColor rgb="FFC5D9F1"/>
        <bgColor rgb="FF000000"/>
      </patternFill>
    </fill>
    <fill>
      <patternFill patternType="solid">
        <fgColor rgb="FFBDD9F1"/>
        <bgColor rgb="FF000000"/>
      </patternFill>
    </fill>
    <fill>
      <patternFill patternType="solid">
        <fgColor theme="4" tint="0.79998168889431442"/>
        <bgColor theme="4" tint="0.79998168889431442"/>
      </patternFill>
    </fill>
    <fill>
      <patternFill patternType="solid">
        <fgColor theme="9" tint="0.59996337778862885"/>
        <bgColor indexed="64"/>
      </patternFill>
    </fill>
    <fill>
      <patternFill patternType="lightUp">
        <fgColor theme="7"/>
      </patternFill>
    </fill>
    <fill>
      <patternFill patternType="lightUp">
        <fgColor theme="7"/>
        <bgColor theme="9" tint="0.59996337778862885"/>
      </patternFill>
    </fill>
    <fill>
      <patternFill patternType="solid">
        <fgColor theme="9"/>
        <bgColor indexed="64"/>
      </patternFill>
    </fill>
  </fills>
  <borders count="193">
    <border>
      <left/>
      <right/>
      <top/>
      <bottom/>
      <diagonal/>
    </border>
    <border>
      <left style="double">
        <color auto="1"/>
      </left>
      <right/>
      <top/>
      <bottom style="hair">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auto="1"/>
      </top>
      <bottom style="medium">
        <color auto="1"/>
      </bottom>
      <diagonal/>
    </border>
    <border>
      <left/>
      <right/>
      <top style="thin">
        <color auto="1"/>
      </top>
      <bottom style="thin">
        <color auto="1"/>
      </bottom>
      <diagonal/>
    </border>
    <border>
      <left/>
      <right/>
      <top/>
      <bottom style="medium">
        <color indexed="30"/>
      </bottom>
      <diagonal/>
    </border>
    <border>
      <left style="double">
        <color auto="1"/>
      </left>
      <right style="double">
        <color auto="1"/>
      </right>
      <top style="double">
        <color auto="1"/>
      </top>
      <bottom style="double">
        <color auto="1"/>
      </bottom>
      <diagonal/>
    </border>
    <border>
      <left style="thin">
        <color auto="1"/>
      </left>
      <right style="thin">
        <color auto="1"/>
      </right>
      <top style="thin">
        <color auto="1"/>
      </top>
      <bottom style="thin">
        <color auto="1"/>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bottom style="thick">
        <color indexed="22"/>
      </bottom>
      <diagonal/>
    </border>
    <border>
      <left/>
      <right/>
      <top/>
      <bottom style="medium">
        <color indexed="22"/>
      </bottom>
      <diagonal/>
    </border>
    <border>
      <left/>
      <right/>
      <top style="medium">
        <color indexed="22"/>
      </top>
      <bottom style="medium">
        <color indexed="22"/>
      </bottom>
      <diagonal/>
    </border>
    <border>
      <left style="thin">
        <color indexed="51"/>
      </left>
      <right style="thin">
        <color indexed="51"/>
      </right>
      <top/>
      <bottom/>
      <diagonal/>
    </border>
    <border>
      <left/>
      <right/>
      <top style="double">
        <color indexed="0"/>
      </top>
      <bottom/>
      <diagonal/>
    </border>
    <border>
      <left/>
      <right/>
      <top/>
      <bottom style="thick">
        <color indexed="62"/>
      </bottom>
      <diagonal/>
    </border>
    <border>
      <left/>
      <right/>
      <top style="thin">
        <color indexed="62"/>
      </top>
      <bottom style="double">
        <color indexed="62"/>
      </bottom>
      <diagonal/>
    </border>
    <border>
      <left/>
      <right/>
      <top/>
      <bottom style="thick">
        <color indexed="44"/>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right/>
      <top/>
      <bottom style="medium">
        <color auto="1"/>
      </bottom>
      <diagonal/>
    </border>
    <border>
      <left style="medium">
        <color auto="1"/>
      </left>
      <right style="thin">
        <color auto="1"/>
      </right>
      <top/>
      <bottom/>
      <diagonal/>
    </border>
    <border>
      <left style="medium">
        <color auto="1"/>
      </left>
      <right/>
      <top/>
      <bottom/>
      <diagonal/>
    </border>
    <border>
      <left/>
      <right style="medium">
        <color auto="1"/>
      </right>
      <top/>
      <bottom/>
      <diagonal/>
    </border>
    <border>
      <left style="medium">
        <color auto="1"/>
      </left>
      <right style="medium">
        <color auto="1"/>
      </right>
      <top/>
      <bottom style="thin">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style="thin">
        <color auto="1"/>
      </left>
      <right style="medium">
        <color auto="1"/>
      </right>
      <top/>
      <bottom style="thin">
        <color auto="1"/>
      </bottom>
      <diagonal/>
    </border>
    <border>
      <left/>
      <right/>
      <top style="medium">
        <color auto="1"/>
      </top>
      <bottom/>
      <diagonal/>
    </border>
    <border>
      <left style="thin">
        <color auto="1"/>
      </left>
      <right style="thin">
        <color auto="1"/>
      </right>
      <top/>
      <bottom style="medium">
        <color auto="1"/>
      </bottom>
      <diagonal/>
    </border>
    <border>
      <left/>
      <right style="thin">
        <color auto="1"/>
      </right>
      <top/>
      <bottom/>
      <diagonal/>
    </border>
    <border>
      <left/>
      <right/>
      <top style="thin">
        <color auto="1"/>
      </top>
      <bottom/>
      <diagonal/>
    </border>
    <border>
      <left style="medium">
        <color auto="1"/>
      </left>
      <right/>
      <top/>
      <bottom style="thin">
        <color auto="1"/>
      </bottom>
      <diagonal/>
    </border>
    <border>
      <left style="medium">
        <color auto="1"/>
      </left>
      <right style="medium">
        <color auto="1"/>
      </right>
      <top/>
      <bottom/>
      <diagonal/>
    </border>
    <border>
      <left/>
      <right style="medium">
        <color auto="1"/>
      </right>
      <top/>
      <bottom style="medium">
        <color auto="1"/>
      </bottom>
      <diagonal/>
    </border>
    <border>
      <left style="thin">
        <color auto="1"/>
      </left>
      <right/>
      <top/>
      <bottom style="medium">
        <color auto="1"/>
      </bottom>
      <diagonal/>
    </border>
    <border>
      <left/>
      <right/>
      <top/>
      <bottom style="thin">
        <color auto="1"/>
      </bottom>
      <diagonal/>
    </border>
    <border>
      <left/>
      <right style="thin">
        <color auto="1"/>
      </right>
      <top/>
      <bottom style="thin">
        <color auto="1"/>
      </bottom>
      <diagonal/>
    </border>
    <border>
      <left/>
      <right style="thin">
        <color auto="1"/>
      </right>
      <top/>
      <bottom style="medium">
        <color auto="1"/>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auto="1"/>
      </right>
      <top/>
      <bottom style="thin">
        <color auto="1"/>
      </bottom>
      <diagonal/>
    </border>
    <border>
      <left style="thin">
        <color indexed="64"/>
      </left>
      <right/>
      <top style="thin">
        <color indexed="64"/>
      </top>
      <bottom style="thin">
        <color indexed="64"/>
      </bottom>
      <diagonal/>
    </border>
    <border>
      <left style="medium">
        <color auto="1"/>
      </left>
      <right/>
      <top style="thin">
        <color indexed="64"/>
      </top>
      <bottom style="medium">
        <color auto="1"/>
      </bottom>
      <diagonal/>
    </border>
    <border>
      <left/>
      <right/>
      <top style="thin">
        <color indexed="64"/>
      </top>
      <bottom style="medium">
        <color auto="1"/>
      </bottom>
      <diagonal/>
    </border>
    <border>
      <left/>
      <right style="medium">
        <color auto="1"/>
      </right>
      <top style="thin">
        <color indexed="64"/>
      </top>
      <bottom style="medium">
        <color auto="1"/>
      </bottom>
      <diagonal/>
    </border>
    <border>
      <left style="medium">
        <color indexed="64"/>
      </left>
      <right/>
      <top style="thin">
        <color indexed="64"/>
      </top>
      <bottom style="thin">
        <color indexed="64"/>
      </bottom>
      <diagonal/>
    </border>
    <border>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medium">
        <color auto="1"/>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rgb="FF000000"/>
      </left>
      <right style="medium">
        <color indexed="64"/>
      </right>
      <top/>
      <bottom style="thin">
        <color rgb="FF000000"/>
      </bottom>
      <diagonal/>
    </border>
    <border>
      <left style="medium">
        <color indexed="64"/>
      </left>
      <right style="medium">
        <color indexed="64"/>
      </right>
      <top style="medium">
        <color indexed="64"/>
      </top>
      <bottom style="medium">
        <color indexed="64"/>
      </bottom>
      <diagonal/>
    </border>
    <border>
      <left style="medium">
        <color indexed="64"/>
      </left>
      <right style="medium">
        <color auto="1"/>
      </right>
      <top style="medium">
        <color indexed="64"/>
      </top>
      <bottom style="thin">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auto="1"/>
      </left>
      <right style="medium">
        <color indexed="64"/>
      </right>
      <top style="medium">
        <color indexed="64"/>
      </top>
      <bottom style="thin">
        <color indexed="64"/>
      </bottom>
      <diagonal/>
    </border>
    <border>
      <left style="medium">
        <color indexed="64"/>
      </left>
      <right/>
      <top style="medium">
        <color indexed="64"/>
      </top>
      <bottom style="medium">
        <color auto="1"/>
      </bottom>
      <diagonal/>
    </border>
    <border>
      <left style="thin">
        <color auto="1"/>
      </left>
      <right/>
      <top style="medium">
        <color auto="1"/>
      </top>
      <bottom style="medium">
        <color indexed="64"/>
      </bottom>
      <diagonal/>
    </border>
    <border>
      <left/>
      <right/>
      <top style="medium">
        <color auto="1"/>
      </top>
      <bottom style="medium">
        <color indexed="64"/>
      </bottom>
      <diagonal/>
    </border>
    <border>
      <left/>
      <right style="medium">
        <color auto="1"/>
      </right>
      <top style="medium">
        <color indexed="64"/>
      </top>
      <bottom style="medium">
        <color indexed="64"/>
      </bottom>
      <diagonal/>
    </border>
    <border>
      <left style="medium">
        <color auto="1"/>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auto="1"/>
      </right>
      <top style="medium">
        <color indexed="64"/>
      </top>
      <bottom style="medium">
        <color indexed="64"/>
      </bottom>
      <diagonal/>
    </border>
    <border>
      <left style="medium">
        <color auto="1"/>
      </left>
      <right/>
      <top style="medium">
        <color indexed="64"/>
      </top>
      <bottom style="thin">
        <color auto="1"/>
      </bottom>
      <diagonal/>
    </border>
    <border>
      <left/>
      <right/>
      <top style="medium">
        <color indexed="64"/>
      </top>
      <bottom style="thin">
        <color auto="1"/>
      </bottom>
      <diagonal/>
    </border>
    <border>
      <left/>
      <right style="medium">
        <color indexed="64"/>
      </right>
      <top style="medium">
        <color indexed="64"/>
      </top>
      <bottom style="thin">
        <color auto="1"/>
      </bottom>
      <diagonal/>
    </border>
    <border>
      <left style="thin">
        <color auto="1"/>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diagonal/>
    </border>
    <border>
      <left/>
      <right style="thin">
        <color auto="1"/>
      </right>
      <top style="medium">
        <color indexed="64"/>
      </top>
      <bottom style="medium">
        <color indexed="64"/>
      </bottom>
      <diagonal/>
    </border>
    <border>
      <left style="medium">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right/>
      <top style="thin">
        <color auto="1"/>
      </top>
      <bottom style="thin">
        <color auto="1"/>
      </bottom>
      <diagonal/>
    </border>
    <border>
      <left style="medium">
        <color indexed="64"/>
      </left>
      <right style="medium">
        <color auto="1"/>
      </right>
      <top style="medium">
        <color indexed="64"/>
      </top>
      <bottom/>
      <diagonal/>
    </border>
    <border>
      <left style="thick">
        <color auto="1"/>
      </left>
      <right style="thin">
        <color auto="1"/>
      </right>
      <top style="medium">
        <color auto="1"/>
      </top>
      <bottom style="medium">
        <color auto="1"/>
      </bottom>
      <diagonal/>
    </border>
    <border>
      <left style="thin">
        <color auto="1"/>
      </left>
      <right style="thick">
        <color auto="1"/>
      </right>
      <top style="medium">
        <color auto="1"/>
      </top>
      <bottom style="medium">
        <color auto="1"/>
      </bottom>
      <diagonal/>
    </border>
    <border>
      <left/>
      <right style="medium">
        <color indexed="64"/>
      </right>
      <top style="thin">
        <color indexed="64"/>
      </top>
      <bottom/>
      <diagonal/>
    </border>
    <border>
      <left/>
      <right/>
      <top/>
      <bottom style="double">
        <color indexed="64"/>
      </bottom>
      <diagonal/>
    </border>
    <border>
      <left style="medium">
        <color indexed="64"/>
      </left>
      <right style="medium">
        <color indexed="64"/>
      </right>
      <top style="thin">
        <color indexed="64"/>
      </top>
      <bottom style="double">
        <color indexed="64"/>
      </bottom>
      <diagonal/>
    </border>
    <border>
      <left/>
      <right style="medium">
        <color indexed="64"/>
      </right>
      <top style="thin">
        <color indexed="64"/>
      </top>
      <bottom style="double">
        <color indexed="64"/>
      </bottom>
      <diagonal/>
    </border>
    <border>
      <left/>
      <right style="medium">
        <color indexed="64"/>
      </right>
      <top style="double">
        <color indexed="64"/>
      </top>
      <bottom style="medium">
        <color indexed="64"/>
      </bottom>
      <diagonal/>
    </border>
    <border>
      <left style="medium">
        <color indexed="64"/>
      </left>
      <right style="medium">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style="thin">
        <color auto="1"/>
      </left>
      <right style="thin">
        <color auto="1"/>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thin">
        <color auto="1"/>
      </left>
      <right style="medium">
        <color auto="1"/>
      </right>
      <top style="thin">
        <color indexed="64"/>
      </top>
      <bottom style="double">
        <color indexed="64"/>
      </bottom>
      <diagonal/>
    </border>
    <border>
      <left/>
      <right style="thin">
        <color indexed="64"/>
      </right>
      <top style="thin">
        <color indexed="64"/>
      </top>
      <bottom style="double">
        <color indexed="64"/>
      </bottom>
      <diagonal/>
    </border>
    <border>
      <left style="medium">
        <color auto="1"/>
      </left>
      <right/>
      <top style="medium">
        <color auto="1"/>
      </top>
      <bottom style="double">
        <color indexed="64"/>
      </bottom>
      <diagonal/>
    </border>
    <border>
      <left/>
      <right/>
      <top style="medium">
        <color auto="1"/>
      </top>
      <bottom style="double">
        <color indexed="64"/>
      </bottom>
      <diagonal/>
    </border>
    <border>
      <left/>
      <right style="medium">
        <color auto="1"/>
      </right>
      <top style="medium">
        <color auto="1"/>
      </top>
      <bottom style="double">
        <color indexed="64"/>
      </bottom>
      <diagonal/>
    </border>
    <border>
      <left style="medium">
        <color auto="1"/>
      </left>
      <right/>
      <top/>
      <bottom style="double">
        <color indexed="64"/>
      </bottom>
      <diagonal/>
    </border>
    <border>
      <left style="thin">
        <color auto="1"/>
      </left>
      <right style="thin">
        <color auto="1"/>
      </right>
      <top/>
      <bottom style="double">
        <color indexed="64"/>
      </bottom>
      <diagonal/>
    </border>
    <border>
      <left/>
      <right style="medium">
        <color auto="1"/>
      </right>
      <top/>
      <bottom style="double">
        <color indexed="64"/>
      </bottom>
      <diagonal/>
    </border>
    <border>
      <left style="medium">
        <color auto="1"/>
      </left>
      <right style="thin">
        <color auto="1"/>
      </right>
      <top/>
      <bottom style="double">
        <color indexed="64"/>
      </bottom>
      <diagonal/>
    </border>
    <border>
      <left style="thin">
        <color auto="1"/>
      </left>
      <right style="medium">
        <color auto="1"/>
      </right>
      <top/>
      <bottom style="double">
        <color indexed="64"/>
      </bottom>
      <diagonal/>
    </border>
    <border>
      <left/>
      <right style="thin">
        <color rgb="FF000000"/>
      </right>
      <top/>
      <bottom style="medium">
        <color indexed="64"/>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auto="1"/>
      </left>
      <right style="double">
        <color indexed="64"/>
      </right>
      <top style="medium">
        <color auto="1"/>
      </top>
      <bottom style="medium">
        <color auto="1"/>
      </bottom>
      <diagonal/>
    </border>
    <border>
      <left style="thin">
        <color auto="1"/>
      </left>
      <right style="double">
        <color indexed="64"/>
      </right>
      <top style="medium">
        <color auto="1"/>
      </top>
      <bottom style="thin">
        <color auto="1"/>
      </bottom>
      <diagonal/>
    </border>
    <border>
      <left style="thin">
        <color auto="1"/>
      </left>
      <right style="double">
        <color indexed="64"/>
      </right>
      <top style="thin">
        <color indexed="64"/>
      </top>
      <bottom style="thin">
        <color indexed="64"/>
      </bottom>
      <diagonal/>
    </border>
    <border>
      <left style="thin">
        <color auto="1"/>
      </left>
      <right style="double">
        <color indexed="64"/>
      </right>
      <top style="thin">
        <color indexed="64"/>
      </top>
      <bottom style="medium">
        <color auto="1"/>
      </bottom>
      <diagonal/>
    </border>
    <border>
      <left style="medium">
        <color rgb="FF000000"/>
      </left>
      <right style="thin">
        <color rgb="FF000000"/>
      </right>
      <top/>
      <bottom style="medium">
        <color indexed="64"/>
      </bottom>
      <diagonal/>
    </border>
    <border>
      <left style="double">
        <color indexed="64"/>
      </left>
      <right style="medium">
        <color indexed="64"/>
      </right>
      <top style="thin">
        <color indexed="64"/>
      </top>
      <bottom style="medium">
        <color indexed="64"/>
      </bottom>
      <diagonal/>
    </border>
    <border>
      <left style="double">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double">
        <color indexed="64"/>
      </bottom>
      <diagonal/>
    </border>
    <border>
      <left style="medium">
        <color indexed="64"/>
      </left>
      <right/>
      <top/>
      <bottom style="medium">
        <color auto="1"/>
      </bottom>
      <diagonal/>
    </border>
    <border>
      <left style="thin">
        <color rgb="FF000000"/>
      </left>
      <right style="thin">
        <color rgb="FF000000"/>
      </right>
      <top/>
      <bottom style="medium">
        <color indexed="64"/>
      </bottom>
      <diagonal/>
    </border>
    <border>
      <left style="thin">
        <color rgb="FF000000"/>
      </left>
      <right style="medium">
        <color indexed="64"/>
      </right>
      <top/>
      <bottom style="medium">
        <color indexed="64"/>
      </bottom>
      <diagonal/>
    </border>
    <border>
      <left style="medium">
        <color indexed="64"/>
      </left>
      <right style="medium">
        <color indexed="64"/>
      </right>
      <top/>
      <bottom style="medium">
        <color indexed="64"/>
      </bottom>
      <diagonal/>
    </border>
    <border>
      <left/>
      <right style="double">
        <color indexed="64"/>
      </right>
      <top style="thin">
        <color indexed="64"/>
      </top>
      <bottom style="medium">
        <color auto="1"/>
      </bottom>
      <diagonal/>
    </border>
    <border>
      <left/>
      <right style="double">
        <color indexed="64"/>
      </right>
      <top style="thin">
        <color indexed="64"/>
      </top>
      <bottom style="thin">
        <color indexed="64"/>
      </bottom>
      <diagonal/>
    </border>
    <border>
      <left style="medium">
        <color indexed="64"/>
      </left>
      <right style="double">
        <color indexed="64"/>
      </right>
      <top style="thin">
        <color auto="1"/>
      </top>
      <bottom style="thin">
        <color auto="1"/>
      </bottom>
      <diagonal/>
    </border>
    <border>
      <left style="medium">
        <color indexed="64"/>
      </left>
      <right style="double">
        <color indexed="64"/>
      </right>
      <top/>
      <bottom style="medium">
        <color indexed="64"/>
      </bottom>
      <diagonal/>
    </border>
    <border>
      <left style="medium">
        <color indexed="64"/>
      </left>
      <right style="double">
        <color indexed="64"/>
      </right>
      <top style="thin">
        <color indexed="64"/>
      </top>
      <bottom style="double">
        <color indexed="64"/>
      </bottom>
      <diagonal/>
    </border>
    <border>
      <left style="thin">
        <color rgb="FF000000"/>
      </left>
      <right style="medium">
        <color rgb="FF000000"/>
      </right>
      <top/>
      <bottom style="medium">
        <color rgb="FF000000"/>
      </bottom>
      <diagonal/>
    </border>
    <border>
      <left style="thin">
        <color indexed="64"/>
      </left>
      <right style="thin">
        <color indexed="64"/>
      </right>
      <top style="medium">
        <color auto="1"/>
      </top>
      <bottom style="double">
        <color indexed="64"/>
      </bottom>
      <diagonal/>
    </border>
    <border>
      <left style="medium">
        <color auto="1"/>
      </left>
      <right style="thin">
        <color auto="1"/>
      </right>
      <top style="medium">
        <color indexed="64"/>
      </top>
      <bottom style="double">
        <color indexed="64"/>
      </bottom>
      <diagonal/>
    </border>
    <border>
      <left style="thin">
        <color auto="1"/>
      </left>
      <right style="medium">
        <color indexed="64"/>
      </right>
      <top style="medium">
        <color indexed="64"/>
      </top>
      <bottom style="double">
        <color indexed="64"/>
      </bottom>
      <diagonal/>
    </border>
    <border>
      <left style="thin">
        <color indexed="64"/>
      </left>
      <right style="thin">
        <color indexed="64"/>
      </right>
      <top style="double">
        <color indexed="64"/>
      </top>
      <bottom style="double">
        <color indexed="64"/>
      </bottom>
      <diagonal/>
    </border>
    <border>
      <left/>
      <right style="thin">
        <color auto="1"/>
      </right>
      <top style="double">
        <color indexed="64"/>
      </top>
      <bottom style="thin">
        <color auto="1"/>
      </bottom>
      <diagonal/>
    </border>
    <border>
      <left style="thin">
        <color indexed="64"/>
      </left>
      <right/>
      <top style="thin">
        <color indexed="64"/>
      </top>
      <bottom style="double">
        <color indexed="64"/>
      </bottom>
      <diagonal/>
    </border>
    <border>
      <left style="medium">
        <color indexed="64"/>
      </left>
      <right/>
      <top style="double">
        <color indexed="64"/>
      </top>
      <bottom/>
      <diagonal/>
    </border>
    <border>
      <left style="thin">
        <color auto="1"/>
      </left>
      <right style="double">
        <color indexed="64"/>
      </right>
      <top/>
      <bottom style="medium">
        <color auto="1"/>
      </bottom>
      <diagonal/>
    </border>
    <border>
      <left style="medium">
        <color indexed="64"/>
      </left>
      <right style="thin">
        <color indexed="64"/>
      </right>
      <top style="double">
        <color indexed="64"/>
      </top>
      <bottom style="medium">
        <color indexed="64"/>
      </bottom>
      <diagonal/>
    </border>
    <border>
      <left style="thin">
        <color auto="1"/>
      </left>
      <right style="double">
        <color indexed="64"/>
      </right>
      <top/>
      <bottom style="thin">
        <color auto="1"/>
      </bottom>
      <diagonal/>
    </border>
    <border>
      <left style="thin">
        <color auto="1"/>
      </left>
      <right style="double">
        <color indexed="64"/>
      </right>
      <top style="thin">
        <color auto="1"/>
      </top>
      <bottom/>
      <diagonal/>
    </border>
    <border>
      <left style="double">
        <color indexed="64"/>
      </left>
      <right style="medium">
        <color auto="1"/>
      </right>
      <top style="medium">
        <color indexed="64"/>
      </top>
      <bottom/>
      <diagonal/>
    </border>
    <border>
      <left style="double">
        <color indexed="64"/>
      </left>
      <right style="medium">
        <color auto="1"/>
      </right>
      <top/>
      <bottom style="double">
        <color indexed="64"/>
      </bottom>
      <diagonal/>
    </border>
    <border>
      <left style="medium">
        <color auto="1"/>
      </left>
      <right style="thin">
        <color rgb="FF000000"/>
      </right>
      <top style="medium">
        <color auto="1"/>
      </top>
      <bottom style="medium">
        <color auto="1"/>
      </bottom>
      <diagonal/>
    </border>
    <border>
      <left style="thin">
        <color auto="1"/>
      </left>
      <right style="thin">
        <color rgb="FF000000"/>
      </right>
      <top/>
      <bottom style="thin">
        <color auto="1"/>
      </bottom>
      <diagonal/>
    </border>
    <border>
      <left style="double">
        <color indexed="64"/>
      </left>
      <right/>
      <top style="double">
        <color indexed="64"/>
      </top>
      <bottom style="medium">
        <color indexed="64"/>
      </bottom>
      <diagonal/>
    </border>
    <border>
      <left style="double">
        <color indexed="64"/>
      </left>
      <right style="medium">
        <color indexed="64"/>
      </right>
      <top style="double">
        <color indexed="64"/>
      </top>
      <bottom style="medium">
        <color indexed="64"/>
      </bottom>
      <diagonal/>
    </border>
    <border>
      <left style="thin">
        <color indexed="64"/>
      </left>
      <right/>
      <top/>
      <bottom style="double">
        <color indexed="64"/>
      </bottom>
      <diagonal/>
    </border>
    <border>
      <left style="thin">
        <color auto="1"/>
      </left>
      <right style="thin">
        <color auto="1"/>
      </right>
      <top style="double">
        <color indexed="64"/>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medium">
        <color indexed="64"/>
      </left>
      <right style="thin">
        <color indexed="64"/>
      </right>
      <top style="double">
        <color indexed="64"/>
      </top>
      <bottom/>
      <diagonal/>
    </border>
    <border>
      <left style="thin">
        <color indexed="64"/>
      </left>
      <right style="medium">
        <color indexed="64"/>
      </right>
      <top style="double">
        <color indexed="64"/>
      </top>
      <bottom/>
      <diagonal/>
    </border>
    <border>
      <left style="thin">
        <color auto="1"/>
      </left>
      <right/>
      <top style="thin">
        <color auto="1"/>
      </top>
      <bottom/>
      <diagonal/>
    </border>
    <border>
      <left style="thin">
        <color indexed="64"/>
      </left>
      <right style="thin">
        <color indexed="64"/>
      </right>
      <top style="double">
        <color indexed="64"/>
      </top>
      <bottom style="medium">
        <color indexed="64"/>
      </bottom>
      <diagonal/>
    </border>
    <border>
      <left style="thin">
        <color auto="1"/>
      </left>
      <right/>
      <top style="double">
        <color indexed="64"/>
      </top>
      <bottom style="medium">
        <color indexed="64"/>
      </bottom>
      <diagonal/>
    </border>
    <border>
      <left/>
      <right style="thin">
        <color auto="1"/>
      </right>
      <top style="double">
        <color indexed="64"/>
      </top>
      <bottom/>
      <diagonal/>
    </border>
    <border>
      <left style="double">
        <color indexed="64"/>
      </left>
      <right style="medium">
        <color indexed="64"/>
      </right>
      <top style="medium">
        <color indexed="64"/>
      </top>
      <bottom style="thin">
        <color indexed="64"/>
      </bottom>
      <diagonal/>
    </border>
    <border>
      <left style="medium">
        <color rgb="FF000000"/>
      </left>
      <right style="thin">
        <color rgb="FF000000"/>
      </right>
      <top style="double">
        <color indexed="64"/>
      </top>
      <bottom style="medium">
        <color indexed="64"/>
      </bottom>
      <diagonal/>
    </border>
    <border>
      <left style="double">
        <color rgb="FF000000"/>
      </left>
      <right style="medium">
        <color rgb="FF000000"/>
      </right>
      <top style="double">
        <color indexed="64"/>
      </top>
      <bottom style="medium">
        <color indexed="64"/>
      </bottom>
      <diagonal/>
    </border>
    <border>
      <left style="thin">
        <color rgb="FF000000"/>
      </left>
      <right/>
      <top style="double">
        <color indexed="64"/>
      </top>
      <bottom style="medium">
        <color indexed="64"/>
      </bottom>
      <diagonal/>
    </border>
    <border>
      <left style="thin">
        <color auto="1"/>
      </left>
      <right/>
      <top style="medium">
        <color auto="1"/>
      </top>
      <bottom/>
      <diagonal/>
    </border>
    <border>
      <left style="thick">
        <color indexed="64"/>
      </left>
      <right/>
      <top/>
      <bottom/>
      <diagonal/>
    </border>
    <border>
      <left style="thin">
        <color auto="1"/>
      </left>
      <right style="thick">
        <color indexed="64"/>
      </right>
      <top style="thin">
        <color indexed="64"/>
      </top>
      <bottom style="thin">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style="medium">
        <color indexed="64"/>
      </left>
      <right/>
      <top style="thin">
        <color auto="1"/>
      </top>
      <bottom/>
      <diagonal/>
    </border>
    <border>
      <left/>
      <right style="thin">
        <color indexed="64"/>
      </right>
      <top style="thin">
        <color indexed="64"/>
      </top>
      <bottom/>
      <diagonal/>
    </border>
    <border>
      <left style="thin">
        <color auto="1"/>
      </left>
      <right style="medium">
        <color auto="1"/>
      </right>
      <top style="thin">
        <color indexed="64"/>
      </top>
      <bottom/>
      <diagonal/>
    </border>
    <border>
      <left style="thin">
        <color indexed="64"/>
      </left>
      <right style="thin">
        <color indexed="64"/>
      </right>
      <top style="thin">
        <color indexed="64"/>
      </top>
      <bottom/>
      <diagonal/>
    </border>
    <border>
      <left/>
      <right/>
      <top style="thin">
        <color theme="9" tint="-0.24994659260841701"/>
      </top>
      <bottom style="thin">
        <color theme="9" tint="-0.24994659260841701"/>
      </bottom>
      <diagonal/>
    </border>
    <border>
      <left style="thick">
        <color theme="0"/>
      </left>
      <right style="thick">
        <color theme="0"/>
      </right>
      <top style="thin">
        <color theme="0"/>
      </top>
      <bottom style="thick">
        <color theme="0"/>
      </bottom>
      <diagonal/>
    </border>
    <border>
      <left style="thick">
        <color theme="0"/>
      </left>
      <right style="thick">
        <color theme="0"/>
      </right>
      <top style="thick">
        <color theme="0"/>
      </top>
      <bottom style="thick">
        <color theme="0"/>
      </bottom>
      <diagonal/>
    </border>
    <border>
      <left/>
      <right/>
      <top/>
      <bottom style="thin">
        <color theme="7"/>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indexed="64"/>
      </left>
      <right/>
      <top style="medium">
        <color auto="1"/>
      </top>
      <bottom style="double">
        <color indexed="64"/>
      </bottom>
      <diagonal/>
    </border>
    <border>
      <left/>
      <right style="thin">
        <color indexed="64"/>
      </right>
      <top style="medium">
        <color auto="1"/>
      </top>
      <bottom style="double">
        <color indexed="64"/>
      </bottom>
      <diagonal/>
    </border>
    <border>
      <left style="thin">
        <color indexed="64"/>
      </left>
      <right/>
      <top style="double">
        <color indexed="64"/>
      </top>
      <bottom style="thin">
        <color auto="1"/>
      </bottom>
      <diagonal/>
    </border>
  </borders>
  <cellStyleXfs count="31052">
    <xf numFmtId="0" fontId="0" fillId="0" borderId="0"/>
    <xf numFmtId="9" fontId="104" fillId="0" borderId="0" applyFont="0" applyFill="0" applyBorder="0" applyAlignment="0" applyProtection="0"/>
    <xf numFmtId="44" fontId="104" fillId="0" borderId="0" applyFont="0" applyFill="0" applyBorder="0" applyAlignment="0" applyProtection="0"/>
    <xf numFmtId="42" fontId="104" fillId="0" borderId="0" applyFont="0" applyFill="0" applyBorder="0" applyAlignment="0" applyProtection="0"/>
    <xf numFmtId="43" fontId="104" fillId="0" borderId="0" applyFont="0" applyFill="0" applyBorder="0" applyAlignment="0" applyProtection="0"/>
    <xf numFmtId="41" fontId="104" fillId="0" borderId="0" applyFont="0" applyFill="0" applyBorder="0" applyAlignment="0" applyProtection="0"/>
    <xf numFmtId="0" fontId="27" fillId="2" borderId="0" applyNumberFormat="0" applyBorder="0" applyAlignment="0" applyProtection="0"/>
    <xf numFmtId="0" fontId="27" fillId="3" borderId="0" applyNumberFormat="0" applyBorder="0" applyAlignment="0" applyProtection="0"/>
    <xf numFmtId="0" fontId="27" fillId="4" borderId="0" applyNumberFormat="0" applyBorder="0" applyAlignment="0" applyProtection="0"/>
    <xf numFmtId="0" fontId="27" fillId="5" borderId="0" applyNumberFormat="0" applyBorder="0" applyAlignment="0" applyProtection="0"/>
    <xf numFmtId="0" fontId="27" fillId="6" borderId="0" applyNumberFormat="0" applyBorder="0" applyAlignment="0" applyProtection="0"/>
    <xf numFmtId="0" fontId="27" fillId="7" borderId="0" applyNumberFormat="0" applyBorder="0" applyAlignment="0" applyProtection="0"/>
    <xf numFmtId="0" fontId="27" fillId="8" borderId="0" applyNumberFormat="0" applyBorder="0" applyAlignment="0" applyProtection="0"/>
    <xf numFmtId="0" fontId="27" fillId="9" borderId="0" applyNumberFormat="0" applyBorder="0" applyAlignment="0" applyProtection="0"/>
    <xf numFmtId="0" fontId="27" fillId="10" borderId="0" applyNumberFormat="0" applyBorder="0" applyAlignment="0" applyProtection="0"/>
    <xf numFmtId="0" fontId="27" fillId="5" borderId="0" applyNumberFormat="0" applyBorder="0" applyAlignment="0" applyProtection="0"/>
    <xf numFmtId="0" fontId="27" fillId="8" borderId="0" applyNumberFormat="0" applyBorder="0" applyAlignment="0" applyProtection="0"/>
    <xf numFmtId="0" fontId="27" fillId="11" borderId="0" applyNumberFormat="0" applyBorder="0" applyAlignment="0" applyProtection="0"/>
    <xf numFmtId="0" fontId="28" fillId="12"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9" borderId="0" applyNumberFormat="0" applyBorder="0" applyAlignment="0" applyProtection="0"/>
    <xf numFmtId="167" fontId="16" fillId="8" borderId="1">
      <alignment horizontal="center" vertical="center"/>
    </xf>
    <xf numFmtId="167" fontId="16" fillId="8" borderId="1">
      <alignment horizontal="center" vertical="center"/>
    </xf>
    <xf numFmtId="167" fontId="16" fillId="8" borderId="1">
      <alignment horizontal="center" vertical="center"/>
    </xf>
    <xf numFmtId="0" fontId="29" fillId="3" borderId="0" applyNumberFormat="0" applyBorder="0" applyAlignment="0" applyProtection="0"/>
    <xf numFmtId="0" fontId="30" fillId="20" borderId="2" applyNumberFormat="0" applyAlignment="0" applyProtection="0"/>
    <xf numFmtId="0" fontId="31" fillId="21" borderId="3" applyNumberFormat="0" applyAlignment="0" applyProtection="0"/>
    <xf numFmtId="41"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3" fontId="104" fillId="0" borderId="0" applyFont="0" applyFill="0" applyBorder="0" applyAlignment="0" applyProtection="0"/>
    <xf numFmtId="3" fontId="104" fillId="0" borderId="0" applyFont="0" applyFill="0" applyBorder="0" applyAlignment="0" applyProtection="0"/>
    <xf numFmtId="3" fontId="104" fillId="0" borderId="0" applyFont="0" applyFill="0" applyBorder="0" applyAlignment="0" applyProtection="0"/>
    <xf numFmtId="3" fontId="104" fillId="0" borderId="0" applyFont="0" applyFill="0" applyBorder="0" applyAlignment="0" applyProtection="0"/>
    <xf numFmtId="3" fontId="104" fillId="0" borderId="0" applyFont="0" applyFill="0" applyBorder="0" applyAlignment="0" applyProtection="0"/>
    <xf numFmtId="3" fontId="104" fillId="0" borderId="0" applyFont="0" applyFill="0" applyBorder="0" applyAlignment="0" applyProtection="0"/>
    <xf numFmtId="3" fontId="104" fillId="0" borderId="0" applyFont="0" applyFill="0" applyBorder="0" applyAlignment="0" applyProtection="0"/>
    <xf numFmtId="44" fontId="104" fillId="0" borderId="0" applyFont="0" applyFill="0" applyBorder="0" applyAlignment="0" applyProtection="0"/>
    <xf numFmtId="44" fontId="104" fillId="0" borderId="0" applyFont="0" applyFill="0" applyBorder="0" applyAlignment="0" applyProtection="0"/>
    <xf numFmtId="44" fontId="104" fillId="0" borderId="0" applyFont="0" applyFill="0" applyBorder="0" applyAlignment="0" applyProtection="0"/>
    <xf numFmtId="0" fontId="104" fillId="0" borderId="0" applyFont="0" applyFill="0" applyBorder="0" applyAlignment="0" applyProtection="0"/>
    <xf numFmtId="0" fontId="104" fillId="0" borderId="0" applyFont="0" applyFill="0" applyBorder="0" applyAlignment="0" applyProtection="0"/>
    <xf numFmtId="0" fontId="104" fillId="0" borderId="0" applyFont="0" applyFill="0" applyBorder="0" applyAlignment="0" applyProtection="0"/>
    <xf numFmtId="0" fontId="104" fillId="0" borderId="0" applyFont="0" applyFill="0" applyBorder="0" applyAlignment="0" applyProtection="0"/>
    <xf numFmtId="0" fontId="104" fillId="0" borderId="0" applyFont="0" applyFill="0" applyBorder="0" applyAlignment="0" applyProtection="0"/>
    <xf numFmtId="0" fontId="104" fillId="0" borderId="0" applyFont="0" applyFill="0" applyBorder="0" applyAlignment="0" applyProtection="0"/>
    <xf numFmtId="0" fontId="104" fillId="0" borderId="0" applyFont="0" applyFill="0" applyBorder="0" applyAlignment="0" applyProtection="0"/>
    <xf numFmtId="14" fontId="104" fillId="0" borderId="0" applyFont="0" applyFill="0" applyBorder="0" applyAlignment="0" applyProtection="0"/>
    <xf numFmtId="14" fontId="104" fillId="0" borderId="0" applyFont="0" applyFill="0" applyBorder="0" applyAlignment="0" applyProtection="0"/>
    <xf numFmtId="14" fontId="104" fillId="0" borderId="0" applyFont="0" applyFill="0" applyBorder="0" applyAlignment="0" applyProtection="0"/>
    <xf numFmtId="14" fontId="104" fillId="0" borderId="0" applyFont="0" applyFill="0" applyBorder="0" applyAlignment="0" applyProtection="0"/>
    <xf numFmtId="14" fontId="104" fillId="0" borderId="0" applyFont="0" applyFill="0" applyBorder="0" applyAlignment="0" applyProtection="0"/>
    <xf numFmtId="14" fontId="104" fillId="0" borderId="0" applyFont="0" applyFill="0" applyBorder="0" applyAlignment="0" applyProtection="0"/>
    <xf numFmtId="14" fontId="104" fillId="0" borderId="0" applyFont="0" applyFill="0" applyBorder="0" applyAlignment="0" applyProtection="0"/>
    <xf numFmtId="0" fontId="32" fillId="0" borderId="0" applyNumberFormat="0" applyFill="0" applyBorder="0" applyAlignment="0" applyProtection="0"/>
    <xf numFmtId="2" fontId="104" fillId="0" borderId="0" applyFont="0" applyFill="0" applyBorder="0" applyAlignment="0" applyProtection="0"/>
    <xf numFmtId="2" fontId="104" fillId="0" borderId="0" applyFont="0" applyFill="0" applyBorder="0" applyAlignment="0" applyProtection="0"/>
    <xf numFmtId="2" fontId="104" fillId="0" borderId="0" applyFont="0" applyFill="0" applyBorder="0" applyAlignment="0" applyProtection="0"/>
    <xf numFmtId="2" fontId="104" fillId="0" borderId="0" applyFont="0" applyFill="0" applyBorder="0" applyAlignment="0" applyProtection="0"/>
    <xf numFmtId="2" fontId="104" fillId="0" borderId="0" applyFont="0" applyFill="0" applyBorder="0" applyAlignment="0" applyProtection="0"/>
    <xf numFmtId="2" fontId="104" fillId="0" borderId="0" applyFont="0" applyFill="0" applyBorder="0" applyAlignment="0" applyProtection="0"/>
    <xf numFmtId="2" fontId="104" fillId="0" borderId="0" applyFont="0" applyFill="0" applyBorder="0" applyAlignment="0" applyProtection="0"/>
    <xf numFmtId="0" fontId="33" fillId="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8" fillId="0" borderId="0" applyNumberFormat="0" applyFill="0" applyBorder="0" applyAlignment="0" applyProtection="0"/>
    <xf numFmtId="0" fontId="13" fillId="0" borderId="4" applyNumberFormat="0" applyProtection="0"/>
    <xf numFmtId="0" fontId="13" fillId="0" borderId="5">
      <alignment horizontal="left" vertical="center"/>
    </xf>
    <xf numFmtId="0" fontId="19" fillId="0" borderId="0" applyNumberFormat="0" applyFont="0" applyFill="0" applyBorder="0" applyProtection="0"/>
    <xf numFmtId="0" fontId="19" fillId="0" borderId="0" applyNumberFormat="0" applyFont="0" applyFill="0" applyBorder="0" applyProtection="0"/>
    <xf numFmtId="0" fontId="13" fillId="0" borderId="0" applyNumberFormat="0" applyFont="0" applyFill="0" applyBorder="0" applyProtection="0"/>
    <xf numFmtId="0" fontId="13" fillId="0" borderId="0" applyNumberFormat="0" applyFont="0" applyFill="0" applyBorder="0" applyProtection="0"/>
    <xf numFmtId="0" fontId="13" fillId="0" borderId="0" applyNumberFormat="0" applyFont="0" applyFill="0" applyBorder="0" applyProtection="0"/>
    <xf numFmtId="0" fontId="13" fillId="0" borderId="0" applyNumberFormat="0" applyFont="0" applyFill="0" applyBorder="0" applyProtection="0"/>
    <xf numFmtId="0" fontId="34" fillId="0" borderId="6" applyNumberFormat="0" applyFill="0" applyAlignment="0" applyProtection="0"/>
    <xf numFmtId="0" fontId="34" fillId="0" borderId="0" applyNumberFormat="0" applyFill="0" applyBorder="0" applyAlignment="0" applyProtection="0"/>
    <xf numFmtId="168" fontId="104" fillId="0" borderId="0">
      <protection locked="0"/>
    </xf>
    <xf numFmtId="168" fontId="104" fillId="0" borderId="0">
      <protection locked="0"/>
    </xf>
    <xf numFmtId="168" fontId="104" fillId="0" borderId="0">
      <protection locked="0"/>
    </xf>
    <xf numFmtId="168" fontId="104" fillId="0" borderId="0">
      <protection locked="0"/>
    </xf>
    <xf numFmtId="168" fontId="104" fillId="0" borderId="0">
      <protection locked="0"/>
    </xf>
    <xf numFmtId="168" fontId="104" fillId="0" borderId="0">
      <protection locked="0"/>
    </xf>
    <xf numFmtId="168" fontId="104" fillId="0" borderId="0">
      <protection locked="0"/>
    </xf>
    <xf numFmtId="168" fontId="104" fillId="0" borderId="0">
      <protection locked="0"/>
    </xf>
    <xf numFmtId="168" fontId="104" fillId="0" borderId="0">
      <protection locked="0"/>
    </xf>
    <xf numFmtId="168" fontId="104" fillId="0" borderId="0">
      <protection locked="0"/>
    </xf>
    <xf numFmtId="168" fontId="104" fillId="0" borderId="0">
      <protection locked="0"/>
    </xf>
    <xf numFmtId="168" fontId="104" fillId="0" borderId="0">
      <protection locked="0"/>
    </xf>
    <xf numFmtId="168" fontId="104" fillId="0" borderId="0">
      <protection locked="0"/>
    </xf>
    <xf numFmtId="168" fontId="104" fillId="0" borderId="0">
      <protection locked="0"/>
    </xf>
    <xf numFmtId="168" fontId="104" fillId="0" borderId="0">
      <protection locked="0"/>
    </xf>
    <xf numFmtId="168" fontId="104" fillId="0" borderId="0">
      <protection locked="0"/>
    </xf>
    <xf numFmtId="169" fontId="104" fillId="0" borderId="0" applyFont="0" applyFill="0" applyBorder="0" applyProtection="0"/>
    <xf numFmtId="0" fontId="20" fillId="0" borderId="7" applyNumberFormat="0" applyFill="0" applyAlignment="0" applyProtection="0"/>
    <xf numFmtId="0" fontId="35" fillId="7" borderId="2" applyNumberFormat="0" applyAlignment="0" applyProtection="0"/>
    <xf numFmtId="0" fontId="12" fillId="22" borderId="8" applyNumberFormat="0" applyBorder="0" applyAlignment="0" applyProtection="0"/>
    <xf numFmtId="0" fontId="12" fillId="22" borderId="8" applyNumberFormat="0" applyBorder="0" applyAlignment="0" applyProtection="0"/>
    <xf numFmtId="0" fontId="12" fillId="22" borderId="8" applyNumberFormat="0" applyBorder="0" applyAlignment="0" applyProtection="0"/>
    <xf numFmtId="0" fontId="36" fillId="0" borderId="9" applyNumberFormat="0" applyFill="0" applyAlignment="0" applyProtection="0"/>
    <xf numFmtId="0" fontId="37" fillId="23" borderId="0" applyNumberFormat="0" applyBorder="0" applyAlignment="0" applyProtection="0"/>
    <xf numFmtId="37" fontId="21" fillId="0" borderId="0"/>
    <xf numFmtId="37" fontId="21" fillId="0" borderId="0"/>
    <xf numFmtId="37" fontId="21" fillId="0" borderId="0"/>
    <xf numFmtId="170" fontId="15" fillId="0" borderId="0"/>
    <xf numFmtId="170" fontId="15" fillId="0" borderId="0"/>
    <xf numFmtId="170" fontId="15" fillId="0" borderId="0"/>
    <xf numFmtId="0" fontId="11" fillId="0" borderId="0"/>
    <xf numFmtId="0" fontId="52" fillId="0" borderId="0"/>
    <xf numFmtId="0" fontId="104" fillId="0" borderId="0"/>
    <xf numFmtId="0" fontId="104" fillId="0" borderId="0"/>
    <xf numFmtId="0" fontId="64" fillId="0" borderId="0"/>
    <xf numFmtId="0" fontId="64" fillId="0" borderId="0"/>
    <xf numFmtId="0" fontId="64" fillId="0" borderId="0"/>
    <xf numFmtId="0" fontId="104" fillId="0" borderId="0"/>
    <xf numFmtId="0" fontId="52" fillId="0" borderId="0"/>
    <xf numFmtId="0" fontId="52" fillId="0" borderId="0"/>
    <xf numFmtId="0" fontId="52" fillId="0" borderId="0"/>
    <xf numFmtId="0" fontId="104" fillId="22" borderId="10" applyNumberFormat="0" applyFont="0" applyAlignment="0" applyProtection="0"/>
    <xf numFmtId="0" fontId="104" fillId="22" borderId="10" applyNumberFormat="0" applyFont="0" applyAlignment="0" applyProtection="0"/>
    <xf numFmtId="0" fontId="38" fillId="20" borderId="11" applyNumberFormat="0" applyAlignment="0" applyProtection="0"/>
    <xf numFmtId="10" fontId="104" fillId="0" borderId="0" applyFont="0" applyFill="0" applyBorder="0" applyAlignment="0" applyProtection="0"/>
    <xf numFmtId="10" fontId="104" fillId="0" borderId="0" applyFont="0" applyFill="0" applyBorder="0" applyAlignment="0" applyProtection="0"/>
    <xf numFmtId="10" fontId="104" fillId="0" borderId="0" applyFont="0" applyFill="0" applyBorder="0" applyAlignment="0" applyProtection="0"/>
    <xf numFmtId="10" fontId="104" fillId="0" borderId="0" applyFont="0" applyFill="0" applyBorder="0" applyAlignment="0" applyProtection="0"/>
    <xf numFmtId="10" fontId="104" fillId="0" borderId="0" applyFont="0" applyFill="0" applyBorder="0" applyAlignment="0" applyProtection="0"/>
    <xf numFmtId="10" fontId="104" fillId="0" borderId="0" applyFont="0" applyFill="0" applyBorder="0" applyAlignment="0" applyProtection="0"/>
    <xf numFmtId="10"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0" fontId="17" fillId="23" borderId="11" applyNumberFormat="0" applyProtection="0">
      <alignment vertical="center"/>
    </xf>
    <xf numFmtId="0" fontId="17" fillId="23" borderId="11" applyNumberFormat="0" applyProtection="0">
      <alignment vertical="center"/>
    </xf>
    <xf numFmtId="0" fontId="65" fillId="24" borderId="8" applyNumberFormat="0" applyProtection="0">
      <alignment horizontal="right" vertical="center" wrapText="1"/>
    </xf>
    <xf numFmtId="0" fontId="17" fillId="23" borderId="11" applyNumberFormat="0" applyProtection="0">
      <alignment vertical="center"/>
    </xf>
    <xf numFmtId="0" fontId="66" fillId="25" borderId="8" applyNumberFormat="0" applyProtection="0">
      <alignment horizontal="right" vertical="center" wrapText="1"/>
    </xf>
    <xf numFmtId="0" fontId="65" fillId="24" borderId="8" applyNumberFormat="0" applyProtection="0">
      <alignment horizontal="right" vertical="center" wrapText="1"/>
    </xf>
    <xf numFmtId="0" fontId="44" fillId="23" borderId="12" applyNumberFormat="0" applyProtection="0">
      <alignment vertical="center"/>
    </xf>
    <xf numFmtId="4" fontId="45" fillId="26" borderId="13">
      <alignment vertical="center"/>
    </xf>
    <xf numFmtId="4" fontId="46" fillId="26" borderId="13">
      <alignment vertical="center"/>
    </xf>
    <xf numFmtId="4" fontId="45" fillId="27" borderId="13">
      <alignment vertical="center"/>
    </xf>
    <xf numFmtId="4" fontId="46" fillId="27" borderId="13">
      <alignment vertical="center"/>
    </xf>
    <xf numFmtId="0" fontId="17" fillId="23" borderId="11" applyNumberFormat="0" applyProtection="0">
      <alignment horizontal="left" vertical="center" indent="1"/>
    </xf>
    <xf numFmtId="0" fontId="17" fillId="23" borderId="11" applyNumberFormat="0" applyProtection="0">
      <alignment horizontal="left" vertical="center" indent="1"/>
    </xf>
    <xf numFmtId="0" fontId="65" fillId="24" borderId="8" applyNumberFormat="0" applyProtection="0">
      <alignment horizontal="left" vertical="center" indent="1"/>
    </xf>
    <xf numFmtId="0" fontId="17" fillId="23" borderId="11" applyNumberFormat="0" applyProtection="0">
      <alignment horizontal="left" vertical="center" indent="1"/>
    </xf>
    <xf numFmtId="0" fontId="66" fillId="25" borderId="8" applyNumberFormat="0" applyProtection="0">
      <alignment horizontal="left" vertical="center" indent="1"/>
    </xf>
    <xf numFmtId="0" fontId="65" fillId="24" borderId="8" applyNumberFormat="0" applyProtection="0">
      <alignment horizontal="left" vertical="center" indent="1"/>
    </xf>
    <xf numFmtId="0" fontId="42" fillId="23" borderId="12" applyNumberFormat="0" applyProtection="0">
      <alignment horizontal="left" vertical="top" indent="1"/>
    </xf>
    <xf numFmtId="0" fontId="47" fillId="28" borderId="8" applyNumberFormat="0" applyProtection="0">
      <alignment horizontal="left" vertical="center"/>
    </xf>
    <xf numFmtId="0" fontId="47" fillId="29" borderId="8" applyNumberFormat="0" applyProtection="0">
      <alignment horizontal="center" vertical="center"/>
    </xf>
    <xf numFmtId="0" fontId="48" fillId="21" borderId="8" applyNumberFormat="0">
      <alignment horizontal="right" vertical="center"/>
    </xf>
    <xf numFmtId="0" fontId="17" fillId="3" borderId="12" applyNumberFormat="0" applyProtection="0">
      <alignment horizontal="right" vertical="center"/>
    </xf>
    <xf numFmtId="0" fontId="17" fillId="3" borderId="12" applyNumberFormat="0" applyProtection="0">
      <alignment horizontal="right" vertical="center"/>
    </xf>
    <xf numFmtId="0" fontId="17" fillId="9" borderId="12" applyNumberFormat="0" applyProtection="0">
      <alignment horizontal="right" vertical="center"/>
    </xf>
    <xf numFmtId="0" fontId="17" fillId="9" borderId="12" applyNumberFormat="0" applyProtection="0">
      <alignment horizontal="right" vertical="center"/>
    </xf>
    <xf numFmtId="0" fontId="17" fillId="17" borderId="12" applyNumberFormat="0" applyProtection="0">
      <alignment horizontal="right" vertical="center"/>
    </xf>
    <xf numFmtId="0" fontId="17" fillId="17" borderId="12" applyNumberFormat="0" applyProtection="0">
      <alignment horizontal="right" vertical="center"/>
    </xf>
    <xf numFmtId="0" fontId="17" fillId="11" borderId="12" applyNumberFormat="0" applyProtection="0">
      <alignment horizontal="right" vertical="center"/>
    </xf>
    <xf numFmtId="0" fontId="17" fillId="11" borderId="12" applyNumberFormat="0" applyProtection="0">
      <alignment horizontal="right" vertical="center"/>
    </xf>
    <xf numFmtId="0" fontId="17" fillId="15" borderId="12" applyNumberFormat="0" applyProtection="0">
      <alignment horizontal="right" vertical="center"/>
    </xf>
    <xf numFmtId="0" fontId="17" fillId="15" borderId="12" applyNumberFormat="0" applyProtection="0">
      <alignment horizontal="right" vertical="center"/>
    </xf>
    <xf numFmtId="0" fontId="17" fillId="19" borderId="12" applyNumberFormat="0" applyProtection="0">
      <alignment horizontal="right" vertical="center"/>
    </xf>
    <xf numFmtId="0" fontId="17" fillId="19" borderId="12" applyNumberFormat="0" applyProtection="0">
      <alignment horizontal="right" vertical="center"/>
    </xf>
    <xf numFmtId="0" fontId="17" fillId="18" borderId="12" applyNumberFormat="0" applyProtection="0">
      <alignment horizontal="right" vertical="center"/>
    </xf>
    <xf numFmtId="0" fontId="17" fillId="18" borderId="12" applyNumberFormat="0" applyProtection="0">
      <alignment horizontal="right" vertical="center"/>
    </xf>
    <xf numFmtId="0" fontId="17" fillId="30" borderId="12" applyNumberFormat="0" applyProtection="0">
      <alignment horizontal="right" vertical="center"/>
    </xf>
    <xf numFmtId="0" fontId="17" fillId="30" borderId="12" applyNumberFormat="0" applyProtection="0">
      <alignment horizontal="right" vertical="center"/>
    </xf>
    <xf numFmtId="0" fontId="17" fillId="10" borderId="12" applyNumberFormat="0" applyProtection="0">
      <alignment horizontal="right" vertical="center"/>
    </xf>
    <xf numFmtId="0" fontId="17" fillId="10" borderId="12" applyNumberFormat="0" applyProtection="0">
      <alignment horizontal="right" vertical="center"/>
    </xf>
    <xf numFmtId="0" fontId="42" fillId="0" borderId="8" applyNumberFormat="0" applyProtection="0">
      <alignment horizontal="left" vertical="center" indent="1"/>
    </xf>
    <xf numFmtId="0" fontId="42" fillId="31" borderId="8" applyNumberFormat="0" applyProtection="0">
      <alignment horizontal="left" vertical="center" indent="1"/>
    </xf>
    <xf numFmtId="0" fontId="17" fillId="0" borderId="8" applyNumberFormat="0" applyProtection="0">
      <alignment horizontal="left" vertical="center" indent="1"/>
    </xf>
    <xf numFmtId="0" fontId="17" fillId="0" borderId="8" applyNumberFormat="0" applyProtection="0">
      <alignment horizontal="left" vertical="center" indent="1"/>
    </xf>
    <xf numFmtId="0" fontId="17" fillId="20" borderId="8" applyNumberFormat="0" applyProtection="0">
      <alignment horizontal="left" vertical="center" indent="1"/>
    </xf>
    <xf numFmtId="0" fontId="17" fillId="0" borderId="8" applyNumberFormat="0" applyProtection="0">
      <alignment horizontal="left" vertical="center" indent="1"/>
    </xf>
    <xf numFmtId="0" fontId="49" fillId="32" borderId="0" applyNumberFormat="0" applyProtection="0">
      <alignment horizontal="left" vertical="center" indent="1"/>
    </xf>
    <xf numFmtId="0" fontId="49" fillId="32" borderId="0" applyNumberFormat="0" applyProtection="0">
      <alignment horizontal="left" vertical="center" indent="1"/>
    </xf>
    <xf numFmtId="0" fontId="49" fillId="32" borderId="0" applyNumberFormat="0" applyProtection="0">
      <alignment horizontal="left" vertical="center" indent="1"/>
    </xf>
    <xf numFmtId="0" fontId="49" fillId="32" borderId="0" applyNumberFormat="0" applyProtection="0">
      <alignment horizontal="left" vertical="center" indent="1"/>
    </xf>
    <xf numFmtId="0" fontId="50" fillId="20" borderId="12" applyNumberFormat="0" applyProtection="0">
      <alignment horizontal="center" vertical="center"/>
    </xf>
    <xf numFmtId="0" fontId="17" fillId="33" borderId="12" applyNumberFormat="0" applyProtection="0">
      <alignment horizontal="right" vertical="center"/>
    </xf>
    <xf numFmtId="4" fontId="51" fillId="34" borderId="14">
      <alignment horizontal="left" vertical="center" indent="1"/>
    </xf>
    <xf numFmtId="0" fontId="47" fillId="0" borderId="0" applyNumberFormat="0" applyProtection="0">
      <alignment horizontal="left" vertical="center" indent="1"/>
    </xf>
    <xf numFmtId="0" fontId="47" fillId="0" borderId="0" applyNumberFormat="0" applyProtection="0">
      <alignment horizontal="left" vertical="center" indent="1"/>
    </xf>
    <xf numFmtId="0" fontId="47" fillId="0" borderId="0" applyNumberFormat="0" applyProtection="0">
      <alignment horizontal="left" vertical="center" indent="1"/>
    </xf>
    <xf numFmtId="0" fontId="52" fillId="0" borderId="0" applyNumberFormat="0" applyProtection="0">
      <alignment horizontal="left" vertical="center" indent="1"/>
    </xf>
    <xf numFmtId="0" fontId="47" fillId="0" borderId="0" applyNumberFormat="0" applyProtection="0">
      <alignment horizontal="left" vertical="center" indent="1"/>
    </xf>
    <xf numFmtId="0" fontId="47" fillId="0" borderId="0" applyNumberFormat="0" applyProtection="0">
      <alignment horizontal="left" vertical="center" indent="1"/>
    </xf>
    <xf numFmtId="0" fontId="47" fillId="0" borderId="0" applyNumberFormat="0" applyProtection="0">
      <alignment horizontal="left" vertical="center" indent="1"/>
    </xf>
    <xf numFmtId="0" fontId="47" fillId="0" borderId="0" applyNumberFormat="0" applyProtection="0">
      <alignment horizontal="left" vertical="center" indent="1"/>
    </xf>
    <xf numFmtId="0" fontId="47" fillId="0" borderId="0" applyNumberFormat="0" applyProtection="0">
      <alignment horizontal="left" vertical="center" indent="1"/>
    </xf>
    <xf numFmtId="0" fontId="47" fillId="0" borderId="0" applyNumberFormat="0" applyProtection="0">
      <alignment horizontal="left" vertical="center" indent="1"/>
    </xf>
    <xf numFmtId="0" fontId="47" fillId="35" borderId="8" applyNumberFormat="0" applyProtection="0">
      <alignment horizontal="left" vertical="center" indent="2"/>
    </xf>
    <xf numFmtId="0" fontId="47" fillId="35" borderId="8" applyNumberFormat="0" applyProtection="0">
      <alignment horizontal="left" vertical="center" indent="2"/>
    </xf>
    <xf numFmtId="0" fontId="47" fillId="35" borderId="8" applyNumberFormat="0" applyProtection="0">
      <alignment horizontal="left" vertical="center" indent="2"/>
    </xf>
    <xf numFmtId="0" fontId="52" fillId="0" borderId="8" applyNumberFormat="0" applyProtection="0">
      <alignment horizontal="left" vertical="center" indent="2"/>
    </xf>
    <xf numFmtId="0" fontId="47" fillId="35" borderId="8" applyNumberFormat="0" applyProtection="0">
      <alignment horizontal="left" vertical="center" indent="2"/>
    </xf>
    <xf numFmtId="0" fontId="104" fillId="32" borderId="12" applyNumberFormat="0" applyProtection="0">
      <alignment horizontal="left" vertical="top" indent="1"/>
    </xf>
    <xf numFmtId="0" fontId="104" fillId="32" borderId="12" applyNumberFormat="0" applyProtection="0">
      <alignment horizontal="left" vertical="top" indent="1"/>
    </xf>
    <xf numFmtId="0" fontId="104" fillId="32" borderId="12" applyNumberFormat="0" applyProtection="0">
      <alignment horizontal="left" vertical="top" indent="1"/>
    </xf>
    <xf numFmtId="0" fontId="104" fillId="32" borderId="12" applyNumberFormat="0" applyProtection="0">
      <alignment horizontal="left" vertical="top" indent="1"/>
    </xf>
    <xf numFmtId="0" fontId="104" fillId="32" borderId="12" applyNumberFormat="0" applyProtection="0">
      <alignment horizontal="left" vertical="top" indent="1"/>
    </xf>
    <xf numFmtId="0" fontId="104" fillId="32" borderId="12" applyNumberFormat="0" applyProtection="0">
      <alignment horizontal="left" vertical="top" indent="1"/>
    </xf>
    <xf numFmtId="0" fontId="104" fillId="32" borderId="12" applyNumberFormat="0" applyProtection="0">
      <alignment horizontal="left" vertical="top" indent="1"/>
    </xf>
    <xf numFmtId="0" fontId="52" fillId="0" borderId="8" applyNumberFormat="0" applyProtection="0">
      <alignment horizontal="left" vertical="center" indent="2"/>
    </xf>
    <xf numFmtId="0" fontId="52" fillId="0" borderId="8" applyNumberFormat="0" applyProtection="0">
      <alignment horizontal="left" vertical="center" indent="2"/>
    </xf>
    <xf numFmtId="0" fontId="52" fillId="0" borderId="8" applyNumberFormat="0" applyProtection="0">
      <alignment horizontal="left" vertical="center" indent="2"/>
    </xf>
    <xf numFmtId="0" fontId="52" fillId="0" borderId="8" applyNumberFormat="0" applyProtection="0">
      <alignment horizontal="left" vertical="center" indent="2"/>
    </xf>
    <xf numFmtId="0" fontId="104" fillId="33" borderId="12" applyNumberFormat="0" applyProtection="0">
      <alignment horizontal="left" vertical="top" indent="1"/>
    </xf>
    <xf numFmtId="0" fontId="104" fillId="33" borderId="12" applyNumberFormat="0" applyProtection="0">
      <alignment horizontal="left" vertical="top" indent="1"/>
    </xf>
    <xf numFmtId="0" fontId="104" fillId="33" borderId="12" applyNumberFormat="0" applyProtection="0">
      <alignment horizontal="left" vertical="top" indent="1"/>
    </xf>
    <xf numFmtId="0" fontId="104" fillId="33" borderId="12" applyNumberFormat="0" applyProtection="0">
      <alignment horizontal="left" vertical="top" indent="1"/>
    </xf>
    <xf numFmtId="0" fontId="104" fillId="33" borderId="12" applyNumberFormat="0" applyProtection="0">
      <alignment horizontal="left" vertical="top" indent="1"/>
    </xf>
    <xf numFmtId="0" fontId="104" fillId="33" borderId="12" applyNumberFormat="0" applyProtection="0">
      <alignment horizontal="left" vertical="top" indent="1"/>
    </xf>
    <xf numFmtId="0" fontId="104" fillId="33" borderId="12" applyNumberFormat="0" applyProtection="0">
      <alignment horizontal="left" vertical="top" indent="1"/>
    </xf>
    <xf numFmtId="0" fontId="52" fillId="0" borderId="8" applyNumberFormat="0" applyProtection="0">
      <alignment horizontal="left" vertical="center" indent="2"/>
    </xf>
    <xf numFmtId="0" fontId="52" fillId="0" borderId="8" applyNumberFormat="0" applyProtection="0">
      <alignment horizontal="left" vertical="center" indent="2"/>
    </xf>
    <xf numFmtId="0" fontId="52" fillId="0" borderId="8" applyNumberFormat="0" applyProtection="0">
      <alignment horizontal="left" vertical="center" indent="2"/>
    </xf>
    <xf numFmtId="0" fontId="52" fillId="0" borderId="8" applyNumberFormat="0" applyProtection="0">
      <alignment horizontal="left" vertical="center" indent="2"/>
    </xf>
    <xf numFmtId="0" fontId="104" fillId="8" borderId="12" applyNumberFormat="0" applyProtection="0">
      <alignment horizontal="left" vertical="top" indent="1"/>
    </xf>
    <xf numFmtId="0" fontId="104" fillId="8" borderId="12" applyNumberFormat="0" applyProtection="0">
      <alignment horizontal="left" vertical="top" indent="1"/>
    </xf>
    <xf numFmtId="0" fontId="104" fillId="8" borderId="12" applyNumberFormat="0" applyProtection="0">
      <alignment horizontal="left" vertical="top" indent="1"/>
    </xf>
    <xf numFmtId="0" fontId="104" fillId="8" borderId="12" applyNumberFormat="0" applyProtection="0">
      <alignment horizontal="left" vertical="top" indent="1"/>
    </xf>
    <xf numFmtId="0" fontId="104" fillId="8" borderId="12" applyNumberFormat="0" applyProtection="0">
      <alignment horizontal="left" vertical="top" indent="1"/>
    </xf>
    <xf numFmtId="0" fontId="104" fillId="8" borderId="12" applyNumberFormat="0" applyProtection="0">
      <alignment horizontal="left" vertical="top" indent="1"/>
    </xf>
    <xf numFmtId="0" fontId="104" fillId="8" borderId="12" applyNumberFormat="0" applyProtection="0">
      <alignment horizontal="left" vertical="top" indent="1"/>
    </xf>
    <xf numFmtId="0" fontId="52" fillId="0" borderId="8" applyNumberFormat="0" applyProtection="0">
      <alignment horizontal="left" vertical="center" indent="2"/>
    </xf>
    <xf numFmtId="0" fontId="52" fillId="0" borderId="8" applyNumberFormat="0" applyProtection="0">
      <alignment horizontal="left" vertical="center" indent="2"/>
    </xf>
    <xf numFmtId="0" fontId="52" fillId="0" borderId="8" applyNumberFormat="0" applyProtection="0">
      <alignment horizontal="left" vertical="center" indent="2"/>
    </xf>
    <xf numFmtId="0" fontId="52" fillId="0" borderId="8" applyNumberFormat="0" applyProtection="0">
      <alignment horizontal="left" vertical="center" indent="2"/>
    </xf>
    <xf numFmtId="0" fontId="104" fillId="36" borderId="12" applyNumberFormat="0" applyProtection="0">
      <alignment horizontal="left" vertical="top" indent="1"/>
    </xf>
    <xf numFmtId="0" fontId="104" fillId="36" borderId="12" applyNumberFormat="0" applyProtection="0">
      <alignment horizontal="left" vertical="top" indent="1"/>
    </xf>
    <xf numFmtId="0" fontId="104" fillId="36" borderId="12" applyNumberFormat="0" applyProtection="0">
      <alignment horizontal="left" vertical="top" indent="1"/>
    </xf>
    <xf numFmtId="0" fontId="104" fillId="36" borderId="12" applyNumberFormat="0" applyProtection="0">
      <alignment horizontal="left" vertical="top" indent="1"/>
    </xf>
    <xf numFmtId="0" fontId="104" fillId="36" borderId="12" applyNumberFormat="0" applyProtection="0">
      <alignment horizontal="left" vertical="top" indent="1"/>
    </xf>
    <xf numFmtId="0" fontId="104" fillId="36" borderId="12" applyNumberFormat="0" applyProtection="0">
      <alignment horizontal="left" vertical="top" indent="1"/>
    </xf>
    <xf numFmtId="0" fontId="104" fillId="36" borderId="12" applyNumberFormat="0" applyProtection="0">
      <alignment horizontal="left" vertical="top" indent="1"/>
    </xf>
    <xf numFmtId="0" fontId="17" fillId="22" borderId="12" applyNumberFormat="0" applyProtection="0">
      <alignment vertical="center"/>
    </xf>
    <xf numFmtId="0" fontId="17" fillId="22" borderId="12" applyNumberFormat="0" applyProtection="0">
      <alignment vertical="center"/>
    </xf>
    <xf numFmtId="0" fontId="53" fillId="22" borderId="12" applyNumberFormat="0" applyProtection="0">
      <alignment vertical="center"/>
    </xf>
    <xf numFmtId="4" fontId="54" fillId="26" borderId="14">
      <alignment vertical="center"/>
    </xf>
    <xf numFmtId="4" fontId="55" fillId="26" borderId="14">
      <alignment vertical="center"/>
    </xf>
    <xf numFmtId="4" fontId="54" fillId="27" borderId="14">
      <alignment vertical="center"/>
    </xf>
    <xf numFmtId="4" fontId="55" fillId="27" borderId="14">
      <alignment vertical="center"/>
    </xf>
    <xf numFmtId="0" fontId="56" fillId="0" borderId="0" applyNumberFormat="0" applyProtection="0">
      <alignment horizontal="left" vertical="center" indent="1"/>
    </xf>
    <xf numFmtId="0" fontId="17" fillId="22" borderId="12" applyNumberFormat="0" applyProtection="0">
      <alignment horizontal="left" vertical="top" indent="1"/>
    </xf>
    <xf numFmtId="0" fontId="17" fillId="22" borderId="12" applyNumberFormat="0" applyProtection="0">
      <alignment horizontal="left" vertical="top" indent="1"/>
    </xf>
    <xf numFmtId="0" fontId="48" fillId="21" borderId="8" applyNumberFormat="0">
      <alignment horizontal="left" vertical="center"/>
    </xf>
    <xf numFmtId="0" fontId="12" fillId="0" borderId="8" applyNumberFormat="0" applyProtection="0">
      <alignment horizontal="left" vertical="center" indent="1"/>
    </xf>
    <xf numFmtId="0" fontId="17" fillId="37" borderId="11" applyNumberFormat="0" applyProtection="0">
      <alignment horizontal="right" vertical="center"/>
    </xf>
    <xf numFmtId="0" fontId="17" fillId="37" borderId="11" applyNumberFormat="0" applyProtection="0">
      <alignment horizontal="right" vertical="center"/>
    </xf>
    <xf numFmtId="0" fontId="64" fillId="0" borderId="8" applyNumberFormat="0" applyProtection="0">
      <alignment horizontal="right" vertical="center" wrapText="1"/>
    </xf>
    <xf numFmtId="0" fontId="17" fillId="37" borderId="11" applyNumberFormat="0" applyProtection="0">
      <alignment horizontal="right" vertical="center"/>
    </xf>
    <xf numFmtId="0" fontId="64" fillId="0" borderId="8" applyNumberFormat="0" applyProtection="0">
      <alignment horizontal="right" vertical="center" wrapText="1"/>
    </xf>
    <xf numFmtId="0" fontId="53" fillId="36" borderId="12" applyNumberFormat="0" applyProtection="0">
      <alignment horizontal="right" vertical="center"/>
    </xf>
    <xf numFmtId="4" fontId="57" fillId="26" borderId="14">
      <alignment vertical="center"/>
    </xf>
    <xf numFmtId="4" fontId="58" fillId="26" borderId="14">
      <alignment vertical="center"/>
    </xf>
    <xf numFmtId="4" fontId="57" fillId="27" borderId="14">
      <alignment vertical="center"/>
    </xf>
    <xf numFmtId="4" fontId="58" fillId="17" borderId="14">
      <alignment vertical="center"/>
    </xf>
    <xf numFmtId="0" fontId="104" fillId="2" borderId="11" applyNumberFormat="0" applyProtection="0">
      <alignment horizontal="left" vertical="center" indent="1"/>
    </xf>
    <xf numFmtId="0" fontId="104" fillId="2" borderId="11" applyNumberFormat="0" applyProtection="0">
      <alignment horizontal="left" vertical="center" indent="1"/>
    </xf>
    <xf numFmtId="0" fontId="64" fillId="0" borderId="8" applyNumberFormat="0" applyProtection="0">
      <alignment horizontal="left" vertical="center" indent="1"/>
    </xf>
    <xf numFmtId="0" fontId="104" fillId="2" borderId="11" applyNumberFormat="0" applyProtection="0">
      <alignment horizontal="left" vertical="center" indent="1"/>
    </xf>
    <xf numFmtId="0" fontId="104" fillId="2" borderId="11" applyNumberFormat="0" applyProtection="0">
      <alignment horizontal="left" vertical="center" indent="1"/>
    </xf>
    <xf numFmtId="0" fontId="104" fillId="2" borderId="11" applyNumberFormat="0" applyProtection="0">
      <alignment horizontal="left" vertical="center" indent="1"/>
    </xf>
    <xf numFmtId="0" fontId="64" fillId="0" borderId="8" applyNumberFormat="0" applyProtection="0">
      <alignment horizontal="left" vertical="center" indent="1"/>
    </xf>
    <xf numFmtId="0" fontId="47" fillId="38" borderId="8" applyNumberFormat="0" applyProtection="0">
      <alignment horizontal="center" vertical="top" wrapText="1"/>
    </xf>
    <xf numFmtId="0" fontId="47" fillId="29" borderId="8" applyNumberFormat="0" applyProtection="0">
      <alignment horizontal="center" vertical="center" wrapText="1"/>
    </xf>
    <xf numFmtId="4" fontId="59" fillId="34" borderId="15">
      <alignment vertical="center"/>
    </xf>
    <xf numFmtId="4" fontId="60" fillId="34" borderId="15">
      <alignment vertical="center"/>
    </xf>
    <xf numFmtId="4" fontId="45" fillId="26" borderId="15">
      <alignment vertical="center"/>
    </xf>
    <xf numFmtId="4" fontId="46" fillId="26" borderId="15">
      <alignment vertical="center"/>
    </xf>
    <xf numFmtId="4" fontId="45" fillId="27" borderId="14">
      <alignment vertical="center"/>
    </xf>
    <xf numFmtId="4" fontId="46" fillId="27" borderId="14">
      <alignment vertical="center"/>
    </xf>
    <xf numFmtId="4" fontId="61" fillId="22" borderId="15">
      <alignment horizontal="left" vertical="center" indent="1"/>
    </xf>
    <xf numFmtId="0" fontId="41" fillId="0" borderId="0" applyNumberFormat="0" applyProtection="0">
      <alignment vertical="center"/>
    </xf>
    <xf numFmtId="0" fontId="62" fillId="0" borderId="12" applyNumberFormat="0" applyProtection="0">
      <alignment horizontal="right" vertical="center"/>
    </xf>
    <xf numFmtId="0" fontId="62" fillId="36" borderId="12" applyNumberFormat="0" applyProtection="0">
      <alignment horizontal="right" vertical="center"/>
    </xf>
    <xf numFmtId="0" fontId="63" fillId="34" borderId="16">
      <protection locked="0"/>
    </xf>
    <xf numFmtId="0" fontId="63" fillId="39" borderId="0"/>
    <xf numFmtId="0" fontId="43" fillId="0" borderId="0"/>
    <xf numFmtId="0" fontId="22" fillId="0" borderId="0" applyNumberFormat="0" applyFont="0" applyFill="0" applyBorder="0" applyAlignment="0" applyProtection="0"/>
    <xf numFmtId="0" fontId="22" fillId="0" borderId="0" applyNumberFormat="0" applyFont="0" applyFill="0" applyBorder="0" applyAlignment="0" applyProtection="0"/>
    <xf numFmtId="0" fontId="39" fillId="0" borderId="0" applyNumberFormat="0" applyFill="0" applyBorder="0" applyAlignment="0" applyProtection="0"/>
    <xf numFmtId="0" fontId="104" fillId="0" borderId="17" applyNumberFormat="0" applyFill="0" applyBorder="0" applyAlignment="0" applyProtection="0"/>
    <xf numFmtId="0" fontId="104" fillId="0" borderId="17" applyNumberFormat="0" applyFill="0" applyBorder="0" applyAlignment="0" applyProtection="0"/>
    <xf numFmtId="0" fontId="104" fillId="0" borderId="17" applyNumberFormat="0" applyFill="0" applyBorder="0" applyAlignment="0" applyProtection="0"/>
    <xf numFmtId="0" fontId="104" fillId="0" borderId="17" applyNumberFormat="0" applyFill="0" applyBorder="0" applyAlignment="0" applyProtection="0"/>
    <xf numFmtId="0" fontId="104" fillId="0" borderId="17" applyNumberFormat="0" applyFill="0" applyBorder="0" applyAlignment="0" applyProtection="0"/>
    <xf numFmtId="0" fontId="104" fillId="0" borderId="17" applyNumberFormat="0" applyFill="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37" fontId="12" fillId="0" borderId="0"/>
    <xf numFmtId="37" fontId="12" fillId="0" borderId="0"/>
    <xf numFmtId="37" fontId="12" fillId="0" borderId="0"/>
    <xf numFmtId="37" fontId="12" fillId="0" borderId="0"/>
    <xf numFmtId="3" fontId="23" fillId="0" borderId="7" applyProtection="0"/>
    <xf numFmtId="0" fontId="40" fillId="0" borderId="0" applyNumberFormat="0" applyFill="0" applyBorder="0" applyAlignment="0" applyProtection="0"/>
    <xf numFmtId="0" fontId="104" fillId="0" borderId="0"/>
    <xf numFmtId="0" fontId="104" fillId="0" borderId="0"/>
    <xf numFmtId="0" fontId="104" fillId="0" borderId="0"/>
    <xf numFmtId="0" fontId="104" fillId="0" borderId="0"/>
    <xf numFmtId="9" fontId="104" fillId="0" borderId="0" applyFont="0" applyFill="0" applyBorder="0" applyAlignment="0" applyProtection="0"/>
    <xf numFmtId="0" fontId="104" fillId="0" borderId="0"/>
    <xf numFmtId="43" fontId="104" fillId="0" borderId="0" applyFont="0" applyFill="0" applyBorder="0" applyAlignment="0" applyProtection="0"/>
    <xf numFmtId="0" fontId="104" fillId="0" borderId="0"/>
    <xf numFmtId="0" fontId="27" fillId="40" borderId="0" applyNumberFormat="0" applyBorder="0" applyAlignment="0" applyProtection="0"/>
    <xf numFmtId="0" fontId="27" fillId="41" borderId="0" applyNumberFormat="0" applyBorder="0" applyAlignment="0" applyProtection="0"/>
    <xf numFmtId="0" fontId="28" fillId="42"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8" fillId="45" borderId="0" applyNumberFormat="0" applyBorder="0" applyAlignment="0" applyProtection="0"/>
    <xf numFmtId="0" fontId="27" fillId="46" borderId="0" applyNumberFormat="0" applyBorder="0" applyAlignment="0" applyProtection="0"/>
    <xf numFmtId="0" fontId="27" fillId="47" borderId="0" applyNumberFormat="0" applyBorder="0" applyAlignment="0" applyProtection="0"/>
    <xf numFmtId="0" fontId="28" fillId="48"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8" fillId="48" borderId="0" applyNumberFormat="0" applyBorder="0" applyAlignment="0" applyProtection="0"/>
    <xf numFmtId="0" fontId="27" fillId="40" borderId="0" applyNumberFormat="0" applyBorder="0" applyAlignment="0" applyProtection="0"/>
    <xf numFmtId="0" fontId="27" fillId="41" borderId="0" applyNumberFormat="0" applyBorder="0" applyAlignment="0" applyProtection="0"/>
    <xf numFmtId="0" fontId="28" fillId="41" borderId="0" applyNumberFormat="0" applyBorder="0" applyAlignment="0" applyProtection="0"/>
    <xf numFmtId="0" fontId="27" fillId="49" borderId="0" applyNumberFormat="0" applyBorder="0" applyAlignment="0" applyProtection="0"/>
    <xf numFmtId="0" fontId="27" fillId="44" borderId="0" applyNumberFormat="0" applyBorder="0" applyAlignment="0" applyProtection="0"/>
    <xf numFmtId="0" fontId="28" fillId="50" borderId="0" applyNumberFormat="0" applyBorder="0" applyAlignment="0" applyProtection="0"/>
    <xf numFmtId="0" fontId="68" fillId="51" borderId="0" applyNumberFormat="0" applyBorder="0" applyAlignment="0" applyProtection="0"/>
    <xf numFmtId="0" fontId="68" fillId="52" borderId="0" applyNumberFormat="0" applyBorder="0" applyAlignment="0" applyProtection="0"/>
    <xf numFmtId="0" fontId="68" fillId="53" borderId="0" applyNumberFormat="0" applyBorder="0" applyAlignment="0" applyProtection="0"/>
    <xf numFmtId="0" fontId="104" fillId="34" borderId="8" applyNumberFormat="0">
      <protection locked="0"/>
    </xf>
    <xf numFmtId="0" fontId="69" fillId="0" borderId="0" applyNumberFormat="0" applyFill="0" applyBorder="0" applyAlignment="0" applyProtection="0"/>
    <xf numFmtId="41"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3" fontId="104" fillId="0" borderId="0" applyFont="0" applyFill="0" applyBorder="0" applyAlignment="0" applyProtection="0"/>
    <xf numFmtId="3" fontId="104" fillId="0" borderId="0" applyFont="0" applyFill="0" applyBorder="0" applyAlignment="0" applyProtection="0"/>
    <xf numFmtId="3" fontId="104" fillId="0" borderId="0" applyFont="0" applyFill="0" applyBorder="0" applyAlignment="0" applyProtection="0"/>
    <xf numFmtId="3" fontId="104" fillId="0" borderId="0" applyFont="0" applyFill="0" applyBorder="0" applyAlignment="0" applyProtection="0"/>
    <xf numFmtId="3" fontId="104" fillId="0" borderId="0" applyFont="0" applyFill="0" applyBorder="0" applyAlignment="0" applyProtection="0"/>
    <xf numFmtId="3" fontId="104" fillId="0" borderId="0" applyFont="0" applyFill="0" applyBorder="0" applyAlignment="0" applyProtection="0"/>
    <xf numFmtId="44" fontId="104" fillId="0" borderId="0" applyFont="0" applyFill="0" applyBorder="0" applyAlignment="0" applyProtection="0"/>
    <xf numFmtId="44" fontId="104" fillId="0" borderId="0" applyFont="0" applyFill="0" applyBorder="0" applyAlignment="0" applyProtection="0"/>
    <xf numFmtId="44" fontId="104" fillId="0" borderId="0" applyFont="0" applyFill="0" applyBorder="0" applyAlignment="0" applyProtection="0"/>
    <xf numFmtId="0" fontId="104" fillId="0" borderId="0" applyFont="0" applyFill="0" applyBorder="0" applyAlignment="0" applyProtection="0"/>
    <xf numFmtId="0" fontId="104" fillId="0" borderId="0" applyFont="0" applyFill="0" applyBorder="0" applyAlignment="0" applyProtection="0"/>
    <xf numFmtId="0" fontId="104" fillId="0" borderId="0" applyFont="0" applyFill="0" applyBorder="0" applyAlignment="0" applyProtection="0"/>
    <xf numFmtId="0" fontId="104" fillId="0" borderId="0" applyFont="0" applyFill="0" applyBorder="0" applyAlignment="0" applyProtection="0"/>
    <xf numFmtId="0" fontId="104" fillId="0" borderId="0" applyFont="0" applyFill="0" applyBorder="0" applyAlignment="0" applyProtection="0"/>
    <xf numFmtId="0" fontId="104" fillId="0" borderId="0" applyFont="0" applyFill="0" applyBorder="0" applyAlignment="0" applyProtection="0"/>
    <xf numFmtId="14" fontId="104" fillId="0" borderId="0" applyFont="0" applyFill="0" applyBorder="0" applyAlignment="0" applyProtection="0"/>
    <xf numFmtId="14" fontId="104" fillId="0" borderId="0" applyFont="0" applyFill="0" applyBorder="0" applyAlignment="0" applyProtection="0"/>
    <xf numFmtId="14" fontId="104" fillId="0" borderId="0" applyFont="0" applyFill="0" applyBorder="0" applyAlignment="0" applyProtection="0"/>
    <xf numFmtId="14" fontId="104" fillId="0" borderId="0" applyFont="0" applyFill="0" applyBorder="0" applyAlignment="0" applyProtection="0"/>
    <xf numFmtId="14" fontId="104" fillId="0" borderId="0" applyFont="0" applyFill="0" applyBorder="0" applyAlignment="0" applyProtection="0"/>
    <xf numFmtId="14" fontId="104" fillId="0" borderId="0" applyFont="0" applyFill="0" applyBorder="0" applyAlignment="0" applyProtection="0"/>
    <xf numFmtId="2" fontId="104" fillId="0" borderId="0" applyFont="0" applyFill="0" applyBorder="0" applyAlignment="0" applyProtection="0"/>
    <xf numFmtId="2" fontId="104" fillId="0" borderId="0" applyFont="0" applyFill="0" applyBorder="0" applyAlignment="0" applyProtection="0"/>
    <xf numFmtId="2" fontId="104" fillId="0" borderId="0" applyFont="0" applyFill="0" applyBorder="0" applyAlignment="0" applyProtection="0"/>
    <xf numFmtId="2" fontId="104" fillId="0" borderId="0" applyFont="0" applyFill="0" applyBorder="0" applyAlignment="0" applyProtection="0"/>
    <xf numFmtId="2" fontId="104" fillId="0" borderId="0" applyFont="0" applyFill="0" applyBorder="0" applyAlignment="0" applyProtection="0"/>
    <xf numFmtId="2" fontId="104" fillId="0" borderId="0" applyFont="0" applyFill="0" applyBorder="0" applyAlignment="0" applyProtection="0"/>
    <xf numFmtId="168" fontId="104" fillId="0" borderId="0">
      <protection locked="0"/>
    </xf>
    <xf numFmtId="168" fontId="104" fillId="0" borderId="0">
      <protection locked="0"/>
    </xf>
    <xf numFmtId="168" fontId="104" fillId="0" borderId="0">
      <protection locked="0"/>
    </xf>
    <xf numFmtId="168" fontId="104" fillId="0" borderId="0">
      <protection locked="0"/>
    </xf>
    <xf numFmtId="168" fontId="104" fillId="0" borderId="0">
      <protection locked="0"/>
    </xf>
    <xf numFmtId="168" fontId="104" fillId="0" borderId="0">
      <protection locked="0"/>
    </xf>
    <xf numFmtId="168" fontId="104" fillId="0" borderId="0">
      <protection locked="0"/>
    </xf>
    <xf numFmtId="168" fontId="104" fillId="0" borderId="0">
      <protection locked="0"/>
    </xf>
    <xf numFmtId="168" fontId="104" fillId="0" borderId="0">
      <protection locked="0"/>
    </xf>
    <xf numFmtId="168" fontId="104" fillId="0" borderId="0">
      <protection locked="0"/>
    </xf>
    <xf numFmtId="168" fontId="104" fillId="0" borderId="0">
      <protection locked="0"/>
    </xf>
    <xf numFmtId="168" fontId="104" fillId="0" borderId="0">
      <protection locked="0"/>
    </xf>
    <xf numFmtId="169" fontId="104" fillId="0" borderId="0" applyFont="0" applyFill="0" applyBorder="0" applyProtection="0"/>
    <xf numFmtId="0" fontId="11" fillId="0" borderId="0"/>
    <xf numFmtId="0" fontId="104" fillId="0" borderId="0"/>
    <xf numFmtId="0" fontId="104" fillId="0" borderId="0"/>
    <xf numFmtId="0" fontId="104" fillId="0" borderId="0"/>
    <xf numFmtId="0" fontId="52" fillId="0" borderId="0"/>
    <xf numFmtId="0" fontId="52" fillId="0" borderId="0"/>
    <xf numFmtId="0" fontId="52" fillId="0" borderId="0"/>
    <xf numFmtId="0" fontId="104" fillId="22" borderId="10" applyNumberFormat="0" applyFont="0" applyAlignment="0" applyProtection="0"/>
    <xf numFmtId="10" fontId="104" fillId="0" borderId="0" applyFont="0" applyFill="0" applyBorder="0" applyAlignment="0" applyProtection="0"/>
    <xf numFmtId="10" fontId="104" fillId="0" borderId="0" applyFont="0" applyFill="0" applyBorder="0" applyAlignment="0" applyProtection="0"/>
    <xf numFmtId="10" fontId="104" fillId="0" borderId="0" applyFont="0" applyFill="0" applyBorder="0" applyAlignment="0" applyProtection="0"/>
    <xf numFmtId="10" fontId="104" fillId="0" borderId="0" applyFont="0" applyFill="0" applyBorder="0" applyAlignment="0" applyProtection="0"/>
    <xf numFmtId="10" fontId="104" fillId="0" borderId="0" applyFont="0" applyFill="0" applyBorder="0" applyAlignment="0" applyProtection="0"/>
    <xf numFmtId="10"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0" fontId="49" fillId="32" borderId="0" applyNumberFormat="0" applyProtection="0">
      <alignment horizontal="left" vertical="center" indent="1"/>
    </xf>
    <xf numFmtId="0" fontId="52" fillId="0" borderId="0" applyNumberFormat="0" applyProtection="0">
      <alignment horizontal="left" vertical="center" indent="1"/>
    </xf>
    <xf numFmtId="0" fontId="47" fillId="0" borderId="0" applyNumberFormat="0" applyProtection="0">
      <alignment horizontal="left" vertical="center" indent="1"/>
    </xf>
    <xf numFmtId="0" fontId="52" fillId="0" borderId="8" applyNumberFormat="0" applyProtection="0">
      <alignment horizontal="left" vertical="center" indent="2"/>
    </xf>
    <xf numFmtId="0" fontId="104" fillId="32" borderId="12" applyNumberFormat="0" applyProtection="0">
      <alignment horizontal="left" vertical="top" indent="1"/>
    </xf>
    <xf numFmtId="0" fontId="104" fillId="32" borderId="12" applyNumberFormat="0" applyProtection="0">
      <alignment horizontal="left" vertical="top" indent="1"/>
    </xf>
    <xf numFmtId="0" fontId="104" fillId="32" borderId="12" applyNumberFormat="0" applyProtection="0">
      <alignment horizontal="left" vertical="top" indent="1"/>
    </xf>
    <xf numFmtId="0" fontId="104" fillId="32" borderId="12" applyNumberFormat="0" applyProtection="0">
      <alignment horizontal="left" vertical="top" indent="1"/>
    </xf>
    <xf numFmtId="0" fontId="104" fillId="32" borderId="12" applyNumberFormat="0" applyProtection="0">
      <alignment horizontal="left" vertical="top" indent="1"/>
    </xf>
    <xf numFmtId="0" fontId="104" fillId="32" borderId="12" applyNumberFormat="0" applyProtection="0">
      <alignment horizontal="left" vertical="top" indent="1"/>
    </xf>
    <xf numFmtId="0" fontId="104" fillId="32" borderId="12" applyNumberFormat="0" applyProtection="0">
      <alignment horizontal="left" vertical="top" indent="1"/>
    </xf>
    <xf numFmtId="0" fontId="52" fillId="0" borderId="8" applyNumberFormat="0" applyProtection="0">
      <alignment horizontal="left" vertical="center" indent="2"/>
    </xf>
    <xf numFmtId="0" fontId="104" fillId="33" borderId="12" applyNumberFormat="0" applyProtection="0">
      <alignment horizontal="left" vertical="top" indent="1"/>
    </xf>
    <xf numFmtId="0" fontId="104" fillId="33" borderId="12" applyNumberFormat="0" applyProtection="0">
      <alignment horizontal="left" vertical="top" indent="1"/>
    </xf>
    <xf numFmtId="0" fontId="104" fillId="33" borderId="12" applyNumberFormat="0" applyProtection="0">
      <alignment horizontal="left" vertical="top" indent="1"/>
    </xf>
    <xf numFmtId="0" fontId="104" fillId="33" borderId="12" applyNumberFormat="0" applyProtection="0">
      <alignment horizontal="left" vertical="top" indent="1"/>
    </xf>
    <xf numFmtId="0" fontId="104" fillId="33" borderId="12" applyNumberFormat="0" applyProtection="0">
      <alignment horizontal="left" vertical="top" indent="1"/>
    </xf>
    <xf numFmtId="0" fontId="104" fillId="33" borderId="12" applyNumberFormat="0" applyProtection="0">
      <alignment horizontal="left" vertical="top" indent="1"/>
    </xf>
    <xf numFmtId="0" fontId="104" fillId="33" borderId="12" applyNumberFormat="0" applyProtection="0">
      <alignment horizontal="left" vertical="top" indent="1"/>
    </xf>
    <xf numFmtId="0" fontId="52" fillId="0" borderId="8" applyNumberFormat="0" applyProtection="0">
      <alignment horizontal="left" vertical="center" indent="2"/>
    </xf>
    <xf numFmtId="0" fontId="104" fillId="8" borderId="12" applyNumberFormat="0" applyProtection="0">
      <alignment horizontal="left" vertical="top" indent="1"/>
    </xf>
    <xf numFmtId="0" fontId="104" fillId="8" borderId="12" applyNumberFormat="0" applyProtection="0">
      <alignment horizontal="left" vertical="top" indent="1"/>
    </xf>
    <xf numFmtId="0" fontId="104" fillId="8" borderId="12" applyNumberFormat="0" applyProtection="0">
      <alignment horizontal="left" vertical="top" indent="1"/>
    </xf>
    <xf numFmtId="0" fontId="104" fillId="8" borderId="12" applyNumberFormat="0" applyProtection="0">
      <alignment horizontal="left" vertical="top" indent="1"/>
    </xf>
    <xf numFmtId="0" fontId="104" fillId="8" borderId="12" applyNumberFormat="0" applyProtection="0">
      <alignment horizontal="left" vertical="top" indent="1"/>
    </xf>
    <xf numFmtId="0" fontId="104" fillId="8" borderId="12" applyNumberFormat="0" applyProtection="0">
      <alignment horizontal="left" vertical="top" indent="1"/>
    </xf>
    <xf numFmtId="0" fontId="104" fillId="8" borderId="12" applyNumberFormat="0" applyProtection="0">
      <alignment horizontal="left" vertical="top" indent="1"/>
    </xf>
    <xf numFmtId="0" fontId="52" fillId="0" borderId="8" applyNumberFormat="0" applyProtection="0">
      <alignment horizontal="left" vertical="center" indent="2"/>
    </xf>
    <xf numFmtId="0" fontId="104" fillId="36" borderId="12" applyNumberFormat="0" applyProtection="0">
      <alignment horizontal="left" vertical="top" indent="1"/>
    </xf>
    <xf numFmtId="0" fontId="104" fillId="36" borderId="12" applyNumberFormat="0" applyProtection="0">
      <alignment horizontal="left" vertical="top" indent="1"/>
    </xf>
    <xf numFmtId="0" fontId="104" fillId="36" borderId="12" applyNumberFormat="0" applyProtection="0">
      <alignment horizontal="left" vertical="top" indent="1"/>
    </xf>
    <xf numFmtId="0" fontId="104" fillId="36" borderId="12" applyNumberFormat="0" applyProtection="0">
      <alignment horizontal="left" vertical="top" indent="1"/>
    </xf>
    <xf numFmtId="0" fontId="104" fillId="36" borderId="12" applyNumberFormat="0" applyProtection="0">
      <alignment horizontal="left" vertical="top" indent="1"/>
    </xf>
    <xf numFmtId="0" fontId="104" fillId="36" borderId="12" applyNumberFormat="0" applyProtection="0">
      <alignment horizontal="left" vertical="top" indent="1"/>
    </xf>
    <xf numFmtId="0" fontId="104" fillId="36" borderId="12" applyNumberFormat="0" applyProtection="0">
      <alignment horizontal="left" vertical="top" indent="1"/>
    </xf>
    <xf numFmtId="0" fontId="104" fillId="2" borderId="11" applyNumberFormat="0" applyProtection="0">
      <alignment horizontal="left" vertical="center" indent="1"/>
    </xf>
    <xf numFmtId="0" fontId="104" fillId="2" borderId="11" applyNumberFormat="0" applyProtection="0">
      <alignment horizontal="left" vertical="center" indent="1"/>
    </xf>
    <xf numFmtId="0" fontId="104" fillId="2" borderId="11" applyNumberFormat="0" applyProtection="0">
      <alignment horizontal="left" vertical="center" indent="1"/>
    </xf>
    <xf numFmtId="0" fontId="104" fillId="2" borderId="11" applyNumberFormat="0" applyProtection="0">
      <alignment horizontal="left" vertical="center" indent="1"/>
    </xf>
    <xf numFmtId="0" fontId="104" fillId="2" borderId="11" applyNumberFormat="0" applyProtection="0">
      <alignment horizontal="left" vertical="center" indent="1"/>
    </xf>
    <xf numFmtId="0" fontId="104" fillId="0" borderId="17" applyNumberFormat="0" applyFill="0" applyBorder="0" applyAlignment="0" applyProtection="0"/>
    <xf numFmtId="0" fontId="104" fillId="0" borderId="17" applyNumberFormat="0" applyFill="0" applyBorder="0" applyAlignment="0" applyProtection="0"/>
    <xf numFmtId="0" fontId="104" fillId="0" borderId="17" applyNumberFormat="0" applyFill="0" applyBorder="0" applyAlignment="0" applyProtection="0"/>
    <xf numFmtId="0" fontId="104" fillId="0" borderId="17" applyNumberFormat="0" applyFill="0" applyBorder="0" applyAlignment="0" applyProtection="0"/>
    <xf numFmtId="0" fontId="104" fillId="0" borderId="17" applyNumberFormat="0" applyFill="0" applyBorder="0" applyAlignment="0" applyProtection="0"/>
    <xf numFmtId="0" fontId="70" fillId="0" borderId="0"/>
    <xf numFmtId="43" fontId="70" fillId="0" borderId="0" applyFont="0" applyFill="0" applyBorder="0" applyAlignment="0" applyProtection="0"/>
    <xf numFmtId="0" fontId="71" fillId="0" borderId="18" applyNumberFormat="0" applyFill="0" applyAlignment="0" applyProtection="0"/>
    <xf numFmtId="0" fontId="72" fillId="0" borderId="13" applyNumberFormat="0" applyFill="0" applyAlignment="0" applyProtection="0"/>
    <xf numFmtId="0" fontId="70" fillId="22" borderId="10" applyNumberFormat="0" applyFont="0" applyAlignment="0" applyProtection="0"/>
    <xf numFmtId="9" fontId="70" fillId="0" borderId="0" applyFont="0" applyFill="0" applyBorder="0" applyAlignment="0" applyProtection="0"/>
    <xf numFmtId="0" fontId="68" fillId="0" borderId="19" applyNumberFormat="0" applyFill="0" applyAlignment="0" applyProtection="0"/>
    <xf numFmtId="0" fontId="11" fillId="0" borderId="0"/>
    <xf numFmtId="174" fontId="74" fillId="0" borderId="0"/>
    <xf numFmtId="43" fontId="104" fillId="0" borderId="0" applyFont="0" applyFill="0" applyBorder="0" applyAlignment="0" applyProtection="0"/>
    <xf numFmtId="3" fontId="104" fillId="0" borderId="0" applyFont="0" applyFill="0" applyBorder="0" applyAlignment="0" applyProtection="0"/>
    <xf numFmtId="3" fontId="104" fillId="0" borderId="0" applyFont="0" applyFill="0" applyBorder="0" applyAlignment="0" applyProtection="0"/>
    <xf numFmtId="3" fontId="104" fillId="0" borderId="0" applyFont="0" applyFill="0" applyBorder="0" applyAlignment="0" applyProtection="0"/>
    <xf numFmtId="44" fontId="104" fillId="0" borderId="0" applyFont="0" applyFill="0" applyBorder="0" applyAlignment="0" applyProtection="0"/>
    <xf numFmtId="44" fontId="104" fillId="0" borderId="0" applyFont="0" applyFill="0" applyBorder="0" applyAlignment="0" applyProtection="0"/>
    <xf numFmtId="44" fontId="104" fillId="0" borderId="0" applyFont="0" applyFill="0" applyBorder="0" applyAlignment="0" applyProtection="0"/>
    <xf numFmtId="44" fontId="104" fillId="0" borderId="0" applyFont="0" applyFill="0" applyBorder="0" applyAlignment="0" applyProtection="0"/>
    <xf numFmtId="0" fontId="104" fillId="0" borderId="0" applyFont="0" applyFill="0" applyBorder="0" applyAlignment="0" applyProtection="0"/>
    <xf numFmtId="0" fontId="104" fillId="0" borderId="0" applyFont="0" applyFill="0" applyBorder="0" applyAlignment="0" applyProtection="0"/>
    <xf numFmtId="0" fontId="104" fillId="0" borderId="0" applyFont="0" applyFill="0" applyBorder="0" applyAlignment="0" applyProtection="0"/>
    <xf numFmtId="14" fontId="104" fillId="0" borderId="0" applyFont="0" applyFill="0" applyBorder="0" applyAlignment="0" applyProtection="0"/>
    <xf numFmtId="14" fontId="104" fillId="0" borderId="0" applyFont="0" applyFill="0" applyBorder="0" applyAlignment="0" applyProtection="0"/>
    <xf numFmtId="14" fontId="104" fillId="0" borderId="0" applyFont="0" applyFill="0" applyBorder="0" applyAlignment="0" applyProtection="0"/>
    <xf numFmtId="2" fontId="104" fillId="0" borderId="0" applyFont="0" applyFill="0" applyBorder="0" applyAlignment="0" applyProtection="0"/>
    <xf numFmtId="2" fontId="104" fillId="0" borderId="0" applyFont="0" applyFill="0" applyBorder="0" applyAlignment="0" applyProtection="0"/>
    <xf numFmtId="2" fontId="104" fillId="0" borderId="0" applyFont="0" applyFill="0" applyBorder="0" applyAlignment="0" applyProtection="0"/>
    <xf numFmtId="168" fontId="104" fillId="0" borderId="0">
      <protection locked="0"/>
    </xf>
    <xf numFmtId="168" fontId="104" fillId="0" borderId="0">
      <protection locked="0"/>
    </xf>
    <xf numFmtId="168" fontId="104" fillId="0" borderId="0">
      <protection locked="0"/>
    </xf>
    <xf numFmtId="168" fontId="104" fillId="0" borderId="0">
      <protection locked="0"/>
    </xf>
    <xf numFmtId="168" fontId="104" fillId="0" borderId="0">
      <protection locked="0"/>
    </xf>
    <xf numFmtId="168" fontId="104" fillId="0" borderId="0">
      <protection locked="0"/>
    </xf>
    <xf numFmtId="169" fontId="104" fillId="0" borderId="0" applyFont="0" applyFill="0" applyBorder="0" applyProtection="0"/>
    <xf numFmtId="0" fontId="104" fillId="0" borderId="0"/>
    <xf numFmtId="0" fontId="104" fillId="0" borderId="0"/>
    <xf numFmtId="9" fontId="104" fillId="0" borderId="0" applyFont="0" applyFill="0" applyBorder="0" applyAlignment="0" applyProtection="0"/>
    <xf numFmtId="10" fontId="104" fillId="0" borderId="0" applyFont="0" applyFill="0" applyBorder="0" applyAlignment="0" applyProtection="0"/>
    <xf numFmtId="10" fontId="104" fillId="0" borderId="0" applyFont="0" applyFill="0" applyBorder="0" applyAlignment="0" applyProtection="0"/>
    <xf numFmtId="10"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0" fontId="75" fillId="23" borderId="20" applyNumberFormat="0" applyProtection="0">
      <alignment vertical="center"/>
    </xf>
    <xf numFmtId="0" fontId="76" fillId="23" borderId="20" applyNumberFormat="0" applyProtection="0">
      <alignment vertical="center"/>
    </xf>
    <xf numFmtId="0" fontId="77" fillId="23" borderId="20" applyNumberFormat="0" applyProtection="0">
      <alignment horizontal="left" vertical="center" indent="1"/>
    </xf>
    <xf numFmtId="0" fontId="78" fillId="32" borderId="20" applyNumberFormat="0" applyProtection="0">
      <alignment horizontal="left" vertical="center" indent="1"/>
    </xf>
    <xf numFmtId="0" fontId="57" fillId="17" borderId="20" applyNumberFormat="0" applyProtection="0">
      <alignment vertical="center"/>
    </xf>
    <xf numFmtId="0" fontId="14" fillId="7" borderId="20" applyNumberFormat="0" applyProtection="0">
      <alignment vertical="center"/>
    </xf>
    <xf numFmtId="0" fontId="57" fillId="26" borderId="20" applyNumberFormat="0" applyProtection="0">
      <alignment vertical="center"/>
    </xf>
    <xf numFmtId="0" fontId="45" fillId="17" borderId="20" applyNumberFormat="0" applyProtection="0">
      <alignment vertical="center"/>
    </xf>
    <xf numFmtId="0" fontId="61" fillId="54" borderId="20" applyNumberFormat="0" applyProtection="0">
      <alignment horizontal="left" vertical="center" indent="1"/>
    </xf>
    <xf numFmtId="0" fontId="61" fillId="36" borderId="20" applyNumberFormat="0" applyProtection="0">
      <alignment horizontal="left" vertical="center" indent="1"/>
    </xf>
    <xf numFmtId="0" fontId="79" fillId="32" borderId="20" applyNumberFormat="0" applyProtection="0">
      <alignment horizontal="left" vertical="center" indent="1"/>
    </xf>
    <xf numFmtId="0" fontId="80" fillId="8" borderId="20" applyNumberFormat="0" applyProtection="0">
      <alignment vertical="center"/>
    </xf>
    <xf numFmtId="0" fontId="51" fillId="34" borderId="20" applyNumberFormat="0" applyProtection="0">
      <alignment horizontal="left" vertical="center" indent="1"/>
    </xf>
    <xf numFmtId="0" fontId="81" fillId="36" borderId="20" applyNumberFormat="0" applyProtection="0">
      <alignment horizontal="left" vertical="center" indent="1"/>
    </xf>
    <xf numFmtId="0" fontId="82" fillId="32" borderId="20" applyNumberFormat="0" applyProtection="0">
      <alignment horizontal="left" vertical="center" indent="1"/>
    </xf>
    <xf numFmtId="0" fontId="104" fillId="32" borderId="12" applyNumberFormat="0" applyProtection="0">
      <alignment horizontal="left" vertical="center" indent="1"/>
    </xf>
    <xf numFmtId="0" fontId="104" fillId="32" borderId="12" applyNumberFormat="0" applyProtection="0">
      <alignment horizontal="left" vertical="center" indent="1"/>
    </xf>
    <xf numFmtId="0" fontId="104" fillId="32" borderId="12" applyNumberFormat="0" applyProtection="0">
      <alignment horizontal="left" vertical="center" indent="1"/>
    </xf>
    <xf numFmtId="0" fontId="104" fillId="32" borderId="12" applyNumberFormat="0" applyProtection="0">
      <alignment horizontal="left" vertical="center" indent="1"/>
    </xf>
    <xf numFmtId="0" fontId="104" fillId="32" borderId="12" applyNumberFormat="0" applyProtection="0">
      <alignment horizontal="left" vertical="top" indent="1"/>
    </xf>
    <xf numFmtId="0" fontId="104" fillId="32" borderId="12" applyNumberFormat="0" applyProtection="0">
      <alignment horizontal="left" vertical="top" indent="1"/>
    </xf>
    <xf numFmtId="0" fontId="104" fillId="32" borderId="12" applyNumberFormat="0" applyProtection="0">
      <alignment horizontal="left" vertical="top" indent="1"/>
    </xf>
    <xf numFmtId="0" fontId="104" fillId="32" borderId="12" applyNumberFormat="0" applyProtection="0">
      <alignment horizontal="left" vertical="top" indent="1"/>
    </xf>
    <xf numFmtId="0" fontId="104" fillId="33" borderId="12" applyNumberFormat="0" applyProtection="0">
      <alignment horizontal="left" vertical="center" indent="1"/>
    </xf>
    <xf numFmtId="0" fontId="104" fillId="33" borderId="12" applyNumberFormat="0" applyProtection="0">
      <alignment horizontal="left" vertical="center" indent="1"/>
    </xf>
    <xf numFmtId="0" fontId="104" fillId="33" borderId="12" applyNumberFormat="0" applyProtection="0">
      <alignment horizontal="left" vertical="center" indent="1"/>
    </xf>
    <xf numFmtId="0" fontId="104" fillId="33" borderId="12" applyNumberFormat="0" applyProtection="0">
      <alignment horizontal="left" vertical="center" indent="1"/>
    </xf>
    <xf numFmtId="0" fontId="104" fillId="33" borderId="12" applyNumberFormat="0" applyProtection="0">
      <alignment horizontal="left" vertical="top" indent="1"/>
    </xf>
    <xf numFmtId="0" fontId="104" fillId="33" borderId="12" applyNumberFormat="0" applyProtection="0">
      <alignment horizontal="left" vertical="top" indent="1"/>
    </xf>
    <xf numFmtId="0" fontId="104" fillId="33" borderId="12" applyNumberFormat="0" applyProtection="0">
      <alignment horizontal="left" vertical="top" indent="1"/>
    </xf>
    <xf numFmtId="0" fontId="104" fillId="33" borderId="12" applyNumberFormat="0" applyProtection="0">
      <alignment horizontal="left" vertical="top" indent="1"/>
    </xf>
    <xf numFmtId="0" fontId="104" fillId="8" borderId="12" applyNumberFormat="0" applyProtection="0">
      <alignment horizontal="left" vertical="center" indent="1"/>
    </xf>
    <xf numFmtId="0" fontId="104" fillId="8" borderId="12" applyNumberFormat="0" applyProtection="0">
      <alignment horizontal="left" vertical="center" indent="1"/>
    </xf>
    <xf numFmtId="0" fontId="104" fillId="8" borderId="12" applyNumberFormat="0" applyProtection="0">
      <alignment horizontal="left" vertical="center" indent="1"/>
    </xf>
    <xf numFmtId="0" fontId="104" fillId="8" borderId="12" applyNumberFormat="0" applyProtection="0">
      <alignment horizontal="left" vertical="center" indent="1"/>
    </xf>
    <xf numFmtId="0" fontId="104" fillId="8" borderId="12" applyNumberFormat="0" applyProtection="0">
      <alignment horizontal="left" vertical="top" indent="1"/>
    </xf>
    <xf numFmtId="0" fontId="104" fillId="8" borderId="12" applyNumberFormat="0" applyProtection="0">
      <alignment horizontal="left" vertical="top" indent="1"/>
    </xf>
    <xf numFmtId="0" fontId="104" fillId="8" borderId="12" applyNumberFormat="0" applyProtection="0">
      <alignment horizontal="left" vertical="top" indent="1"/>
    </xf>
    <xf numFmtId="0" fontId="104" fillId="8" borderId="12" applyNumberFormat="0" applyProtection="0">
      <alignment horizontal="left" vertical="top" indent="1"/>
    </xf>
    <xf numFmtId="0" fontId="104" fillId="36" borderId="12" applyNumberFormat="0" applyProtection="0">
      <alignment horizontal="left" vertical="center" indent="1"/>
    </xf>
    <xf numFmtId="0" fontId="104" fillId="36" borderId="12" applyNumberFormat="0" applyProtection="0">
      <alignment horizontal="left" vertical="center" indent="1"/>
    </xf>
    <xf numFmtId="0" fontId="104" fillId="36" borderId="12" applyNumberFormat="0" applyProtection="0">
      <alignment horizontal="left" vertical="center" indent="1"/>
    </xf>
    <xf numFmtId="0" fontId="104" fillId="36" borderId="12" applyNumberFormat="0" applyProtection="0">
      <alignment horizontal="left" vertical="center" indent="1"/>
    </xf>
    <xf numFmtId="0" fontId="104" fillId="36" borderId="12" applyNumberFormat="0" applyProtection="0">
      <alignment horizontal="left" vertical="top" indent="1"/>
    </xf>
    <xf numFmtId="0" fontId="104" fillId="36" borderId="12" applyNumberFormat="0" applyProtection="0">
      <alignment horizontal="left" vertical="top" indent="1"/>
    </xf>
    <xf numFmtId="0" fontId="104" fillId="36" borderId="12" applyNumberFormat="0" applyProtection="0">
      <alignment horizontal="left" vertical="top" indent="1"/>
    </xf>
    <xf numFmtId="0" fontId="104" fillId="36" borderId="12" applyNumberFormat="0" applyProtection="0">
      <alignment horizontal="left" vertical="top" indent="1"/>
    </xf>
    <xf numFmtId="0" fontId="83" fillId="34" borderId="20" applyNumberFormat="0" applyProtection="0">
      <alignment vertical="center"/>
    </xf>
    <xf numFmtId="0" fontId="84" fillId="34" borderId="20" applyNumberFormat="0" applyProtection="0">
      <alignment vertical="center"/>
    </xf>
    <xf numFmtId="0" fontId="61" fillId="36" borderId="20" applyNumberFormat="0" applyProtection="0">
      <alignment horizontal="left" vertical="center" indent="1"/>
    </xf>
    <xf numFmtId="0" fontId="85" fillId="34" borderId="20" applyNumberFormat="0" applyProtection="0">
      <alignment vertical="center"/>
    </xf>
    <xf numFmtId="0" fontId="86" fillId="34" borderId="20" applyNumberFormat="0" applyProtection="0">
      <alignment vertical="center"/>
    </xf>
    <xf numFmtId="0" fontId="61" fillId="36" borderId="20" applyNumberFormat="0" applyProtection="0">
      <alignment horizontal="left" vertical="center" indent="1"/>
    </xf>
    <xf numFmtId="0" fontId="17" fillId="33" borderId="12" applyNumberFormat="0" applyProtection="0">
      <alignment horizontal="left" vertical="top" indent="1"/>
    </xf>
    <xf numFmtId="0" fontId="17" fillId="33" borderId="12" applyNumberFormat="0" applyProtection="0">
      <alignment horizontal="left" vertical="top" indent="1"/>
    </xf>
    <xf numFmtId="0" fontId="59" fillId="34" borderId="20" applyNumberFormat="0" applyProtection="0">
      <alignment vertical="center"/>
    </xf>
    <xf numFmtId="0" fontId="60" fillId="34" borderId="20" applyNumberFormat="0" applyProtection="0">
      <alignment vertical="center"/>
    </xf>
    <xf numFmtId="0" fontId="61" fillId="22" borderId="20" applyNumberFormat="0" applyProtection="0">
      <alignment horizontal="left" vertical="center" indent="1"/>
    </xf>
    <xf numFmtId="0" fontId="87" fillId="8" borderId="20" applyNumberFormat="0" applyProtection="0">
      <alignment horizontal="left" indent="1"/>
    </xf>
    <xf numFmtId="0" fontId="73" fillId="34" borderId="20" applyNumberFormat="0" applyProtection="0">
      <alignment vertical="center"/>
    </xf>
    <xf numFmtId="0" fontId="104" fillId="0" borderId="17" applyNumberFormat="0" applyFill="0" applyBorder="0" applyAlignment="0" applyProtection="0"/>
    <xf numFmtId="0" fontId="104" fillId="0" borderId="17" applyNumberFormat="0" applyFill="0" applyBorder="0" applyAlignment="0" applyProtection="0"/>
    <xf numFmtId="0" fontId="104" fillId="0" borderId="17" applyNumberFormat="0" applyFill="0" applyBorder="0" applyAlignment="0" applyProtection="0"/>
    <xf numFmtId="0" fontId="104" fillId="0" borderId="17" applyNumberFormat="0" applyFill="0" applyBorder="0" applyAlignment="0" applyProtection="0"/>
    <xf numFmtId="0" fontId="11" fillId="0" borderId="0"/>
    <xf numFmtId="0" fontId="11" fillId="0" borderId="0"/>
    <xf numFmtId="43" fontId="104" fillId="0" borderId="0" applyFont="0" applyFill="0" applyBorder="0" applyAlignment="0" applyProtection="0"/>
    <xf numFmtId="3" fontId="104" fillId="0" borderId="0" applyFont="0" applyFill="0" applyBorder="0" applyAlignment="0" applyProtection="0"/>
    <xf numFmtId="3" fontId="104" fillId="0" borderId="0" applyFont="0" applyFill="0" applyBorder="0" applyAlignment="0" applyProtection="0"/>
    <xf numFmtId="3" fontId="104" fillId="0" borderId="0" applyFont="0" applyFill="0" applyBorder="0" applyAlignment="0" applyProtection="0"/>
    <xf numFmtId="44" fontId="104" fillId="0" borderId="0" applyFont="0" applyFill="0" applyBorder="0" applyAlignment="0" applyProtection="0"/>
    <xf numFmtId="44" fontId="104" fillId="0" borderId="0" applyFont="0" applyFill="0" applyBorder="0" applyAlignment="0" applyProtection="0"/>
    <xf numFmtId="44" fontId="104" fillId="0" borderId="0" applyFont="0" applyFill="0" applyBorder="0" applyAlignment="0" applyProtection="0"/>
    <xf numFmtId="0" fontId="104" fillId="0" borderId="0" applyFont="0" applyFill="0" applyBorder="0" applyAlignment="0" applyProtection="0"/>
    <xf numFmtId="0" fontId="104" fillId="0" borderId="0" applyFont="0" applyFill="0" applyBorder="0" applyAlignment="0" applyProtection="0"/>
    <xf numFmtId="0" fontId="104" fillId="0" borderId="0" applyFont="0" applyFill="0" applyBorder="0" applyAlignment="0" applyProtection="0"/>
    <xf numFmtId="14" fontId="104" fillId="0" borderId="0" applyFont="0" applyFill="0" applyBorder="0" applyAlignment="0" applyProtection="0"/>
    <xf numFmtId="14" fontId="104" fillId="0" borderId="0" applyFont="0" applyFill="0" applyBorder="0" applyAlignment="0" applyProtection="0"/>
    <xf numFmtId="14" fontId="104" fillId="0" borderId="0" applyFont="0" applyFill="0" applyBorder="0" applyAlignment="0" applyProtection="0"/>
    <xf numFmtId="2" fontId="104" fillId="0" borderId="0" applyFont="0" applyFill="0" applyBorder="0" applyAlignment="0" applyProtection="0"/>
    <xf numFmtId="2" fontId="104" fillId="0" borderId="0" applyFont="0" applyFill="0" applyBorder="0" applyAlignment="0" applyProtection="0"/>
    <xf numFmtId="2" fontId="104" fillId="0" borderId="0" applyFont="0" applyFill="0" applyBorder="0" applyAlignment="0" applyProtection="0"/>
    <xf numFmtId="168" fontId="104" fillId="0" borderId="0">
      <protection locked="0"/>
    </xf>
    <xf numFmtId="168" fontId="104" fillId="0" borderId="0">
      <protection locked="0"/>
    </xf>
    <xf numFmtId="168" fontId="104" fillId="0" borderId="0">
      <protection locked="0"/>
    </xf>
    <xf numFmtId="168" fontId="104" fillId="0" borderId="0">
      <protection locked="0"/>
    </xf>
    <xf numFmtId="168" fontId="104" fillId="0" borderId="0">
      <protection locked="0"/>
    </xf>
    <xf numFmtId="168" fontId="104" fillId="0" borderId="0">
      <protection locked="0"/>
    </xf>
    <xf numFmtId="169" fontId="104" fillId="0" borderId="0" applyFont="0" applyFill="0" applyBorder="0" applyProtection="0"/>
    <xf numFmtId="0" fontId="104" fillId="0" borderId="0"/>
    <xf numFmtId="0" fontId="104" fillId="0" borderId="0"/>
    <xf numFmtId="0" fontId="104" fillId="0" borderId="0"/>
    <xf numFmtId="10" fontId="104" fillId="0" borderId="0" applyFont="0" applyFill="0" applyBorder="0" applyAlignment="0" applyProtection="0"/>
    <xf numFmtId="10" fontId="104" fillId="0" borderId="0" applyFont="0" applyFill="0" applyBorder="0" applyAlignment="0" applyProtection="0"/>
    <xf numFmtId="10"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0" fontId="104" fillId="32" borderId="12" applyNumberFormat="0" applyProtection="0">
      <alignment horizontal="left" vertical="center" indent="1"/>
    </xf>
    <xf numFmtId="0" fontId="104" fillId="32" borderId="12" applyNumberFormat="0" applyProtection="0">
      <alignment horizontal="left" vertical="center" indent="1"/>
    </xf>
    <xf numFmtId="0" fontId="104" fillId="32" borderId="12" applyNumberFormat="0" applyProtection="0">
      <alignment horizontal="left" vertical="center" indent="1"/>
    </xf>
    <xf numFmtId="0" fontId="104" fillId="32" borderId="12" applyNumberFormat="0" applyProtection="0">
      <alignment horizontal="left" vertical="top" indent="1"/>
    </xf>
    <xf numFmtId="0" fontId="104" fillId="32" borderId="12" applyNumberFormat="0" applyProtection="0">
      <alignment horizontal="left" vertical="top" indent="1"/>
    </xf>
    <xf numFmtId="0" fontId="104" fillId="32" borderId="12" applyNumberFormat="0" applyProtection="0">
      <alignment horizontal="left" vertical="top" indent="1"/>
    </xf>
    <xf numFmtId="0" fontId="104" fillId="33" borderId="12" applyNumberFormat="0" applyProtection="0">
      <alignment horizontal="left" vertical="center" indent="1"/>
    </xf>
    <xf numFmtId="0" fontId="104" fillId="33" borderId="12" applyNumberFormat="0" applyProtection="0">
      <alignment horizontal="left" vertical="center" indent="1"/>
    </xf>
    <xf numFmtId="0" fontId="104" fillId="33" borderId="12" applyNumberFormat="0" applyProtection="0">
      <alignment horizontal="left" vertical="center" indent="1"/>
    </xf>
    <xf numFmtId="0" fontId="104" fillId="33" borderId="12" applyNumberFormat="0" applyProtection="0">
      <alignment horizontal="left" vertical="top" indent="1"/>
    </xf>
    <xf numFmtId="0" fontId="104" fillId="33" borderId="12" applyNumberFormat="0" applyProtection="0">
      <alignment horizontal="left" vertical="top" indent="1"/>
    </xf>
    <xf numFmtId="0" fontId="104" fillId="33" borderId="12" applyNumberFormat="0" applyProtection="0">
      <alignment horizontal="left" vertical="top" indent="1"/>
    </xf>
    <xf numFmtId="0" fontId="104" fillId="8" borderId="12" applyNumberFormat="0" applyProtection="0">
      <alignment horizontal="left" vertical="center" indent="1"/>
    </xf>
    <xf numFmtId="0" fontId="104" fillId="8" borderId="12" applyNumberFormat="0" applyProtection="0">
      <alignment horizontal="left" vertical="center" indent="1"/>
    </xf>
    <xf numFmtId="0" fontId="104" fillId="8" borderId="12" applyNumberFormat="0" applyProtection="0">
      <alignment horizontal="left" vertical="center" indent="1"/>
    </xf>
    <xf numFmtId="0" fontId="104" fillId="8" borderId="12" applyNumberFormat="0" applyProtection="0">
      <alignment horizontal="left" vertical="top" indent="1"/>
    </xf>
    <xf numFmtId="0" fontId="104" fillId="8" borderId="12" applyNumberFormat="0" applyProtection="0">
      <alignment horizontal="left" vertical="top" indent="1"/>
    </xf>
    <xf numFmtId="0" fontId="104" fillId="8" borderId="12" applyNumberFormat="0" applyProtection="0">
      <alignment horizontal="left" vertical="top" indent="1"/>
    </xf>
    <xf numFmtId="0" fontId="104" fillId="36" borderId="12" applyNumberFormat="0" applyProtection="0">
      <alignment horizontal="left" vertical="center" indent="1"/>
    </xf>
    <xf numFmtId="0" fontId="104" fillId="36" borderId="12" applyNumberFormat="0" applyProtection="0">
      <alignment horizontal="left" vertical="center" indent="1"/>
    </xf>
    <xf numFmtId="0" fontId="104" fillId="36" borderId="12" applyNumberFormat="0" applyProtection="0">
      <alignment horizontal="left" vertical="center" indent="1"/>
    </xf>
    <xf numFmtId="0" fontId="104" fillId="36" borderId="12" applyNumberFormat="0" applyProtection="0">
      <alignment horizontal="left" vertical="top" indent="1"/>
    </xf>
    <xf numFmtId="0" fontId="104" fillId="36" borderId="12" applyNumberFormat="0" applyProtection="0">
      <alignment horizontal="left" vertical="top" indent="1"/>
    </xf>
    <xf numFmtId="0" fontId="104" fillId="36" borderId="12" applyNumberFormat="0" applyProtection="0">
      <alignment horizontal="left" vertical="top" indent="1"/>
    </xf>
    <xf numFmtId="0" fontId="104" fillId="0" borderId="17" applyNumberFormat="0" applyFill="0" applyBorder="0" applyAlignment="0" applyProtection="0"/>
    <xf numFmtId="0" fontId="104" fillId="0" borderId="17" applyNumberFormat="0" applyFill="0" applyBorder="0" applyAlignment="0" applyProtection="0"/>
    <xf numFmtId="0" fontId="104" fillId="0" borderId="17"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70" fillId="0" borderId="0"/>
    <xf numFmtId="0" fontId="27" fillId="2" borderId="0" applyNumberFormat="0" applyBorder="0" applyAlignment="0" applyProtection="0"/>
    <xf numFmtId="0" fontId="27" fillId="3" borderId="0" applyNumberFormat="0" applyBorder="0" applyAlignment="0" applyProtection="0"/>
    <xf numFmtId="0" fontId="27" fillId="4" borderId="0" applyNumberFormat="0" applyBorder="0" applyAlignment="0" applyProtection="0"/>
    <xf numFmtId="0" fontId="27" fillId="5" borderId="0" applyNumberFormat="0" applyBorder="0" applyAlignment="0" applyProtection="0"/>
    <xf numFmtId="0" fontId="27" fillId="6" borderId="0" applyNumberFormat="0" applyBorder="0" applyAlignment="0" applyProtection="0"/>
    <xf numFmtId="0" fontId="27" fillId="7" borderId="0" applyNumberFormat="0" applyBorder="0" applyAlignment="0" applyProtection="0"/>
    <xf numFmtId="0" fontId="27" fillId="8" borderId="0" applyNumberFormat="0" applyBorder="0" applyAlignment="0" applyProtection="0"/>
    <xf numFmtId="0" fontId="27" fillId="9" borderId="0" applyNumberFormat="0" applyBorder="0" applyAlignment="0" applyProtection="0"/>
    <xf numFmtId="0" fontId="27" fillId="10" borderId="0" applyNumberFormat="0" applyBorder="0" applyAlignment="0" applyProtection="0"/>
    <xf numFmtId="0" fontId="27" fillId="5" borderId="0" applyNumberFormat="0" applyBorder="0" applyAlignment="0" applyProtection="0"/>
    <xf numFmtId="0" fontId="27" fillId="8" borderId="0" applyNumberFormat="0" applyBorder="0" applyAlignment="0" applyProtection="0"/>
    <xf numFmtId="0" fontId="27" fillId="11" borderId="0" applyNumberFormat="0" applyBorder="0" applyAlignment="0" applyProtection="0"/>
    <xf numFmtId="0" fontId="28" fillId="12"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9" borderId="0" applyNumberFormat="0" applyBorder="0" applyAlignment="0" applyProtection="0"/>
    <xf numFmtId="0" fontId="29" fillId="3" borderId="0" applyNumberFormat="0" applyBorder="0" applyAlignment="0" applyProtection="0"/>
    <xf numFmtId="0" fontId="30" fillId="20" borderId="2" applyNumberFormat="0" applyAlignment="0" applyProtection="0"/>
    <xf numFmtId="0" fontId="31" fillId="21" borderId="3" applyNumberFormat="0" applyAlignment="0" applyProtection="0"/>
    <xf numFmtId="43" fontId="70" fillId="0" borderId="0" applyFont="0" applyFill="0" applyBorder="0" applyAlignment="0" applyProtection="0"/>
    <xf numFmtId="0" fontId="32" fillId="0" borderId="0" applyNumberFormat="0" applyFill="0" applyBorder="0" applyAlignment="0" applyProtection="0"/>
    <xf numFmtId="0" fontId="33" fillId="4" borderId="0" applyNumberFormat="0" applyBorder="0" applyAlignment="0" applyProtection="0"/>
    <xf numFmtId="0" fontId="71" fillId="0" borderId="18" applyNumberFormat="0" applyFill="0" applyAlignment="0" applyProtection="0"/>
    <xf numFmtId="0" fontId="72" fillId="0" borderId="13" applyNumberFormat="0" applyFill="0" applyAlignment="0" applyProtection="0"/>
    <xf numFmtId="0" fontId="34" fillId="0" borderId="6" applyNumberFormat="0" applyFill="0" applyAlignment="0" applyProtection="0"/>
    <xf numFmtId="0" fontId="34" fillId="0" borderId="0" applyNumberFormat="0" applyFill="0" applyBorder="0" applyAlignment="0" applyProtection="0"/>
    <xf numFmtId="0" fontId="35" fillId="7" borderId="2" applyNumberFormat="0" applyAlignment="0" applyProtection="0"/>
    <xf numFmtId="0" fontId="36" fillId="0" borderId="9" applyNumberFormat="0" applyFill="0" applyAlignment="0" applyProtection="0"/>
    <xf numFmtId="0" fontId="37" fillId="23" borderId="0" applyNumberFormat="0" applyBorder="0" applyAlignment="0" applyProtection="0"/>
    <xf numFmtId="0" fontId="70" fillId="22" borderId="10" applyNumberFormat="0" applyFont="0" applyAlignment="0" applyProtection="0"/>
    <xf numFmtId="0" fontId="38" fillId="20" borderId="11" applyNumberFormat="0" applyAlignment="0" applyProtection="0"/>
    <xf numFmtId="9" fontId="70" fillId="0" borderId="0" applyFont="0" applyFill="0" applyBorder="0" applyAlignment="0" applyProtection="0"/>
    <xf numFmtId="0" fontId="39" fillId="0" borderId="0" applyNumberFormat="0" applyFill="0" applyBorder="0" applyAlignment="0" applyProtection="0"/>
    <xf numFmtId="0" fontId="68" fillId="0" borderId="19" applyNumberFormat="0" applyFill="0" applyAlignment="0" applyProtection="0"/>
    <xf numFmtId="0" fontId="40"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4" fillId="0" borderId="0"/>
    <xf numFmtId="41"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3" fontId="104" fillId="0" borderId="0" applyFont="0" applyFill="0" applyBorder="0" applyAlignment="0" applyProtection="0"/>
    <xf numFmtId="0" fontId="104" fillId="0" borderId="0" applyFont="0" applyFill="0" applyBorder="0" applyAlignment="0" applyProtection="0"/>
    <xf numFmtId="14" fontId="104" fillId="0" borderId="0" applyFont="0" applyFill="0" applyBorder="0" applyAlignment="0" applyProtection="0"/>
    <xf numFmtId="2" fontId="104" fillId="0" borderId="0" applyFont="0" applyFill="0" applyBorder="0" applyAlignment="0" applyProtection="0"/>
    <xf numFmtId="168" fontId="104" fillId="0" borderId="0">
      <protection locked="0"/>
    </xf>
    <xf numFmtId="168" fontId="104" fillId="0" borderId="0">
      <protection locked="0"/>
    </xf>
    <xf numFmtId="0" fontId="11" fillId="0" borderId="0"/>
    <xf numFmtId="0" fontId="52" fillId="0" borderId="0"/>
    <xf numFmtId="0" fontId="64" fillId="0" borderId="0"/>
    <xf numFmtId="0" fontId="64" fillId="0" borderId="0"/>
    <xf numFmtId="0" fontId="64" fillId="0" borderId="0"/>
    <xf numFmtId="0" fontId="104" fillId="0" borderId="0"/>
    <xf numFmtId="0" fontId="52" fillId="0" borderId="0"/>
    <xf numFmtId="0" fontId="52" fillId="0" borderId="0"/>
    <xf numFmtId="0" fontId="52" fillId="0" borderId="0"/>
    <xf numFmtId="0" fontId="104" fillId="22" borderId="10" applyNumberFormat="0" applyFont="0" applyAlignment="0" applyProtection="0"/>
    <xf numFmtId="0" fontId="104" fillId="22" borderId="10" applyNumberFormat="0" applyFont="0" applyAlignment="0" applyProtection="0"/>
    <xf numFmtId="9" fontId="104" fillId="0" borderId="0" applyFont="0" applyFill="0" applyBorder="0" applyAlignment="0" applyProtection="0"/>
    <xf numFmtId="10"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0" fontId="17" fillId="23" borderId="11" applyNumberFormat="0" applyProtection="0">
      <alignment vertical="center"/>
    </xf>
    <xf numFmtId="9" fontId="70" fillId="0" borderId="0" applyFont="0" applyFill="0" applyBorder="0" applyAlignment="0" applyProtection="0"/>
    <xf numFmtId="0" fontId="44" fillId="23" borderId="12" applyNumberFormat="0" applyProtection="0">
      <alignment vertical="center"/>
    </xf>
    <xf numFmtId="0" fontId="17" fillId="23" borderId="11" applyNumberFormat="0" applyProtection="0">
      <alignment horizontal="left" vertical="center" indent="1"/>
    </xf>
    <xf numFmtId="0" fontId="47" fillId="28" borderId="8" applyNumberFormat="0" applyProtection="0">
      <alignment horizontal="left" vertical="center"/>
    </xf>
    <xf numFmtId="43" fontId="70" fillId="0" borderId="0" applyFont="0" applyFill="0" applyBorder="0" applyAlignment="0" applyProtection="0"/>
    <xf numFmtId="0" fontId="42" fillId="0" borderId="8" applyNumberFormat="0" applyProtection="0">
      <alignment horizontal="left" vertical="center" indent="1"/>
    </xf>
    <xf numFmtId="0" fontId="17" fillId="0" borderId="8" applyNumberFormat="0" applyProtection="0">
      <alignment horizontal="left" vertical="center" indent="1"/>
    </xf>
    <xf numFmtId="0" fontId="49" fillId="32" borderId="0" applyNumberFormat="0" applyProtection="0">
      <alignment horizontal="left" vertical="center" indent="1"/>
    </xf>
    <xf numFmtId="0" fontId="49" fillId="32" borderId="0" applyNumberFormat="0" applyProtection="0">
      <alignment horizontal="left" vertical="center" indent="1"/>
    </xf>
    <xf numFmtId="0" fontId="50" fillId="20" borderId="12" applyNumberFormat="0" applyProtection="0">
      <alignment horizontal="center" vertical="center"/>
    </xf>
    <xf numFmtId="4" fontId="51" fillId="34" borderId="14">
      <alignment horizontal="left" vertical="center" indent="1"/>
    </xf>
    <xf numFmtId="0" fontId="47" fillId="0" borderId="0" applyNumberFormat="0" applyProtection="0">
      <alignment horizontal="left" vertical="center" indent="1"/>
    </xf>
    <xf numFmtId="0" fontId="70" fillId="0" borderId="0"/>
    <xf numFmtId="0" fontId="52" fillId="0" borderId="0" applyNumberFormat="0" applyProtection="0">
      <alignment horizontal="left" vertical="center" indent="1"/>
    </xf>
    <xf numFmtId="0" fontId="47" fillId="0" borderId="0" applyNumberFormat="0" applyProtection="0">
      <alignment horizontal="left" vertical="center" indent="1"/>
    </xf>
    <xf numFmtId="0" fontId="47" fillId="0" borderId="0" applyNumberFormat="0" applyProtection="0">
      <alignment horizontal="left" vertical="center" indent="1"/>
    </xf>
    <xf numFmtId="0" fontId="47" fillId="35" borderId="8" applyNumberFormat="0" applyProtection="0">
      <alignment horizontal="left" vertical="center" indent="2"/>
    </xf>
    <xf numFmtId="0" fontId="47" fillId="35" borderId="8" applyNumberFormat="0" applyProtection="0">
      <alignment horizontal="left" vertical="center" indent="2"/>
    </xf>
    <xf numFmtId="0" fontId="47" fillId="35" borderId="8" applyNumberFormat="0" applyProtection="0">
      <alignment horizontal="left" vertical="center" indent="2"/>
    </xf>
    <xf numFmtId="0" fontId="52" fillId="0" borderId="8" applyNumberFormat="0" applyProtection="0">
      <alignment horizontal="left" vertical="center" indent="2"/>
    </xf>
    <xf numFmtId="0" fontId="104" fillId="32" borderId="12" applyNumberFormat="0" applyProtection="0">
      <alignment horizontal="left" vertical="top" indent="1"/>
    </xf>
    <xf numFmtId="0" fontId="104" fillId="32" borderId="12" applyNumberFormat="0" applyProtection="0">
      <alignment horizontal="left" vertical="top" indent="1"/>
    </xf>
    <xf numFmtId="0" fontId="104" fillId="32" borderId="12" applyNumberFormat="0" applyProtection="0">
      <alignment horizontal="left" vertical="top" indent="1"/>
    </xf>
    <xf numFmtId="0" fontId="52" fillId="0" borderId="8" applyNumberFormat="0" applyProtection="0">
      <alignment horizontal="left" vertical="center" indent="2"/>
    </xf>
    <xf numFmtId="0" fontId="52" fillId="0" borderId="8" applyNumberFormat="0" applyProtection="0">
      <alignment horizontal="left" vertical="center" indent="2"/>
    </xf>
    <xf numFmtId="0" fontId="52" fillId="0" borderId="8" applyNumberFormat="0" applyProtection="0">
      <alignment horizontal="left" vertical="center" indent="2"/>
    </xf>
    <xf numFmtId="0" fontId="104" fillId="33" borderId="12" applyNumberFormat="0" applyProtection="0">
      <alignment horizontal="left" vertical="top" indent="1"/>
    </xf>
    <xf numFmtId="0" fontId="104" fillId="33" borderId="12" applyNumberFormat="0" applyProtection="0">
      <alignment horizontal="left" vertical="top" indent="1"/>
    </xf>
    <xf numFmtId="0" fontId="104" fillId="33" borderId="12" applyNumberFormat="0" applyProtection="0">
      <alignment horizontal="left" vertical="top" indent="1"/>
    </xf>
    <xf numFmtId="0" fontId="52" fillId="0" borderId="8" applyNumberFormat="0" applyProtection="0">
      <alignment horizontal="left" vertical="center" indent="2"/>
    </xf>
    <xf numFmtId="0" fontId="52" fillId="0" borderId="8" applyNumberFormat="0" applyProtection="0">
      <alignment horizontal="left" vertical="center" indent="2"/>
    </xf>
    <xf numFmtId="0" fontId="52" fillId="0" borderId="8" applyNumberFormat="0" applyProtection="0">
      <alignment horizontal="left" vertical="center" indent="2"/>
    </xf>
    <xf numFmtId="0" fontId="104" fillId="8" borderId="12" applyNumberFormat="0" applyProtection="0">
      <alignment horizontal="left" vertical="top" indent="1"/>
    </xf>
    <xf numFmtId="0" fontId="104" fillId="8" borderId="12" applyNumberFormat="0" applyProtection="0">
      <alignment horizontal="left" vertical="top" indent="1"/>
    </xf>
    <xf numFmtId="0" fontId="104" fillId="8" borderId="12" applyNumberFormat="0" applyProtection="0">
      <alignment horizontal="left" vertical="top" indent="1"/>
    </xf>
    <xf numFmtId="0" fontId="52" fillId="0" borderId="8" applyNumberFormat="0" applyProtection="0">
      <alignment horizontal="left" vertical="center" indent="2"/>
    </xf>
    <xf numFmtId="0" fontId="52" fillId="0" borderId="8" applyNumberFormat="0" applyProtection="0">
      <alignment horizontal="left" vertical="center" indent="2"/>
    </xf>
    <xf numFmtId="0" fontId="52" fillId="0" borderId="8" applyNumberFormat="0" applyProtection="0">
      <alignment horizontal="left" vertical="center" indent="2"/>
    </xf>
    <xf numFmtId="0" fontId="104" fillId="36" borderId="12" applyNumberFormat="0" applyProtection="0">
      <alignment horizontal="left" vertical="top" indent="1"/>
    </xf>
    <xf numFmtId="0" fontId="104" fillId="36" borderId="12" applyNumberFormat="0" applyProtection="0">
      <alignment horizontal="left" vertical="top" indent="1"/>
    </xf>
    <xf numFmtId="0" fontId="104" fillId="36" borderId="12" applyNumberFormat="0" applyProtection="0">
      <alignment horizontal="left" vertical="top" indent="1"/>
    </xf>
    <xf numFmtId="0" fontId="17" fillId="22" borderId="12" applyNumberFormat="0" applyProtection="0">
      <alignment vertical="center"/>
    </xf>
    <xf numFmtId="0" fontId="53" fillId="22" borderId="12" applyNumberFormat="0" applyProtection="0">
      <alignment vertical="center"/>
    </xf>
    <xf numFmtId="0" fontId="56" fillId="0" borderId="0" applyNumberFormat="0" applyProtection="0">
      <alignment horizontal="left" vertical="center" indent="1"/>
    </xf>
    <xf numFmtId="0" fontId="17" fillId="37" borderId="11" applyNumberFormat="0" applyProtection="0">
      <alignment horizontal="right" vertical="center"/>
    </xf>
    <xf numFmtId="0" fontId="53" fillId="36" borderId="12" applyNumberFormat="0" applyProtection="0">
      <alignment horizontal="right" vertical="center"/>
    </xf>
    <xf numFmtId="0" fontId="104" fillId="2" borderId="11" applyNumberFormat="0" applyProtection="0">
      <alignment horizontal="left" vertical="center" indent="1"/>
    </xf>
    <xf numFmtId="0" fontId="104" fillId="2" borderId="11" applyNumberFormat="0" applyProtection="0">
      <alignment horizontal="left" vertical="center" indent="1"/>
    </xf>
    <xf numFmtId="0" fontId="104" fillId="2" borderId="11" applyNumberFormat="0" applyProtection="0">
      <alignment horizontal="left" vertical="center" indent="1"/>
    </xf>
    <xf numFmtId="0" fontId="104" fillId="2" borderId="11" applyNumberFormat="0" applyProtection="0">
      <alignment horizontal="left" vertical="center" indent="1"/>
    </xf>
    <xf numFmtId="0" fontId="104" fillId="2" borderId="11" applyNumberFormat="0" applyProtection="0">
      <alignment horizontal="left" vertical="center" indent="1"/>
    </xf>
    <xf numFmtId="0" fontId="47" fillId="38" borderId="8" applyNumberFormat="0" applyProtection="0">
      <alignment horizontal="center" vertical="top" wrapText="1"/>
    </xf>
    <xf numFmtId="0" fontId="47" fillId="29" borderId="8" applyNumberFormat="0" applyProtection="0">
      <alignment horizontal="center" vertical="center" wrapText="1"/>
    </xf>
    <xf numFmtId="4" fontId="59" fillId="34" borderId="15">
      <alignment vertical="center"/>
    </xf>
    <xf numFmtId="4" fontId="60" fillId="34" borderId="15">
      <alignment vertical="center"/>
    </xf>
    <xf numFmtId="4" fontId="61" fillId="22" borderId="15">
      <alignment horizontal="left" vertical="center" indent="1"/>
    </xf>
    <xf numFmtId="0" fontId="41" fillId="0" borderId="0" applyNumberFormat="0" applyProtection="0">
      <alignment vertical="center"/>
    </xf>
    <xf numFmtId="0" fontId="62" fillId="0" borderId="12" applyNumberFormat="0" applyProtection="0">
      <alignment horizontal="right" vertical="center"/>
    </xf>
    <xf numFmtId="0" fontId="104" fillId="0" borderId="0"/>
    <xf numFmtId="0" fontId="70" fillId="0" borderId="0"/>
    <xf numFmtId="0" fontId="104" fillId="0" borderId="0"/>
    <xf numFmtId="9" fontId="70" fillId="0" borderId="0" applyFont="0" applyFill="0" applyBorder="0" applyAlignment="0" applyProtection="0"/>
    <xf numFmtId="43" fontId="70" fillId="0" borderId="0" applyFont="0" applyFill="0" applyBorder="0" applyAlignment="0" applyProtection="0"/>
    <xf numFmtId="0" fontId="104" fillId="0" borderId="0"/>
    <xf numFmtId="0" fontId="27" fillId="2" borderId="0" applyNumberFormat="0" applyBorder="0" applyAlignment="0" applyProtection="0"/>
    <xf numFmtId="0" fontId="27" fillId="3" borderId="0" applyNumberFormat="0" applyBorder="0" applyAlignment="0" applyProtection="0"/>
    <xf numFmtId="0" fontId="27" fillId="4" borderId="0" applyNumberFormat="0" applyBorder="0" applyAlignment="0" applyProtection="0"/>
    <xf numFmtId="0" fontId="27" fillId="5" borderId="0" applyNumberFormat="0" applyBorder="0" applyAlignment="0" applyProtection="0"/>
    <xf numFmtId="0" fontId="27" fillId="6" borderId="0" applyNumberFormat="0" applyBorder="0" applyAlignment="0" applyProtection="0"/>
    <xf numFmtId="0" fontId="27" fillId="7" borderId="0" applyNumberFormat="0" applyBorder="0" applyAlignment="0" applyProtection="0"/>
    <xf numFmtId="0" fontId="27" fillId="8" borderId="0" applyNumberFormat="0" applyBorder="0" applyAlignment="0" applyProtection="0"/>
    <xf numFmtId="0" fontId="27" fillId="9" borderId="0" applyNumberFormat="0" applyBorder="0" applyAlignment="0" applyProtection="0"/>
    <xf numFmtId="0" fontId="27" fillId="10" borderId="0" applyNumberFormat="0" applyBorder="0" applyAlignment="0" applyProtection="0"/>
    <xf numFmtId="0" fontId="27" fillId="5" borderId="0" applyNumberFormat="0" applyBorder="0" applyAlignment="0" applyProtection="0"/>
    <xf numFmtId="0" fontId="27" fillId="8" borderId="0" applyNumberFormat="0" applyBorder="0" applyAlignment="0" applyProtection="0"/>
    <xf numFmtId="0" fontId="27" fillId="11" borderId="0" applyNumberFormat="0" applyBorder="0" applyAlignment="0" applyProtection="0"/>
    <xf numFmtId="0" fontId="28" fillId="12"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9" borderId="0" applyNumberFormat="0" applyBorder="0" applyAlignment="0" applyProtection="0"/>
    <xf numFmtId="167" fontId="16" fillId="8" borderId="1">
      <alignment horizontal="center" vertical="center"/>
    </xf>
    <xf numFmtId="0" fontId="29" fillId="3" borderId="0" applyNumberFormat="0" applyBorder="0" applyAlignment="0" applyProtection="0"/>
    <xf numFmtId="0" fontId="30" fillId="20" borderId="2" applyNumberFormat="0" applyAlignment="0" applyProtection="0"/>
    <xf numFmtId="0" fontId="31" fillId="21" borderId="3" applyNumberFormat="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4" fontId="104" fillId="0" borderId="0" applyFont="0" applyFill="0" applyBorder="0" applyAlignment="0" applyProtection="0"/>
    <xf numFmtId="175" fontId="104" fillId="0" borderId="0" applyFont="0" applyFill="0" applyBorder="0" applyAlignment="0" applyProtection="0"/>
    <xf numFmtId="175" fontId="104" fillId="0" borderId="0" applyFont="0" applyFill="0" applyBorder="0" applyAlignment="0" applyProtection="0"/>
    <xf numFmtId="175" fontId="104" fillId="0" borderId="0" applyFont="0" applyFill="0" applyBorder="0" applyAlignment="0" applyProtection="0"/>
    <xf numFmtId="175" fontId="104" fillId="0" borderId="0" applyFont="0" applyFill="0" applyBorder="0" applyAlignment="0" applyProtection="0"/>
    <xf numFmtId="0" fontId="32" fillId="0" borderId="0" applyNumberFormat="0" applyFill="0" applyBorder="0" applyAlignment="0" applyProtection="0"/>
    <xf numFmtId="0" fontId="33" fillId="4" borderId="0" applyNumberFormat="0" applyBorder="0" applyAlignment="0" applyProtection="0"/>
    <xf numFmtId="0" fontId="18" fillId="0" borderId="0" applyNumberFormat="0" applyFill="0" applyBorder="0" applyAlignment="0" applyProtection="0"/>
    <xf numFmtId="0" fontId="13" fillId="0" borderId="4" applyNumberFormat="0" applyProtection="0"/>
    <xf numFmtId="175" fontId="13" fillId="0" borderId="5">
      <alignment horizontal="left" vertical="center"/>
    </xf>
    <xf numFmtId="0" fontId="19" fillId="0" borderId="0" applyNumberFormat="0" applyFont="0" applyFill="0" applyBorder="0" applyProtection="0"/>
    <xf numFmtId="0" fontId="19" fillId="0" borderId="0" applyNumberFormat="0" applyFont="0" applyFill="0" applyBorder="0" applyProtection="0"/>
    <xf numFmtId="0" fontId="19" fillId="0" borderId="0" applyNumberFormat="0" applyFont="0" applyFill="0" applyBorder="0" applyProtection="0"/>
    <xf numFmtId="0" fontId="13" fillId="0" borderId="0" applyNumberFormat="0" applyFont="0" applyFill="0" applyBorder="0" applyProtection="0"/>
    <xf numFmtId="0" fontId="13" fillId="0" borderId="0" applyNumberFormat="0" applyFont="0" applyFill="0" applyBorder="0" applyProtection="0"/>
    <xf numFmtId="0" fontId="13" fillId="0" borderId="0" applyNumberFormat="0" applyFont="0" applyFill="0" applyBorder="0" applyProtection="0"/>
    <xf numFmtId="0" fontId="34" fillId="0" borderId="6" applyNumberFormat="0" applyFill="0" applyAlignment="0" applyProtection="0"/>
    <xf numFmtId="0" fontId="34" fillId="0" borderId="0" applyNumberFormat="0" applyFill="0" applyBorder="0" applyAlignment="0" applyProtection="0"/>
    <xf numFmtId="0" fontId="20" fillId="0" borderId="7" applyNumberFormat="0" applyFill="0" applyAlignment="0" applyProtection="0"/>
    <xf numFmtId="0" fontId="88" fillId="0" borderId="0" applyNumberFormat="0" applyFill="0" applyBorder="0">
      <protection locked="0"/>
    </xf>
    <xf numFmtId="0" fontId="35" fillId="7" borderId="2" applyNumberFormat="0" applyAlignment="0" applyProtection="0"/>
    <xf numFmtId="0" fontId="35" fillId="7" borderId="2" applyNumberFormat="0" applyAlignment="0" applyProtection="0"/>
    <xf numFmtId="0" fontId="35" fillId="7" borderId="2" applyNumberFormat="0" applyAlignment="0" applyProtection="0"/>
    <xf numFmtId="0" fontId="35" fillId="7" borderId="2" applyNumberFormat="0" applyAlignment="0" applyProtection="0"/>
    <xf numFmtId="0" fontId="35" fillId="7" borderId="2" applyNumberFormat="0" applyAlignment="0" applyProtection="0"/>
    <xf numFmtId="0" fontId="36" fillId="0" borderId="9" applyNumberFormat="0" applyFill="0" applyAlignment="0" applyProtection="0"/>
    <xf numFmtId="0" fontId="37" fillId="23" borderId="0" applyNumberFormat="0" applyBorder="0" applyAlignment="0" applyProtection="0"/>
    <xf numFmtId="37" fontId="21" fillId="0" borderId="0"/>
    <xf numFmtId="170" fontId="15"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175" fontId="104" fillId="0" borderId="0"/>
    <xf numFmtId="175" fontId="52" fillId="0" borderId="0"/>
    <xf numFmtId="175" fontId="52"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175" fontId="104" fillId="0" borderId="0"/>
    <xf numFmtId="0" fontId="104" fillId="0" borderId="0"/>
    <xf numFmtId="175" fontId="104" fillId="0" borderId="0"/>
    <xf numFmtId="0" fontId="104" fillId="0" borderId="0"/>
    <xf numFmtId="175" fontId="104" fillId="0" borderId="0"/>
    <xf numFmtId="0" fontId="104" fillId="0" borderId="0"/>
    <xf numFmtId="175" fontId="104" fillId="0" borderId="0"/>
    <xf numFmtId="0" fontId="104" fillId="0" borderId="0"/>
    <xf numFmtId="175" fontId="104" fillId="0" borderId="0"/>
    <xf numFmtId="175" fontId="64" fillId="0" borderId="0"/>
    <xf numFmtId="175" fontId="104" fillId="0" borderId="0"/>
    <xf numFmtId="0" fontId="104" fillId="0" borderId="0"/>
    <xf numFmtId="0" fontId="104" fillId="0" borderId="0"/>
    <xf numFmtId="0" fontId="104" fillId="0" borderId="0"/>
    <xf numFmtId="0" fontId="104" fillId="0" borderId="0"/>
    <xf numFmtId="0" fontId="104" fillId="0" borderId="0"/>
    <xf numFmtId="0" fontId="89" fillId="0" borderId="0"/>
    <xf numFmtId="0" fontId="89" fillId="0" borderId="0"/>
    <xf numFmtId="0" fontId="89" fillId="0" borderId="0"/>
    <xf numFmtId="0" fontId="89" fillId="0" borderId="0"/>
    <xf numFmtId="0" fontId="89" fillId="0" borderId="0"/>
    <xf numFmtId="175" fontId="64" fillId="0" borderId="0"/>
    <xf numFmtId="0" fontId="89" fillId="0" borderId="0"/>
    <xf numFmtId="0" fontId="89" fillId="0" borderId="0"/>
    <xf numFmtId="0" fontId="89" fillId="0" borderId="0"/>
    <xf numFmtId="0" fontId="89" fillId="0" borderId="0"/>
    <xf numFmtId="0" fontId="89" fillId="0" borderId="0"/>
    <xf numFmtId="0" fontId="89" fillId="0" borderId="0"/>
    <xf numFmtId="175" fontId="64" fillId="0" borderId="0"/>
    <xf numFmtId="175" fontId="104" fillId="0" borderId="0"/>
    <xf numFmtId="175" fontId="104" fillId="0" borderId="0"/>
    <xf numFmtId="175" fontId="104" fillId="0" borderId="0"/>
    <xf numFmtId="0" fontId="104" fillId="0" borderId="0"/>
    <xf numFmtId="0" fontId="104" fillId="22" borderId="10" applyNumberFormat="0" applyFont="0" applyAlignment="0" applyProtection="0"/>
    <xf numFmtId="0" fontId="38" fillId="20" borderId="11" applyNumberFormat="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0" fontId="42" fillId="23" borderId="12" applyNumberFormat="0" applyProtection="0">
      <alignment horizontal="left" vertical="top" indent="1"/>
    </xf>
    <xf numFmtId="0" fontId="49" fillId="32" borderId="0" applyNumberFormat="0" applyProtection="0">
      <alignment horizontal="left" vertical="center" indent="1"/>
    </xf>
    <xf numFmtId="0" fontId="47" fillId="35" borderId="8" applyNumberFormat="0" applyProtection="0">
      <alignment horizontal="left" vertical="center" indent="2"/>
    </xf>
    <xf numFmtId="0" fontId="47" fillId="35" borderId="8" applyNumberFormat="0" applyProtection="0">
      <alignment horizontal="left" vertical="center" indent="2"/>
    </xf>
    <xf numFmtId="0" fontId="47" fillId="35" borderId="8" applyNumberFormat="0" applyProtection="0">
      <alignment horizontal="left" vertical="center" indent="2"/>
    </xf>
    <xf numFmtId="0" fontId="104" fillId="32" borderId="12" applyNumberFormat="0" applyProtection="0">
      <alignment horizontal="left" vertical="top" indent="1"/>
    </xf>
    <xf numFmtId="0" fontId="104" fillId="32" borderId="12" applyNumberFormat="0" applyProtection="0">
      <alignment horizontal="left" vertical="top" indent="1"/>
    </xf>
    <xf numFmtId="0" fontId="104" fillId="32" borderId="12" applyNumberFormat="0" applyProtection="0">
      <alignment horizontal="left" vertical="top" indent="1"/>
    </xf>
    <xf numFmtId="0" fontId="104" fillId="32" borderId="12" applyNumberFormat="0" applyProtection="0">
      <alignment horizontal="left" vertical="top" indent="1"/>
    </xf>
    <xf numFmtId="0" fontId="104" fillId="32" borderId="12" applyNumberFormat="0" applyProtection="0">
      <alignment horizontal="left" vertical="top" indent="1"/>
    </xf>
    <xf numFmtId="0" fontId="104" fillId="32" borderId="12" applyNumberFormat="0" applyProtection="0">
      <alignment horizontal="left" vertical="top" indent="1"/>
    </xf>
    <xf numFmtId="0" fontId="52" fillId="0" borderId="8" applyNumberFormat="0" applyProtection="0">
      <alignment horizontal="left" vertical="center" indent="2"/>
    </xf>
    <xf numFmtId="0" fontId="52" fillId="0" borderId="8" applyNumberFormat="0" applyProtection="0">
      <alignment horizontal="left" vertical="center" indent="2"/>
    </xf>
    <xf numFmtId="0" fontId="52" fillId="0" borderId="8" applyNumberFormat="0" applyProtection="0">
      <alignment horizontal="left" vertical="center" indent="2"/>
    </xf>
    <xf numFmtId="0" fontId="104" fillId="33" borderId="12" applyNumberFormat="0" applyProtection="0">
      <alignment horizontal="left" vertical="top" indent="1"/>
    </xf>
    <xf numFmtId="0" fontId="104" fillId="33" borderId="12" applyNumberFormat="0" applyProtection="0">
      <alignment horizontal="left" vertical="top" indent="1"/>
    </xf>
    <xf numFmtId="0" fontId="104" fillId="33" borderId="12" applyNumberFormat="0" applyProtection="0">
      <alignment horizontal="left" vertical="top" indent="1"/>
    </xf>
    <xf numFmtId="0" fontId="104" fillId="33" borderId="12" applyNumberFormat="0" applyProtection="0">
      <alignment horizontal="left" vertical="top" indent="1"/>
    </xf>
    <xf numFmtId="0" fontId="104" fillId="33" borderId="12" applyNumberFormat="0" applyProtection="0">
      <alignment horizontal="left" vertical="top" indent="1"/>
    </xf>
    <xf numFmtId="0" fontId="104" fillId="33" borderId="12" applyNumberFormat="0" applyProtection="0">
      <alignment horizontal="left" vertical="top" indent="1"/>
    </xf>
    <xf numFmtId="0" fontId="52" fillId="0" borderId="8" applyNumberFormat="0" applyProtection="0">
      <alignment horizontal="left" vertical="center" indent="2"/>
    </xf>
    <xf numFmtId="0" fontId="52" fillId="0" borderId="8" applyNumberFormat="0" applyProtection="0">
      <alignment horizontal="left" vertical="center" indent="2"/>
    </xf>
    <xf numFmtId="0" fontId="52" fillId="0" borderId="8" applyNumberFormat="0" applyProtection="0">
      <alignment horizontal="left" vertical="center" indent="2"/>
    </xf>
    <xf numFmtId="0" fontId="104" fillId="8" borderId="12" applyNumberFormat="0" applyProtection="0">
      <alignment horizontal="left" vertical="top" indent="1"/>
    </xf>
    <xf numFmtId="0" fontId="104" fillId="8" borderId="12" applyNumberFormat="0" applyProtection="0">
      <alignment horizontal="left" vertical="top" indent="1"/>
    </xf>
    <xf numFmtId="0" fontId="104" fillId="8" borderId="12" applyNumberFormat="0" applyProtection="0">
      <alignment horizontal="left" vertical="top" indent="1"/>
    </xf>
    <xf numFmtId="0" fontId="104" fillId="8" borderId="12" applyNumberFormat="0" applyProtection="0">
      <alignment horizontal="left" vertical="top" indent="1"/>
    </xf>
    <xf numFmtId="0" fontId="104" fillId="8" borderId="12" applyNumberFormat="0" applyProtection="0">
      <alignment horizontal="left" vertical="top" indent="1"/>
    </xf>
    <xf numFmtId="0" fontId="104" fillId="8" borderId="12" applyNumberFormat="0" applyProtection="0">
      <alignment horizontal="left" vertical="top" indent="1"/>
    </xf>
    <xf numFmtId="0" fontId="52" fillId="0" borderId="8" applyNumberFormat="0" applyProtection="0">
      <alignment horizontal="left" vertical="center" indent="2"/>
    </xf>
    <xf numFmtId="0" fontId="52" fillId="0" borderId="8" applyNumberFormat="0" applyProtection="0">
      <alignment horizontal="left" vertical="center" indent="2"/>
    </xf>
    <xf numFmtId="0" fontId="52" fillId="0" borderId="8" applyNumberFormat="0" applyProtection="0">
      <alignment horizontal="left" vertical="center" indent="2"/>
    </xf>
    <xf numFmtId="0" fontId="104" fillId="36" borderId="12" applyNumberFormat="0" applyProtection="0">
      <alignment horizontal="left" vertical="top" indent="1"/>
    </xf>
    <xf numFmtId="0" fontId="104" fillId="36" borderId="12" applyNumberFormat="0" applyProtection="0">
      <alignment horizontal="left" vertical="top" indent="1"/>
    </xf>
    <xf numFmtId="0" fontId="104" fillId="36" borderId="12" applyNumberFormat="0" applyProtection="0">
      <alignment horizontal="left" vertical="top" indent="1"/>
    </xf>
    <xf numFmtId="0" fontId="104" fillId="36" borderId="12" applyNumberFormat="0" applyProtection="0">
      <alignment horizontal="left" vertical="top" indent="1"/>
    </xf>
    <xf numFmtId="0" fontId="104" fillId="36" borderId="12" applyNumberFormat="0" applyProtection="0">
      <alignment horizontal="left" vertical="top" indent="1"/>
    </xf>
    <xf numFmtId="0" fontId="104" fillId="36" borderId="12" applyNumberFormat="0" applyProtection="0">
      <alignment horizontal="left" vertical="top" indent="1"/>
    </xf>
    <xf numFmtId="0" fontId="17" fillId="22" borderId="12" applyNumberFormat="0" applyProtection="0">
      <alignment horizontal="left" vertical="top" indent="1"/>
    </xf>
    <xf numFmtId="0" fontId="17" fillId="22" borderId="12" applyNumberFormat="0" applyProtection="0">
      <alignment horizontal="left" vertical="top" indent="1"/>
    </xf>
    <xf numFmtId="0" fontId="104" fillId="2" borderId="11" applyNumberFormat="0" applyProtection="0">
      <alignment horizontal="left" vertical="center" indent="1"/>
    </xf>
    <xf numFmtId="0" fontId="104" fillId="2" borderId="11" applyNumberFormat="0" applyProtection="0">
      <alignment horizontal="left" vertical="center" indent="1"/>
    </xf>
    <xf numFmtId="0" fontId="104" fillId="2" borderId="11" applyNumberFormat="0" applyProtection="0">
      <alignment horizontal="left" vertical="center" indent="1"/>
    </xf>
    <xf numFmtId="0" fontId="104" fillId="2" borderId="11" applyNumberFormat="0" applyProtection="0">
      <alignment horizontal="left" vertical="center" indent="1"/>
    </xf>
    <xf numFmtId="0" fontId="104" fillId="2" borderId="11" applyNumberFormat="0" applyProtection="0">
      <alignment horizontal="left" vertical="center" indent="1"/>
    </xf>
    <xf numFmtId="0" fontId="47" fillId="38" borderId="8" applyNumberFormat="0" applyProtection="0">
      <alignment horizontal="center" vertical="top" wrapText="1"/>
    </xf>
    <xf numFmtId="0" fontId="62" fillId="0" borderId="12" applyNumberFormat="0" applyProtection="0">
      <alignment horizontal="right" vertical="center"/>
    </xf>
    <xf numFmtId="175" fontId="63" fillId="34" borderId="16">
      <protection locked="0"/>
    </xf>
    <xf numFmtId="175" fontId="63" fillId="39" borderId="0"/>
    <xf numFmtId="175" fontId="43" fillId="0" borderId="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39" fillId="0" borderId="0" applyNumberFormat="0" applyFill="0" applyBorder="0" applyAlignment="0" applyProtection="0"/>
    <xf numFmtId="0" fontId="104" fillId="0" borderId="17" applyNumberFormat="0" applyFill="0" applyBorder="0" applyAlignment="0" applyProtection="0"/>
    <xf numFmtId="0" fontId="104" fillId="0" borderId="17" applyNumberFormat="0" applyFill="0" applyBorder="0" applyAlignment="0" applyProtection="0"/>
    <xf numFmtId="0" fontId="104" fillId="0" borderId="17" applyNumberFormat="0" applyFill="0" applyBorder="0" applyAlignment="0" applyProtection="0"/>
    <xf numFmtId="0" fontId="104" fillId="0" borderId="17" applyNumberFormat="0" applyFill="0" applyBorder="0" applyAlignment="0" applyProtection="0"/>
    <xf numFmtId="0" fontId="40" fillId="0" borderId="0" applyNumberFormat="0" applyFill="0" applyBorder="0" applyAlignment="0" applyProtection="0"/>
    <xf numFmtId="0" fontId="89" fillId="0" borderId="0"/>
    <xf numFmtId="0" fontId="89" fillId="0" borderId="0"/>
    <xf numFmtId="0" fontId="62" fillId="0" borderId="12" applyNumberFormat="0" applyProtection="0">
      <alignment horizontal="right" vertical="center"/>
    </xf>
    <xf numFmtId="0" fontId="104" fillId="0" borderId="0"/>
    <xf numFmtId="0" fontId="104" fillId="0" borderId="0"/>
    <xf numFmtId="0" fontId="104" fillId="0" borderId="0"/>
    <xf numFmtId="0" fontId="104" fillId="0" borderId="0"/>
    <xf numFmtId="0" fontId="104" fillId="0" borderId="0"/>
    <xf numFmtId="0" fontId="89" fillId="0" borderId="0"/>
    <xf numFmtId="0" fontId="89" fillId="0" borderId="0"/>
    <xf numFmtId="0" fontId="89" fillId="0" borderId="0"/>
    <xf numFmtId="0" fontId="11" fillId="0" borderId="0"/>
    <xf numFmtId="0" fontId="70" fillId="0" borderId="0"/>
    <xf numFmtId="0" fontId="27" fillId="2" borderId="0" applyNumberFormat="0" applyBorder="0" applyAlignment="0" applyProtection="0"/>
    <xf numFmtId="0" fontId="27" fillId="3" borderId="0" applyNumberFormat="0" applyBorder="0" applyAlignment="0" applyProtection="0"/>
    <xf numFmtId="0" fontId="27" fillId="4" borderId="0" applyNumberFormat="0" applyBorder="0" applyAlignment="0" applyProtection="0"/>
    <xf numFmtId="0" fontId="27" fillId="5" borderId="0" applyNumberFormat="0" applyBorder="0" applyAlignment="0" applyProtection="0"/>
    <xf numFmtId="0" fontId="27" fillId="6" borderId="0" applyNumberFormat="0" applyBorder="0" applyAlignment="0" applyProtection="0"/>
    <xf numFmtId="0" fontId="27" fillId="7" borderId="0" applyNumberFormat="0" applyBorder="0" applyAlignment="0" applyProtection="0"/>
    <xf numFmtId="0" fontId="27" fillId="8" borderId="0" applyNumberFormat="0" applyBorder="0" applyAlignment="0" applyProtection="0"/>
    <xf numFmtId="0" fontId="27" fillId="9" borderId="0" applyNumberFormat="0" applyBorder="0" applyAlignment="0" applyProtection="0"/>
    <xf numFmtId="0" fontId="27" fillId="10" borderId="0" applyNumberFormat="0" applyBorder="0" applyAlignment="0" applyProtection="0"/>
    <xf numFmtId="0" fontId="27" fillId="5" borderId="0" applyNumberFormat="0" applyBorder="0" applyAlignment="0" applyProtection="0"/>
    <xf numFmtId="0" fontId="27" fillId="8" borderId="0" applyNumberFormat="0" applyBorder="0" applyAlignment="0" applyProtection="0"/>
    <xf numFmtId="0" fontId="27" fillId="11" borderId="0" applyNumberFormat="0" applyBorder="0" applyAlignment="0" applyProtection="0"/>
    <xf numFmtId="0" fontId="28" fillId="12"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9" borderId="0" applyNumberFormat="0" applyBorder="0" applyAlignment="0" applyProtection="0"/>
    <xf numFmtId="0" fontId="29" fillId="3" borderId="0" applyNumberFormat="0" applyBorder="0" applyAlignment="0" applyProtection="0"/>
    <xf numFmtId="0" fontId="30" fillId="20" borderId="2" applyNumberFormat="0" applyAlignment="0" applyProtection="0"/>
    <xf numFmtId="0" fontId="31" fillId="21" borderId="3" applyNumberFormat="0" applyAlignment="0" applyProtection="0"/>
    <xf numFmtId="43" fontId="70" fillId="0" borderId="0" applyFont="0" applyFill="0" applyBorder="0" applyAlignment="0" applyProtection="0"/>
    <xf numFmtId="0" fontId="32" fillId="0" borderId="0" applyNumberFormat="0" applyFill="0" applyBorder="0" applyAlignment="0" applyProtection="0"/>
    <xf numFmtId="0" fontId="33" fillId="4" borderId="0" applyNumberFormat="0" applyBorder="0" applyAlignment="0" applyProtection="0"/>
    <xf numFmtId="0" fontId="71" fillId="0" borderId="18" applyNumberFormat="0" applyFill="0" applyAlignment="0" applyProtection="0"/>
    <xf numFmtId="0" fontId="34" fillId="0" borderId="6" applyNumberFormat="0" applyFill="0" applyAlignment="0" applyProtection="0"/>
    <xf numFmtId="0" fontId="34" fillId="0" borderId="0" applyNumberFormat="0" applyFill="0" applyBorder="0" applyAlignment="0" applyProtection="0"/>
    <xf numFmtId="0" fontId="35" fillId="7" borderId="2" applyNumberFormat="0" applyAlignment="0" applyProtection="0"/>
    <xf numFmtId="0" fontId="36" fillId="0" borderId="9" applyNumberFormat="0" applyFill="0" applyAlignment="0" applyProtection="0"/>
    <xf numFmtId="0" fontId="37" fillId="23" borderId="0" applyNumberFormat="0" applyBorder="0" applyAlignment="0" applyProtection="0"/>
    <xf numFmtId="0" fontId="70" fillId="22" borderId="10" applyNumberFormat="0" applyFont="0" applyAlignment="0" applyProtection="0"/>
    <xf numFmtId="0" fontId="38" fillId="20" borderId="11" applyNumberFormat="0" applyAlignment="0" applyProtection="0"/>
    <xf numFmtId="9" fontId="70" fillId="0" borderId="0" applyFon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11" fillId="0" borderId="0"/>
    <xf numFmtId="0" fontId="104" fillId="0" borderId="0"/>
    <xf numFmtId="0" fontId="104" fillId="0" borderId="0" applyFont="0" applyFill="0" applyBorder="0" applyAlignment="0" applyProtection="0"/>
    <xf numFmtId="0" fontId="11" fillId="0" borderId="0"/>
    <xf numFmtId="0" fontId="18" fillId="0" borderId="0" applyNumberFormat="0" applyFill="0" applyBorder="0" applyAlignment="0" applyProtection="0"/>
    <xf numFmtId="0" fontId="13" fillId="0" borderId="4" applyNumberFormat="0" applyProtection="0"/>
    <xf numFmtId="0" fontId="13" fillId="0" borderId="5">
      <alignment horizontal="left" vertical="center"/>
    </xf>
    <xf numFmtId="0" fontId="19" fillId="0" borderId="0" applyNumberFormat="0" applyFont="0" applyFill="0" applyBorder="0" applyProtection="0"/>
    <xf numFmtId="0" fontId="13" fillId="0" borderId="0" applyNumberFormat="0" applyFont="0" applyFill="0" applyBorder="0" applyProtection="0"/>
    <xf numFmtId="0" fontId="13" fillId="0" borderId="0" applyNumberFormat="0" applyFont="0" applyFill="0" applyBorder="0" applyProtection="0"/>
    <xf numFmtId="0" fontId="20" fillId="0" borderId="7" applyNumberFormat="0" applyFill="0" applyAlignment="0" applyProtection="0"/>
    <xf numFmtId="0" fontId="104" fillId="0" borderId="0"/>
    <xf numFmtId="0" fontId="104" fillId="0" borderId="0"/>
    <xf numFmtId="0" fontId="11" fillId="0" borderId="0"/>
    <xf numFmtId="0" fontId="75" fillId="23" borderId="20" applyNumberFormat="0" applyProtection="0">
      <alignment vertical="center"/>
    </xf>
    <xf numFmtId="0" fontId="76" fillId="23" borderId="20" applyNumberFormat="0" applyProtection="0">
      <alignment vertical="center"/>
    </xf>
    <xf numFmtId="0" fontId="77" fillId="23" borderId="20" applyNumberFormat="0" applyProtection="0">
      <alignment horizontal="left" vertical="center" indent="1"/>
    </xf>
    <xf numFmtId="0" fontId="42" fillId="23" borderId="12" applyNumberFormat="0" applyProtection="0">
      <alignment horizontal="left" vertical="top" indent="1"/>
    </xf>
    <xf numFmtId="0" fontId="78" fillId="32" borderId="20" applyNumberFormat="0" applyProtection="0">
      <alignment horizontal="left" vertical="center" indent="1"/>
    </xf>
    <xf numFmtId="0" fontId="61" fillId="54" borderId="20" applyNumberFormat="0" applyProtection="0">
      <alignment horizontal="left" vertical="center" indent="1"/>
    </xf>
    <xf numFmtId="0" fontId="61" fillId="36" borderId="20" applyNumberFormat="0" applyProtection="0">
      <alignment horizontal="left" vertical="center" indent="1"/>
    </xf>
    <xf numFmtId="0" fontId="79" fillId="32" borderId="20" applyNumberFormat="0" applyProtection="0">
      <alignment horizontal="left" vertical="center" indent="1"/>
    </xf>
    <xf numFmtId="0" fontId="80" fillId="8" borderId="20" applyNumberFormat="0" applyProtection="0">
      <alignment vertical="center"/>
    </xf>
    <xf numFmtId="0" fontId="51" fillId="34" borderId="20" applyNumberFormat="0" applyProtection="0">
      <alignment horizontal="left" vertical="center" indent="1"/>
    </xf>
    <xf numFmtId="0" fontId="81" fillId="36" borderId="20" applyNumberFormat="0" applyProtection="0">
      <alignment horizontal="left" vertical="center" indent="1"/>
    </xf>
    <xf numFmtId="0" fontId="82" fillId="32" borderId="20" applyNumberFormat="0" applyProtection="0">
      <alignment horizontal="left" vertical="center" indent="1"/>
    </xf>
    <xf numFmtId="0" fontId="104" fillId="32" borderId="12" applyNumberFormat="0" applyProtection="0">
      <alignment horizontal="left" vertical="center" indent="1"/>
    </xf>
    <xf numFmtId="0" fontId="104" fillId="32" borderId="12" applyNumberFormat="0" applyProtection="0">
      <alignment horizontal="left" vertical="center" indent="1"/>
    </xf>
    <xf numFmtId="0" fontId="104" fillId="32" borderId="12" applyNumberFormat="0" applyProtection="0">
      <alignment horizontal="left" vertical="center" indent="1"/>
    </xf>
    <xf numFmtId="0" fontId="104" fillId="32" borderId="12" applyNumberFormat="0" applyProtection="0">
      <alignment horizontal="left" vertical="top" indent="1"/>
    </xf>
    <xf numFmtId="0" fontId="104" fillId="33" borderId="12" applyNumberFormat="0" applyProtection="0">
      <alignment horizontal="left" vertical="center" indent="1"/>
    </xf>
    <xf numFmtId="0" fontId="104" fillId="33" borderId="12" applyNumberFormat="0" applyProtection="0">
      <alignment horizontal="left" vertical="center" indent="1"/>
    </xf>
    <xf numFmtId="0" fontId="104" fillId="33" borderId="12" applyNumberFormat="0" applyProtection="0">
      <alignment horizontal="left" vertical="center" indent="1"/>
    </xf>
    <xf numFmtId="0" fontId="104" fillId="33" borderId="12" applyNumberFormat="0" applyProtection="0">
      <alignment horizontal="left" vertical="top" indent="1"/>
    </xf>
    <xf numFmtId="0" fontId="104" fillId="8" borderId="12" applyNumberFormat="0" applyProtection="0">
      <alignment horizontal="left" vertical="center" indent="1"/>
    </xf>
    <xf numFmtId="0" fontId="104" fillId="8" borderId="12" applyNumberFormat="0" applyProtection="0">
      <alignment horizontal="left" vertical="center" indent="1"/>
    </xf>
    <xf numFmtId="0" fontId="104" fillId="8" borderId="12" applyNumberFormat="0" applyProtection="0">
      <alignment horizontal="left" vertical="center" indent="1"/>
    </xf>
    <xf numFmtId="0" fontId="104" fillId="8" borderId="12" applyNumberFormat="0" applyProtection="0">
      <alignment horizontal="left" vertical="top" indent="1"/>
    </xf>
    <xf numFmtId="0" fontId="104" fillId="36" borderId="12" applyNumberFormat="0" applyProtection="0">
      <alignment horizontal="left" vertical="center" indent="1"/>
    </xf>
    <xf numFmtId="0" fontId="104" fillId="36" borderId="12" applyNumberFormat="0" applyProtection="0">
      <alignment horizontal="left" vertical="center" indent="1"/>
    </xf>
    <xf numFmtId="0" fontId="104" fillId="36" borderId="12" applyNumberFormat="0" applyProtection="0">
      <alignment horizontal="left" vertical="center" indent="1"/>
    </xf>
    <xf numFmtId="0" fontId="104" fillId="36" borderId="12" applyNumberFormat="0" applyProtection="0">
      <alignment horizontal="left" vertical="top" indent="1"/>
    </xf>
    <xf numFmtId="0" fontId="83" fillId="34" borderId="20" applyNumberFormat="0" applyProtection="0">
      <alignment vertical="center"/>
    </xf>
    <xf numFmtId="0" fontId="84" fillId="34" borderId="20" applyNumberFormat="0" applyProtection="0">
      <alignment vertical="center"/>
    </xf>
    <xf numFmtId="0" fontId="61" fillId="36" borderId="20" applyNumberFormat="0" applyProtection="0">
      <alignment horizontal="left" vertical="center" indent="1"/>
    </xf>
    <xf numFmtId="0" fontId="17" fillId="22" borderId="12" applyNumberFormat="0" applyProtection="0">
      <alignment horizontal="left" vertical="top" indent="1"/>
    </xf>
    <xf numFmtId="0" fontId="17" fillId="22" borderId="12" applyNumberFormat="0" applyProtection="0">
      <alignment horizontal="left" vertical="top" indent="1"/>
    </xf>
    <xf numFmtId="0" fontId="85" fillId="34" borderId="20" applyNumberFormat="0" applyProtection="0">
      <alignment vertical="center"/>
    </xf>
    <xf numFmtId="0" fontId="86" fillId="34" borderId="20" applyNumberFormat="0" applyProtection="0">
      <alignment vertical="center"/>
    </xf>
    <xf numFmtId="0" fontId="61" fillId="36" borderId="20" applyNumberFormat="0" applyProtection="0">
      <alignment horizontal="left" vertical="center" indent="1"/>
    </xf>
    <xf numFmtId="0" fontId="17" fillId="33" borderId="12" applyNumberFormat="0" applyProtection="0">
      <alignment horizontal="left" vertical="top" indent="1"/>
    </xf>
    <xf numFmtId="0" fontId="59" fillId="34" borderId="20" applyNumberFormat="0" applyProtection="0">
      <alignment vertical="center"/>
    </xf>
    <xf numFmtId="0" fontId="60" fillId="34" borderId="20" applyNumberFormat="0" applyProtection="0">
      <alignment vertical="center"/>
    </xf>
    <xf numFmtId="0" fontId="61" fillId="22" borderId="20" applyNumberFormat="0" applyProtection="0">
      <alignment horizontal="left" vertical="center" indent="1"/>
    </xf>
    <xf numFmtId="0" fontId="87" fillId="8" borderId="20" applyNumberFormat="0" applyProtection="0">
      <alignment horizontal="left" indent="1"/>
    </xf>
    <xf numFmtId="0" fontId="73" fillId="34" borderId="20" applyNumberFormat="0" applyProtection="0">
      <alignment vertical="center"/>
    </xf>
    <xf numFmtId="0" fontId="22" fillId="0" borderId="0" applyNumberFormat="0" applyFont="0" applyFill="0" applyBorder="0" applyAlignment="0" applyProtection="0"/>
    <xf numFmtId="0" fontId="104" fillId="0" borderId="17" applyNumberFormat="0" applyFill="0" applyBorder="0" applyAlignment="0" applyProtection="0"/>
    <xf numFmtId="0" fontId="11" fillId="0" borderId="0"/>
    <xf numFmtId="0" fontId="11" fillId="0" borderId="0"/>
    <xf numFmtId="0" fontId="104" fillId="0" borderId="0"/>
    <xf numFmtId="0" fontId="104" fillId="32" borderId="12" applyNumberFormat="0" applyProtection="0">
      <alignment horizontal="left" vertical="top" indent="1"/>
    </xf>
    <xf numFmtId="0" fontId="104" fillId="33" borderId="12" applyNumberFormat="0" applyProtection="0">
      <alignment horizontal="left" vertical="top" indent="1"/>
    </xf>
    <xf numFmtId="0" fontId="104" fillId="8" borderId="12" applyNumberFormat="0" applyProtection="0">
      <alignment horizontal="left" vertical="top" indent="1"/>
    </xf>
    <xf numFmtId="0" fontId="104" fillId="36" borderId="12" applyNumberFormat="0" applyProtection="0">
      <alignment horizontal="left" vertical="top" indent="1"/>
    </xf>
    <xf numFmtId="0" fontId="11" fillId="0" borderId="0"/>
    <xf numFmtId="0" fontId="104" fillId="0" borderId="0"/>
    <xf numFmtId="0" fontId="27" fillId="7" borderId="0" applyNumberFormat="0" applyBorder="0" applyAlignment="0" applyProtection="0"/>
    <xf numFmtId="0" fontId="27" fillId="7" borderId="0" applyNumberFormat="0" applyBorder="0" applyAlignment="0" applyProtection="0"/>
    <xf numFmtId="0" fontId="27" fillId="2"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3"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4"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5"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7"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8"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10"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5"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11"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2"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10"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0" borderId="0" applyNumberFormat="0" applyBorder="0" applyAlignment="0" applyProtection="0"/>
    <xf numFmtId="0" fontId="28" fillId="20" borderId="0" applyNumberFormat="0" applyBorder="0" applyAlignment="0" applyProtection="0"/>
    <xf numFmtId="0" fontId="28" fillId="13" borderId="0" applyNumberFormat="0" applyBorder="0" applyAlignment="0" applyProtection="0"/>
    <xf numFmtId="0" fontId="28" fillId="20" borderId="0" applyNumberFormat="0" applyBorder="0" applyAlignment="0" applyProtection="0"/>
    <xf numFmtId="0" fontId="28" fillId="20" borderId="0" applyNumberFormat="0" applyBorder="0" applyAlignment="0" applyProtection="0"/>
    <xf numFmtId="0" fontId="28" fillId="20"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15"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6"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0" fontId="28" fillId="13"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0" fontId="30" fillId="34" borderId="2" applyNumberFormat="0" applyAlignment="0" applyProtection="0"/>
    <xf numFmtId="0" fontId="30" fillId="34" borderId="2" applyNumberFormat="0" applyAlignment="0" applyProtection="0"/>
    <xf numFmtId="0" fontId="30" fillId="20" borderId="2" applyNumberFormat="0" applyAlignment="0" applyProtection="0"/>
    <xf numFmtId="0" fontId="30" fillId="34" borderId="2" applyNumberFormat="0" applyAlignment="0" applyProtection="0"/>
    <xf numFmtId="0" fontId="30" fillId="34" borderId="2" applyNumberFormat="0" applyAlignment="0" applyProtection="0"/>
    <xf numFmtId="0" fontId="30" fillId="34" borderId="2" applyNumberFormat="0" applyAlignment="0" applyProtection="0"/>
    <xf numFmtId="43" fontId="104" fillId="0" borderId="0" applyFont="0" applyFill="0" applyBorder="0" applyAlignment="0" applyProtection="0"/>
    <xf numFmtId="43" fontId="1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04" fillId="0" borderId="0" applyFont="0" applyFill="0" applyBorder="0" applyAlignment="0" applyProtection="0"/>
    <xf numFmtId="43" fontId="27" fillId="0" borderId="0" applyFont="0" applyFill="0" applyBorder="0" applyAlignment="0" applyProtection="0"/>
    <xf numFmtId="43" fontId="11" fillId="0" borderId="0" applyFont="0" applyFill="0" applyBorder="0" applyAlignment="0" applyProtection="0"/>
    <xf numFmtId="43" fontId="27"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3" fontId="104" fillId="0" borderId="0" applyFont="0" applyFill="0" applyBorder="0" applyAlignment="0" applyProtection="0"/>
    <xf numFmtId="3" fontId="104" fillId="0" borderId="0" applyFont="0" applyFill="0" applyBorder="0" applyAlignment="0" applyProtection="0"/>
    <xf numFmtId="3" fontId="104" fillId="0" borderId="0" applyFont="0" applyFill="0" applyBorder="0" applyAlignment="0" applyProtection="0"/>
    <xf numFmtId="3" fontId="104" fillId="0" borderId="0" applyFont="0" applyFill="0" applyBorder="0" applyAlignment="0" applyProtection="0"/>
    <xf numFmtId="3" fontId="104" fillId="0" borderId="0" applyFont="0" applyFill="0" applyBorder="0" applyAlignment="0" applyProtection="0"/>
    <xf numFmtId="3" fontId="104" fillId="0" borderId="0" applyFont="0" applyFill="0" applyBorder="0" applyAlignment="0" applyProtection="0"/>
    <xf numFmtId="3" fontId="104" fillId="0" borderId="0" applyFont="0" applyFill="0" applyBorder="0" applyAlignment="0" applyProtection="0"/>
    <xf numFmtId="3" fontId="104" fillId="0" borderId="0" applyFont="0" applyFill="0" applyBorder="0" applyAlignment="0" applyProtection="0"/>
    <xf numFmtId="3" fontId="104" fillId="0" borderId="0" applyFont="0" applyFill="0" applyBorder="0" applyAlignment="0" applyProtection="0"/>
    <xf numFmtId="3" fontId="104" fillId="0" borderId="0" applyFont="0" applyFill="0" applyBorder="0" applyAlignment="0" applyProtection="0"/>
    <xf numFmtId="3" fontId="104" fillId="0" borderId="0" applyFont="0" applyFill="0" applyBorder="0" applyAlignment="0" applyProtection="0"/>
    <xf numFmtId="3" fontId="104" fillId="0" borderId="0" applyFont="0" applyFill="0" applyBorder="0" applyAlignment="0" applyProtection="0"/>
    <xf numFmtId="3" fontId="104" fillId="0" borderId="0" applyFont="0" applyFill="0" applyBorder="0" applyAlignment="0" applyProtection="0"/>
    <xf numFmtId="44" fontId="104" fillId="0" borderId="0" applyFont="0" applyFill="0" applyBorder="0" applyAlignment="0" applyProtection="0"/>
    <xf numFmtId="44" fontId="104" fillId="0" borderId="0" applyFont="0" applyFill="0" applyBorder="0" applyAlignment="0" applyProtection="0"/>
    <xf numFmtId="44" fontId="104" fillId="0" borderId="0" applyFont="0" applyFill="0" applyBorder="0" applyAlignment="0" applyProtection="0"/>
    <xf numFmtId="44" fontId="104" fillId="0" borderId="0" applyFont="0" applyFill="0" applyBorder="0" applyAlignment="0" applyProtection="0"/>
    <xf numFmtId="44" fontId="104" fillId="0" borderId="0" applyFont="0" applyFill="0" applyBorder="0" applyAlignment="0" applyProtection="0"/>
    <xf numFmtId="44" fontId="104" fillId="0" borderId="0" applyFont="0" applyFill="0" applyBorder="0" applyAlignment="0" applyProtection="0"/>
    <xf numFmtId="44" fontId="104" fillId="0" borderId="0" applyFont="0" applyFill="0" applyBorder="0" applyAlignment="0" applyProtection="0"/>
    <xf numFmtId="44" fontId="104" fillId="0" borderId="0" applyFont="0" applyFill="0" applyBorder="0" applyAlignment="0" applyProtection="0"/>
    <xf numFmtId="44" fontId="104" fillId="0" borderId="0" applyFont="0" applyFill="0" applyBorder="0" applyAlignment="0" applyProtection="0"/>
    <xf numFmtId="44" fontId="104" fillId="0" borderId="0" applyFont="0" applyFill="0" applyBorder="0" applyAlignment="0" applyProtection="0"/>
    <xf numFmtId="44" fontId="104" fillId="0" borderId="0" applyFont="0" applyFill="0" applyBorder="0" applyAlignment="0" applyProtection="0"/>
    <xf numFmtId="44" fontId="104" fillId="0" borderId="0" applyFont="0" applyFill="0" applyBorder="0" applyAlignment="0" applyProtection="0"/>
    <xf numFmtId="44" fontId="104" fillId="0" borderId="0" applyFont="0" applyFill="0" applyBorder="0" applyAlignment="0" applyProtection="0"/>
    <xf numFmtId="44" fontId="104" fillId="0" borderId="0" applyFont="0" applyFill="0" applyBorder="0" applyAlignment="0" applyProtection="0"/>
    <xf numFmtId="44" fontId="104" fillId="0" borderId="0" applyFont="0" applyFill="0" applyBorder="0" applyAlignment="0" applyProtection="0"/>
    <xf numFmtId="44" fontId="104" fillId="0" borderId="0" applyFont="0" applyFill="0" applyBorder="0" applyAlignment="0" applyProtection="0"/>
    <xf numFmtId="0" fontId="104" fillId="0" borderId="0" applyFont="0" applyFill="0" applyBorder="0" applyAlignment="0" applyProtection="0"/>
    <xf numFmtId="0" fontId="104" fillId="0" borderId="0" applyFont="0" applyFill="0" applyBorder="0" applyAlignment="0" applyProtection="0"/>
    <xf numFmtId="0" fontId="104" fillId="0" borderId="0" applyFont="0" applyFill="0" applyBorder="0" applyAlignment="0" applyProtection="0"/>
    <xf numFmtId="0" fontId="104" fillId="0" borderId="0" applyFont="0" applyFill="0" applyBorder="0" applyAlignment="0" applyProtection="0"/>
    <xf numFmtId="0" fontId="104" fillId="0" borderId="0" applyFont="0" applyFill="0" applyBorder="0" applyAlignment="0" applyProtection="0"/>
    <xf numFmtId="0" fontId="104" fillId="0" borderId="0" applyFont="0" applyFill="0" applyBorder="0" applyAlignment="0" applyProtection="0"/>
    <xf numFmtId="0" fontId="104" fillId="0" borderId="0" applyFont="0" applyFill="0" applyBorder="0" applyAlignment="0" applyProtection="0"/>
    <xf numFmtId="0" fontId="104" fillId="0" borderId="0" applyFont="0" applyFill="0" applyBorder="0" applyAlignment="0" applyProtection="0"/>
    <xf numFmtId="0" fontId="104" fillId="0" borderId="0" applyFont="0" applyFill="0" applyBorder="0" applyAlignment="0" applyProtection="0"/>
    <xf numFmtId="0" fontId="104" fillId="0" borderId="0" applyFont="0" applyFill="0" applyBorder="0" applyAlignment="0" applyProtection="0"/>
    <xf numFmtId="0" fontId="104" fillId="0" borderId="0" applyFont="0" applyFill="0" applyBorder="0" applyAlignment="0" applyProtection="0"/>
    <xf numFmtId="0" fontId="104" fillId="0" borderId="0" applyFont="0" applyFill="0" applyBorder="0" applyAlignment="0" applyProtection="0"/>
    <xf numFmtId="0" fontId="104" fillId="0" borderId="0" applyFont="0" applyFill="0" applyBorder="0" applyAlignment="0" applyProtection="0"/>
    <xf numFmtId="14" fontId="104" fillId="0" borderId="0" applyFont="0" applyFill="0" applyBorder="0" applyAlignment="0" applyProtection="0"/>
    <xf numFmtId="14" fontId="104" fillId="0" borderId="0" applyFont="0" applyFill="0" applyBorder="0" applyAlignment="0" applyProtection="0"/>
    <xf numFmtId="14" fontId="104" fillId="0" borderId="0" applyFont="0" applyFill="0" applyBorder="0" applyAlignment="0" applyProtection="0"/>
    <xf numFmtId="14" fontId="104" fillId="0" borderId="0" applyFont="0" applyFill="0" applyBorder="0" applyAlignment="0" applyProtection="0"/>
    <xf numFmtId="14" fontId="104" fillId="0" borderId="0" applyFont="0" applyFill="0" applyBorder="0" applyAlignment="0" applyProtection="0"/>
    <xf numFmtId="14" fontId="104" fillId="0" borderId="0" applyFont="0" applyFill="0" applyBorder="0" applyAlignment="0" applyProtection="0"/>
    <xf numFmtId="14" fontId="104" fillId="0" borderId="0" applyFont="0" applyFill="0" applyBorder="0" applyAlignment="0" applyProtection="0"/>
    <xf numFmtId="14" fontId="104" fillId="0" borderId="0" applyFont="0" applyFill="0" applyBorder="0" applyAlignment="0" applyProtection="0"/>
    <xf numFmtId="14" fontId="104" fillId="0" borderId="0" applyFont="0" applyFill="0" applyBorder="0" applyAlignment="0" applyProtection="0"/>
    <xf numFmtId="14" fontId="104" fillId="0" borderId="0" applyFont="0" applyFill="0" applyBorder="0" applyAlignment="0" applyProtection="0"/>
    <xf numFmtId="14" fontId="104" fillId="0" borderId="0" applyFont="0" applyFill="0" applyBorder="0" applyAlignment="0" applyProtection="0"/>
    <xf numFmtId="14" fontId="104" fillId="0" borderId="0" applyFont="0" applyFill="0" applyBorder="0" applyAlignment="0" applyProtection="0"/>
    <xf numFmtId="14" fontId="104" fillId="0" borderId="0" applyFont="0" applyFill="0" applyBorder="0" applyAlignment="0" applyProtection="0"/>
    <xf numFmtId="2" fontId="104" fillId="0" borderId="0" applyFont="0" applyFill="0" applyBorder="0" applyAlignment="0" applyProtection="0"/>
    <xf numFmtId="2" fontId="104" fillId="0" borderId="0" applyFont="0" applyFill="0" applyBorder="0" applyAlignment="0" applyProtection="0"/>
    <xf numFmtId="2" fontId="104" fillId="0" borderId="0" applyFont="0" applyFill="0" applyBorder="0" applyAlignment="0" applyProtection="0"/>
    <xf numFmtId="2" fontId="104" fillId="0" borderId="0" applyFont="0" applyFill="0" applyBorder="0" applyAlignment="0" applyProtection="0"/>
    <xf numFmtId="2" fontId="104" fillId="0" borderId="0" applyFont="0" applyFill="0" applyBorder="0" applyAlignment="0" applyProtection="0"/>
    <xf numFmtId="2" fontId="104" fillId="0" borderId="0" applyFont="0" applyFill="0" applyBorder="0" applyAlignment="0" applyProtection="0"/>
    <xf numFmtId="2" fontId="104" fillId="0" borderId="0" applyFont="0" applyFill="0" applyBorder="0" applyAlignment="0" applyProtection="0"/>
    <xf numFmtId="2" fontId="104" fillId="0" borderId="0" applyFont="0" applyFill="0" applyBorder="0" applyAlignment="0" applyProtection="0"/>
    <xf numFmtId="2" fontId="104" fillId="0" borderId="0" applyFont="0" applyFill="0" applyBorder="0" applyAlignment="0" applyProtection="0"/>
    <xf numFmtId="2" fontId="104" fillId="0" borderId="0" applyFont="0" applyFill="0" applyBorder="0" applyAlignment="0" applyProtection="0"/>
    <xf numFmtId="2" fontId="104" fillId="0" borderId="0" applyFont="0" applyFill="0" applyBorder="0" applyAlignment="0" applyProtection="0"/>
    <xf numFmtId="2" fontId="104" fillId="0" borderId="0" applyFont="0" applyFill="0" applyBorder="0" applyAlignment="0" applyProtection="0"/>
    <xf numFmtId="2" fontId="104" fillId="0" borderId="0" applyFont="0" applyFill="0" applyBorder="0" applyAlignment="0" applyProtection="0"/>
    <xf numFmtId="0" fontId="91" fillId="0" borderId="21" applyNumberFormat="0" applyFill="0" applyAlignment="0" applyProtection="0"/>
    <xf numFmtId="0" fontId="91" fillId="0" borderId="21" applyNumberFormat="0" applyFill="0" applyAlignment="0" applyProtection="0"/>
    <xf numFmtId="0" fontId="71" fillId="0" borderId="18" applyNumberFormat="0" applyFill="0" applyAlignment="0" applyProtection="0"/>
    <xf numFmtId="0" fontId="91" fillId="0" borderId="21" applyNumberFormat="0" applyFill="0" applyAlignment="0" applyProtection="0"/>
    <xf numFmtId="0" fontId="91" fillId="0" borderId="21" applyNumberFormat="0" applyFill="0" applyAlignment="0" applyProtection="0"/>
    <xf numFmtId="0" fontId="91" fillId="0" borderId="21" applyNumberFormat="0" applyFill="0" applyAlignment="0" applyProtection="0"/>
    <xf numFmtId="0" fontId="19" fillId="0" borderId="0" applyNumberFormat="0" applyFont="0" applyFill="0" applyBorder="0" applyProtection="0"/>
    <xf numFmtId="0" fontId="19" fillId="0" borderId="0" applyNumberFormat="0" applyFont="0" applyFill="0" applyBorder="0" applyProtection="0"/>
    <xf numFmtId="0" fontId="19" fillId="0" borderId="0" applyNumberFormat="0" applyFont="0" applyFill="0" applyBorder="0" applyProtection="0"/>
    <xf numFmtId="0" fontId="19" fillId="0" borderId="0" applyNumberFormat="0" applyFont="0" applyFill="0" applyBorder="0" applyProtection="0"/>
    <xf numFmtId="0" fontId="19" fillId="0" borderId="0" applyNumberFormat="0" applyFont="0" applyFill="0" applyBorder="0" applyProtection="0"/>
    <xf numFmtId="0" fontId="19" fillId="0" borderId="0" applyNumberFormat="0" applyFont="0" applyFill="0" applyBorder="0" applyProtection="0"/>
    <xf numFmtId="0" fontId="13" fillId="0" borderId="0" applyNumberFormat="0" applyFont="0" applyFill="0" applyBorder="0" applyProtection="0"/>
    <xf numFmtId="0" fontId="92" fillId="0" borderId="13" applyNumberFormat="0" applyFill="0" applyAlignment="0" applyProtection="0"/>
    <xf numFmtId="0" fontId="92" fillId="0" borderId="13" applyNumberFormat="0" applyFill="0" applyAlignment="0" applyProtection="0"/>
    <xf numFmtId="0" fontId="72" fillId="0" borderId="13" applyNumberFormat="0" applyFill="0" applyAlignment="0" applyProtection="0"/>
    <xf numFmtId="0" fontId="92" fillId="0" borderId="13" applyNumberFormat="0" applyFill="0" applyAlignment="0" applyProtection="0"/>
    <xf numFmtId="0" fontId="92" fillId="0" borderId="13" applyNumberFormat="0" applyFill="0" applyAlignment="0" applyProtection="0"/>
    <xf numFmtId="0" fontId="92" fillId="0" borderId="13" applyNumberFormat="0" applyFill="0" applyAlignment="0" applyProtection="0"/>
    <xf numFmtId="0" fontId="13" fillId="0" borderId="0" applyNumberFormat="0" applyFont="0" applyFill="0" applyBorder="0" applyProtection="0"/>
    <xf numFmtId="0" fontId="13" fillId="0" borderId="0" applyNumberFormat="0" applyFont="0" applyFill="0" applyBorder="0" applyProtection="0"/>
    <xf numFmtId="0" fontId="13" fillId="0" borderId="0" applyNumberFormat="0" applyFont="0" applyFill="0" applyBorder="0" applyProtection="0"/>
    <xf numFmtId="0" fontId="13" fillId="0" borderId="0" applyNumberFormat="0" applyFont="0" applyFill="0" applyBorder="0" applyProtection="0"/>
    <xf numFmtId="0" fontId="13" fillId="0" borderId="0" applyNumberFormat="0" applyFont="0" applyFill="0" applyBorder="0" applyProtection="0"/>
    <xf numFmtId="0" fontId="90" fillId="0" borderId="22" applyNumberFormat="0" applyFill="0" applyAlignment="0" applyProtection="0"/>
    <xf numFmtId="0" fontId="90" fillId="0" borderId="22" applyNumberFormat="0" applyFill="0" applyAlignment="0" applyProtection="0"/>
    <xf numFmtId="0" fontId="34" fillId="0" borderId="6"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34"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168" fontId="104" fillId="0" borderId="0">
      <protection locked="0"/>
    </xf>
    <xf numFmtId="168" fontId="104" fillId="0" borderId="0">
      <protection locked="0"/>
    </xf>
    <xf numFmtId="168" fontId="104" fillId="0" borderId="0">
      <protection locked="0"/>
    </xf>
    <xf numFmtId="168" fontId="104" fillId="0" borderId="0">
      <protection locked="0"/>
    </xf>
    <xf numFmtId="168" fontId="104" fillId="0" borderId="0">
      <protection locked="0"/>
    </xf>
    <xf numFmtId="168" fontId="104" fillId="0" borderId="0">
      <protection locked="0"/>
    </xf>
    <xf numFmtId="168" fontId="104" fillId="0" borderId="0">
      <protection locked="0"/>
    </xf>
    <xf numFmtId="168" fontId="104" fillId="0" borderId="0">
      <protection locked="0"/>
    </xf>
    <xf numFmtId="168" fontId="104" fillId="0" borderId="0">
      <protection locked="0"/>
    </xf>
    <xf numFmtId="168" fontId="104" fillId="0" borderId="0">
      <protection locked="0"/>
    </xf>
    <xf numFmtId="168" fontId="104" fillId="0" borderId="0">
      <protection locked="0"/>
    </xf>
    <xf numFmtId="168" fontId="104" fillId="0" borderId="0">
      <protection locked="0"/>
    </xf>
    <xf numFmtId="168" fontId="104" fillId="0" borderId="0">
      <protection locked="0"/>
    </xf>
    <xf numFmtId="168" fontId="104" fillId="0" borderId="0">
      <protection locked="0"/>
    </xf>
    <xf numFmtId="168" fontId="104" fillId="0" borderId="0">
      <protection locked="0"/>
    </xf>
    <xf numFmtId="168" fontId="104" fillId="0" borderId="0">
      <protection locked="0"/>
    </xf>
    <xf numFmtId="168" fontId="104" fillId="0" borderId="0">
      <protection locked="0"/>
    </xf>
    <xf numFmtId="168" fontId="104" fillId="0" borderId="0">
      <protection locked="0"/>
    </xf>
    <xf numFmtId="168" fontId="104" fillId="0" borderId="0">
      <protection locked="0"/>
    </xf>
    <xf numFmtId="168" fontId="104" fillId="0" borderId="0">
      <protection locked="0"/>
    </xf>
    <xf numFmtId="168" fontId="104" fillId="0" borderId="0">
      <protection locked="0"/>
    </xf>
    <xf numFmtId="168" fontId="104" fillId="0" borderId="0">
      <protection locked="0"/>
    </xf>
    <xf numFmtId="168" fontId="104" fillId="0" borderId="0">
      <protection locked="0"/>
    </xf>
    <xf numFmtId="168" fontId="104" fillId="0" borderId="0">
      <protection locked="0"/>
    </xf>
    <xf numFmtId="168" fontId="104" fillId="0" borderId="0">
      <protection locked="0"/>
    </xf>
    <xf numFmtId="168" fontId="104" fillId="0" borderId="0">
      <protection locked="0"/>
    </xf>
    <xf numFmtId="0" fontId="35" fillId="23" borderId="2" applyNumberFormat="0" applyAlignment="0" applyProtection="0"/>
    <xf numFmtId="0" fontId="35" fillId="23" borderId="2" applyNumberFormat="0" applyAlignment="0" applyProtection="0"/>
    <xf numFmtId="0" fontId="35" fillId="7" borderId="2" applyNumberFormat="0" applyAlignment="0" applyProtection="0"/>
    <xf numFmtId="0" fontId="35" fillId="23" borderId="2" applyNumberFormat="0" applyAlignment="0" applyProtection="0"/>
    <xf numFmtId="0" fontId="35" fillId="23" borderId="2" applyNumberFormat="0" applyAlignment="0" applyProtection="0"/>
    <xf numFmtId="0" fontId="35" fillId="23" borderId="2" applyNumberFormat="0" applyAlignment="0" applyProtection="0"/>
    <xf numFmtId="0" fontId="35" fillId="7" borderId="2" applyNumberFormat="0" applyAlignment="0" applyProtection="0"/>
    <xf numFmtId="0" fontId="35" fillId="7" borderId="2" applyNumberFormat="0" applyAlignment="0" applyProtection="0"/>
    <xf numFmtId="0" fontId="35" fillId="7" borderId="2" applyNumberFormat="0" applyAlignment="0" applyProtection="0"/>
    <xf numFmtId="0" fontId="35" fillId="7" borderId="2" applyNumberFormat="0" applyAlignment="0" applyProtection="0"/>
    <xf numFmtId="0" fontId="35" fillId="7" borderId="2" applyNumberFormat="0" applyAlignment="0" applyProtection="0"/>
    <xf numFmtId="0" fontId="70" fillId="0" borderId="0"/>
    <xf numFmtId="0" fontId="104" fillId="0" borderId="0"/>
    <xf numFmtId="0" fontId="104" fillId="0" borderId="0"/>
    <xf numFmtId="0" fontId="11" fillId="0" borderId="0"/>
    <xf numFmtId="0" fontId="11" fillId="0" borderId="0"/>
    <xf numFmtId="0" fontId="11" fillId="0" borderId="0"/>
    <xf numFmtId="0" fontId="11" fillId="0" borderId="0"/>
    <xf numFmtId="0" fontId="11" fillId="0" borderId="0"/>
    <xf numFmtId="0" fontId="10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4" fillId="0" borderId="0"/>
    <xf numFmtId="0" fontId="104" fillId="0" borderId="0"/>
    <xf numFmtId="0" fontId="104" fillId="0" borderId="0"/>
    <xf numFmtId="0" fontId="104" fillId="0" borderId="0"/>
    <xf numFmtId="0" fontId="10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4" fillId="0" borderId="0"/>
    <xf numFmtId="0" fontId="104" fillId="0" borderId="0"/>
    <xf numFmtId="0" fontId="104" fillId="0" borderId="0"/>
    <xf numFmtId="0" fontId="11" fillId="0" borderId="0"/>
    <xf numFmtId="0" fontId="11" fillId="0" borderId="0"/>
    <xf numFmtId="0" fontId="11" fillId="0" borderId="0"/>
    <xf numFmtId="0" fontId="104" fillId="0" borderId="0"/>
    <xf numFmtId="0" fontId="104" fillId="0" borderId="0"/>
    <xf numFmtId="0" fontId="11" fillId="0" borderId="0"/>
    <xf numFmtId="0" fontId="11" fillId="0" borderId="0"/>
    <xf numFmtId="0" fontId="11" fillId="0" borderId="0"/>
    <xf numFmtId="0" fontId="104" fillId="0" borderId="0"/>
    <xf numFmtId="0" fontId="70" fillId="0" borderId="0"/>
    <xf numFmtId="0" fontId="104" fillId="0" borderId="0"/>
    <xf numFmtId="0" fontId="104" fillId="0" borderId="0"/>
    <xf numFmtId="0" fontId="11" fillId="0" borderId="0"/>
    <xf numFmtId="0" fontId="104" fillId="0" borderId="0"/>
    <xf numFmtId="0" fontId="104" fillId="0" borderId="0"/>
    <xf numFmtId="0" fontId="11" fillId="0" borderId="0"/>
    <xf numFmtId="0" fontId="104" fillId="0" borderId="0"/>
    <xf numFmtId="0" fontId="104" fillId="0" borderId="0"/>
    <xf numFmtId="0" fontId="104" fillId="0" borderId="0"/>
    <xf numFmtId="0" fontId="11" fillId="0" borderId="0"/>
    <xf numFmtId="0" fontId="104" fillId="0" borderId="0"/>
    <xf numFmtId="0" fontId="104" fillId="0" borderId="0"/>
    <xf numFmtId="0" fontId="104" fillId="0" borderId="0"/>
    <xf numFmtId="0" fontId="104" fillId="0" borderId="0"/>
    <xf numFmtId="0" fontId="70" fillId="0" borderId="0"/>
    <xf numFmtId="0" fontId="11" fillId="0" borderId="0"/>
    <xf numFmtId="0" fontId="11" fillId="0" borderId="0"/>
    <xf numFmtId="0" fontId="11" fillId="0" borderId="0"/>
    <xf numFmtId="0" fontId="11"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1" fillId="0" borderId="0"/>
    <xf numFmtId="0" fontId="104" fillId="0" borderId="0"/>
    <xf numFmtId="0" fontId="70" fillId="0" borderId="0"/>
    <xf numFmtId="0" fontId="11" fillId="0" borderId="0"/>
    <xf numFmtId="0" fontId="11" fillId="0" borderId="0"/>
    <xf numFmtId="0" fontId="11" fillId="0" borderId="0"/>
    <xf numFmtId="0" fontId="11" fillId="0" borderId="0"/>
    <xf numFmtId="0" fontId="104" fillId="0" borderId="0"/>
    <xf numFmtId="0" fontId="11" fillId="0" borderId="0"/>
    <xf numFmtId="0" fontId="11" fillId="0" borderId="0"/>
    <xf numFmtId="0" fontId="104" fillId="0" borderId="0"/>
    <xf numFmtId="0" fontId="70" fillId="0" borderId="0"/>
    <xf numFmtId="0" fontId="104" fillId="0" borderId="0"/>
    <xf numFmtId="0" fontId="104" fillId="22" borderId="10" applyNumberFormat="0" applyFont="0" applyAlignment="0" applyProtection="0"/>
    <xf numFmtId="0" fontId="104" fillId="22" borderId="10" applyNumberFormat="0" applyFont="0" applyAlignment="0" applyProtection="0"/>
    <xf numFmtId="0" fontId="104" fillId="22" borderId="10" applyNumberFormat="0" applyFont="0" applyAlignment="0" applyProtection="0"/>
    <xf numFmtId="0" fontId="104" fillId="22" borderId="10" applyNumberFormat="0" applyFont="0" applyAlignment="0" applyProtection="0"/>
    <xf numFmtId="0" fontId="38" fillId="34" borderId="11" applyNumberFormat="0" applyAlignment="0" applyProtection="0"/>
    <xf numFmtId="0" fontId="38" fillId="34" borderId="11" applyNumberFormat="0" applyAlignment="0" applyProtection="0"/>
    <xf numFmtId="0" fontId="38" fillId="20" borderId="11" applyNumberFormat="0" applyAlignment="0" applyProtection="0"/>
    <xf numFmtId="0" fontId="38" fillId="34" borderId="11" applyNumberFormat="0" applyAlignment="0" applyProtection="0"/>
    <xf numFmtId="0" fontId="38" fillId="34" borderId="11" applyNumberFormat="0" applyAlignment="0" applyProtection="0"/>
    <xf numFmtId="0" fontId="38" fillId="34" borderId="11" applyNumberFormat="0" applyAlignment="0" applyProtection="0"/>
    <xf numFmtId="10" fontId="104" fillId="0" borderId="0" applyFont="0" applyFill="0" applyBorder="0" applyAlignment="0" applyProtection="0"/>
    <xf numFmtId="10" fontId="104" fillId="0" borderId="0" applyFont="0" applyFill="0" applyBorder="0" applyAlignment="0" applyProtection="0"/>
    <xf numFmtId="10" fontId="104" fillId="0" borderId="0" applyFont="0" applyFill="0" applyBorder="0" applyAlignment="0" applyProtection="0"/>
    <xf numFmtId="10" fontId="104" fillId="0" borderId="0" applyFont="0" applyFill="0" applyBorder="0" applyAlignment="0" applyProtection="0"/>
    <xf numFmtId="10" fontId="104" fillId="0" borderId="0" applyFont="0" applyFill="0" applyBorder="0" applyAlignment="0" applyProtection="0"/>
    <xf numFmtId="10" fontId="104" fillId="0" borderId="0" applyFont="0" applyFill="0" applyBorder="0" applyAlignment="0" applyProtection="0"/>
    <xf numFmtId="10" fontId="104" fillId="0" borderId="0" applyFont="0" applyFill="0" applyBorder="0" applyAlignment="0" applyProtection="0"/>
    <xf numFmtId="10" fontId="104" fillId="0" borderId="0" applyFont="0" applyFill="0" applyBorder="0" applyAlignment="0" applyProtection="0"/>
    <xf numFmtId="10" fontId="104" fillId="0" borderId="0" applyFont="0" applyFill="0" applyBorder="0" applyAlignment="0" applyProtection="0"/>
    <xf numFmtId="10" fontId="104" fillId="0" borderId="0" applyFont="0" applyFill="0" applyBorder="0" applyAlignment="0" applyProtection="0"/>
    <xf numFmtId="10" fontId="104" fillId="0" borderId="0" applyFont="0" applyFill="0" applyBorder="0" applyAlignment="0" applyProtection="0"/>
    <xf numFmtId="10" fontId="104" fillId="0" borderId="0" applyFont="0" applyFill="0" applyBorder="0" applyAlignment="0" applyProtection="0"/>
    <xf numFmtId="10"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70"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70"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70" fillId="0" borderId="0" applyFont="0" applyFill="0" applyBorder="0" applyAlignment="0" applyProtection="0"/>
    <xf numFmtId="9" fontId="104" fillId="0" borderId="0" applyFont="0" applyFill="0" applyBorder="0" applyAlignment="0" applyProtection="0"/>
    <xf numFmtId="9" fontId="70" fillId="0" borderId="0" applyFont="0" applyFill="0" applyBorder="0" applyAlignment="0" applyProtection="0"/>
    <xf numFmtId="0" fontId="104" fillId="32" borderId="12" applyNumberFormat="0" applyProtection="0">
      <alignment horizontal="left" vertical="center" indent="1"/>
    </xf>
    <xf numFmtId="0" fontId="104" fillId="32" borderId="12" applyNumberFormat="0" applyProtection="0">
      <alignment horizontal="left" vertical="center" indent="1"/>
    </xf>
    <xf numFmtId="0" fontId="104" fillId="32" borderId="12" applyNumberFormat="0" applyProtection="0">
      <alignment horizontal="left" vertical="center" indent="1"/>
    </xf>
    <xf numFmtId="0" fontId="104" fillId="32" borderId="12" applyNumberFormat="0" applyProtection="0">
      <alignment horizontal="left" vertical="center" indent="1"/>
    </xf>
    <xf numFmtId="0" fontId="104" fillId="32" borderId="12" applyNumberFormat="0" applyProtection="0">
      <alignment horizontal="left" vertical="center" indent="1"/>
    </xf>
    <xf numFmtId="0" fontId="104" fillId="32" borderId="12" applyNumberFormat="0" applyProtection="0">
      <alignment horizontal="left" vertical="center" indent="1"/>
    </xf>
    <xf numFmtId="0" fontId="104" fillId="32" borderId="12" applyNumberFormat="0" applyProtection="0">
      <alignment horizontal="left" vertical="center" indent="1"/>
    </xf>
    <xf numFmtId="0" fontId="104" fillId="32" borderId="12" applyNumberFormat="0" applyProtection="0">
      <alignment horizontal="left" vertical="center" indent="1"/>
    </xf>
    <xf numFmtId="0" fontId="104" fillId="32" borderId="12" applyNumberFormat="0" applyProtection="0">
      <alignment horizontal="left" vertical="center" indent="1"/>
    </xf>
    <xf numFmtId="0" fontId="104" fillId="32" borderId="12" applyNumberFormat="0" applyProtection="0">
      <alignment horizontal="left" vertical="center" indent="1"/>
    </xf>
    <xf numFmtId="0" fontId="104" fillId="32" borderId="12" applyNumberFormat="0" applyProtection="0">
      <alignment horizontal="left" vertical="center" indent="1"/>
    </xf>
    <xf numFmtId="0" fontId="104" fillId="32" borderId="12" applyNumberFormat="0" applyProtection="0">
      <alignment horizontal="left" vertical="center" indent="1"/>
    </xf>
    <xf numFmtId="0" fontId="104" fillId="32" borderId="12" applyNumberFormat="0" applyProtection="0">
      <alignment horizontal="left" vertical="center" indent="1"/>
    </xf>
    <xf numFmtId="0" fontId="104" fillId="32" borderId="12" applyNumberFormat="0" applyProtection="0">
      <alignment horizontal="left" vertical="top" indent="1"/>
    </xf>
    <xf numFmtId="0" fontId="104" fillId="32" borderId="12" applyNumberFormat="0" applyProtection="0">
      <alignment horizontal="left" vertical="top" indent="1"/>
    </xf>
    <xf numFmtId="0" fontId="104" fillId="32" borderId="12" applyNumberFormat="0" applyProtection="0">
      <alignment horizontal="left" vertical="top" indent="1"/>
    </xf>
    <xf numFmtId="0" fontId="104" fillId="32" borderId="12" applyNumberFormat="0" applyProtection="0">
      <alignment horizontal="left" vertical="top" indent="1"/>
    </xf>
    <xf numFmtId="0" fontId="104" fillId="32" borderId="12" applyNumberFormat="0" applyProtection="0">
      <alignment horizontal="left" vertical="top" indent="1"/>
    </xf>
    <xf numFmtId="0" fontId="104" fillId="32" borderId="12" applyNumberFormat="0" applyProtection="0">
      <alignment horizontal="left" vertical="top" indent="1"/>
    </xf>
    <xf numFmtId="0" fontId="104" fillId="32" borderId="12" applyNumberFormat="0" applyProtection="0">
      <alignment horizontal="left" vertical="top" indent="1"/>
    </xf>
    <xf numFmtId="0" fontId="104" fillId="32" borderId="12" applyNumberFormat="0" applyProtection="0">
      <alignment horizontal="left" vertical="top" indent="1"/>
    </xf>
    <xf numFmtId="0" fontId="104" fillId="33" borderId="12" applyNumberFormat="0" applyProtection="0">
      <alignment horizontal="left" vertical="center" indent="1"/>
    </xf>
    <xf numFmtId="0" fontId="104" fillId="33" borderId="12" applyNumberFormat="0" applyProtection="0">
      <alignment horizontal="left" vertical="center" indent="1"/>
    </xf>
    <xf numFmtId="0" fontId="104" fillId="33" borderId="12" applyNumberFormat="0" applyProtection="0">
      <alignment horizontal="left" vertical="center" indent="1"/>
    </xf>
    <xf numFmtId="0" fontId="104" fillId="33" borderId="12" applyNumberFormat="0" applyProtection="0">
      <alignment horizontal="left" vertical="center" indent="1"/>
    </xf>
    <xf numFmtId="0" fontId="104" fillId="33" borderId="12" applyNumberFormat="0" applyProtection="0">
      <alignment horizontal="left" vertical="center" indent="1"/>
    </xf>
    <xf numFmtId="0" fontId="104" fillId="33" borderId="12" applyNumberFormat="0" applyProtection="0">
      <alignment horizontal="left" vertical="center" indent="1"/>
    </xf>
    <xf numFmtId="0" fontId="104" fillId="33" borderId="12" applyNumberFormat="0" applyProtection="0">
      <alignment horizontal="left" vertical="center" indent="1"/>
    </xf>
    <xf numFmtId="0" fontId="104" fillId="33" borderId="12" applyNumberFormat="0" applyProtection="0">
      <alignment horizontal="left" vertical="center" indent="1"/>
    </xf>
    <xf numFmtId="0" fontId="104" fillId="33" borderId="12" applyNumberFormat="0" applyProtection="0">
      <alignment horizontal="left" vertical="center" indent="1"/>
    </xf>
    <xf numFmtId="0" fontId="104" fillId="33" borderId="12" applyNumberFormat="0" applyProtection="0">
      <alignment horizontal="left" vertical="center" indent="1"/>
    </xf>
    <xf numFmtId="0" fontId="104" fillId="33" borderId="12" applyNumberFormat="0" applyProtection="0">
      <alignment horizontal="left" vertical="center" indent="1"/>
    </xf>
    <xf numFmtId="0" fontId="104" fillId="33" borderId="12" applyNumberFormat="0" applyProtection="0">
      <alignment horizontal="left" vertical="center" indent="1"/>
    </xf>
    <xf numFmtId="0" fontId="104" fillId="33" borderId="12" applyNumberFormat="0" applyProtection="0">
      <alignment horizontal="left" vertical="center" indent="1"/>
    </xf>
    <xf numFmtId="0" fontId="104" fillId="33" borderId="12" applyNumberFormat="0" applyProtection="0">
      <alignment horizontal="left" vertical="top" indent="1"/>
    </xf>
    <xf numFmtId="0" fontId="104" fillId="33" borderId="12" applyNumberFormat="0" applyProtection="0">
      <alignment horizontal="left" vertical="top" indent="1"/>
    </xf>
    <xf numFmtId="0" fontId="104" fillId="33" borderId="12" applyNumberFormat="0" applyProtection="0">
      <alignment horizontal="left" vertical="top" indent="1"/>
    </xf>
    <xf numFmtId="0" fontId="104" fillId="33" borderId="12" applyNumberFormat="0" applyProtection="0">
      <alignment horizontal="left" vertical="top" indent="1"/>
    </xf>
    <xf numFmtId="0" fontId="104" fillId="33" borderId="12" applyNumberFormat="0" applyProtection="0">
      <alignment horizontal="left" vertical="top" indent="1"/>
    </xf>
    <xf numFmtId="0" fontId="104" fillId="33" borderId="12" applyNumberFormat="0" applyProtection="0">
      <alignment horizontal="left" vertical="top" indent="1"/>
    </xf>
    <xf numFmtId="0" fontId="104" fillId="33" borderId="12" applyNumberFormat="0" applyProtection="0">
      <alignment horizontal="left" vertical="top" indent="1"/>
    </xf>
    <xf numFmtId="0" fontId="104" fillId="33" borderId="12" applyNumberFormat="0" applyProtection="0">
      <alignment horizontal="left" vertical="top" indent="1"/>
    </xf>
    <xf numFmtId="0" fontId="104" fillId="8" borderId="12" applyNumberFormat="0" applyProtection="0">
      <alignment horizontal="left" vertical="center" indent="1"/>
    </xf>
    <xf numFmtId="0" fontId="104" fillId="8" borderId="12" applyNumberFormat="0" applyProtection="0">
      <alignment horizontal="left" vertical="center" indent="1"/>
    </xf>
    <xf numFmtId="0" fontId="104" fillId="8" borderId="12" applyNumberFormat="0" applyProtection="0">
      <alignment horizontal="left" vertical="center" indent="1"/>
    </xf>
    <xf numFmtId="0" fontId="104" fillId="8" borderId="12" applyNumberFormat="0" applyProtection="0">
      <alignment horizontal="left" vertical="center" indent="1"/>
    </xf>
    <xf numFmtId="0" fontId="104" fillId="8" borderId="12" applyNumberFormat="0" applyProtection="0">
      <alignment horizontal="left" vertical="center" indent="1"/>
    </xf>
    <xf numFmtId="0" fontId="104" fillId="8" borderId="12" applyNumberFormat="0" applyProtection="0">
      <alignment horizontal="left" vertical="center" indent="1"/>
    </xf>
    <xf numFmtId="0" fontId="104" fillId="8" borderId="12" applyNumberFormat="0" applyProtection="0">
      <alignment horizontal="left" vertical="center" indent="1"/>
    </xf>
    <xf numFmtId="0" fontId="104" fillId="8" borderId="12" applyNumberFormat="0" applyProtection="0">
      <alignment horizontal="left" vertical="center" indent="1"/>
    </xf>
    <xf numFmtId="0" fontId="104" fillId="8" borderId="12" applyNumberFormat="0" applyProtection="0">
      <alignment horizontal="left" vertical="center" indent="1"/>
    </xf>
    <xf numFmtId="0" fontId="104" fillId="8" borderId="12" applyNumberFormat="0" applyProtection="0">
      <alignment horizontal="left" vertical="center" indent="1"/>
    </xf>
    <xf numFmtId="0" fontId="104" fillId="8" borderId="12" applyNumberFormat="0" applyProtection="0">
      <alignment horizontal="left" vertical="center" indent="1"/>
    </xf>
    <xf numFmtId="0" fontId="104" fillId="8" borderId="12" applyNumberFormat="0" applyProtection="0">
      <alignment horizontal="left" vertical="center" indent="1"/>
    </xf>
    <xf numFmtId="0" fontId="104" fillId="8" borderId="12" applyNumberFormat="0" applyProtection="0">
      <alignment horizontal="left" vertical="center" indent="1"/>
    </xf>
    <xf numFmtId="0" fontId="104" fillId="8" borderId="12" applyNumberFormat="0" applyProtection="0">
      <alignment horizontal="left" vertical="top" indent="1"/>
    </xf>
    <xf numFmtId="0" fontId="104" fillId="8" borderId="12" applyNumberFormat="0" applyProtection="0">
      <alignment horizontal="left" vertical="top" indent="1"/>
    </xf>
    <xf numFmtId="0" fontId="104" fillId="8" borderId="12" applyNumberFormat="0" applyProtection="0">
      <alignment horizontal="left" vertical="top" indent="1"/>
    </xf>
    <xf numFmtId="0" fontId="104" fillId="8" borderId="12" applyNumberFormat="0" applyProtection="0">
      <alignment horizontal="left" vertical="top" indent="1"/>
    </xf>
    <xf numFmtId="0" fontId="104" fillId="8" borderId="12" applyNumberFormat="0" applyProtection="0">
      <alignment horizontal="left" vertical="top" indent="1"/>
    </xf>
    <xf numFmtId="0" fontId="104" fillId="8" borderId="12" applyNumberFormat="0" applyProtection="0">
      <alignment horizontal="left" vertical="top" indent="1"/>
    </xf>
    <xf numFmtId="0" fontId="104" fillId="8" borderId="12" applyNumberFormat="0" applyProtection="0">
      <alignment horizontal="left" vertical="top" indent="1"/>
    </xf>
    <xf numFmtId="0" fontId="104" fillId="8" borderId="12" applyNumberFormat="0" applyProtection="0">
      <alignment horizontal="left" vertical="top" indent="1"/>
    </xf>
    <xf numFmtId="0" fontId="104" fillId="36" borderId="12" applyNumberFormat="0" applyProtection="0">
      <alignment horizontal="left" vertical="center" indent="1"/>
    </xf>
    <xf numFmtId="0" fontId="104" fillId="36" borderId="12" applyNumberFormat="0" applyProtection="0">
      <alignment horizontal="left" vertical="center" indent="1"/>
    </xf>
    <xf numFmtId="0" fontId="104" fillId="36" borderId="12" applyNumberFormat="0" applyProtection="0">
      <alignment horizontal="left" vertical="center" indent="1"/>
    </xf>
    <xf numFmtId="0" fontId="104" fillId="36" borderId="12" applyNumberFormat="0" applyProtection="0">
      <alignment horizontal="left" vertical="center" indent="1"/>
    </xf>
    <xf numFmtId="0" fontId="104" fillId="36" borderId="12" applyNumberFormat="0" applyProtection="0">
      <alignment horizontal="left" vertical="center" indent="1"/>
    </xf>
    <xf numFmtId="0" fontId="104" fillId="36" borderId="12" applyNumberFormat="0" applyProtection="0">
      <alignment horizontal="left" vertical="center" indent="1"/>
    </xf>
    <xf numFmtId="0" fontId="104" fillId="36" borderId="12" applyNumberFormat="0" applyProtection="0">
      <alignment horizontal="left" vertical="center" indent="1"/>
    </xf>
    <xf numFmtId="0" fontId="104" fillId="36" borderId="12" applyNumberFormat="0" applyProtection="0">
      <alignment horizontal="left" vertical="center" indent="1"/>
    </xf>
    <xf numFmtId="0" fontId="104" fillId="36" borderId="12" applyNumberFormat="0" applyProtection="0">
      <alignment horizontal="left" vertical="center" indent="1"/>
    </xf>
    <xf numFmtId="0" fontId="104" fillId="36" borderId="12" applyNumberFormat="0" applyProtection="0">
      <alignment horizontal="left" vertical="center" indent="1"/>
    </xf>
    <xf numFmtId="0" fontId="104" fillId="36" borderId="12" applyNumberFormat="0" applyProtection="0">
      <alignment horizontal="left" vertical="center" indent="1"/>
    </xf>
    <xf numFmtId="0" fontId="104" fillId="36" borderId="12" applyNumberFormat="0" applyProtection="0">
      <alignment horizontal="left" vertical="center" indent="1"/>
    </xf>
    <xf numFmtId="0" fontId="104" fillId="36" borderId="12" applyNumberFormat="0" applyProtection="0">
      <alignment horizontal="left" vertical="center" indent="1"/>
    </xf>
    <xf numFmtId="0" fontId="104" fillId="36" borderId="12" applyNumberFormat="0" applyProtection="0">
      <alignment horizontal="left" vertical="top" indent="1"/>
    </xf>
    <xf numFmtId="0" fontId="104" fillId="36" borderId="12" applyNumberFormat="0" applyProtection="0">
      <alignment horizontal="left" vertical="top" indent="1"/>
    </xf>
    <xf numFmtId="0" fontId="104" fillId="36" borderId="12" applyNumberFormat="0" applyProtection="0">
      <alignment horizontal="left" vertical="top" indent="1"/>
    </xf>
    <xf numFmtId="0" fontId="104" fillId="36" borderId="12" applyNumberFormat="0" applyProtection="0">
      <alignment horizontal="left" vertical="top" indent="1"/>
    </xf>
    <xf numFmtId="0" fontId="104" fillId="36" borderId="12" applyNumberFormat="0" applyProtection="0">
      <alignment horizontal="left" vertical="top" indent="1"/>
    </xf>
    <xf numFmtId="0" fontId="104" fillId="36" borderId="12" applyNumberFormat="0" applyProtection="0">
      <alignment horizontal="left" vertical="top" indent="1"/>
    </xf>
    <xf numFmtId="0" fontId="104" fillId="36" borderId="12" applyNumberFormat="0" applyProtection="0">
      <alignment horizontal="left" vertical="top" indent="1"/>
    </xf>
    <xf numFmtId="0" fontId="104" fillId="36" borderId="12" applyNumberFormat="0" applyProtection="0">
      <alignment horizontal="left" vertical="top" indent="1"/>
    </xf>
    <xf numFmtId="0" fontId="69" fillId="0" borderId="0" applyNumberFormat="0" applyFill="0" applyBorder="0" applyAlignment="0" applyProtection="0"/>
    <xf numFmtId="0" fontId="69" fillId="0" borderId="0" applyNumberFormat="0" applyFill="0" applyBorder="0" applyAlignment="0" applyProtection="0"/>
    <xf numFmtId="0" fontId="3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04" fillId="0" borderId="17" applyNumberFormat="0" applyFill="0" applyBorder="0" applyAlignment="0" applyProtection="0"/>
    <xf numFmtId="0" fontId="104" fillId="0" borderId="17" applyNumberFormat="0" applyFill="0" applyBorder="0" applyAlignment="0" applyProtection="0"/>
    <xf numFmtId="0" fontId="104" fillId="0" borderId="17" applyNumberFormat="0" applyFill="0" applyBorder="0" applyAlignment="0" applyProtection="0"/>
    <xf numFmtId="0" fontId="104" fillId="0" borderId="17" applyNumberFormat="0" applyFill="0" applyBorder="0" applyAlignment="0" applyProtection="0"/>
    <xf numFmtId="0" fontId="104" fillId="0" borderId="17" applyNumberFormat="0" applyFill="0" applyBorder="0" applyAlignment="0" applyProtection="0"/>
    <xf numFmtId="0" fontId="104" fillId="0" borderId="17" applyNumberFormat="0" applyFill="0" applyBorder="0" applyAlignment="0" applyProtection="0"/>
    <xf numFmtId="0" fontId="104" fillId="0" borderId="17" applyNumberFormat="0" applyFill="0" applyBorder="0" applyAlignment="0" applyProtection="0"/>
    <xf numFmtId="0" fontId="104" fillId="0" borderId="17" applyNumberFormat="0" applyFill="0" applyBorder="0" applyAlignment="0" applyProtection="0"/>
    <xf numFmtId="0" fontId="68" fillId="0" borderId="23" applyNumberFormat="0" applyFill="0" applyAlignment="0" applyProtection="0"/>
    <xf numFmtId="0" fontId="68" fillId="0" borderId="23" applyNumberFormat="0" applyFill="0" applyAlignment="0" applyProtection="0"/>
    <xf numFmtId="0" fontId="68" fillId="0" borderId="19" applyNumberFormat="0" applyFill="0" applyAlignment="0" applyProtection="0"/>
    <xf numFmtId="0" fontId="68" fillId="0" borderId="23" applyNumberFormat="0" applyFill="0" applyAlignment="0" applyProtection="0"/>
    <xf numFmtId="0" fontId="68" fillId="0" borderId="23" applyNumberFormat="0" applyFill="0" applyAlignment="0" applyProtection="0"/>
    <xf numFmtId="0" fontId="68" fillId="0" borderId="23" applyNumberFormat="0" applyFill="0" applyAlignment="0" applyProtection="0"/>
    <xf numFmtId="0" fontId="104" fillId="0" borderId="17" applyNumberFormat="0" applyFill="0" applyBorder="0" applyAlignment="0" applyProtection="0"/>
    <xf numFmtId="0" fontId="104" fillId="0" borderId="17" applyNumberFormat="0" applyFill="0" applyBorder="0" applyAlignment="0" applyProtection="0"/>
    <xf numFmtId="0" fontId="104" fillId="0" borderId="17" applyNumberFormat="0" applyFill="0" applyBorder="0" applyAlignment="0" applyProtection="0"/>
    <xf numFmtId="0" fontId="104" fillId="0" borderId="17" applyNumberFormat="0" applyFill="0" applyBorder="0" applyAlignment="0" applyProtection="0"/>
    <xf numFmtId="0" fontId="104" fillId="0" borderId="17" applyNumberFormat="0" applyFill="0" applyBorder="0" applyAlignment="0" applyProtection="0"/>
    <xf numFmtId="0" fontId="104" fillId="0" borderId="17" applyNumberFormat="0" applyFill="0" applyBorder="0" applyAlignment="0" applyProtection="0"/>
    <xf numFmtId="0" fontId="104" fillId="0" borderId="17" applyNumberFormat="0" applyFill="0" applyBorder="0" applyAlignment="0" applyProtection="0"/>
    <xf numFmtId="0" fontId="104" fillId="0" borderId="17" applyNumberFormat="0" applyFill="0" applyBorder="0" applyAlignment="0" applyProtection="0"/>
    <xf numFmtId="0" fontId="104" fillId="0" borderId="17" applyNumberFormat="0" applyFill="0" applyBorder="0" applyAlignment="0" applyProtection="0"/>
    <xf numFmtId="0" fontId="11" fillId="0" borderId="0"/>
    <xf numFmtId="0" fontId="10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4"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4" fillId="0" borderId="0"/>
    <xf numFmtId="0" fontId="10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04" fillId="0" borderId="0" applyFont="0" applyFill="0" applyBorder="0" applyAlignment="0" applyProtection="0"/>
    <xf numFmtId="9" fontId="104"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4" fillId="0" borderId="0"/>
    <xf numFmtId="0" fontId="104" fillId="0" borderId="0"/>
    <xf numFmtId="0" fontId="104" fillId="0" borderId="0"/>
    <xf numFmtId="43" fontId="104" fillId="0" borderId="0" applyFont="0" applyFill="0" applyBorder="0" applyAlignment="0" applyProtection="0"/>
    <xf numFmtId="9" fontId="104" fillId="0" borderId="0" applyFont="0" applyFill="0" applyBorder="0" applyAlignment="0" applyProtection="0"/>
    <xf numFmtId="43" fontId="104" fillId="0" borderId="0" applyFont="0" applyFill="0" applyBorder="0" applyAlignment="0" applyProtection="0"/>
    <xf numFmtId="9" fontId="104"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04" fillId="0" borderId="0" applyFont="0" applyFill="0" applyBorder="0" applyAlignment="0" applyProtection="0"/>
    <xf numFmtId="9" fontId="104"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04" fillId="0" borderId="0" applyFont="0" applyFill="0" applyBorder="0" applyAlignment="0" applyProtection="0"/>
    <xf numFmtId="9" fontId="104"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04" fillId="0" borderId="0" applyFont="0" applyFill="0" applyBorder="0" applyAlignment="0" applyProtection="0"/>
    <xf numFmtId="9" fontId="104"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4" fillId="0" borderId="0"/>
    <xf numFmtId="0" fontId="11" fillId="0" borderId="0"/>
    <xf numFmtId="9" fontId="70" fillId="0" borderId="0" applyFont="0" applyFill="0" applyBorder="0" applyAlignment="0" applyProtection="0"/>
    <xf numFmtId="0" fontId="35" fillId="7" borderId="2" applyNumberFormat="0" applyAlignment="0" applyProtection="0"/>
    <xf numFmtId="43" fontId="70" fillId="0" borderId="0" applyFont="0" applyFill="0" applyBorder="0" applyAlignment="0" applyProtection="0"/>
    <xf numFmtId="0" fontId="70" fillId="0" borderId="0"/>
    <xf numFmtId="43" fontId="104" fillId="0" borderId="0" applyFont="0" applyFill="0" applyBorder="0" applyAlignment="0" applyProtection="0"/>
    <xf numFmtId="9" fontId="104" fillId="0" borderId="0" applyFont="0" applyFill="0" applyBorder="0" applyAlignment="0" applyProtection="0"/>
    <xf numFmtId="0" fontId="104" fillId="0" borderId="0"/>
    <xf numFmtId="9" fontId="104" fillId="0" borderId="0" applyFont="0" applyFill="0" applyBorder="0" applyAlignment="0" applyProtection="0"/>
    <xf numFmtId="0" fontId="11" fillId="0" borderId="0"/>
    <xf numFmtId="0" fontId="11" fillId="0" borderId="0"/>
    <xf numFmtId="0" fontId="11" fillId="0" borderId="0"/>
    <xf numFmtId="0" fontId="11" fillId="0" borderId="0"/>
    <xf numFmtId="9" fontId="104" fillId="0" borderId="0" applyFont="0" applyFill="0" applyBorder="0" applyAlignment="0" applyProtection="0"/>
    <xf numFmtId="9" fontId="104" fillId="0" borderId="0" applyFont="0" applyFill="0" applyBorder="0" applyAlignment="0" applyProtection="0"/>
    <xf numFmtId="0" fontId="11" fillId="0" borderId="0"/>
    <xf numFmtId="0" fontId="11" fillId="0" borderId="0"/>
    <xf numFmtId="9" fontId="104"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9" fontId="104" fillId="0" borderId="0" applyFont="0" applyFill="0" applyBorder="0" applyAlignment="0" applyProtection="0"/>
    <xf numFmtId="43" fontId="104"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04"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04" fillId="0" borderId="0" applyFont="0" applyFill="0" applyBorder="0" applyAlignment="0" applyProtection="0"/>
    <xf numFmtId="0" fontId="11" fillId="0" borderId="0"/>
    <xf numFmtId="43" fontId="104" fillId="0" borderId="0" applyFont="0" applyFill="0" applyBorder="0" applyAlignment="0" applyProtection="0"/>
    <xf numFmtId="9" fontId="104"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4" fillId="0" borderId="0"/>
    <xf numFmtId="0" fontId="11" fillId="0" borderId="0"/>
    <xf numFmtId="43" fontId="104" fillId="0" borderId="0" applyFont="0" applyFill="0" applyBorder="0" applyAlignment="0" applyProtection="0"/>
    <xf numFmtId="9"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9"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9" fontId="104" fillId="0" borderId="0" applyFont="0" applyFill="0" applyBorder="0" applyAlignment="0" applyProtection="0"/>
    <xf numFmtId="43"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9" fontId="104"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04"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04" fillId="0" borderId="0" applyFont="0" applyFill="0" applyBorder="0" applyAlignment="0" applyProtection="0"/>
    <xf numFmtId="9" fontId="104"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0" fontId="104" fillId="0" borderId="0"/>
    <xf numFmtId="9" fontId="104" fillId="0" borderId="0" applyFont="0" applyFill="0" applyBorder="0" applyAlignment="0" applyProtection="0"/>
    <xf numFmtId="0" fontId="104" fillId="0" borderId="0"/>
    <xf numFmtId="9" fontId="104" fillId="0" borderId="0" applyFont="0" applyFill="0" applyBorder="0" applyAlignment="0" applyProtection="0"/>
    <xf numFmtId="0" fontId="11" fillId="0" borderId="0"/>
    <xf numFmtId="0" fontId="104"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0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04" fillId="0" borderId="0" applyFont="0" applyFill="0" applyBorder="0" applyAlignment="0" applyProtection="0"/>
    <xf numFmtId="9" fontId="104"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4"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04" fillId="0" borderId="0" applyFont="0" applyFill="0" applyBorder="0" applyAlignment="0" applyProtection="0"/>
    <xf numFmtId="9" fontId="104"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4" fillId="0" borderId="0"/>
    <xf numFmtId="9" fontId="70" fillId="0" borderId="0" applyFont="0" applyFill="0" applyBorder="0" applyAlignment="0" applyProtection="0"/>
    <xf numFmtId="43" fontId="70" fillId="0" borderId="0" applyFont="0" applyFill="0" applyBorder="0" applyAlignment="0" applyProtection="0"/>
    <xf numFmtId="0" fontId="70" fillId="0" borderId="0"/>
    <xf numFmtId="9" fontId="70" fillId="0" borderId="0" applyFont="0" applyFill="0" applyBorder="0" applyAlignment="0" applyProtection="0"/>
    <xf numFmtId="43" fontId="70" fillId="0" borderId="0" applyFont="0" applyFill="0" applyBorder="0" applyAlignment="0" applyProtection="0"/>
    <xf numFmtId="0" fontId="35" fillId="7" borderId="2" applyNumberFormat="0" applyAlignment="0" applyProtection="0"/>
    <xf numFmtId="0" fontId="70" fillId="0" borderId="0"/>
    <xf numFmtId="0" fontId="35" fillId="7" borderId="2" applyNumberFormat="0" applyAlignment="0" applyProtection="0"/>
    <xf numFmtId="43"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43" fontId="104" fillId="0" borderId="0" applyFont="0" applyFill="0" applyBorder="0" applyAlignment="0" applyProtection="0"/>
    <xf numFmtId="9" fontId="104" fillId="0" borderId="0" applyFont="0" applyFill="0" applyBorder="0" applyAlignment="0" applyProtection="0"/>
    <xf numFmtId="43" fontId="104" fillId="0" borderId="0" applyFont="0" applyFill="0" applyBorder="0" applyAlignment="0" applyProtection="0"/>
    <xf numFmtId="9" fontId="104" fillId="0" borderId="0" applyFont="0" applyFill="0" applyBorder="0" applyAlignment="0" applyProtection="0"/>
    <xf numFmtId="43" fontId="104" fillId="0" borderId="0" applyFont="0" applyFill="0" applyBorder="0" applyAlignment="0" applyProtection="0"/>
    <xf numFmtId="9" fontId="104" fillId="0" borderId="0" applyFont="0" applyFill="0" applyBorder="0" applyAlignment="0" applyProtection="0"/>
    <xf numFmtId="43"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0" fontId="104" fillId="0" borderId="0"/>
    <xf numFmtId="43" fontId="104" fillId="0" borderId="0" applyFont="0" applyFill="0" applyBorder="0" applyAlignment="0" applyProtection="0"/>
    <xf numFmtId="43" fontId="104" fillId="0" borderId="0" applyFont="0" applyFill="0" applyBorder="0" applyAlignment="0" applyProtection="0"/>
    <xf numFmtId="0" fontId="104" fillId="0" borderId="0"/>
    <xf numFmtId="0" fontId="104" fillId="0" borderId="0"/>
    <xf numFmtId="0" fontId="104" fillId="0" borderId="0"/>
    <xf numFmtId="43" fontId="104" fillId="0" borderId="0" applyFont="0" applyFill="0" applyBorder="0" applyAlignment="0" applyProtection="0"/>
    <xf numFmtId="0" fontId="104" fillId="0" borderId="0"/>
    <xf numFmtId="43" fontId="104" fillId="0" borderId="0" applyFont="0" applyFill="0" applyBorder="0" applyAlignment="0" applyProtection="0"/>
    <xf numFmtId="9" fontId="104" fillId="0" borderId="0" applyFont="0" applyFill="0" applyBorder="0" applyAlignment="0" applyProtection="0"/>
    <xf numFmtId="0" fontId="104" fillId="0" borderId="0"/>
    <xf numFmtId="9" fontId="104" fillId="0" borderId="0" applyFont="0" applyFill="0" applyBorder="0" applyAlignment="0" applyProtection="0"/>
    <xf numFmtId="0" fontId="104" fillId="0" borderId="0"/>
    <xf numFmtId="0" fontId="104" fillId="0" borderId="0"/>
    <xf numFmtId="43" fontId="104" fillId="0" borderId="0" applyFont="0" applyFill="0" applyBorder="0" applyAlignment="0" applyProtection="0"/>
    <xf numFmtId="43" fontId="104" fillId="0" borderId="0" applyFont="0" applyFill="0" applyBorder="0" applyAlignment="0" applyProtection="0"/>
    <xf numFmtId="0" fontId="104" fillId="0" borderId="0"/>
    <xf numFmtId="43" fontId="104" fillId="0" borderId="0" applyFont="0" applyFill="0" applyBorder="0" applyAlignment="0" applyProtection="0"/>
    <xf numFmtId="0" fontId="104" fillId="0" borderId="0"/>
    <xf numFmtId="43" fontId="104" fillId="0" borderId="0" applyFont="0" applyFill="0" applyBorder="0" applyAlignment="0" applyProtection="0"/>
    <xf numFmtId="0" fontId="104" fillId="0" borderId="0"/>
    <xf numFmtId="9" fontId="104" fillId="0" borderId="0" applyFont="0" applyFill="0" applyBorder="0" applyAlignment="0" applyProtection="0"/>
    <xf numFmtId="43" fontId="104" fillId="0" borderId="0" applyFont="0" applyFill="0" applyBorder="0" applyAlignment="0" applyProtection="0"/>
    <xf numFmtId="0" fontId="104" fillId="0" borderId="0"/>
    <xf numFmtId="9" fontId="104" fillId="0" borderId="0" applyFont="0" applyFill="0" applyBorder="0" applyAlignment="0" applyProtection="0"/>
    <xf numFmtId="9" fontId="104" fillId="0" borderId="0" applyFont="0" applyFill="0" applyBorder="0" applyAlignment="0" applyProtection="0"/>
    <xf numFmtId="43" fontId="104" fillId="0" borderId="0" applyFont="0" applyFill="0" applyBorder="0" applyAlignment="0" applyProtection="0"/>
    <xf numFmtId="0" fontId="104" fillId="0" borderId="0"/>
    <xf numFmtId="9" fontId="104" fillId="0" borderId="0" applyFont="0" applyFill="0" applyBorder="0" applyAlignment="0" applyProtection="0"/>
    <xf numFmtId="9" fontId="104" fillId="0" borderId="0" applyFont="0" applyFill="0" applyBorder="0" applyAlignment="0" applyProtection="0"/>
    <xf numFmtId="43" fontId="104"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04" fillId="0" borderId="0" applyFont="0" applyFill="0" applyBorder="0" applyAlignment="0" applyProtection="0"/>
    <xf numFmtId="9" fontId="104"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04" fillId="0" borderId="0"/>
    <xf numFmtId="0" fontId="11" fillId="0" borderId="0"/>
    <xf numFmtId="0" fontId="11" fillId="0" borderId="0"/>
    <xf numFmtId="43" fontId="11"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4"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0" fontId="11" fillId="0" borderId="0"/>
    <xf numFmtId="0" fontId="11" fillId="0" borderId="0"/>
    <xf numFmtId="0" fontId="11" fillId="0" borderId="0"/>
    <xf numFmtId="0" fontId="11" fillId="0" borderId="0"/>
    <xf numFmtId="0" fontId="11" fillId="55" borderId="0" applyNumberFormat="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0" fontId="105" fillId="0" borderId="0"/>
    <xf numFmtId="0" fontId="104" fillId="0" borderId="0"/>
    <xf numFmtId="0" fontId="107" fillId="0" borderId="0" applyNumberFormat="0" applyFill="0" applyBorder="0" applyAlignment="0" applyProtection="0"/>
    <xf numFmtId="0" fontId="52" fillId="0" borderId="0"/>
    <xf numFmtId="0" fontId="10" fillId="0" borderId="0"/>
    <xf numFmtId="0" fontId="10" fillId="0" borderId="0"/>
    <xf numFmtId="0" fontId="9" fillId="0" borderId="0"/>
    <xf numFmtId="43" fontId="8" fillId="0" borderId="0" applyFont="0" applyFill="0" applyBorder="0" applyAlignment="0" applyProtection="0"/>
    <xf numFmtId="44" fontId="8" fillId="0" borderId="0" applyFont="0" applyFill="0" applyBorder="0" applyAlignment="0" applyProtection="0"/>
    <xf numFmtId="0" fontId="8" fillId="0" borderId="0"/>
    <xf numFmtId="9"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9" fontId="8" fillId="0" borderId="0" applyFont="0" applyFill="0" applyBorder="0" applyAlignment="0" applyProtection="0"/>
    <xf numFmtId="0" fontId="7"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43" fontId="104" fillId="0" borderId="0" applyFont="0" applyFill="0" applyBorder="0" applyAlignment="0" applyProtection="0"/>
    <xf numFmtId="0" fontId="3" fillId="0" borderId="0"/>
    <xf numFmtId="43" fontId="3" fillId="0" borderId="0" applyFont="0" applyFill="0" applyBorder="0" applyAlignment="0" applyProtection="0"/>
    <xf numFmtId="0" fontId="153" fillId="0" borderId="0"/>
    <xf numFmtId="0" fontId="156" fillId="76" borderId="178" applyNumberFormat="0" applyProtection="0">
      <alignment horizontal="left" vertical="center"/>
    </xf>
    <xf numFmtId="1" fontId="157" fillId="76" borderId="178">
      <alignment horizontal="center" vertical="center"/>
    </xf>
    <xf numFmtId="0" fontId="158" fillId="77" borderId="179" applyNumberFormat="0" applyFont="0" applyAlignment="0">
      <alignment horizontal="center"/>
    </xf>
    <xf numFmtId="0" fontId="159" fillId="0" borderId="0" applyNumberFormat="0" applyFill="0" applyBorder="0" applyProtection="0">
      <alignment horizontal="left" vertical="center"/>
    </xf>
    <xf numFmtId="0" fontId="158" fillId="78" borderId="180" applyNumberFormat="0" applyFont="0" applyAlignment="0">
      <alignment horizontal="center"/>
    </xf>
    <xf numFmtId="0" fontId="158" fillId="79" borderId="180" applyNumberFormat="0" applyFont="0" applyAlignment="0">
      <alignment horizontal="center"/>
    </xf>
    <xf numFmtId="0" fontId="160" fillId="0" borderId="0" applyFill="0" applyBorder="0" applyProtection="0">
      <alignment horizontal="center" wrapText="1"/>
    </xf>
    <xf numFmtId="3" fontId="160" fillId="0" borderId="181" applyFill="0" applyProtection="0">
      <alignment horizontal="center"/>
    </xf>
    <xf numFmtId="0" fontId="161" fillId="0" borderId="0" applyFill="0" applyBorder="0" applyProtection="0">
      <alignment horizontal="left" wrapText="1"/>
    </xf>
    <xf numFmtId="9" fontId="162" fillId="0" borderId="0" applyFill="0" applyBorder="0" applyProtection="0">
      <alignment horizontal="center" vertical="center"/>
    </xf>
    <xf numFmtId="0" fontId="158" fillId="0" borderId="0" applyNumberFormat="0" applyFill="0" applyBorder="0" applyProtection="0">
      <alignment horizontal="center" vertical="center"/>
    </xf>
    <xf numFmtId="0" fontId="154" fillId="0" borderId="0" applyNumberFormat="0" applyFill="0" applyBorder="0" applyProtection="0">
      <alignment vertical="center"/>
    </xf>
    <xf numFmtId="0" fontId="154" fillId="0" borderId="0" applyNumberFormat="0" applyFill="0" applyBorder="0" applyAlignment="0" applyProtection="0"/>
    <xf numFmtId="0" fontId="155" fillId="0" borderId="0" applyNumberFormat="0" applyFill="0" applyBorder="0" applyProtection="0">
      <alignment vertical="center"/>
    </xf>
    <xf numFmtId="0" fontId="160" fillId="0" borderId="0" applyFill="0" applyProtection="0">
      <alignment horizontal="center" vertical="center" wrapText="1"/>
    </xf>
    <xf numFmtId="0" fontId="160" fillId="0" borderId="0" applyFill="0" applyProtection="0">
      <alignment horizontal="left"/>
    </xf>
    <xf numFmtId="0" fontId="160" fillId="0" borderId="0" applyFill="0" applyProtection="0">
      <alignment vertical="center"/>
    </xf>
    <xf numFmtId="0" fontId="12" fillId="0" borderId="0">
      <alignment horizontal="left" vertical="center" wrapText="1"/>
    </xf>
    <xf numFmtId="0" fontId="152" fillId="0" borderId="0"/>
    <xf numFmtId="0" fontId="152" fillId="0" borderId="0"/>
    <xf numFmtId="0" fontId="152" fillId="0" borderId="0"/>
    <xf numFmtId="0" fontId="152" fillId="0" borderId="0"/>
    <xf numFmtId="0" fontId="22" fillId="0" borderId="0"/>
    <xf numFmtId="0" fontId="152" fillId="0" borderId="0"/>
    <xf numFmtId="0" fontId="152" fillId="0" borderId="0"/>
    <xf numFmtId="0" fontId="152" fillId="0" borderId="0"/>
    <xf numFmtId="0" fontId="22" fillId="0" borderId="0"/>
    <xf numFmtId="0" fontId="104" fillId="0" borderId="0"/>
    <xf numFmtId="0" fontId="22" fillId="0" borderId="0"/>
    <xf numFmtId="0" fontId="3" fillId="0" borderId="0"/>
    <xf numFmtId="0" fontId="22" fillId="0" borderId="0"/>
    <xf numFmtId="0" fontId="22" fillId="0" borderId="0"/>
    <xf numFmtId="0" fontId="3" fillId="0" borderId="0"/>
    <xf numFmtId="0" fontId="153" fillId="0" borderId="0"/>
    <xf numFmtId="0" fontId="153" fillId="0" borderId="0"/>
    <xf numFmtId="44" fontId="2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cellStyleXfs>
  <cellXfs count="3239">
    <xf numFmtId="0" fontId="0" fillId="0" borderId="0" xfId="0"/>
    <xf numFmtId="0" fontId="24" fillId="0" borderId="0" xfId="0" applyFont="1"/>
    <xf numFmtId="165" fontId="14" fillId="0" borderId="0" xfId="0" applyNumberFormat="1" applyFont="1"/>
    <xf numFmtId="3" fontId="14" fillId="0" borderId="0" xfId="0" applyNumberFormat="1" applyFont="1"/>
    <xf numFmtId="0" fontId="14" fillId="0" borderId="0" xfId="0" applyFont="1"/>
    <xf numFmtId="0" fontId="94" fillId="0" borderId="0" xfId="0" applyFont="1"/>
    <xf numFmtId="176" fontId="14" fillId="0" borderId="0" xfId="0" applyNumberFormat="1" applyFont="1"/>
    <xf numFmtId="0" fontId="96" fillId="0" borderId="0" xfId="0" applyFont="1"/>
    <xf numFmtId="0" fontId="14" fillId="0" borderId="0" xfId="0" applyFont="1" applyAlignment="1">
      <alignment horizontal="center"/>
    </xf>
    <xf numFmtId="0" fontId="14" fillId="0" borderId="0" xfId="0" applyFont="1" applyAlignment="1">
      <alignment horizontal="left"/>
    </xf>
    <xf numFmtId="0" fontId="14" fillId="0" borderId="0" xfId="0" applyFont="1" applyAlignment="1">
      <alignment vertical="center"/>
    </xf>
    <xf numFmtId="0" fontId="14" fillId="0" borderId="0" xfId="0" applyFont="1" applyAlignment="1">
      <alignment wrapText="1" readingOrder="1"/>
    </xf>
    <xf numFmtId="165" fontId="14" fillId="0" borderId="0" xfId="4" applyNumberFormat="1" applyFont="1"/>
    <xf numFmtId="0" fontId="14" fillId="56" borderId="0" xfId="0" applyFont="1" applyFill="1"/>
    <xf numFmtId="166" fontId="14" fillId="0" borderId="0" xfId="2" applyNumberFormat="1" applyFont="1"/>
    <xf numFmtId="44" fontId="14" fillId="0" borderId="0" xfId="2" applyFont="1"/>
    <xf numFmtId="0" fontId="14" fillId="0" borderId="0" xfId="0" applyFont="1" applyAlignment="1">
      <alignment wrapText="1"/>
    </xf>
    <xf numFmtId="176" fontId="24" fillId="0" borderId="0" xfId="0" applyNumberFormat="1" applyFont="1"/>
    <xf numFmtId="164" fontId="14" fillId="0" borderId="0" xfId="0" applyNumberFormat="1" applyFont="1"/>
    <xf numFmtId="43" fontId="14" fillId="0" borderId="0" xfId="4" applyFont="1"/>
    <xf numFmtId="178" fontId="14" fillId="0" borderId="0" xfId="0" applyNumberFormat="1" applyFont="1"/>
    <xf numFmtId="0" fontId="52" fillId="0" borderId="0" xfId="0" applyFont="1"/>
    <xf numFmtId="0" fontId="47" fillId="0" borderId="0" xfId="0" applyFont="1"/>
    <xf numFmtId="0" fontId="93" fillId="0" borderId="0" xfId="0" applyFont="1" applyAlignment="1">
      <alignment vertical="center"/>
    </xf>
    <xf numFmtId="0" fontId="93" fillId="0" borderId="0" xfId="0" applyFont="1" applyAlignment="1">
      <alignment horizontal="center" vertical="center"/>
    </xf>
    <xf numFmtId="0" fontId="15" fillId="0" borderId="0" xfId="0" applyFont="1" applyAlignment="1">
      <alignment vertical="center"/>
    </xf>
    <xf numFmtId="0" fontId="98" fillId="0" borderId="0" xfId="0" applyFont="1"/>
    <xf numFmtId="0" fontId="99" fillId="0" borderId="0" xfId="0" applyFont="1"/>
    <xf numFmtId="0" fontId="100" fillId="0" borderId="0" xfId="0" applyFont="1"/>
    <xf numFmtId="3" fontId="100" fillId="0" borderId="0" xfId="0" applyNumberFormat="1" applyFont="1"/>
    <xf numFmtId="3" fontId="99" fillId="0" borderId="0" xfId="0" applyNumberFormat="1" applyFont="1"/>
    <xf numFmtId="0" fontId="102" fillId="0" borderId="0" xfId="0" applyFont="1"/>
    <xf numFmtId="0" fontId="100" fillId="0" borderId="0" xfId="331" applyFont="1"/>
    <xf numFmtId="0" fontId="98" fillId="0" borderId="0" xfId="0" applyFont="1" applyAlignment="1">
      <alignment wrapText="1"/>
    </xf>
    <xf numFmtId="10" fontId="99" fillId="0" borderId="0" xfId="0" applyNumberFormat="1" applyFont="1"/>
    <xf numFmtId="0" fontId="26" fillId="0" borderId="0" xfId="0" applyFont="1" applyAlignment="1">
      <alignment horizontal="center" wrapText="1"/>
    </xf>
    <xf numFmtId="0" fontId="95" fillId="0" borderId="0" xfId="0" applyFont="1" applyAlignment="1">
      <alignment vertical="center" wrapText="1"/>
    </xf>
    <xf numFmtId="43" fontId="99" fillId="0" borderId="0" xfId="4" applyFont="1"/>
    <xf numFmtId="171" fontId="99" fillId="0" borderId="0" xfId="0" applyNumberFormat="1" applyFont="1"/>
    <xf numFmtId="171" fontId="99" fillId="0" borderId="0" xfId="1" applyNumberFormat="1" applyFont="1"/>
    <xf numFmtId="49" fontId="13" fillId="0" borderId="0" xfId="335" applyNumberFormat="1" applyFont="1" applyAlignment="1">
      <alignment horizontal="center"/>
    </xf>
    <xf numFmtId="0" fontId="101" fillId="0" borderId="0" xfId="0" applyFont="1"/>
    <xf numFmtId="3" fontId="97" fillId="0" borderId="0" xfId="0" applyNumberFormat="1" applyFont="1"/>
    <xf numFmtId="0" fontId="97" fillId="0" borderId="0" xfId="0" applyFont="1"/>
    <xf numFmtId="172" fontId="101" fillId="0" borderId="0" xfId="0" applyNumberFormat="1" applyFont="1" applyAlignment="1">
      <alignment horizontal="center"/>
    </xf>
    <xf numFmtId="0" fontId="101" fillId="0" borderId="0" xfId="0" applyFont="1" applyAlignment="1">
      <alignment horizontal="centerContinuous"/>
    </xf>
    <xf numFmtId="0" fontId="15" fillId="0" borderId="0" xfId="0" applyFont="1"/>
    <xf numFmtId="0" fontId="101" fillId="0" borderId="0" xfId="0" applyFont="1" applyAlignment="1">
      <alignment vertical="center"/>
    </xf>
    <xf numFmtId="0" fontId="15" fillId="0" borderId="0" xfId="0" applyFont="1" applyAlignment="1">
      <alignment horizontal="center"/>
    </xf>
    <xf numFmtId="166" fontId="14" fillId="0" borderId="0" xfId="2" applyNumberFormat="1" applyFont="1" applyFill="1"/>
    <xf numFmtId="166" fontId="52" fillId="0" borderId="0" xfId="0" applyNumberFormat="1" applyFont="1"/>
    <xf numFmtId="2" fontId="99" fillId="0" borderId="0" xfId="0" applyNumberFormat="1" applyFont="1"/>
    <xf numFmtId="0" fontId="104" fillId="0" borderId="0" xfId="0" applyFont="1"/>
    <xf numFmtId="43" fontId="14" fillId="0" borderId="0" xfId="0" applyNumberFormat="1" applyFont="1"/>
    <xf numFmtId="41" fontId="52" fillId="0" borderId="0" xfId="0" applyNumberFormat="1" applyFont="1"/>
    <xf numFmtId="166" fontId="52" fillId="0" borderId="0" xfId="2" applyNumberFormat="1" applyFont="1"/>
    <xf numFmtId="166" fontId="47" fillId="0" borderId="0" xfId="2" applyNumberFormat="1" applyFont="1"/>
    <xf numFmtId="0" fontId="26" fillId="56" borderId="52" xfId="762" applyFont="1" applyFill="1" applyBorder="1"/>
    <xf numFmtId="0" fontId="26" fillId="56" borderId="47" xfId="762" applyFont="1" applyFill="1" applyBorder="1"/>
    <xf numFmtId="0" fontId="0" fillId="0" borderId="28" xfId="30951" applyFont="1" applyBorder="1"/>
    <xf numFmtId="0" fontId="0" fillId="0" borderId="52" xfId="30951" applyFont="1" applyBorder="1"/>
    <xf numFmtId="0" fontId="0" fillId="0" borderId="52" xfId="30951" applyFont="1" applyBorder="1" applyAlignment="1">
      <alignment wrapText="1"/>
    </xf>
    <xf numFmtId="0" fontId="0" fillId="0" borderId="47" xfId="30951" applyFont="1" applyBorder="1"/>
    <xf numFmtId="3" fontId="97" fillId="0" borderId="0" xfId="0" applyNumberFormat="1" applyFont="1" applyAlignment="1">
      <alignment horizontal="center" vertical="center"/>
    </xf>
    <xf numFmtId="9" fontId="97" fillId="0" borderId="0" xfId="0" applyNumberFormat="1" applyFont="1" applyAlignment="1">
      <alignment horizontal="center" vertical="center"/>
    </xf>
    <xf numFmtId="0" fontId="109" fillId="0" borderId="0" xfId="331" applyFont="1" applyAlignment="1">
      <alignment horizontal="center" wrapText="1"/>
    </xf>
    <xf numFmtId="0" fontId="26" fillId="0" borderId="0" xfId="0" applyFont="1"/>
    <xf numFmtId="0" fontId="108" fillId="0" borderId="0" xfId="0" applyFont="1"/>
    <xf numFmtId="165" fontId="101" fillId="0" borderId="0" xfId="0" applyNumberFormat="1" applyFont="1"/>
    <xf numFmtId="0" fontId="13" fillId="0" borderId="0" xfId="0" applyFont="1"/>
    <xf numFmtId="0" fontId="14" fillId="0" borderId="0" xfId="0" applyFont="1" applyAlignment="1">
      <alignment horizontal="left" vertical="center"/>
    </xf>
    <xf numFmtId="0" fontId="0" fillId="0" borderId="0" xfId="30951" applyFont="1"/>
    <xf numFmtId="9" fontId="0" fillId="0" borderId="0" xfId="1" applyFont="1" applyBorder="1"/>
    <xf numFmtId="0" fontId="99" fillId="0" borderId="0" xfId="942" applyFont="1"/>
    <xf numFmtId="0" fontId="13" fillId="0" borderId="0" xfId="0" applyFont="1" applyAlignment="1">
      <alignment horizontal="center" vertical="center" wrapText="1"/>
    </xf>
    <xf numFmtId="0" fontId="15" fillId="0" borderId="0" xfId="0" applyFont="1" applyAlignment="1">
      <alignment wrapText="1"/>
    </xf>
    <xf numFmtId="0" fontId="13" fillId="0" borderId="0" xfId="0" applyFont="1" applyAlignment="1">
      <alignment horizontal="center"/>
    </xf>
    <xf numFmtId="0" fontId="13" fillId="0" borderId="24" xfId="0" applyFont="1" applyBorder="1" applyAlignment="1">
      <alignment horizontal="center"/>
    </xf>
    <xf numFmtId="42" fontId="104" fillId="0" borderId="0" xfId="0" applyNumberFormat="1" applyFont="1"/>
    <xf numFmtId="166" fontId="0" fillId="0" borderId="0" xfId="0" applyNumberFormat="1"/>
    <xf numFmtId="6" fontId="0" fillId="0" borderId="0" xfId="0" applyNumberFormat="1"/>
    <xf numFmtId="0" fontId="103" fillId="0" borderId="0" xfId="0" applyFont="1" applyAlignment="1">
      <alignment horizontal="center" vertical="center" wrapText="1"/>
    </xf>
    <xf numFmtId="0" fontId="0" fillId="0" borderId="0" xfId="762" applyFont="1"/>
    <xf numFmtId="0" fontId="110" fillId="0" borderId="0" xfId="0" applyFont="1" applyAlignment="1">
      <alignment horizontal="centerContinuous" vertical="center" wrapText="1"/>
    </xf>
    <xf numFmtId="0" fontId="0" fillId="56" borderId="0" xfId="0" applyFill="1"/>
    <xf numFmtId="10" fontId="0" fillId="0" borderId="0" xfId="0" applyNumberFormat="1"/>
    <xf numFmtId="0" fontId="111" fillId="0" borderId="0" xfId="0" applyFont="1"/>
    <xf numFmtId="0" fontId="0" fillId="0" borderId="51" xfId="0" applyBorder="1"/>
    <xf numFmtId="0" fontId="26" fillId="0" borderId="0" xfId="0" applyFont="1" applyAlignment="1">
      <alignment wrapText="1"/>
    </xf>
    <xf numFmtId="0" fontId="0" fillId="0" borderId="0" xfId="0" applyAlignment="1">
      <alignment wrapText="1"/>
    </xf>
    <xf numFmtId="0" fontId="109" fillId="0" borderId="0" xfId="335" applyFont="1" applyAlignment="1">
      <alignment horizontal="left"/>
    </xf>
    <xf numFmtId="0" fontId="0" fillId="0" borderId="0" xfId="335" applyFont="1" applyAlignment="1">
      <alignment horizontal="center"/>
    </xf>
    <xf numFmtId="0" fontId="0" fillId="0" borderId="0" xfId="331" applyFont="1"/>
    <xf numFmtId="0" fontId="0" fillId="0" borderId="52" xfId="331" applyFont="1" applyBorder="1"/>
    <xf numFmtId="0" fontId="26" fillId="0" borderId="0" xfId="331" applyFont="1"/>
    <xf numFmtId="0" fontId="96" fillId="0" borderId="0" xfId="331" applyFont="1"/>
    <xf numFmtId="0" fontId="0" fillId="0" borderId="0" xfId="331" applyFont="1" applyAlignment="1">
      <alignment horizontal="left" wrapText="1"/>
    </xf>
    <xf numFmtId="165" fontId="0" fillId="0" borderId="0" xfId="331" applyNumberFormat="1" applyFont="1"/>
    <xf numFmtId="0" fontId="0" fillId="0" borderId="0" xfId="0" applyAlignment="1">
      <alignment horizontal="left" wrapText="1"/>
    </xf>
    <xf numFmtId="0" fontId="24" fillId="0" borderId="0" xfId="0" applyFont="1" applyAlignment="1">
      <alignment vertical="center"/>
    </xf>
    <xf numFmtId="0" fontId="99" fillId="0" borderId="0" xfId="0" applyFont="1" applyAlignment="1">
      <alignment wrapText="1"/>
    </xf>
    <xf numFmtId="0" fontId="26" fillId="62" borderId="25" xfId="0" applyFont="1" applyFill="1" applyBorder="1" applyAlignment="1">
      <alignment horizontal="center" wrapText="1"/>
    </xf>
    <xf numFmtId="0" fontId="26" fillId="62" borderId="44" xfId="0" applyFont="1" applyFill="1" applyBorder="1" applyAlignment="1">
      <alignment horizontal="center" wrapText="1"/>
    </xf>
    <xf numFmtId="41" fontId="0" fillId="0" borderId="0" xfId="0" applyNumberFormat="1"/>
    <xf numFmtId="0" fontId="0" fillId="0" borderId="0" xfId="0" applyAlignment="1">
      <alignment vertical="center"/>
    </xf>
    <xf numFmtId="0" fontId="13" fillId="0" borderId="0" xfId="335" applyFont="1" applyAlignment="1">
      <alignment horizontal="left" wrapText="1"/>
    </xf>
    <xf numFmtId="0" fontId="0" fillId="0" borderId="52" xfId="0" applyBorder="1"/>
    <xf numFmtId="0" fontId="0" fillId="0" borderId="28" xfId="0" applyBorder="1"/>
    <xf numFmtId="0" fontId="0" fillId="0" borderId="41" xfId="0" applyBorder="1" applyAlignment="1">
      <alignment horizontal="left" vertical="center" wrapText="1"/>
    </xf>
    <xf numFmtId="0" fontId="104" fillId="0" borderId="0" xfId="0" quotePrefix="1" applyFont="1" applyAlignment="1">
      <alignment vertical="center"/>
    </xf>
    <xf numFmtId="0" fontId="104" fillId="0" borderId="0" xfId="0" applyFont="1" applyAlignment="1">
      <alignment vertical="center"/>
    </xf>
    <xf numFmtId="9" fontId="104" fillId="0" borderId="0" xfId="0" applyNumberFormat="1" applyFont="1" applyAlignment="1">
      <alignment vertical="center"/>
    </xf>
    <xf numFmtId="9" fontId="104" fillId="0" borderId="0" xfId="0" applyNumberFormat="1" applyFont="1"/>
    <xf numFmtId="3" fontId="104" fillId="0" borderId="0" xfId="0" applyNumberFormat="1" applyFont="1"/>
    <xf numFmtId="0" fontId="41" fillId="0" borderId="0" xfId="0" applyFont="1" applyAlignment="1">
      <alignment vertical="center"/>
    </xf>
    <xf numFmtId="9" fontId="15" fillId="0" borderId="0" xfId="0" applyNumberFormat="1" applyFont="1" applyAlignment="1">
      <alignment horizontal="center" vertical="center"/>
    </xf>
    <xf numFmtId="0" fontId="15" fillId="0" borderId="0" xfId="0" quotePrefix="1" applyFont="1" applyAlignment="1">
      <alignment horizontal="left" vertical="center" wrapText="1"/>
    </xf>
    <xf numFmtId="0" fontId="13" fillId="0" borderId="0" xfId="0" applyFont="1" applyAlignment="1">
      <alignment vertical="center"/>
    </xf>
    <xf numFmtId="3" fontId="15" fillId="0" borderId="0" xfId="0" applyNumberFormat="1" applyFont="1" applyAlignment="1">
      <alignment horizontal="center" vertical="center"/>
    </xf>
    <xf numFmtId="0" fontId="116" fillId="63" borderId="49" xfId="762" applyFont="1" applyFill="1" applyBorder="1" applyAlignment="1">
      <alignment horizontal="center"/>
    </xf>
    <xf numFmtId="0" fontId="116" fillId="63" borderId="50" xfId="762" applyFont="1" applyFill="1" applyBorder="1" applyAlignment="1">
      <alignment horizontal="center"/>
    </xf>
    <xf numFmtId="0" fontId="116" fillId="63" borderId="48" xfId="762" applyFont="1" applyFill="1" applyBorder="1" applyAlignment="1">
      <alignment horizontal="center"/>
    </xf>
    <xf numFmtId="0" fontId="14" fillId="0" borderId="0" xfId="0" applyFont="1" applyAlignment="1">
      <alignment horizontal="left" wrapText="1"/>
    </xf>
    <xf numFmtId="0" fontId="0" fillId="0" borderId="0" xfId="0" applyAlignment="1">
      <alignment horizontal="center"/>
    </xf>
    <xf numFmtId="0" fontId="117" fillId="0" borderId="24" xfId="0" applyFont="1" applyBorder="1" applyAlignment="1">
      <alignment horizontal="centerContinuous" vertical="center" wrapText="1"/>
    </xf>
    <xf numFmtId="0" fontId="13" fillId="0" borderId="24" xfId="0" applyFont="1" applyBorder="1" applyAlignment="1">
      <alignment horizontal="center" vertical="center" wrapText="1"/>
    </xf>
    <xf numFmtId="0" fontId="15" fillId="0" borderId="24" xfId="0" applyFont="1" applyBorder="1" applyAlignment="1">
      <alignment horizontal="center" vertical="center" wrapText="1"/>
    </xf>
    <xf numFmtId="0" fontId="26" fillId="64" borderId="52" xfId="0" applyFont="1" applyFill="1" applyBorder="1" applyAlignment="1">
      <alignment horizontal="center"/>
    </xf>
    <xf numFmtId="42" fontId="26" fillId="0" borderId="0" xfId="1290" applyNumberFormat="1" applyFont="1" applyFill="1" applyBorder="1" applyAlignment="1">
      <alignment vertical="top"/>
    </xf>
    <xf numFmtId="9" fontId="104" fillId="0" borderId="0" xfId="150" applyFont="1" applyFill="1" applyBorder="1"/>
    <xf numFmtId="0" fontId="26" fillId="0" borderId="0" xfId="762" quotePrefix="1" applyFont="1" applyAlignment="1">
      <alignment horizontal="left" wrapText="1"/>
    </xf>
    <xf numFmtId="42" fontId="26" fillId="0" borderId="0" xfId="1290" applyNumberFormat="1" applyFont="1" applyBorder="1" applyAlignment="1">
      <alignment vertical="top"/>
    </xf>
    <xf numFmtId="9" fontId="104" fillId="0" borderId="0" xfId="150" applyFont="1" applyBorder="1"/>
    <xf numFmtId="0" fontId="26" fillId="64" borderId="49" xfId="762" applyFont="1" applyFill="1" applyBorder="1" applyAlignment="1">
      <alignment horizontal="center"/>
    </xf>
    <xf numFmtId="0" fontId="26" fillId="64" borderId="50" xfId="762" applyFont="1" applyFill="1" applyBorder="1" applyAlignment="1">
      <alignment horizontal="center"/>
    </xf>
    <xf numFmtId="0" fontId="26" fillId="64" borderId="48" xfId="762" applyFont="1" applyFill="1" applyBorder="1" applyAlignment="1">
      <alignment horizontal="center"/>
    </xf>
    <xf numFmtId="0" fontId="12" fillId="0" borderId="0" xfId="0" applyFont="1"/>
    <xf numFmtId="0" fontId="12" fillId="0" borderId="0" xfId="762" applyFont="1"/>
    <xf numFmtId="0" fontId="26" fillId="64" borderId="28" xfId="335" applyFont="1" applyFill="1" applyBorder="1"/>
    <xf numFmtId="0" fontId="0" fillId="0" borderId="26" xfId="0" applyBorder="1"/>
    <xf numFmtId="0" fontId="0" fillId="0" borderId="0" xfId="335" applyFont="1"/>
    <xf numFmtId="165" fontId="0" fillId="0" borderId="0" xfId="335" applyNumberFormat="1" applyFont="1"/>
    <xf numFmtId="0" fontId="26" fillId="0" borderId="0" xfId="335" applyFont="1"/>
    <xf numFmtId="176" fontId="13" fillId="0" borderId="0" xfId="0" applyNumberFormat="1" applyFont="1"/>
    <xf numFmtId="0" fontId="12" fillId="0" borderId="0" xfId="942" applyFont="1" applyAlignment="1">
      <alignment horizontal="left"/>
    </xf>
    <xf numFmtId="0" fontId="116" fillId="63" borderId="30" xfId="0" applyFont="1" applyFill="1" applyBorder="1" applyAlignment="1">
      <alignment horizontal="center" vertical="center" wrapText="1"/>
    </xf>
    <xf numFmtId="0" fontId="116" fillId="63" borderId="29" xfId="0" applyFont="1" applyFill="1" applyBorder="1" applyAlignment="1">
      <alignment horizontal="center" vertical="center"/>
    </xf>
    <xf numFmtId="0" fontId="26" fillId="64" borderId="51" xfId="0" applyFont="1" applyFill="1" applyBorder="1"/>
    <xf numFmtId="176" fontId="101" fillId="0" borderId="0" xfId="0" applyNumberFormat="1" applyFont="1"/>
    <xf numFmtId="0" fontId="0" fillId="64" borderId="28" xfId="331" applyFont="1" applyFill="1" applyBorder="1"/>
    <xf numFmtId="0" fontId="0" fillId="64" borderId="29" xfId="331" applyFont="1" applyFill="1" applyBorder="1"/>
    <xf numFmtId="0" fontId="0" fillId="64" borderId="30" xfId="331" applyFont="1" applyFill="1" applyBorder="1"/>
    <xf numFmtId="0" fontId="0" fillId="64" borderId="32" xfId="331" applyFont="1" applyFill="1" applyBorder="1"/>
    <xf numFmtId="0" fontId="0" fillId="0" borderId="26" xfId="331" applyFont="1" applyBorder="1"/>
    <xf numFmtId="49" fontId="0" fillId="0" borderId="0" xfId="0" applyNumberFormat="1" applyAlignment="1">
      <alignment horizontal="center"/>
    </xf>
    <xf numFmtId="0" fontId="96" fillId="57" borderId="34" xfId="0" applyFont="1" applyFill="1" applyBorder="1"/>
    <xf numFmtId="0" fontId="96" fillId="0" borderId="0" xfId="0" applyFont="1" applyAlignment="1">
      <alignment horizontal="left"/>
    </xf>
    <xf numFmtId="0" fontId="116" fillId="63" borderId="28" xfId="0" applyFont="1" applyFill="1" applyBorder="1"/>
    <xf numFmtId="0" fontId="116" fillId="63" borderId="28" xfId="0" applyFont="1" applyFill="1" applyBorder="1" applyAlignment="1">
      <alignment horizontal="center" wrapText="1"/>
    </xf>
    <xf numFmtId="0" fontId="0" fillId="0" borderId="24" xfId="0" applyBorder="1"/>
    <xf numFmtId="165" fontId="0" fillId="0" borderId="24" xfId="4" applyNumberFormat="1" applyFont="1" applyBorder="1"/>
    <xf numFmtId="0" fontId="116" fillId="63" borderId="34" xfId="762" applyFont="1" applyFill="1" applyBorder="1"/>
    <xf numFmtId="0" fontId="116" fillId="63" borderId="43" xfId="762" applyFont="1" applyFill="1" applyBorder="1" applyAlignment="1">
      <alignment horizontal="center"/>
    </xf>
    <xf numFmtId="0" fontId="12" fillId="0" borderId="0" xfId="0" applyFont="1" applyAlignment="1">
      <alignment horizontal="left" wrapText="1"/>
    </xf>
    <xf numFmtId="0" fontId="12" fillId="0" borderId="0" xfId="0" applyFont="1" applyAlignment="1">
      <alignment wrapText="1"/>
    </xf>
    <xf numFmtId="0" fontId="116" fillId="63" borderId="50" xfId="0" applyFont="1" applyFill="1" applyBorder="1" applyAlignment="1">
      <alignment horizontal="center" vertical="center" wrapText="1"/>
    </xf>
    <xf numFmtId="0" fontId="15" fillId="0" borderId="0" xfId="0" quotePrefix="1" applyFont="1" applyAlignment="1">
      <alignment horizontal="left"/>
    </xf>
    <xf numFmtId="165" fontId="12" fillId="0" borderId="0" xfId="4" applyNumberFormat="1" applyFont="1"/>
    <xf numFmtId="166" fontId="12" fillId="0" borderId="0" xfId="2" applyNumberFormat="1" applyFont="1"/>
    <xf numFmtId="176" fontId="15" fillId="0" borderId="0" xfId="0" applyNumberFormat="1" applyFont="1"/>
    <xf numFmtId="176" fontId="15" fillId="0" borderId="0" xfId="0" applyNumberFormat="1" applyFont="1" applyAlignment="1">
      <alignment horizontal="center"/>
    </xf>
    <xf numFmtId="166" fontId="15" fillId="0" borderId="0" xfId="2" applyNumberFormat="1" applyFont="1" applyFill="1" applyAlignment="1">
      <alignment horizontal="center"/>
    </xf>
    <xf numFmtId="0" fontId="15" fillId="0" borderId="0" xfId="0" applyFont="1" applyAlignment="1">
      <alignment vertical="center" wrapText="1"/>
    </xf>
    <xf numFmtId="0" fontId="15" fillId="0" borderId="0" xfId="0" quotePrefix="1" applyFont="1" applyAlignment="1">
      <alignment wrapText="1"/>
    </xf>
    <xf numFmtId="0" fontId="13" fillId="0" borderId="0" xfId="0" applyFont="1" applyAlignment="1">
      <alignment horizontal="center" vertical="top" wrapText="1"/>
    </xf>
    <xf numFmtId="165" fontId="15" fillId="0" borderId="0" xfId="4" applyNumberFormat="1" applyFont="1" applyFill="1"/>
    <xf numFmtId="165" fontId="13" fillId="0" borderId="0" xfId="0" applyNumberFormat="1" applyFont="1"/>
    <xf numFmtId="0" fontId="15" fillId="0" borderId="0" xfId="0" applyFont="1" applyAlignment="1">
      <alignment horizontal="left"/>
    </xf>
    <xf numFmtId="0" fontId="15" fillId="0" borderId="0" xfId="0" applyFont="1" applyAlignment="1">
      <alignment horizontal="center" wrapText="1"/>
    </xf>
    <xf numFmtId="0" fontId="26" fillId="0" borderId="0" xfId="0" applyFont="1" applyAlignment="1">
      <alignment vertical="center"/>
    </xf>
    <xf numFmtId="0" fontId="0" fillId="0" borderId="0" xfId="0" applyAlignment="1">
      <alignment horizontal="justify" wrapText="1"/>
    </xf>
    <xf numFmtId="0" fontId="26" fillId="0" borderId="0" xfId="0" applyFont="1" applyAlignment="1">
      <alignment horizontal="center" vertical="center" wrapText="1"/>
    </xf>
    <xf numFmtId="0" fontId="26" fillId="0" borderId="24" xfId="0" applyFont="1" applyBorder="1" applyAlignment="1">
      <alignment vertical="center" wrapText="1"/>
    </xf>
    <xf numFmtId="0" fontId="26" fillId="62" borderId="45" xfId="0" applyFont="1" applyFill="1" applyBorder="1" applyAlignment="1">
      <alignment horizontal="center" wrapText="1"/>
    </xf>
    <xf numFmtId="176" fontId="0" fillId="0" borderId="52" xfId="0" applyNumberFormat="1" applyBorder="1" applyAlignment="1">
      <alignment horizontal="justify" wrapText="1"/>
    </xf>
    <xf numFmtId="0" fontId="0" fillId="0" borderId="28" xfId="0" quotePrefix="1" applyBorder="1" applyAlignment="1">
      <alignment horizontal="left" wrapText="1"/>
    </xf>
    <xf numFmtId="0" fontId="0" fillId="0" borderId="29" xfId="0" applyBorder="1"/>
    <xf numFmtId="165" fontId="26" fillId="0" borderId="0" xfId="0" applyNumberFormat="1" applyFont="1"/>
    <xf numFmtId="165" fontId="48" fillId="0" borderId="0" xfId="0" applyNumberFormat="1" applyFont="1"/>
    <xf numFmtId="0" fontId="41" fillId="0" borderId="0" xfId="0" applyFont="1" applyAlignment="1">
      <alignment horizontal="centerContinuous" vertical="center"/>
    </xf>
    <xf numFmtId="3" fontId="15" fillId="0" borderId="0" xfId="2" applyNumberFormat="1" applyFont="1" applyFill="1" applyBorder="1" applyAlignment="1">
      <alignment horizontal="center" vertical="center" wrapText="1"/>
    </xf>
    <xf numFmtId="0" fontId="13" fillId="0" borderId="0" xfId="0" applyFont="1" applyAlignment="1">
      <alignment horizontal="left"/>
    </xf>
    <xf numFmtId="0" fontId="0" fillId="0" borderId="0" xfId="0" applyAlignment="1">
      <alignment horizontal="center" vertical="center" wrapText="1"/>
    </xf>
    <xf numFmtId="166" fontId="0" fillId="0" borderId="0" xfId="2" applyNumberFormat="1" applyFont="1" applyFill="1" applyBorder="1" applyAlignment="1">
      <alignment horizontal="center" vertical="center" wrapText="1"/>
    </xf>
    <xf numFmtId="3" fontId="0" fillId="0" borderId="0" xfId="2" applyNumberFormat="1" applyFont="1" applyFill="1" applyBorder="1" applyAlignment="1">
      <alignment horizontal="center" vertical="center" wrapText="1"/>
    </xf>
    <xf numFmtId="0" fontId="12" fillId="0" borderId="0" xfId="0" applyFont="1" applyAlignment="1">
      <alignment vertical="center"/>
    </xf>
    <xf numFmtId="0" fontId="118" fillId="0" borderId="24" xfId="0" applyFont="1" applyBorder="1"/>
    <xf numFmtId="0" fontId="14" fillId="0" borderId="26" xfId="0" applyFont="1" applyBorder="1" applyAlignment="1">
      <alignment vertical="center"/>
    </xf>
    <xf numFmtId="42" fontId="0" fillId="0" borderId="0" xfId="1" applyNumberFormat="1" applyFont="1"/>
    <xf numFmtId="42" fontId="26" fillId="0" borderId="0" xfId="1" applyNumberFormat="1" applyFont="1" applyFill="1"/>
    <xf numFmtId="42" fontId="0" fillId="0" borderId="0" xfId="0" applyNumberFormat="1"/>
    <xf numFmtId="14" fontId="26" fillId="0" borderId="28" xfId="331" applyNumberFormat="1" applyFont="1" applyBorder="1" applyAlignment="1">
      <alignment horizontal="left"/>
    </xf>
    <xf numFmtId="14" fontId="26" fillId="0" borderId="52" xfId="331" applyNumberFormat="1" applyFont="1" applyBorder="1" applyAlignment="1">
      <alignment horizontal="left"/>
    </xf>
    <xf numFmtId="0" fontId="124" fillId="0" borderId="0" xfId="0" applyFont="1"/>
    <xf numFmtId="0" fontId="104" fillId="0" borderId="0" xfId="331"/>
    <xf numFmtId="0" fontId="26" fillId="64" borderId="49" xfId="331" applyFont="1" applyFill="1" applyBorder="1" applyAlignment="1">
      <alignment horizontal="center" vertical="center" wrapText="1"/>
    </xf>
    <xf numFmtId="0" fontId="26" fillId="64" borderId="50" xfId="331" applyFont="1" applyFill="1" applyBorder="1" applyAlignment="1">
      <alignment horizontal="center" vertical="center" wrapText="1"/>
    </xf>
    <xf numFmtId="0" fontId="26" fillId="64" borderId="48" xfId="331" applyFont="1" applyFill="1" applyBorder="1" applyAlignment="1">
      <alignment horizontal="center" vertical="center" wrapText="1"/>
    </xf>
    <xf numFmtId="0" fontId="15" fillId="0" borderId="0" xfId="0" applyFont="1" applyAlignment="1">
      <alignment horizontal="left" vertical="center" wrapText="1"/>
    </xf>
    <xf numFmtId="9" fontId="0" fillId="0" borderId="0" xfId="4" applyNumberFormat="1" applyFont="1" applyBorder="1" applyAlignment="1">
      <alignment horizontal="right"/>
    </xf>
    <xf numFmtId="9" fontId="0" fillId="0" borderId="0" xfId="4" applyNumberFormat="1" applyFont="1" applyBorder="1" applyAlignment="1"/>
    <xf numFmtId="9" fontId="26" fillId="0" borderId="0" xfId="4" applyNumberFormat="1" applyFont="1" applyBorder="1" applyAlignment="1">
      <alignment horizontal="right"/>
    </xf>
    <xf numFmtId="9" fontId="26" fillId="0" borderId="0" xfId="4" applyNumberFormat="1" applyFont="1" applyBorder="1" applyAlignment="1"/>
    <xf numFmtId="3" fontId="15" fillId="0" borderId="0" xfId="0" applyNumberFormat="1" applyFont="1"/>
    <xf numFmtId="0" fontId="26" fillId="64" borderId="43" xfId="0" applyFont="1" applyFill="1" applyBorder="1" applyAlignment="1">
      <alignment horizontal="center"/>
    </xf>
    <xf numFmtId="0" fontId="104" fillId="0" borderId="0" xfId="329" applyAlignment="1">
      <alignment horizontal="left"/>
    </xf>
    <xf numFmtId="0" fontId="104" fillId="0" borderId="0" xfId="329"/>
    <xf numFmtId="3" fontId="104" fillId="0" borderId="0" xfId="329" applyNumberFormat="1"/>
    <xf numFmtId="0" fontId="12" fillId="0" borderId="0" xfId="329" applyFont="1"/>
    <xf numFmtId="0" fontId="26" fillId="64" borderId="50" xfId="329" applyFont="1" applyFill="1" applyBorder="1" applyAlignment="1">
      <alignment horizontal="center" vertical="center" wrapText="1"/>
    </xf>
    <xf numFmtId="3" fontId="26" fillId="64" borderId="50" xfId="329" applyNumberFormat="1" applyFont="1" applyFill="1" applyBorder="1" applyAlignment="1">
      <alignment horizontal="center" vertical="center" wrapText="1"/>
    </xf>
    <xf numFmtId="8" fontId="14" fillId="0" borderId="0" xfId="0" applyNumberFormat="1" applyFont="1"/>
    <xf numFmtId="9" fontId="14" fillId="0" borderId="0" xfId="0" applyNumberFormat="1" applyFont="1"/>
    <xf numFmtId="0" fontId="0" fillId="0" borderId="29" xfId="0" applyBorder="1" applyAlignment="1">
      <alignment horizontal="center" wrapText="1"/>
    </xf>
    <xf numFmtId="0" fontId="0" fillId="0" borderId="51" xfId="0" applyBorder="1" applyAlignment="1">
      <alignment horizontal="center" wrapText="1"/>
    </xf>
    <xf numFmtId="0" fontId="26" fillId="64" borderId="50" xfId="0" applyFont="1" applyFill="1" applyBorder="1" applyAlignment="1">
      <alignment horizontal="center" wrapText="1"/>
    </xf>
    <xf numFmtId="0" fontId="126" fillId="0" borderId="0" xfId="0" applyFont="1"/>
    <xf numFmtId="0" fontId="26" fillId="64" borderId="48" xfId="0" applyFont="1" applyFill="1" applyBorder="1" applyAlignment="1">
      <alignment horizontal="center" wrapText="1"/>
    </xf>
    <xf numFmtId="0" fontId="42" fillId="64" borderId="34" xfId="0" applyFont="1" applyFill="1" applyBorder="1" applyAlignment="1">
      <alignment horizontal="center" wrapText="1"/>
    </xf>
    <xf numFmtId="0" fontId="127" fillId="0" borderId="0" xfId="0" applyFont="1"/>
    <xf numFmtId="0" fontId="15" fillId="0" borderId="0" xfId="30974" quotePrefix="1" applyFont="1" applyAlignment="1">
      <alignment horizontal="left"/>
    </xf>
    <xf numFmtId="0" fontId="15" fillId="0" borderId="0" xfId="335" applyFont="1"/>
    <xf numFmtId="2" fontId="15" fillId="0" borderId="0" xfId="335" applyNumberFormat="1" applyFont="1"/>
    <xf numFmtId="0" fontId="15" fillId="0" borderId="0" xfId="335" applyFont="1" applyAlignment="1">
      <alignment wrapText="1"/>
    </xf>
    <xf numFmtId="0" fontId="15" fillId="0" borderId="0" xfId="335" quotePrefix="1" applyFont="1" applyAlignment="1">
      <alignment horizontal="left"/>
    </xf>
    <xf numFmtId="0" fontId="15" fillId="0" borderId="24" xfId="0" applyFont="1" applyBorder="1"/>
    <xf numFmtId="0" fontId="98" fillId="0" borderId="24" xfId="0" applyFont="1" applyBorder="1"/>
    <xf numFmtId="0" fontId="99" fillId="0" borderId="24" xfId="0" applyFont="1" applyBorder="1"/>
    <xf numFmtId="0" fontId="24" fillId="64" borderId="49" xfId="331" applyFont="1" applyFill="1" applyBorder="1" applyAlignment="1">
      <alignment horizontal="center" vertical="center" wrapText="1"/>
    </xf>
    <xf numFmtId="0" fontId="24" fillId="64" borderId="50" xfId="331" applyFont="1" applyFill="1" applyBorder="1" applyAlignment="1">
      <alignment horizontal="center" vertical="center" wrapText="1"/>
    </xf>
    <xf numFmtId="0" fontId="24" fillId="64" borderId="48" xfId="331" applyFont="1" applyFill="1" applyBorder="1" applyAlignment="1">
      <alignment horizontal="center" vertical="center" wrapText="1"/>
    </xf>
    <xf numFmtId="0" fontId="24" fillId="0" borderId="0" xfId="0" applyFont="1" applyAlignment="1">
      <alignment horizontal="left" vertical="center"/>
    </xf>
    <xf numFmtId="3" fontId="26" fillId="64" borderId="24" xfId="329" applyNumberFormat="1" applyFont="1" applyFill="1" applyBorder="1" applyAlignment="1">
      <alignment horizontal="center" vertical="center" wrapText="1"/>
    </xf>
    <xf numFmtId="0" fontId="26" fillId="64" borderId="38" xfId="0" applyFont="1" applyFill="1" applyBorder="1" applyAlignment="1">
      <alignment horizontal="center" vertical="center"/>
    </xf>
    <xf numFmtId="0" fontId="26" fillId="64" borderId="27" xfId="0" applyFont="1" applyFill="1" applyBorder="1" applyAlignment="1">
      <alignment horizontal="center" vertical="center" wrapText="1"/>
    </xf>
    <xf numFmtId="0" fontId="26" fillId="64" borderId="27" xfId="0" applyFont="1" applyFill="1" applyBorder="1" applyAlignment="1">
      <alignment horizontal="center" vertical="center"/>
    </xf>
    <xf numFmtId="6" fontId="26" fillId="0" borderId="0" xfId="0" applyNumberFormat="1" applyFont="1"/>
    <xf numFmtId="43" fontId="15" fillId="0" borderId="0" xfId="4" applyFont="1" applyFill="1" applyBorder="1"/>
    <xf numFmtId="9" fontId="15" fillId="0" borderId="0" xfId="1" applyFont="1" applyFill="1" applyBorder="1"/>
    <xf numFmtId="37" fontId="15" fillId="0" borderId="0" xfId="0" applyNumberFormat="1" applyFont="1"/>
    <xf numFmtId="39" fontId="104" fillId="62" borderId="41" xfId="1290" applyNumberFormat="1" applyFont="1" applyFill="1" applyBorder="1" applyAlignment="1">
      <alignment horizontal="right" vertical="top"/>
    </xf>
    <xf numFmtId="39" fontId="104" fillId="62" borderId="51" xfId="1290" applyNumberFormat="1" applyFont="1" applyFill="1" applyBorder="1" applyAlignment="1">
      <alignment horizontal="right" vertical="top"/>
    </xf>
    <xf numFmtId="39" fontId="104" fillId="62" borderId="29" xfId="1290" applyNumberFormat="1" applyFont="1" applyFill="1" applyBorder="1" applyAlignment="1">
      <alignment horizontal="right" vertical="top"/>
    </xf>
    <xf numFmtId="39" fontId="104" fillId="62" borderId="30" xfId="1290" applyNumberFormat="1" applyFont="1" applyFill="1" applyBorder="1" applyAlignment="1">
      <alignment horizontal="right" vertical="top"/>
    </xf>
    <xf numFmtId="39" fontId="104" fillId="62" borderId="32" xfId="1290" applyNumberFormat="1" applyFont="1" applyFill="1" applyBorder="1" applyAlignment="1">
      <alignment horizontal="right" vertical="top"/>
    </xf>
    <xf numFmtId="0" fontId="0" fillId="0" borderId="49" xfId="331" applyFont="1" applyBorder="1" applyAlignment="1">
      <alignment horizontal="left"/>
    </xf>
    <xf numFmtId="0" fontId="26" fillId="0" borderId="52" xfId="762" applyFont="1" applyBorder="1"/>
    <xf numFmtId="0" fontId="26" fillId="0" borderId="47" xfId="762" applyFont="1" applyBorder="1"/>
    <xf numFmtId="0" fontId="0" fillId="0" borderId="50" xfId="0" applyBorder="1" applyAlignment="1">
      <alignment horizontal="left" vertical="center" wrapText="1" indent="5"/>
    </xf>
    <xf numFmtId="0" fontId="0" fillId="0" borderId="50" xfId="0" applyBorder="1" applyAlignment="1">
      <alignment horizontal="left" vertical="center" wrapText="1" indent="6"/>
    </xf>
    <xf numFmtId="0" fontId="0" fillId="0" borderId="50" xfId="0" applyBorder="1" applyAlignment="1">
      <alignment horizontal="left" vertical="center" wrapText="1" indent="15"/>
    </xf>
    <xf numFmtId="3" fontId="15" fillId="0" borderId="48" xfId="2" applyNumberFormat="1" applyFont="1" applyFill="1" applyBorder="1" applyAlignment="1">
      <alignment horizontal="left" vertical="center" wrapText="1" indent="6"/>
    </xf>
    <xf numFmtId="0" fontId="26" fillId="64" borderId="53" xfId="0" applyFont="1" applyFill="1" applyBorder="1" applyAlignment="1">
      <alignment horizontal="center" wrapText="1"/>
    </xf>
    <xf numFmtId="0" fontId="116" fillId="63" borderId="57" xfId="0" applyFont="1" applyFill="1" applyBorder="1" applyAlignment="1">
      <alignment horizontal="center" vertical="center" wrapText="1"/>
    </xf>
    <xf numFmtId="0" fontId="26" fillId="0" borderId="0" xfId="762" quotePrefix="1" applyFont="1" applyAlignment="1">
      <alignment horizontal="left" vertical="center" wrapText="1"/>
    </xf>
    <xf numFmtId="9" fontId="26" fillId="0" borderId="0" xfId="150" applyFont="1" applyFill="1" applyBorder="1"/>
    <xf numFmtId="0" fontId="0" fillId="0" borderId="37" xfId="0" applyBorder="1"/>
    <xf numFmtId="0" fontId="26" fillId="48" borderId="61" xfId="0" applyFont="1" applyFill="1" applyBorder="1"/>
    <xf numFmtId="0" fontId="0" fillId="0" borderId="61" xfId="0" applyBorder="1" applyAlignment="1">
      <alignment horizontal="left" vertical="center" wrapText="1" indent="6"/>
    </xf>
    <xf numFmtId="0" fontId="0" fillId="0" borderId="61" xfId="0" applyBorder="1" applyAlignment="1">
      <alignment horizontal="left" vertical="center" wrapText="1" indent="15"/>
    </xf>
    <xf numFmtId="0" fontId="0" fillId="0" borderId="61" xfId="0" applyBorder="1" applyAlignment="1">
      <alignment horizontal="left" vertical="center" wrapText="1" indent="5"/>
    </xf>
    <xf numFmtId="0" fontId="0" fillId="0" borderId="61" xfId="0" applyBorder="1" applyAlignment="1">
      <alignment horizontal="center"/>
    </xf>
    <xf numFmtId="0" fontId="0" fillId="0" borderId="38" xfId="0" applyBorder="1"/>
    <xf numFmtId="0" fontId="0" fillId="64" borderId="61" xfId="0" applyFill="1" applyBorder="1"/>
    <xf numFmtId="0" fontId="0" fillId="64" borderId="62" xfId="0" applyFill="1" applyBorder="1"/>
    <xf numFmtId="0" fontId="24" fillId="0" borderId="24" xfId="0" applyFont="1" applyBorder="1" applyAlignment="1">
      <alignment horizontal="center"/>
    </xf>
    <xf numFmtId="0" fontId="24" fillId="0" borderId="24" xfId="0" applyFont="1" applyBorder="1" applyAlignment="1">
      <alignment horizontal="center" wrapText="1"/>
    </xf>
    <xf numFmtId="44" fontId="24" fillId="0" borderId="24" xfId="2" applyFont="1" applyBorder="1" applyAlignment="1">
      <alignment horizontal="center"/>
    </xf>
    <xf numFmtId="0" fontId="14" fillId="56" borderId="0" xfId="0" applyFont="1" applyFill="1" applyAlignment="1">
      <alignment vertical="center"/>
    </xf>
    <xf numFmtId="0" fontId="26" fillId="0" borderId="0" xfId="0" applyFont="1" applyAlignment="1">
      <alignment horizontal="center"/>
    </xf>
    <xf numFmtId="39" fontId="104" fillId="62" borderId="61" xfId="1290" applyNumberFormat="1" applyFont="1" applyFill="1" applyBorder="1" applyAlignment="1">
      <alignment horizontal="right" vertical="top"/>
    </xf>
    <xf numFmtId="0" fontId="26" fillId="64" borderId="58" xfId="762" applyFont="1" applyFill="1" applyBorder="1"/>
    <xf numFmtId="165" fontId="0" fillId="64" borderId="61" xfId="1260" applyNumberFormat="1" applyFont="1" applyFill="1" applyBorder="1"/>
    <xf numFmtId="0" fontId="116" fillId="63" borderId="58" xfId="335" applyFont="1" applyFill="1" applyBorder="1"/>
    <xf numFmtId="0" fontId="0" fillId="0" borderId="58" xfId="335" applyFont="1" applyBorder="1"/>
    <xf numFmtId="0" fontId="0" fillId="57" borderId="61" xfId="0" applyFill="1" applyBorder="1"/>
    <xf numFmtId="0" fontId="118" fillId="63" borderId="54" xfId="0" applyFont="1" applyFill="1" applyBorder="1"/>
    <xf numFmtId="0" fontId="118" fillId="63" borderId="61" xfId="0" applyFont="1" applyFill="1" applyBorder="1"/>
    <xf numFmtId="0" fontId="118" fillId="63" borderId="62" xfId="0" applyFont="1" applyFill="1" applyBorder="1"/>
    <xf numFmtId="0" fontId="0" fillId="57" borderId="54" xfId="0" applyFill="1" applyBorder="1"/>
    <xf numFmtId="37" fontId="0" fillId="0" borderId="61" xfId="4" applyNumberFormat="1" applyFont="1" applyFill="1" applyBorder="1" applyAlignment="1">
      <alignment horizontal="center"/>
    </xf>
    <xf numFmtId="179" fontId="0" fillId="0" borderId="61" xfId="4" applyNumberFormat="1" applyFont="1" applyBorder="1" applyAlignment="1">
      <alignment horizontal="center"/>
    </xf>
    <xf numFmtId="166" fontId="0" fillId="0" borderId="61" xfId="2" applyNumberFormat="1" applyFont="1" applyBorder="1" applyAlignment="1" applyProtection="1">
      <alignment wrapText="1"/>
      <protection locked="0"/>
    </xf>
    <xf numFmtId="2" fontId="0" fillId="0" borderId="61" xfId="4" applyNumberFormat="1" applyFont="1" applyBorder="1" applyAlignment="1" applyProtection="1">
      <alignment horizontal="center" vertical="center" wrapText="1"/>
      <protection locked="0"/>
    </xf>
    <xf numFmtId="166" fontId="0" fillId="59" borderId="61" xfId="2" applyNumberFormat="1" applyFont="1" applyFill="1" applyBorder="1" applyAlignment="1" applyProtection="1">
      <alignment wrapText="1"/>
      <protection locked="0"/>
    </xf>
    <xf numFmtId="2" fontId="0" fillId="59" borderId="61" xfId="4" applyNumberFormat="1" applyFont="1" applyFill="1" applyBorder="1" applyAlignment="1" applyProtection="1">
      <alignment horizontal="center" vertical="center" wrapText="1"/>
      <protection locked="0"/>
    </xf>
    <xf numFmtId="3" fontId="15" fillId="0" borderId="62" xfId="2" applyNumberFormat="1" applyFont="1" applyFill="1" applyBorder="1" applyAlignment="1">
      <alignment horizontal="left" vertical="center" wrapText="1" indent="6"/>
    </xf>
    <xf numFmtId="0" fontId="26" fillId="64" borderId="56" xfId="331" applyFont="1" applyFill="1" applyBorder="1" applyAlignment="1">
      <alignment horizontal="center" vertical="center" wrapText="1"/>
    </xf>
    <xf numFmtId="3" fontId="26" fillId="64" borderId="64" xfId="329" applyNumberFormat="1" applyFont="1" applyFill="1" applyBorder="1" applyAlignment="1">
      <alignment horizontal="center" vertical="center" wrapText="1"/>
    </xf>
    <xf numFmtId="0" fontId="26" fillId="64" borderId="59" xfId="0" applyFont="1" applyFill="1" applyBorder="1" applyAlignment="1">
      <alignment horizontal="center" wrapText="1"/>
    </xf>
    <xf numFmtId="0" fontId="42" fillId="64" borderId="61" xfId="125" applyFont="1" applyFill="1" applyBorder="1" applyAlignment="1">
      <alignment horizontal="center" wrapText="1"/>
    </xf>
    <xf numFmtId="0" fontId="42" fillId="64" borderId="62" xfId="125" applyFont="1" applyFill="1" applyBorder="1" applyAlignment="1">
      <alignment horizontal="center" wrapText="1"/>
    </xf>
    <xf numFmtId="0" fontId="116" fillId="63" borderId="59" xfId="0" applyFont="1" applyFill="1" applyBorder="1" applyAlignment="1">
      <alignment horizontal="center" vertical="center" wrapText="1"/>
    </xf>
    <xf numFmtId="0" fontId="24" fillId="64" borderId="56" xfId="331" applyFont="1" applyFill="1" applyBorder="1" applyAlignment="1">
      <alignment horizontal="center" vertical="center" wrapText="1"/>
    </xf>
    <xf numFmtId="9" fontId="104" fillId="0" borderId="0" xfId="4" applyNumberFormat="1" applyFont="1" applyBorder="1" applyAlignment="1">
      <alignment horizontal="right"/>
    </xf>
    <xf numFmtId="9" fontId="104" fillId="0" borderId="0" xfId="4" applyNumberFormat="1" applyFont="1" applyBorder="1" applyAlignment="1"/>
    <xf numFmtId="0" fontId="132" fillId="0" borderId="0" xfId="0" applyFont="1"/>
    <xf numFmtId="165" fontId="15" fillId="0" borderId="0" xfId="4" applyNumberFormat="1" applyFont="1"/>
    <xf numFmtId="179" fontId="0" fillId="0" borderId="62" xfId="4" applyNumberFormat="1" applyFont="1" applyBorder="1" applyAlignment="1">
      <alignment horizontal="center"/>
    </xf>
    <xf numFmtId="9" fontId="0" fillId="0" borderId="0" xfId="4" applyNumberFormat="1" applyFont="1"/>
    <xf numFmtId="39" fontId="0" fillId="62" borderId="32" xfId="1290" applyNumberFormat="1" applyFont="1" applyFill="1" applyBorder="1" applyAlignment="1">
      <alignment horizontal="right" vertical="top"/>
    </xf>
    <xf numFmtId="0" fontId="24" fillId="0" borderId="0" xfId="0" applyFont="1" applyAlignment="1">
      <alignment horizontal="center"/>
    </xf>
    <xf numFmtId="0" fontId="24" fillId="0" borderId="0" xfId="0" applyFont="1" applyAlignment="1">
      <alignment horizontal="center" wrapText="1"/>
    </xf>
    <xf numFmtId="0" fontId="24" fillId="0" borderId="0" xfId="0" applyFont="1" applyAlignment="1">
      <alignment horizontal="center" vertical="center"/>
    </xf>
    <xf numFmtId="14" fontId="24" fillId="0" borderId="0" xfId="0" applyNumberFormat="1" applyFont="1" applyAlignment="1">
      <alignment horizontal="center"/>
    </xf>
    <xf numFmtId="0" fontId="13" fillId="0" borderId="0" xfId="0" applyFont="1" applyAlignment="1">
      <alignment horizontal="center" wrapText="1"/>
    </xf>
    <xf numFmtId="0" fontId="26" fillId="0" borderId="0" xfId="0" applyFont="1" applyAlignment="1">
      <alignment horizontal="center" vertical="center"/>
    </xf>
    <xf numFmtId="0" fontId="15" fillId="0" borderId="0" xfId="0" applyFont="1" applyAlignment="1">
      <alignment horizontal="center" vertical="center"/>
    </xf>
    <xf numFmtId="0" fontId="100" fillId="0" borderId="26" xfId="0" applyFont="1" applyBorder="1"/>
    <xf numFmtId="3" fontId="0" fillId="0" borderId="0" xfId="0" applyNumberFormat="1" applyAlignment="1">
      <alignment horizontal="center" vertical="center"/>
    </xf>
    <xf numFmtId="9" fontId="0" fillId="0" borderId="0" xfId="0" applyNumberFormat="1" applyAlignment="1">
      <alignment horizontal="center" vertical="center"/>
    </xf>
    <xf numFmtId="0" fontId="0" fillId="0" borderId="26" xfId="762" applyFont="1" applyBorder="1"/>
    <xf numFmtId="0" fontId="104" fillId="64" borderId="26" xfId="762" applyFill="1" applyBorder="1"/>
    <xf numFmtId="0" fontId="13" fillId="0" borderId="26" xfId="0" applyFont="1" applyBorder="1" applyAlignment="1">
      <alignment horizontal="center"/>
    </xf>
    <xf numFmtId="0" fontId="133" fillId="0" borderId="0" xfId="942" applyFont="1"/>
    <xf numFmtId="5" fontId="26" fillId="0" borderId="0" xfId="0" applyNumberFormat="1" applyFont="1" applyAlignment="1">
      <alignment horizontal="left"/>
    </xf>
    <xf numFmtId="0" fontId="26" fillId="0" borderId="26" xfId="0" applyFont="1" applyBorder="1"/>
    <xf numFmtId="0" fontId="52" fillId="0" borderId="0" xfId="0" applyFont="1" applyAlignment="1">
      <alignment wrapText="1"/>
    </xf>
    <xf numFmtId="0" fontId="26" fillId="0" borderId="29" xfId="0" applyFont="1" applyBorder="1" applyAlignment="1">
      <alignment wrapText="1"/>
    </xf>
    <xf numFmtId="0" fontId="26" fillId="0" borderId="29" xfId="0" applyFont="1" applyBorder="1" applyAlignment="1">
      <alignment horizontal="left" wrapText="1" indent="1"/>
    </xf>
    <xf numFmtId="166" fontId="104" fillId="0" borderId="51" xfId="1290" applyNumberFormat="1" applyFont="1" applyBorder="1"/>
    <xf numFmtId="0" fontId="26" fillId="0" borderId="0" xfId="335" applyFont="1" applyAlignment="1">
      <alignment horizontal="center" wrapText="1"/>
    </xf>
    <xf numFmtId="0" fontId="0" fillId="0" borderId="68" xfId="335" applyFont="1" applyBorder="1"/>
    <xf numFmtId="0" fontId="26" fillId="0" borderId="67" xfId="762" applyFont="1" applyBorder="1"/>
    <xf numFmtId="0" fontId="26" fillId="64" borderId="34" xfId="0" applyFont="1" applyFill="1" applyBorder="1" applyAlignment="1">
      <alignment horizontal="center" vertical="center" wrapText="1"/>
    </xf>
    <xf numFmtId="0" fontId="26" fillId="64" borderId="34" xfId="0" applyFont="1" applyFill="1" applyBorder="1" applyAlignment="1">
      <alignment horizontal="center" vertical="center"/>
    </xf>
    <xf numFmtId="0" fontId="116" fillId="63" borderId="75" xfId="0" applyFont="1" applyFill="1" applyBorder="1" applyAlignment="1">
      <alignment horizontal="center" vertical="center"/>
    </xf>
    <xf numFmtId="0" fontId="116" fillId="63" borderId="76" xfId="0" applyFont="1" applyFill="1" applyBorder="1" applyAlignment="1">
      <alignment horizontal="center" vertical="center"/>
    </xf>
    <xf numFmtId="0" fontId="116" fillId="63" borderId="76" xfId="0" applyFont="1" applyFill="1" applyBorder="1" applyAlignment="1">
      <alignment horizontal="center" vertical="center" wrapText="1"/>
    </xf>
    <xf numFmtId="0" fontId="116" fillId="63" borderId="77" xfId="0" applyFont="1" applyFill="1" applyBorder="1" applyAlignment="1">
      <alignment horizontal="center" vertical="center" wrapText="1"/>
    </xf>
    <xf numFmtId="14" fontId="26" fillId="0" borderId="0" xfId="0" applyNumberFormat="1" applyFont="1" applyAlignment="1">
      <alignment horizontal="center"/>
    </xf>
    <xf numFmtId="0" fontId="26" fillId="0" borderId="51" xfId="0" applyFont="1" applyBorder="1" applyAlignment="1">
      <alignment horizontal="center"/>
    </xf>
    <xf numFmtId="37" fontId="0" fillId="0" borderId="62" xfId="4" applyNumberFormat="1" applyFont="1" applyFill="1" applyBorder="1" applyAlignment="1">
      <alignment horizontal="center"/>
    </xf>
    <xf numFmtId="0" fontId="24" fillId="0" borderId="0" xfId="0" applyFont="1" applyAlignment="1">
      <alignment horizontal="center" vertical="center" wrapText="1"/>
    </xf>
    <xf numFmtId="0" fontId="116" fillId="63" borderId="47" xfId="0" applyFont="1" applyFill="1" applyBorder="1" applyAlignment="1">
      <alignment horizontal="center" wrapText="1"/>
    </xf>
    <xf numFmtId="0" fontId="131" fillId="0" borderId="0" xfId="0" applyFont="1" applyAlignment="1">
      <alignment vertical="top" wrapText="1"/>
    </xf>
    <xf numFmtId="0" fontId="0" fillId="0" borderId="61" xfId="0" applyBorder="1" applyAlignment="1">
      <alignment horizontal="center" vertical="center"/>
    </xf>
    <xf numFmtId="165" fontId="26" fillId="68" borderId="75" xfId="4" applyNumberFormat="1" applyFont="1" applyFill="1" applyBorder="1" applyAlignment="1">
      <alignment horizontal="center" wrapText="1"/>
    </xf>
    <xf numFmtId="165" fontId="26" fillId="68" borderId="76" xfId="4" applyNumberFormat="1" applyFont="1" applyFill="1" applyBorder="1" applyAlignment="1">
      <alignment horizontal="center" wrapText="1"/>
    </xf>
    <xf numFmtId="166" fontId="26" fillId="68" borderId="77" xfId="2" applyNumberFormat="1" applyFont="1" applyFill="1" applyBorder="1" applyAlignment="1">
      <alignment horizontal="center" wrapText="1"/>
    </xf>
    <xf numFmtId="0" fontId="116" fillId="63" borderId="73" xfId="0" applyFont="1" applyFill="1" applyBorder="1" applyAlignment="1">
      <alignment horizontal="center" vertical="center" wrapText="1"/>
    </xf>
    <xf numFmtId="0" fontId="116" fillId="63" borderId="66" xfId="0" applyFont="1" applyFill="1" applyBorder="1" applyAlignment="1">
      <alignment horizontal="center" wrapText="1"/>
    </xf>
    <xf numFmtId="0" fontId="26" fillId="68" borderId="39" xfId="0" applyFont="1" applyFill="1" applyBorder="1" applyAlignment="1">
      <alignment horizontal="center" wrapText="1"/>
    </xf>
    <xf numFmtId="165" fontId="0" fillId="68" borderId="66" xfId="0" applyNumberFormat="1" applyFill="1" applyBorder="1" applyAlignment="1">
      <alignment vertical="top" wrapText="1"/>
    </xf>
    <xf numFmtId="0" fontId="26" fillId="68" borderId="74" xfId="0" applyFont="1" applyFill="1" applyBorder="1" applyAlignment="1">
      <alignment horizontal="center" wrapText="1"/>
    </xf>
    <xf numFmtId="0" fontId="116" fillId="63" borderId="44" xfId="0" applyFont="1" applyFill="1" applyBorder="1" applyAlignment="1">
      <alignment horizontal="center" vertical="center" wrapText="1"/>
    </xf>
    <xf numFmtId="0" fontId="13" fillId="0" borderId="0" xfId="0" applyFont="1" applyAlignment="1">
      <alignment horizontal="center" vertical="center"/>
    </xf>
    <xf numFmtId="0" fontId="116" fillId="0" borderId="0" xfId="0" applyFont="1" applyAlignment="1">
      <alignment horizontal="center" vertical="center" wrapText="1"/>
    </xf>
    <xf numFmtId="0" fontId="116" fillId="0" borderId="0" xfId="0" applyFont="1" applyAlignment="1">
      <alignment horizontal="center" vertical="center"/>
    </xf>
    <xf numFmtId="165" fontId="0" fillId="0" borderId="0" xfId="1260" applyNumberFormat="1" applyFont="1" applyFill="1" applyBorder="1" applyAlignment="1">
      <alignment horizontal="center" vertical="center" wrapText="1"/>
    </xf>
    <xf numFmtId="0" fontId="116" fillId="63" borderId="75" xfId="0" applyFont="1" applyFill="1" applyBorder="1" applyAlignment="1">
      <alignment horizontal="center" vertical="center" wrapText="1"/>
    </xf>
    <xf numFmtId="0" fontId="116" fillId="63" borderId="25" xfId="0" applyFont="1" applyFill="1" applyBorder="1" applyAlignment="1">
      <alignment vertical="center" wrapText="1"/>
    </xf>
    <xf numFmtId="0" fontId="116" fillId="63" borderId="46" xfId="0" applyFont="1" applyFill="1" applyBorder="1" applyAlignment="1">
      <alignment horizontal="center" vertical="center" wrapText="1"/>
    </xf>
    <xf numFmtId="0" fontId="0" fillId="0" borderId="85" xfId="0" applyBorder="1" applyAlignment="1">
      <alignment horizontal="center" wrapText="1"/>
    </xf>
    <xf numFmtId="0" fontId="0" fillId="0" borderId="51" xfId="0" applyBorder="1" applyAlignment="1" applyProtection="1">
      <alignment horizontal="center" wrapText="1"/>
      <protection locked="0"/>
    </xf>
    <xf numFmtId="166" fontId="0" fillId="0" borderId="62" xfId="2" applyNumberFormat="1" applyFont="1" applyBorder="1" applyAlignment="1" applyProtection="1">
      <alignment horizontal="center"/>
      <protection locked="0"/>
    </xf>
    <xf numFmtId="0" fontId="0" fillId="0" borderId="51" xfId="0" applyBorder="1" applyAlignment="1">
      <alignment horizontal="center"/>
    </xf>
    <xf numFmtId="166" fontId="0" fillId="59" borderId="62" xfId="2" applyNumberFormat="1" applyFont="1" applyFill="1" applyBorder="1" applyAlignment="1" applyProtection="1">
      <alignment horizontal="center"/>
      <protection locked="0"/>
    </xf>
    <xf numFmtId="0" fontId="0" fillId="59" borderId="51" xfId="0" applyFill="1" applyBorder="1" applyAlignment="1" applyProtection="1">
      <alignment horizontal="center" wrapText="1"/>
      <protection locked="0"/>
    </xf>
    <xf numFmtId="0" fontId="0" fillId="59" borderId="51" xfId="0" applyFill="1" applyBorder="1" applyAlignment="1">
      <alignment horizontal="center"/>
    </xf>
    <xf numFmtId="0" fontId="26" fillId="64" borderId="71" xfId="0" applyFont="1" applyFill="1" applyBorder="1" applyAlignment="1" applyProtection="1">
      <alignment horizontal="center" vertical="center" wrapText="1"/>
      <protection locked="0"/>
    </xf>
    <xf numFmtId="0" fontId="26" fillId="64" borderId="66" xfId="0" applyFont="1" applyFill="1" applyBorder="1" applyAlignment="1" applyProtection="1">
      <alignment horizontal="center" vertical="center" wrapText="1"/>
      <protection locked="0"/>
    </xf>
    <xf numFmtId="0" fontId="26" fillId="64" borderId="73" xfId="0" applyFont="1" applyFill="1" applyBorder="1" applyAlignment="1" applyProtection="1">
      <alignment horizontal="center" vertical="center" wrapText="1"/>
      <protection locked="0"/>
    </xf>
    <xf numFmtId="166" fontId="26" fillId="0" borderId="0" xfId="2" applyNumberFormat="1" applyFont="1" applyBorder="1" applyAlignment="1" applyProtection="1">
      <alignment wrapText="1"/>
      <protection locked="0"/>
    </xf>
    <xf numFmtId="2" fontId="26" fillId="0" borderId="0" xfId="4" applyNumberFormat="1" applyFont="1" applyBorder="1" applyAlignment="1" applyProtection="1">
      <alignment horizontal="center" vertical="center" wrapText="1"/>
      <protection locked="0"/>
    </xf>
    <xf numFmtId="166" fontId="26" fillId="0" borderId="0" xfId="2" applyNumberFormat="1" applyFont="1" applyBorder="1" applyAlignment="1" applyProtection="1">
      <alignment horizontal="center"/>
      <protection locked="0"/>
    </xf>
    <xf numFmtId="0" fontId="0" fillId="0" borderId="0" xfId="0" applyAlignment="1">
      <alignment vertical="top"/>
    </xf>
    <xf numFmtId="0" fontId="26" fillId="0" borderId="0" xfId="0" applyFont="1" applyAlignment="1">
      <alignment horizontal="center" vertical="top" wrapText="1"/>
    </xf>
    <xf numFmtId="0" fontId="26" fillId="0" borderId="24" xfId="0" applyFont="1" applyBorder="1" applyAlignment="1">
      <alignment vertical="top" wrapText="1"/>
    </xf>
    <xf numFmtId="0" fontId="26" fillId="62" borderId="46" xfId="0" applyFont="1" applyFill="1" applyBorder="1" applyAlignment="1">
      <alignment horizontal="center" vertical="top" wrapText="1"/>
    </xf>
    <xf numFmtId="0" fontId="52" fillId="0" borderId="0" xfId="0" applyFont="1" applyAlignment="1">
      <alignment vertical="top"/>
    </xf>
    <xf numFmtId="176" fontId="0" fillId="0" borderId="52" xfId="0" quotePrefix="1" applyNumberFormat="1" applyBorder="1" applyAlignment="1">
      <alignment horizontal="left" vertical="center" wrapText="1"/>
    </xf>
    <xf numFmtId="176" fontId="0" fillId="0" borderId="52" xfId="0" quotePrefix="1" applyNumberFormat="1" applyBorder="1" applyAlignment="1">
      <alignment vertical="center" wrapText="1"/>
    </xf>
    <xf numFmtId="176" fontId="0" fillId="0" borderId="52" xfId="0" applyNumberFormat="1" applyBorder="1" applyAlignment="1">
      <alignment horizontal="justify" vertical="center" wrapText="1"/>
    </xf>
    <xf numFmtId="0" fontId="26" fillId="68" borderId="52" xfId="0" applyFont="1" applyFill="1" applyBorder="1" applyAlignment="1">
      <alignment horizontal="justify" vertical="top" wrapText="1"/>
    </xf>
    <xf numFmtId="0" fontId="0" fillId="68" borderId="60" xfId="0" applyFill="1" applyBorder="1" applyAlignment="1">
      <alignment horizontal="justify" vertical="top" wrapText="1"/>
    </xf>
    <xf numFmtId="0" fontId="0" fillId="68" borderId="61" xfId="0" applyFill="1" applyBorder="1" applyAlignment="1">
      <alignment horizontal="justify" vertical="top" wrapText="1"/>
    </xf>
    <xf numFmtId="166" fontId="0" fillId="68" borderId="62" xfId="496" applyNumberFormat="1" applyFont="1" applyFill="1" applyBorder="1"/>
    <xf numFmtId="0" fontId="0" fillId="68" borderId="51" xfId="0" applyFill="1" applyBorder="1"/>
    <xf numFmtId="0" fontId="0" fillId="68" borderId="61" xfId="0" applyFill="1" applyBorder="1"/>
    <xf numFmtId="0" fontId="0" fillId="68" borderId="62" xfId="0" applyFill="1" applyBorder="1" applyAlignment="1">
      <alignment vertical="top"/>
    </xf>
    <xf numFmtId="0" fontId="116" fillId="63" borderId="66" xfId="0" quotePrefix="1" applyFont="1" applyFill="1" applyBorder="1" applyAlignment="1">
      <alignment horizontal="center" vertical="center" wrapText="1"/>
    </xf>
    <xf numFmtId="0" fontId="116" fillId="63" borderId="49" xfId="0" applyFont="1" applyFill="1" applyBorder="1" applyAlignment="1">
      <alignment horizontal="center" vertical="center" wrapText="1"/>
    </xf>
    <xf numFmtId="176" fontId="0" fillId="48" borderId="28" xfId="0" applyNumberFormat="1" applyFill="1" applyBorder="1" applyAlignment="1">
      <alignment horizontal="justify" vertical="top" wrapText="1"/>
    </xf>
    <xf numFmtId="0" fontId="26" fillId="0" borderId="28" xfId="0" applyFont="1" applyBorder="1" applyAlignment="1">
      <alignment horizontal="center" vertical="center" wrapText="1"/>
    </xf>
    <xf numFmtId="0" fontId="26" fillId="0" borderId="35" xfId="0" applyFont="1" applyBorder="1" applyAlignment="1">
      <alignment horizontal="center" vertical="center" wrapText="1"/>
    </xf>
    <xf numFmtId="0" fontId="26" fillId="0" borderId="44" xfId="0" applyFont="1" applyBorder="1" applyAlignment="1">
      <alignment horizontal="center" vertical="center" wrapText="1"/>
    </xf>
    <xf numFmtId="0" fontId="26" fillId="0" borderId="27" xfId="0" applyFont="1" applyBorder="1" applyAlignment="1">
      <alignment horizontal="center" vertical="center" wrapText="1"/>
    </xf>
    <xf numFmtId="0" fontId="26" fillId="0" borderId="68" xfId="0" applyFont="1" applyBorder="1" applyAlignment="1">
      <alignment horizontal="center" vertical="center" wrapText="1"/>
    </xf>
    <xf numFmtId="0" fontId="26" fillId="0" borderId="70" xfId="0" applyFont="1" applyBorder="1" applyAlignment="1">
      <alignment horizontal="center" vertical="center" wrapText="1"/>
    </xf>
    <xf numFmtId="0" fontId="26" fillId="0" borderId="30" xfId="0" applyFont="1" applyBorder="1" applyAlignment="1">
      <alignment horizontal="center" vertical="center" wrapText="1"/>
    </xf>
    <xf numFmtId="0" fontId="26" fillId="0" borderId="25" xfId="0" applyFont="1" applyBorder="1" applyAlignment="1">
      <alignment horizontal="center" vertical="center" wrapText="1"/>
    </xf>
    <xf numFmtId="0" fontId="116" fillId="63" borderId="31" xfId="0" applyFont="1" applyFill="1" applyBorder="1" applyAlignment="1">
      <alignment horizontal="center" vertical="center" wrapText="1"/>
    </xf>
    <xf numFmtId="0" fontId="116" fillId="63" borderId="34" xfId="0" applyFont="1" applyFill="1" applyBorder="1" applyAlignment="1">
      <alignment horizontal="center" vertical="center" wrapText="1"/>
    </xf>
    <xf numFmtId="0" fontId="116" fillId="63" borderId="29" xfId="0" applyFont="1" applyFill="1" applyBorder="1" applyAlignment="1">
      <alignment horizontal="center" vertical="center" wrapText="1"/>
    </xf>
    <xf numFmtId="0" fontId="0" fillId="0" borderId="24" xfId="0" applyBorder="1" applyAlignment="1">
      <alignment horizontal="center" vertical="center" wrapText="1"/>
    </xf>
    <xf numFmtId="0" fontId="116" fillId="63" borderId="88" xfId="0" applyFont="1" applyFill="1" applyBorder="1" applyAlignment="1">
      <alignment horizontal="center" vertical="center" wrapText="1"/>
    </xf>
    <xf numFmtId="0" fontId="116" fillId="63" borderId="90" xfId="0" applyFont="1" applyFill="1" applyBorder="1" applyAlignment="1">
      <alignment horizontal="center" vertical="center" wrapText="1"/>
    </xf>
    <xf numFmtId="0" fontId="116" fillId="63" borderId="89" xfId="0" applyFont="1" applyFill="1" applyBorder="1" applyAlignment="1">
      <alignment horizontal="center" vertical="center" wrapText="1"/>
    </xf>
    <xf numFmtId="0" fontId="0" fillId="0" borderId="83" xfId="0" applyBorder="1" applyAlignment="1">
      <alignment horizontal="center" vertical="center" wrapText="1"/>
    </xf>
    <xf numFmtId="0" fontId="0" fillId="0" borderId="0" xfId="0" applyAlignment="1">
      <alignment horizontal="left" vertical="center" wrapText="1" indent="6"/>
    </xf>
    <xf numFmtId="0" fontId="0" fillId="0" borderId="0" xfId="0" applyAlignment="1">
      <alignment horizontal="left" vertical="center" wrapText="1" indent="15"/>
    </xf>
    <xf numFmtId="0" fontId="0" fillId="0" borderId="0" xfId="0" applyAlignment="1">
      <alignment horizontal="left" vertical="center" wrapText="1" indent="5"/>
    </xf>
    <xf numFmtId="3" fontId="15" fillId="0" borderId="0" xfId="2" applyNumberFormat="1" applyFont="1" applyBorder="1" applyAlignment="1">
      <alignment horizontal="left" vertical="center" wrapText="1" indent="6"/>
    </xf>
    <xf numFmtId="0" fontId="0" fillId="0" borderId="0" xfId="0" applyAlignment="1">
      <alignment horizontal="left" vertical="center" wrapText="1"/>
    </xf>
    <xf numFmtId="0" fontId="52" fillId="0" borderId="0" xfId="0" applyFont="1" applyAlignment="1">
      <alignment vertical="center"/>
    </xf>
    <xf numFmtId="0" fontId="52" fillId="0" borderId="0" xfId="0" applyFont="1" applyAlignment="1">
      <alignment horizontal="left" vertical="center"/>
    </xf>
    <xf numFmtId="0" fontId="47" fillId="0" borderId="0" xfId="0" applyFont="1" applyAlignment="1">
      <alignment vertical="center"/>
    </xf>
    <xf numFmtId="0" fontId="116" fillId="63" borderId="83" xfId="0" applyFont="1" applyFill="1" applyBorder="1"/>
    <xf numFmtId="176" fontId="0" fillId="0" borderId="37" xfId="0" quotePrefix="1" applyNumberFormat="1" applyBorder="1" applyAlignment="1">
      <alignment horizontal="left" vertical="center" wrapText="1"/>
    </xf>
    <xf numFmtId="0" fontId="116" fillId="63" borderId="34" xfId="0" applyFont="1" applyFill="1" applyBorder="1" applyAlignment="1">
      <alignment horizontal="center"/>
    </xf>
    <xf numFmtId="0" fontId="116" fillId="63" borderId="49" xfId="0" applyFont="1" applyFill="1" applyBorder="1" applyAlignment="1">
      <alignment horizontal="center"/>
    </xf>
    <xf numFmtId="0" fontId="116" fillId="63" borderId="50" xfId="0" applyFont="1" applyFill="1" applyBorder="1" applyAlignment="1">
      <alignment horizontal="center"/>
    </xf>
    <xf numFmtId="0" fontId="116" fillId="63" borderId="48" xfId="0" applyFont="1" applyFill="1" applyBorder="1" applyAlignment="1">
      <alignment horizontal="center"/>
    </xf>
    <xf numFmtId="0" fontId="26" fillId="0" borderId="71" xfId="0" applyFont="1" applyBorder="1"/>
    <xf numFmtId="0" fontId="0" fillId="0" borderId="0" xfId="0" applyAlignment="1">
      <alignment horizontal="center" wrapText="1"/>
    </xf>
    <xf numFmtId="0" fontId="116" fillId="63" borderId="77" xfId="0" applyFont="1" applyFill="1" applyBorder="1" applyAlignment="1">
      <alignment horizontal="center" vertical="center"/>
    </xf>
    <xf numFmtId="0" fontId="116" fillId="63" borderId="47" xfId="0" applyFont="1" applyFill="1" applyBorder="1" applyAlignment="1">
      <alignment horizontal="center" vertical="center" wrapText="1"/>
    </xf>
    <xf numFmtId="0" fontId="12" fillId="0" borderId="0" xfId="331" applyFont="1"/>
    <xf numFmtId="0" fontId="116" fillId="63" borderId="66" xfId="335" applyFont="1" applyFill="1" applyBorder="1" applyAlignment="1">
      <alignment horizontal="center" vertical="center" wrapText="1"/>
    </xf>
    <xf numFmtId="0" fontId="116" fillId="63" borderId="66" xfId="0" applyFont="1" applyFill="1" applyBorder="1" applyAlignment="1">
      <alignment horizontal="center" vertical="center" wrapText="1"/>
    </xf>
    <xf numFmtId="0" fontId="26" fillId="69" borderId="37" xfId="0" applyFont="1" applyFill="1" applyBorder="1" applyAlignment="1">
      <alignment horizontal="left" vertical="center" wrapText="1"/>
    </xf>
    <xf numFmtId="0" fontId="26" fillId="69" borderId="52" xfId="0" applyFont="1" applyFill="1" applyBorder="1"/>
    <xf numFmtId="9" fontId="26" fillId="69" borderId="52" xfId="1" applyFont="1" applyFill="1" applyBorder="1"/>
    <xf numFmtId="0" fontId="26" fillId="69" borderId="28" xfId="0" applyFont="1" applyFill="1" applyBorder="1" applyAlignment="1">
      <alignment horizontal="center" wrapText="1"/>
    </xf>
    <xf numFmtId="180" fontId="26" fillId="69" borderId="28" xfId="0" applyNumberFormat="1" applyFont="1" applyFill="1" applyBorder="1" applyAlignment="1">
      <alignment horizontal="right" wrapText="1"/>
    </xf>
    <xf numFmtId="0" fontId="12" fillId="0" borderId="84" xfId="0" applyFont="1" applyBorder="1"/>
    <xf numFmtId="3" fontId="12" fillId="0" borderId="0" xfId="0" applyNumberFormat="1" applyFont="1"/>
    <xf numFmtId="0" fontId="12" fillId="0" borderId="27" xfId="0" applyFont="1" applyBorder="1"/>
    <xf numFmtId="0" fontId="12" fillId="0" borderId="24" xfId="0" applyFont="1" applyBorder="1"/>
    <xf numFmtId="0" fontId="12" fillId="0" borderId="39" xfId="0" applyFont="1" applyBorder="1"/>
    <xf numFmtId="0" fontId="116" fillId="63" borderId="75" xfId="331" applyFont="1" applyFill="1" applyBorder="1" applyAlignment="1">
      <alignment horizontal="center" vertical="center" wrapText="1"/>
    </xf>
    <xf numFmtId="3" fontId="116" fillId="63" borderId="76" xfId="331" applyNumberFormat="1" applyFont="1" applyFill="1" applyBorder="1" applyAlignment="1">
      <alignment horizontal="center" vertical="center" wrapText="1"/>
    </xf>
    <xf numFmtId="0" fontId="116" fillId="63" borderId="76" xfId="331" applyFont="1" applyFill="1" applyBorder="1" applyAlignment="1">
      <alignment horizontal="center" vertical="center" wrapText="1"/>
    </xf>
    <xf numFmtId="0" fontId="116" fillId="63" borderId="77" xfId="331" applyFont="1" applyFill="1" applyBorder="1" applyAlignment="1">
      <alignment horizontal="center" vertical="center" wrapText="1"/>
    </xf>
    <xf numFmtId="0" fontId="133" fillId="0" borderId="0" xfId="0" applyFont="1"/>
    <xf numFmtId="0" fontId="116" fillId="63" borderId="92" xfId="0" applyFont="1" applyFill="1" applyBorder="1" applyAlignment="1">
      <alignment horizontal="center" vertical="center"/>
    </xf>
    <xf numFmtId="0" fontId="26" fillId="64" borderId="86" xfId="0" applyFont="1" applyFill="1" applyBorder="1" applyAlignment="1">
      <alignment horizontal="center"/>
    </xf>
    <xf numFmtId="0" fontId="26" fillId="64" borderId="76" xfId="0" applyFont="1" applyFill="1" applyBorder="1" applyAlignment="1">
      <alignment horizontal="center"/>
    </xf>
    <xf numFmtId="0" fontId="26" fillId="64" borderId="77" xfId="0" applyFont="1" applyFill="1" applyBorder="1" applyAlignment="1">
      <alignment horizontal="center"/>
    </xf>
    <xf numFmtId="9" fontId="116" fillId="63" borderId="76" xfId="0" applyNumberFormat="1" applyFont="1" applyFill="1" applyBorder="1" applyAlignment="1">
      <alignment horizontal="center" vertical="center" wrapText="1"/>
    </xf>
    <xf numFmtId="0" fontId="52" fillId="0" borderId="24" xfId="0" applyFont="1" applyBorder="1"/>
    <xf numFmtId="0" fontId="116" fillId="63" borderId="92" xfId="329" applyFont="1" applyFill="1" applyBorder="1" applyAlignment="1">
      <alignment horizontal="center" vertical="center" wrapText="1"/>
    </xf>
    <xf numFmtId="0" fontId="104" fillId="64" borderId="66" xfId="329" applyFill="1" applyBorder="1"/>
    <xf numFmtId="0" fontId="26" fillId="69" borderId="28" xfId="335" applyFont="1" applyFill="1" applyBorder="1"/>
    <xf numFmtId="0" fontId="0" fillId="69" borderId="28" xfId="335" applyFont="1" applyFill="1" applyBorder="1"/>
    <xf numFmtId="0" fontId="96" fillId="69" borderId="28" xfId="335" applyFont="1" applyFill="1" applyBorder="1" applyAlignment="1">
      <alignment horizontal="center"/>
    </xf>
    <xf numFmtId="166" fontId="96" fillId="69" borderId="28" xfId="335" applyNumberFormat="1" applyFont="1" applyFill="1" applyBorder="1" applyAlignment="1">
      <alignment horizontal="center"/>
    </xf>
    <xf numFmtId="0" fontId="0" fillId="69" borderId="28" xfId="335" applyFont="1" applyFill="1" applyBorder="1" applyAlignment="1">
      <alignment horizontal="center"/>
    </xf>
    <xf numFmtId="0" fontId="26" fillId="69" borderId="52" xfId="335" applyFont="1" applyFill="1" applyBorder="1"/>
    <xf numFmtId="0" fontId="0" fillId="69" borderId="62" xfId="0" applyFill="1" applyBorder="1"/>
    <xf numFmtId="165" fontId="0" fillId="69" borderId="61" xfId="1260" applyNumberFormat="1" applyFont="1" applyFill="1" applyBorder="1"/>
    <xf numFmtId="0" fontId="0" fillId="69" borderId="52" xfId="331" applyFont="1" applyFill="1" applyBorder="1"/>
    <xf numFmtId="165" fontId="0" fillId="69" borderId="51" xfId="1260" applyNumberFormat="1" applyFont="1" applyFill="1" applyBorder="1" applyAlignment="1">
      <alignment horizontal="left" indent="1"/>
    </xf>
    <xf numFmtId="0" fontId="0" fillId="69" borderId="62" xfId="331" applyFont="1" applyFill="1" applyBorder="1" applyAlignment="1">
      <alignment horizontal="left" indent="5"/>
    </xf>
    <xf numFmtId="0" fontId="26" fillId="69" borderId="28" xfId="0" applyFont="1" applyFill="1" applyBorder="1"/>
    <xf numFmtId="0" fontId="0" fillId="69" borderId="28" xfId="0" applyFill="1" applyBorder="1"/>
    <xf numFmtId="0" fontId="0" fillId="69" borderId="51" xfId="0" applyFill="1" applyBorder="1"/>
    <xf numFmtId="0" fontId="0" fillId="69" borderId="61" xfId="0" applyFill="1" applyBorder="1"/>
    <xf numFmtId="0" fontId="0" fillId="0" borderId="27" xfId="0" applyBorder="1"/>
    <xf numFmtId="0" fontId="0" fillId="69" borderId="34" xfId="0" applyFill="1" applyBorder="1"/>
    <xf numFmtId="0" fontId="26" fillId="69" borderId="61" xfId="0" applyFont="1" applyFill="1" applyBorder="1"/>
    <xf numFmtId="0" fontId="26" fillId="69" borderId="54" xfId="0" applyFont="1" applyFill="1" applyBorder="1"/>
    <xf numFmtId="0" fontId="26" fillId="69" borderId="62" xfId="0" applyFont="1" applyFill="1" applyBorder="1"/>
    <xf numFmtId="0" fontId="116" fillId="63" borderId="54" xfId="0" applyFont="1" applyFill="1" applyBorder="1" applyAlignment="1">
      <alignment horizontal="center" vertical="center"/>
    </xf>
    <xf numFmtId="0" fontId="52" fillId="0" borderId="84" xfId="0" applyFont="1" applyBorder="1" applyAlignment="1">
      <alignment vertical="top"/>
    </xf>
    <xf numFmtId="0" fontId="52" fillId="0" borderId="27" xfId="0" applyFont="1" applyBorder="1" applyAlignment="1">
      <alignment vertical="top"/>
    </xf>
    <xf numFmtId="0" fontId="52" fillId="0" borderId="39" xfId="0" applyFont="1" applyBorder="1" applyAlignment="1">
      <alignment vertical="top"/>
    </xf>
    <xf numFmtId="0" fontId="26" fillId="69" borderId="71" xfId="0" applyFont="1" applyFill="1" applyBorder="1"/>
    <xf numFmtId="9" fontId="52" fillId="0" borderId="0" xfId="1" applyFont="1" applyFill="1" applyBorder="1"/>
    <xf numFmtId="0" fontId="26" fillId="64" borderId="29" xfId="0" applyFont="1" applyFill="1" applyBorder="1" applyAlignment="1">
      <alignment horizontal="center" wrapText="1"/>
    </xf>
    <xf numFmtId="0" fontId="26" fillId="64" borderId="30" xfId="0" applyFont="1" applyFill="1" applyBorder="1" applyAlignment="1">
      <alignment horizontal="center" wrapText="1"/>
    </xf>
    <xf numFmtId="0" fontId="26" fillId="64" borderId="32" xfId="0" applyFont="1" applyFill="1" applyBorder="1" applyAlignment="1">
      <alignment horizontal="center" wrapText="1"/>
    </xf>
    <xf numFmtId="0" fontId="104" fillId="0" borderId="84" xfId="0" applyFont="1" applyBorder="1"/>
    <xf numFmtId="14" fontId="26" fillId="0" borderId="0" xfId="0" applyNumberFormat="1" applyFont="1"/>
    <xf numFmtId="42" fontId="15" fillId="0" borderId="0" xfId="1" applyNumberFormat="1" applyFont="1" applyFill="1" applyBorder="1"/>
    <xf numFmtId="42" fontId="13" fillId="0" borderId="0" xfId="1" applyNumberFormat="1" applyFont="1" applyFill="1" applyBorder="1"/>
    <xf numFmtId="42" fontId="15" fillId="0" borderId="0" xfId="0" applyNumberFormat="1" applyFont="1"/>
    <xf numFmtId="0" fontId="0" fillId="0" borderId="84" xfId="0" applyBorder="1"/>
    <xf numFmtId="0" fontId="116" fillId="63" borderId="56" xfId="0" applyFont="1" applyFill="1" applyBorder="1" applyAlignment="1">
      <alignment horizontal="center" vertical="center" wrapText="1"/>
    </xf>
    <xf numFmtId="0" fontId="104" fillId="0" borderId="27" xfId="0" applyFont="1" applyBorder="1"/>
    <xf numFmtId="0" fontId="100" fillId="0" borderId="27" xfId="0" applyFont="1" applyBorder="1"/>
    <xf numFmtId="0" fontId="100" fillId="0" borderId="24" xfId="0" applyFont="1" applyBorder="1"/>
    <xf numFmtId="0" fontId="100" fillId="0" borderId="39" xfId="0" applyFont="1" applyBorder="1"/>
    <xf numFmtId="0" fontId="116" fillId="0" borderId="0" xfId="0" applyFont="1"/>
    <xf numFmtId="3" fontId="26" fillId="0" borderId="0" xfId="1703" applyNumberFormat="1" applyFont="1" applyAlignment="1">
      <alignment horizontal="right" vertical="center"/>
    </xf>
    <xf numFmtId="0" fontId="15" fillId="0" borderId="73" xfId="0" applyFont="1" applyBorder="1"/>
    <xf numFmtId="0" fontId="15" fillId="0" borderId="74" xfId="0" applyFont="1" applyBorder="1"/>
    <xf numFmtId="0" fontId="116" fillId="63" borderId="72" xfId="0" applyFont="1" applyFill="1" applyBorder="1" applyAlignment="1">
      <alignment horizontal="center" vertical="center"/>
    </xf>
    <xf numFmtId="0" fontId="116" fillId="63" borderId="93" xfId="0" applyFont="1" applyFill="1" applyBorder="1" applyAlignment="1">
      <alignment horizontal="center" vertical="center"/>
    </xf>
    <xf numFmtId="0" fontId="116" fillId="63" borderId="94" xfId="0" applyFont="1" applyFill="1" applyBorder="1" applyAlignment="1">
      <alignment horizontal="center" vertical="center"/>
    </xf>
    <xf numFmtId="0" fontId="116" fillId="63" borderId="86" xfId="0" applyFont="1" applyFill="1" applyBorder="1" applyAlignment="1">
      <alignment horizontal="center" vertical="center"/>
    </xf>
    <xf numFmtId="3" fontId="52" fillId="0" borderId="74" xfId="0" applyNumberFormat="1" applyFont="1" applyBorder="1"/>
    <xf numFmtId="0" fontId="12" fillId="0" borderId="74" xfId="0" applyFont="1" applyBorder="1" applyAlignment="1">
      <alignment wrapText="1"/>
    </xf>
    <xf numFmtId="3" fontId="0" fillId="0" borderId="0" xfId="0" applyNumberFormat="1" applyAlignment="1">
      <alignment horizontal="right" vertical="center"/>
    </xf>
    <xf numFmtId="9" fontId="0" fillId="0" borderId="27" xfId="0" applyNumberFormat="1" applyBorder="1" applyAlignment="1">
      <alignment horizontal="center" vertical="center"/>
    </xf>
    <xf numFmtId="0" fontId="26" fillId="69" borderId="28" xfId="0" applyFont="1" applyFill="1" applyBorder="1" applyAlignment="1">
      <alignment vertical="center" wrapText="1"/>
    </xf>
    <xf numFmtId="0" fontId="26" fillId="69" borderId="53" xfId="0" applyFont="1" applyFill="1" applyBorder="1" applyAlignment="1">
      <alignment horizontal="center" vertical="center" wrapText="1"/>
    </xf>
    <xf numFmtId="0" fontId="26" fillId="69" borderId="28" xfId="0" applyFont="1" applyFill="1" applyBorder="1" applyAlignment="1">
      <alignment horizontal="center" vertical="center" wrapText="1"/>
    </xf>
    <xf numFmtId="0" fontId="26" fillId="69" borderId="97" xfId="0" applyFont="1" applyFill="1" applyBorder="1" applyAlignment="1">
      <alignment vertical="center"/>
    </xf>
    <xf numFmtId="0" fontId="26" fillId="69" borderId="98" xfId="0" applyFont="1" applyFill="1" applyBorder="1" applyAlignment="1">
      <alignment horizontal="center" vertical="center"/>
    </xf>
    <xf numFmtId="0" fontId="26" fillId="69" borderId="97" xfId="0" applyFont="1" applyFill="1" applyBorder="1" applyAlignment="1">
      <alignment horizontal="center" vertical="center"/>
    </xf>
    <xf numFmtId="0" fontId="26" fillId="68" borderId="49" xfId="762" applyFont="1" applyFill="1" applyBorder="1" applyAlignment="1">
      <alignment horizontal="center"/>
    </xf>
    <xf numFmtId="0" fontId="26" fillId="68" borderId="50" xfId="762" applyFont="1" applyFill="1" applyBorder="1" applyAlignment="1">
      <alignment horizontal="center"/>
    </xf>
    <xf numFmtId="0" fontId="26" fillId="68" borderId="48" xfId="762" applyFont="1" applyFill="1" applyBorder="1" applyAlignment="1">
      <alignment horizontal="center"/>
    </xf>
    <xf numFmtId="0" fontId="26" fillId="68" borderId="59" xfId="762" applyFont="1" applyFill="1" applyBorder="1" applyAlignment="1">
      <alignment horizontal="center"/>
    </xf>
    <xf numFmtId="0" fontId="26" fillId="68" borderId="64" xfId="762" applyFont="1" applyFill="1" applyBorder="1" applyAlignment="1">
      <alignment horizontal="center"/>
    </xf>
    <xf numFmtId="0" fontId="124" fillId="0" borderId="52" xfId="0" applyFont="1" applyBorder="1"/>
    <xf numFmtId="0" fontId="135" fillId="56" borderId="27" xfId="0" applyFont="1" applyFill="1" applyBorder="1"/>
    <xf numFmtId="0" fontId="124" fillId="0" borderId="61" xfId="0" applyFont="1" applyBorder="1"/>
    <xf numFmtId="165" fontId="94" fillId="0" borderId="61" xfId="0" applyNumberFormat="1" applyFont="1" applyBorder="1"/>
    <xf numFmtId="0" fontId="124" fillId="0" borderId="58" xfId="0" applyFont="1" applyBorder="1"/>
    <xf numFmtId="9" fontId="26" fillId="62" borderId="34" xfId="150" applyFont="1" applyFill="1" applyBorder="1" applyAlignment="1">
      <alignment horizontal="right" vertical="center"/>
    </xf>
    <xf numFmtId="0" fontId="104" fillId="0" borderId="102" xfId="762" quotePrefix="1" applyBorder="1" applyAlignment="1">
      <alignment horizontal="left" vertical="center" wrapText="1"/>
    </xf>
    <xf numFmtId="9" fontId="0" fillId="62" borderId="114" xfId="150" applyFont="1" applyFill="1" applyBorder="1" applyAlignment="1">
      <alignment horizontal="right" vertical="center"/>
    </xf>
    <xf numFmtId="9" fontId="0" fillId="62" borderId="112" xfId="150" applyFont="1" applyFill="1" applyBorder="1" applyAlignment="1">
      <alignment horizontal="right" vertical="center"/>
    </xf>
    <xf numFmtId="9" fontId="0" fillId="62" borderId="115" xfId="150" applyFont="1" applyFill="1" applyBorder="1" applyAlignment="1">
      <alignment horizontal="right" vertical="center"/>
    </xf>
    <xf numFmtId="0" fontId="0" fillId="0" borderId="97" xfId="335" applyFont="1" applyBorder="1"/>
    <xf numFmtId="0" fontId="26" fillId="62" borderId="28" xfId="335" applyFont="1" applyFill="1" applyBorder="1"/>
    <xf numFmtId="0" fontId="0" fillId="62" borderId="108" xfId="762" applyFont="1" applyFill="1" applyBorder="1"/>
    <xf numFmtId="0" fontId="104" fillId="62" borderId="108" xfId="762" applyFill="1" applyBorder="1"/>
    <xf numFmtId="0" fontId="116" fillId="63" borderId="119" xfId="762" applyFont="1" applyFill="1" applyBorder="1" applyAlignment="1">
      <alignment horizontal="center"/>
    </xf>
    <xf numFmtId="0" fontId="14" fillId="62" borderId="108" xfId="762" applyFont="1" applyFill="1" applyBorder="1"/>
    <xf numFmtId="0" fontId="14" fillId="62" borderId="109" xfId="762" applyFont="1" applyFill="1" applyBorder="1"/>
    <xf numFmtId="0" fontId="14" fillId="62" borderId="110" xfId="762" applyFont="1" applyFill="1" applyBorder="1"/>
    <xf numFmtId="0" fontId="0" fillId="57" borderId="128" xfId="335" applyFont="1" applyFill="1" applyBorder="1"/>
    <xf numFmtId="0" fontId="0" fillId="57" borderId="114" xfId="335" applyFont="1" applyFill="1" applyBorder="1"/>
    <xf numFmtId="0" fontId="0" fillId="57" borderId="113" xfId="335" applyFont="1" applyFill="1" applyBorder="1"/>
    <xf numFmtId="0" fontId="116" fillId="63" borderId="57" xfId="762" applyFont="1" applyFill="1" applyBorder="1" applyAlignment="1">
      <alignment horizontal="center"/>
    </xf>
    <xf numFmtId="0" fontId="116" fillId="63" borderId="122" xfId="762" applyFont="1" applyFill="1" applyBorder="1" applyAlignment="1">
      <alignment horizontal="center"/>
    </xf>
    <xf numFmtId="0" fontId="106" fillId="62" borderId="108" xfId="762" applyFont="1" applyFill="1" applyBorder="1"/>
    <xf numFmtId="0" fontId="106" fillId="62" borderId="109" xfId="762" applyFont="1" applyFill="1" applyBorder="1"/>
    <xf numFmtId="0" fontId="106" fillId="62" borderId="110" xfId="762" applyFont="1" applyFill="1" applyBorder="1"/>
    <xf numFmtId="0" fontId="26" fillId="68" borderId="38" xfId="335" applyFont="1" applyFill="1" applyBorder="1"/>
    <xf numFmtId="0" fontId="0" fillId="68" borderId="132" xfId="331" applyFont="1" applyFill="1" applyBorder="1"/>
    <xf numFmtId="0" fontId="0" fillId="0" borderId="97" xfId="331" applyFont="1" applyBorder="1"/>
    <xf numFmtId="0" fontId="0" fillId="0" borderId="120" xfId="331" applyFont="1" applyBorder="1"/>
    <xf numFmtId="0" fontId="0" fillId="0" borderId="122" xfId="331" applyFont="1" applyBorder="1"/>
    <xf numFmtId="5" fontId="26" fillId="68" borderId="129" xfId="0" applyNumberFormat="1" applyFont="1" applyFill="1" applyBorder="1" applyAlignment="1">
      <alignment horizontal="left"/>
    </xf>
    <xf numFmtId="0" fontId="0" fillId="0" borderId="108" xfId="762" applyFont="1" applyBorder="1"/>
    <xf numFmtId="0" fontId="106" fillId="0" borderId="108" xfId="762" applyFont="1" applyBorder="1"/>
    <xf numFmtId="0" fontId="106" fillId="0" borderId="109" xfId="762" applyFont="1" applyBorder="1"/>
    <xf numFmtId="0" fontId="106" fillId="0" borderId="110" xfId="762" applyFont="1" applyBorder="1"/>
    <xf numFmtId="165" fontId="0" fillId="62" borderId="51" xfId="331" applyNumberFormat="1" applyFont="1" applyFill="1" applyBorder="1" applyAlignment="1">
      <alignment horizontal="left" indent="1"/>
    </xf>
    <xf numFmtId="165" fontId="0" fillId="62" borderId="61" xfId="331" applyNumberFormat="1" applyFont="1" applyFill="1" applyBorder="1"/>
    <xf numFmtId="177" fontId="0" fillId="62" borderId="61" xfId="331" applyNumberFormat="1" applyFont="1" applyFill="1" applyBorder="1"/>
    <xf numFmtId="171" fontId="0" fillId="62" borderId="62" xfId="146" applyNumberFormat="1" applyFont="1" applyFill="1" applyBorder="1" applyAlignment="1">
      <alignment horizontal="left" indent="5"/>
    </xf>
    <xf numFmtId="165" fontId="0" fillId="62" borderId="105" xfId="331" applyNumberFormat="1" applyFont="1" applyFill="1" applyBorder="1" applyAlignment="1">
      <alignment horizontal="left" indent="1"/>
    </xf>
    <xf numFmtId="165" fontId="0" fillId="62" borderId="104" xfId="331" applyNumberFormat="1" applyFont="1" applyFill="1" applyBorder="1"/>
    <xf numFmtId="177" fontId="0" fillId="62" borderId="104" xfId="331" applyNumberFormat="1" applyFont="1" applyFill="1" applyBorder="1"/>
    <xf numFmtId="171" fontId="0" fillId="62" borderId="106" xfId="146" applyNumberFormat="1" applyFont="1" applyFill="1" applyBorder="1" applyAlignment="1">
      <alignment horizontal="left" indent="5"/>
    </xf>
    <xf numFmtId="0" fontId="0" fillId="62" borderId="34" xfId="331" applyFont="1" applyFill="1" applyBorder="1" applyAlignment="1">
      <alignment horizontal="left" indent="5"/>
    </xf>
    <xf numFmtId="165" fontId="0" fillId="62" borderId="34" xfId="1260" applyNumberFormat="1" applyFont="1" applyFill="1" applyBorder="1"/>
    <xf numFmtId="44" fontId="0" fillId="62" borderId="34" xfId="1290" applyFont="1" applyFill="1" applyBorder="1"/>
    <xf numFmtId="171" fontId="0" fillId="62" borderId="127" xfId="146" applyNumberFormat="1" applyFont="1" applyFill="1" applyBorder="1" applyAlignment="1">
      <alignment horizontal="left" indent="5"/>
    </xf>
    <xf numFmtId="171" fontId="0" fillId="62" borderId="63" xfId="146" applyNumberFormat="1" applyFont="1" applyFill="1" applyBorder="1" applyAlignment="1">
      <alignment horizontal="left" indent="5"/>
    </xf>
    <xf numFmtId="171" fontId="0" fillId="62" borderId="57" xfId="146" applyNumberFormat="1" applyFont="1" applyFill="1" applyBorder="1" applyAlignment="1">
      <alignment horizontal="left" indent="5"/>
    </xf>
    <xf numFmtId="171" fontId="0" fillId="62" borderId="68" xfId="146" applyNumberFormat="1" applyFont="1" applyFill="1" applyBorder="1" applyAlignment="1">
      <alignment horizontal="left" indent="3"/>
    </xf>
    <xf numFmtId="171" fontId="0" fillId="62" borderId="134" xfId="146" applyNumberFormat="1" applyFont="1" applyFill="1" applyBorder="1" applyAlignment="1">
      <alignment horizontal="right"/>
    </xf>
    <xf numFmtId="177" fontId="0" fillId="62" borderId="63" xfId="331" applyNumberFormat="1" applyFont="1" applyFill="1" applyBorder="1"/>
    <xf numFmtId="171" fontId="0" fillId="62" borderId="51" xfId="146" applyNumberFormat="1" applyFont="1" applyFill="1" applyBorder="1" applyAlignment="1">
      <alignment horizontal="left" indent="3"/>
    </xf>
    <xf numFmtId="171" fontId="0" fillId="62" borderId="49" xfId="146" applyNumberFormat="1" applyFont="1" applyFill="1" applyBorder="1" applyAlignment="1">
      <alignment horizontal="left" indent="3"/>
    </xf>
    <xf numFmtId="171" fontId="0" fillId="62" borderId="133" xfId="146" applyNumberFormat="1" applyFont="1" applyFill="1" applyBorder="1" applyAlignment="1">
      <alignment horizontal="right"/>
    </xf>
    <xf numFmtId="166" fontId="104" fillId="62" borderId="123" xfId="30976" applyNumberFormat="1" applyFont="1" applyFill="1" applyBorder="1"/>
    <xf numFmtId="166" fontId="104" fillId="62" borderId="130" xfId="2" applyNumberFormat="1" applyFont="1" applyFill="1" applyBorder="1"/>
    <xf numFmtId="166" fontId="104" fillId="62" borderId="131" xfId="2" applyNumberFormat="1" applyFont="1" applyFill="1" applyBorder="1"/>
    <xf numFmtId="0" fontId="0" fillId="0" borderId="0" xfId="331" applyFont="1" applyAlignment="1">
      <alignment vertical="top" wrapText="1"/>
    </xf>
    <xf numFmtId="165" fontId="0" fillId="62" borderId="51" xfId="331" applyNumberFormat="1" applyFont="1" applyFill="1" applyBorder="1"/>
    <xf numFmtId="171" fontId="0" fillId="62" borderId="62" xfId="146" applyNumberFormat="1" applyFont="1" applyFill="1" applyBorder="1"/>
    <xf numFmtId="0" fontId="96" fillId="61" borderId="75" xfId="331" applyFont="1" applyFill="1" applyBorder="1"/>
    <xf numFmtId="0" fontId="0" fillId="61" borderId="47" xfId="331" applyFont="1" applyFill="1" applyBorder="1"/>
    <xf numFmtId="0" fontId="96" fillId="61" borderId="34" xfId="331" applyFont="1" applyFill="1" applyBorder="1"/>
    <xf numFmtId="0" fontId="96" fillId="61" borderId="50" xfId="331" applyFont="1" applyFill="1" applyBorder="1"/>
    <xf numFmtId="166" fontId="0" fillId="62" borderId="51" xfId="1290" applyNumberFormat="1" applyFont="1" applyFill="1" applyBorder="1"/>
    <xf numFmtId="0" fontId="26" fillId="68" borderId="132" xfId="335" applyFont="1" applyFill="1" applyBorder="1"/>
    <xf numFmtId="0" fontId="26" fillId="68" borderId="132" xfId="331" applyFont="1" applyFill="1" applyBorder="1"/>
    <xf numFmtId="0" fontId="26" fillId="62" borderId="34" xfId="331" applyFont="1" applyFill="1" applyBorder="1" applyAlignment="1">
      <alignment horizontal="left" indent="6"/>
    </xf>
    <xf numFmtId="165" fontId="26" fillId="62" borderId="34" xfId="1260" applyNumberFormat="1" applyFont="1" applyFill="1" applyBorder="1"/>
    <xf numFmtId="44" fontId="26" fillId="62" borderId="34" xfId="1290" applyFont="1" applyFill="1" applyBorder="1"/>
    <xf numFmtId="171" fontId="26" fillId="62" borderId="127" xfId="146" applyNumberFormat="1" applyFont="1" applyFill="1" applyBorder="1"/>
    <xf numFmtId="0" fontId="116" fillId="63" borderId="80" xfId="331" applyFont="1" applyFill="1" applyBorder="1"/>
    <xf numFmtId="165" fontId="0" fillId="62" borderId="95" xfId="331" applyNumberFormat="1" applyFont="1" applyFill="1" applyBorder="1"/>
    <xf numFmtId="0" fontId="116" fillId="63" borderId="120" xfId="331" applyFont="1" applyFill="1" applyBorder="1"/>
    <xf numFmtId="0" fontId="0" fillId="0" borderId="135" xfId="331" applyFont="1" applyBorder="1"/>
    <xf numFmtId="0" fontId="26" fillId="68" borderId="129" xfId="335" applyFont="1" applyFill="1" applyBorder="1"/>
    <xf numFmtId="0" fontId="26" fillId="68" borderId="136" xfId="331" applyFont="1" applyFill="1" applyBorder="1"/>
    <xf numFmtId="165" fontId="26" fillId="62" borderId="39" xfId="331" applyNumberFormat="1" applyFont="1" applyFill="1" applyBorder="1"/>
    <xf numFmtId="0" fontId="0" fillId="0" borderId="102" xfId="335" applyFont="1" applyBorder="1"/>
    <xf numFmtId="0" fontId="0" fillId="0" borderId="137" xfId="331" applyFont="1" applyBorder="1"/>
    <xf numFmtId="165" fontId="0" fillId="62" borderId="98" xfId="331" applyNumberFormat="1" applyFont="1" applyFill="1" applyBorder="1"/>
    <xf numFmtId="166" fontId="0" fillId="62" borderId="80" xfId="1290" applyNumberFormat="1" applyFont="1" applyFill="1" applyBorder="1"/>
    <xf numFmtId="166" fontId="0" fillId="62" borderId="27" xfId="1290" applyNumberFormat="1" applyFont="1" applyFill="1" applyBorder="1"/>
    <xf numFmtId="166" fontId="0" fillId="62" borderId="57" xfId="1290" applyNumberFormat="1" applyFont="1" applyFill="1" applyBorder="1"/>
    <xf numFmtId="166" fontId="0" fillId="62" borderId="120" xfId="1290" applyNumberFormat="1" applyFont="1" applyFill="1" applyBorder="1"/>
    <xf numFmtId="166" fontId="0" fillId="62" borderId="121" xfId="1290" applyNumberFormat="1" applyFont="1" applyFill="1" applyBorder="1"/>
    <xf numFmtId="166" fontId="0" fillId="62" borderId="122" xfId="1290" applyNumberFormat="1" applyFont="1" applyFill="1" applyBorder="1"/>
    <xf numFmtId="0" fontId="124" fillId="0" borderId="129" xfId="0" applyFont="1" applyBorder="1"/>
    <xf numFmtId="0" fontId="26" fillId="68" borderId="28" xfId="0" applyFont="1" applyFill="1" applyBorder="1"/>
    <xf numFmtId="0" fontId="124" fillId="68" borderId="28" xfId="0" applyFont="1" applyFill="1" applyBorder="1"/>
    <xf numFmtId="0" fontId="0" fillId="57" borderId="97" xfId="0" applyFill="1" applyBorder="1"/>
    <xf numFmtId="0" fontId="26" fillId="68" borderId="132" xfId="0" applyFont="1" applyFill="1" applyBorder="1"/>
    <xf numFmtId="0" fontId="124" fillId="68" borderId="132" xfId="0" applyFont="1" applyFill="1" applyBorder="1"/>
    <xf numFmtId="0" fontId="116" fillId="63" borderId="39" xfId="762" applyFont="1" applyFill="1" applyBorder="1" applyAlignment="1">
      <alignment horizontal="center"/>
    </xf>
    <xf numFmtId="0" fontId="0" fillId="0" borderId="34" xfId="0" applyBorder="1" applyAlignment="1">
      <alignment horizontal="center"/>
    </xf>
    <xf numFmtId="37" fontId="0" fillId="0" borderId="34" xfId="4" applyNumberFormat="1" applyFont="1" applyFill="1" applyBorder="1" applyAlignment="1">
      <alignment horizontal="center"/>
    </xf>
    <xf numFmtId="37" fontId="0" fillId="0" borderId="127" xfId="4" applyNumberFormat="1" applyFont="1" applyFill="1" applyBorder="1" applyAlignment="1">
      <alignment horizontal="center"/>
    </xf>
    <xf numFmtId="0" fontId="135" fillId="0" borderId="84" xfId="0" applyFont="1" applyBorder="1"/>
    <xf numFmtId="0" fontId="26" fillId="0" borderId="126" xfId="0" applyFont="1" applyBorder="1"/>
    <xf numFmtId="165" fontId="0" fillId="62" borderId="30" xfId="4" applyNumberFormat="1" applyFont="1" applyFill="1" applyBorder="1" applyAlignment="1">
      <alignment horizontal="left" indent="7"/>
    </xf>
    <xf numFmtId="165" fontId="0" fillId="62" borderId="104" xfId="4" applyNumberFormat="1" applyFont="1" applyFill="1" applyBorder="1" applyAlignment="1">
      <alignment horizontal="left" indent="7"/>
    </xf>
    <xf numFmtId="165" fontId="0" fillId="62" borderId="106" xfId="4" applyNumberFormat="1" applyFont="1" applyFill="1" applyBorder="1" applyAlignment="1">
      <alignment horizontal="left" indent="7"/>
    </xf>
    <xf numFmtId="165" fontId="0" fillId="62" borderId="34" xfId="4" applyNumberFormat="1" applyFont="1" applyFill="1" applyBorder="1" applyAlignment="1">
      <alignment horizontal="left" indent="7"/>
    </xf>
    <xf numFmtId="165" fontId="0" fillId="62" borderId="127" xfId="4" applyNumberFormat="1" applyFont="1" applyFill="1" applyBorder="1" applyAlignment="1">
      <alignment horizontal="left" indent="7"/>
    </xf>
    <xf numFmtId="0" fontId="116" fillId="63" borderId="126" xfId="331" applyFont="1" applyFill="1" applyBorder="1" applyAlignment="1">
      <alignment horizontal="center" vertical="center" wrapText="1"/>
    </xf>
    <xf numFmtId="0" fontId="116" fillId="63" borderId="34" xfId="331" applyFont="1" applyFill="1" applyBorder="1" applyAlignment="1">
      <alignment horizontal="center" vertical="center" wrapText="1"/>
    </xf>
    <xf numFmtId="0" fontId="116" fillId="63" borderId="127" xfId="331" applyFont="1" applyFill="1" applyBorder="1" applyAlignment="1">
      <alignment horizontal="center" vertical="center" wrapText="1"/>
    </xf>
    <xf numFmtId="44" fontId="116" fillId="63" borderId="127" xfId="2" applyFont="1" applyFill="1" applyBorder="1" applyAlignment="1">
      <alignment horizontal="center" vertical="center" wrapText="1"/>
    </xf>
    <xf numFmtId="0" fontId="116" fillId="63" borderId="129" xfId="335" applyFont="1" applyFill="1" applyBorder="1"/>
    <xf numFmtId="0" fontId="116" fillId="63" borderId="146" xfId="331" applyFont="1" applyFill="1" applyBorder="1"/>
    <xf numFmtId="0" fontId="116" fillId="63" borderId="39" xfId="331" applyFont="1" applyFill="1" applyBorder="1"/>
    <xf numFmtId="0" fontId="96" fillId="61" borderId="71" xfId="331" applyFont="1" applyFill="1" applyBorder="1"/>
    <xf numFmtId="0" fontId="96" fillId="61" borderId="73" xfId="331" applyFont="1" applyFill="1" applyBorder="1"/>
    <xf numFmtId="0" fontId="96" fillId="61" borderId="74" xfId="331" applyFont="1" applyFill="1" applyBorder="1"/>
    <xf numFmtId="165" fontId="0" fillId="62" borderId="62" xfId="331" applyNumberFormat="1" applyFont="1" applyFill="1" applyBorder="1"/>
    <xf numFmtId="165" fontId="0" fillId="69" borderId="62" xfId="1260" applyNumberFormat="1" applyFont="1" applyFill="1" applyBorder="1"/>
    <xf numFmtId="165" fontId="0" fillId="62" borderId="106" xfId="331" applyNumberFormat="1" applyFont="1" applyFill="1" applyBorder="1"/>
    <xf numFmtId="165" fontId="0" fillId="62" borderId="127" xfId="1260" applyNumberFormat="1" applyFont="1" applyFill="1" applyBorder="1"/>
    <xf numFmtId="0" fontId="116" fillId="63" borderId="43" xfId="331" applyFont="1" applyFill="1" applyBorder="1" applyAlignment="1">
      <alignment horizontal="center" vertical="center" wrapText="1"/>
    </xf>
    <xf numFmtId="165" fontId="0" fillId="62" borderId="52" xfId="331" applyNumberFormat="1" applyFont="1" applyFill="1" applyBorder="1"/>
    <xf numFmtId="165" fontId="26" fillId="62" borderId="127" xfId="1260" applyNumberFormat="1" applyFont="1" applyFill="1" applyBorder="1"/>
    <xf numFmtId="0" fontId="0" fillId="0" borderId="47" xfId="331" applyFont="1" applyBorder="1"/>
    <xf numFmtId="165" fontId="0" fillId="62" borderId="49" xfId="331" applyNumberFormat="1" applyFont="1" applyFill="1" applyBorder="1"/>
    <xf numFmtId="165" fontId="0" fillId="62" borderId="50" xfId="331" applyNumberFormat="1" applyFont="1" applyFill="1" applyBorder="1"/>
    <xf numFmtId="177" fontId="0" fillId="62" borderId="50" xfId="331" applyNumberFormat="1" applyFont="1" applyFill="1" applyBorder="1"/>
    <xf numFmtId="171" fontId="0" fillId="62" borderId="48" xfId="146" applyNumberFormat="1" applyFont="1" applyFill="1" applyBorder="1"/>
    <xf numFmtId="165" fontId="0" fillId="62" borderId="47" xfId="331" applyNumberFormat="1" applyFont="1" applyFill="1" applyBorder="1"/>
    <xf numFmtId="0" fontId="113" fillId="63" borderId="71" xfId="0" applyFont="1" applyFill="1" applyBorder="1" applyAlignment="1">
      <alignment horizontal="center"/>
    </xf>
    <xf numFmtId="0" fontId="116" fillId="63" borderId="29" xfId="0" applyFont="1" applyFill="1" applyBorder="1" applyAlignment="1">
      <alignment horizontal="center" wrapText="1"/>
    </xf>
    <xf numFmtId="0" fontId="116" fillId="63" borderId="30" xfId="0" applyFont="1" applyFill="1" applyBorder="1" applyAlignment="1">
      <alignment horizontal="center" wrapText="1"/>
    </xf>
    <xf numFmtId="0" fontId="116" fillId="63" borderId="32" xfId="0" applyFont="1" applyFill="1" applyBorder="1" applyAlignment="1">
      <alignment horizontal="center" wrapText="1"/>
    </xf>
    <xf numFmtId="0" fontId="116" fillId="63" borderId="92" xfId="0" applyFont="1" applyFill="1" applyBorder="1"/>
    <xf numFmtId="0" fontId="96" fillId="57" borderId="66" xfId="0" applyFont="1" applyFill="1" applyBorder="1"/>
    <xf numFmtId="0" fontId="0" fillId="57" borderId="132" xfId="0" applyFill="1" applyBorder="1"/>
    <xf numFmtId="0" fontId="96" fillId="57" borderId="75" xfId="0" applyFont="1" applyFill="1" applyBorder="1"/>
    <xf numFmtId="0" fontId="96" fillId="57" borderId="76" xfId="0" applyFont="1" applyFill="1" applyBorder="1"/>
    <xf numFmtId="0" fontId="96" fillId="57" borderId="127" xfId="0" applyFont="1" applyFill="1" applyBorder="1"/>
    <xf numFmtId="166" fontId="104" fillId="62" borderId="117" xfId="30976" applyNumberFormat="1" applyFont="1" applyFill="1" applyBorder="1"/>
    <xf numFmtId="166" fontId="104" fillId="62" borderId="118" xfId="2" applyNumberFormat="1" applyFont="1" applyFill="1" applyBorder="1"/>
    <xf numFmtId="166" fontId="104" fillId="62" borderId="138" xfId="2" applyNumberFormat="1" applyFont="1" applyFill="1" applyBorder="1"/>
    <xf numFmtId="176" fontId="26" fillId="68" borderId="132" xfId="0" applyNumberFormat="1" applyFont="1" applyFill="1" applyBorder="1" applyAlignment="1">
      <alignment vertical="center" wrapText="1"/>
    </xf>
    <xf numFmtId="176" fontId="0" fillId="0" borderId="97" xfId="0" applyNumberFormat="1" applyBorder="1" applyAlignment="1">
      <alignment horizontal="justify" wrapText="1"/>
    </xf>
    <xf numFmtId="176" fontId="26" fillId="68" borderId="132" xfId="0" applyNumberFormat="1" applyFont="1" applyFill="1" applyBorder="1" applyAlignment="1">
      <alignment horizontal="left" vertical="center" wrapText="1"/>
    </xf>
    <xf numFmtId="176" fontId="0" fillId="48" borderId="97" xfId="0" applyNumberFormat="1" applyFill="1" applyBorder="1" applyAlignment="1">
      <alignment horizontal="justify" vertical="top" wrapText="1"/>
    </xf>
    <xf numFmtId="0" fontId="26" fillId="68" borderId="132" xfId="0" applyFont="1" applyFill="1" applyBorder="1" applyAlignment="1">
      <alignment horizontal="left" wrapText="1"/>
    </xf>
    <xf numFmtId="0" fontId="0" fillId="0" borderId="97" xfId="0" quotePrefix="1" applyBorder="1" applyAlignment="1">
      <alignment horizontal="left" wrapText="1"/>
    </xf>
    <xf numFmtId="165" fontId="0" fillId="0" borderId="0" xfId="4" applyNumberFormat="1" applyFont="1" applyFill="1" applyBorder="1" applyAlignment="1">
      <alignment horizontal="left" indent="8"/>
    </xf>
    <xf numFmtId="2" fontId="0" fillId="0" borderId="61" xfId="4" applyNumberFormat="1" applyFont="1" applyFill="1" applyBorder="1" applyAlignment="1" applyProtection="1">
      <alignment horizontal="center" vertical="center" wrapText="1"/>
      <protection locked="0"/>
    </xf>
    <xf numFmtId="166" fontId="0" fillId="0" borderId="62" xfId="2" applyNumberFormat="1" applyFont="1" applyFill="1" applyBorder="1" applyAlignment="1" applyProtection="1">
      <alignment horizontal="center"/>
      <protection locked="0"/>
    </xf>
    <xf numFmtId="166" fontId="0" fillId="0" borderId="61" xfId="2" applyNumberFormat="1" applyFont="1" applyFill="1" applyBorder="1" applyAlignment="1" applyProtection="1">
      <alignment horizontal="center" wrapText="1"/>
      <protection locked="0"/>
    </xf>
    <xf numFmtId="0" fontId="26" fillId="59" borderId="49" xfId="0" applyFont="1" applyFill="1" applyBorder="1" applyAlignment="1">
      <alignment horizontal="center"/>
    </xf>
    <xf numFmtId="166" fontId="26" fillId="59" borderId="50" xfId="2" applyNumberFormat="1" applyFont="1" applyFill="1" applyBorder="1" applyAlignment="1" applyProtection="1">
      <alignment horizontal="center" wrapText="1"/>
      <protection locked="0"/>
    </xf>
    <xf numFmtId="2" fontId="26" fillId="59" borderId="50" xfId="4" applyNumberFormat="1" applyFont="1" applyFill="1" applyBorder="1" applyAlignment="1" applyProtection="1">
      <alignment horizontal="center" vertical="center" wrapText="1"/>
      <protection locked="0"/>
    </xf>
    <xf numFmtId="166" fontId="26" fillId="59" borderId="48" xfId="2" applyNumberFormat="1" applyFont="1" applyFill="1" applyBorder="1" applyAlignment="1" applyProtection="1">
      <alignment horizontal="center"/>
      <protection locked="0"/>
    </xf>
    <xf numFmtId="176" fontId="124" fillId="48" borderId="42" xfId="0" applyNumberFormat="1" applyFont="1" applyFill="1" applyBorder="1" applyAlignment="1">
      <alignment horizontal="justify" vertical="top" wrapText="1"/>
    </xf>
    <xf numFmtId="176" fontId="124" fillId="48" borderId="30" xfId="0" applyNumberFormat="1" applyFont="1" applyFill="1" applyBorder="1" applyAlignment="1">
      <alignment horizontal="justify" vertical="top" wrapText="1"/>
    </xf>
    <xf numFmtId="176" fontId="125" fillId="48" borderId="32" xfId="0" applyNumberFormat="1" applyFont="1" applyFill="1" applyBorder="1" applyAlignment="1">
      <alignment horizontal="justify" vertical="top" wrapText="1"/>
    </xf>
    <xf numFmtId="166" fontId="124" fillId="48" borderId="37" xfId="496" applyNumberFormat="1" applyFont="1" applyFill="1" applyBorder="1" applyAlignment="1">
      <alignment horizontal="justify" vertical="top" wrapText="1"/>
    </xf>
    <xf numFmtId="166" fontId="124" fillId="48" borderId="69" xfId="496" applyNumberFormat="1" applyFont="1" applyFill="1" applyBorder="1" applyAlignment="1">
      <alignment horizontal="justify" vertical="top" wrapText="1"/>
    </xf>
    <xf numFmtId="176" fontId="124" fillId="48" borderId="32" xfId="0" applyNumberFormat="1" applyFont="1" applyFill="1" applyBorder="1" applyAlignment="1">
      <alignment horizontal="justify" vertical="top" wrapText="1"/>
    </xf>
    <xf numFmtId="165" fontId="0" fillId="59" borderId="32" xfId="4" applyNumberFormat="1" applyFont="1" applyFill="1" applyBorder="1"/>
    <xf numFmtId="165" fontId="0" fillId="59" borderId="62" xfId="4" applyNumberFormat="1" applyFont="1" applyFill="1" applyBorder="1"/>
    <xf numFmtId="0" fontId="26" fillId="68" borderId="147" xfId="0" applyFont="1" applyFill="1" applyBorder="1"/>
    <xf numFmtId="165" fontId="26" fillId="59" borderId="101" xfId="0" applyNumberFormat="1" applyFont="1" applyFill="1" applyBorder="1"/>
    <xf numFmtId="0" fontId="135" fillId="0" borderId="0" xfId="0" applyFont="1" applyAlignment="1">
      <alignment vertical="center"/>
    </xf>
    <xf numFmtId="0" fontId="26" fillId="68" borderId="129" xfId="0" applyFont="1" applyFill="1" applyBorder="1"/>
    <xf numFmtId="0" fontId="0" fillId="0" borderId="102" xfId="0" applyBorder="1"/>
    <xf numFmtId="0" fontId="124" fillId="0" borderId="73" xfId="0" applyFont="1" applyBorder="1"/>
    <xf numFmtId="9" fontId="124" fillId="0" borderId="73" xfId="1" applyFont="1" applyBorder="1"/>
    <xf numFmtId="9" fontId="124" fillId="0" borderId="74" xfId="1" applyFont="1" applyBorder="1"/>
    <xf numFmtId="0" fontId="124" fillId="69" borderId="75" xfId="0" applyFont="1" applyFill="1" applyBorder="1"/>
    <xf numFmtId="0" fontId="124" fillId="69" borderId="76" xfId="0" applyFont="1" applyFill="1" applyBorder="1"/>
    <xf numFmtId="0" fontId="124" fillId="69" borderId="77" xfId="0" applyFont="1" applyFill="1" applyBorder="1"/>
    <xf numFmtId="9" fontId="124" fillId="69" borderId="75" xfId="1" applyFont="1" applyFill="1" applyBorder="1"/>
    <xf numFmtId="9" fontId="124" fillId="69" borderId="76" xfId="1" applyFont="1" applyFill="1" applyBorder="1"/>
    <xf numFmtId="9" fontId="124" fillId="69" borderId="77" xfId="1" applyFont="1" applyFill="1" applyBorder="1"/>
    <xf numFmtId="0" fontId="52" fillId="0" borderId="0" xfId="30951" applyFont="1"/>
    <xf numFmtId="165" fontId="124" fillId="0" borderId="52" xfId="4" applyNumberFormat="1" applyFont="1" applyBorder="1"/>
    <xf numFmtId="9" fontId="124" fillId="0" borderId="52" xfId="1" applyFont="1" applyBorder="1"/>
    <xf numFmtId="165" fontId="124" fillId="0" borderId="28" xfId="4" applyNumberFormat="1" applyFont="1" applyBorder="1" applyAlignment="1">
      <alignment horizontal="center" wrapText="1"/>
    </xf>
    <xf numFmtId="0" fontId="135" fillId="0" borderId="92" xfId="0" applyFont="1" applyBorder="1"/>
    <xf numFmtId="0" fontId="0" fillId="62" borderId="52" xfId="0" applyFill="1" applyBorder="1"/>
    <xf numFmtId="9" fontId="0" fillId="62" borderId="52" xfId="1" applyFont="1" applyFill="1" applyBorder="1"/>
    <xf numFmtId="9" fontId="0" fillId="62" borderId="58" xfId="1" applyFont="1" applyFill="1" applyBorder="1"/>
    <xf numFmtId="0" fontId="26" fillId="62" borderId="62" xfId="335" applyFont="1" applyFill="1" applyBorder="1" applyAlignment="1">
      <alignment horizontal="center" vertical="center" wrapText="1"/>
    </xf>
    <xf numFmtId="0" fontId="26" fillId="62" borderId="52" xfId="335" applyFont="1" applyFill="1" applyBorder="1" applyAlignment="1">
      <alignment horizontal="center" vertical="center" wrapText="1"/>
    </xf>
    <xf numFmtId="0" fontId="0" fillId="62" borderId="28" xfId="0" applyFill="1" applyBorder="1"/>
    <xf numFmtId="9" fontId="0" fillId="62" borderId="28" xfId="1" applyFont="1" applyFill="1" applyBorder="1"/>
    <xf numFmtId="9" fontId="0" fillId="62" borderId="37" xfId="1" applyFont="1" applyFill="1" applyBorder="1"/>
    <xf numFmtId="0" fontId="26" fillId="62" borderId="28" xfId="0" applyFont="1" applyFill="1" applyBorder="1" applyAlignment="1">
      <alignment horizontal="center" wrapText="1"/>
    </xf>
    <xf numFmtId="9" fontId="0" fillId="62" borderId="37" xfId="1" applyFont="1" applyFill="1" applyBorder="1" applyAlignment="1">
      <alignment horizontal="right" wrapText="1"/>
    </xf>
    <xf numFmtId="0" fontId="26" fillId="62" borderId="28" xfId="335" applyFont="1" applyFill="1" applyBorder="1" applyAlignment="1">
      <alignment horizontal="center" vertical="center" wrapText="1"/>
    </xf>
    <xf numFmtId="0" fontId="26" fillId="62" borderId="37" xfId="335" applyFont="1" applyFill="1" applyBorder="1" applyAlignment="1">
      <alignment horizontal="center" vertical="center" wrapText="1"/>
    </xf>
    <xf numFmtId="9" fontId="0" fillId="62" borderId="28" xfId="1" applyFont="1" applyFill="1" applyBorder="1" applyAlignment="1">
      <alignment horizontal="right" wrapText="1"/>
    </xf>
    <xf numFmtId="0" fontId="26" fillId="62" borderId="38" xfId="335" applyFont="1" applyFill="1" applyBorder="1" applyAlignment="1">
      <alignment horizontal="center" vertical="center" wrapText="1"/>
    </xf>
    <xf numFmtId="0" fontId="0" fillId="62" borderId="47" xfId="0" applyFill="1" applyBorder="1"/>
    <xf numFmtId="9" fontId="0" fillId="62" borderId="47" xfId="1" applyFont="1" applyFill="1" applyBorder="1"/>
    <xf numFmtId="0" fontId="26" fillId="68" borderId="129" xfId="331" applyFont="1" applyFill="1" applyBorder="1" applyAlignment="1">
      <alignment horizontal="center"/>
    </xf>
    <xf numFmtId="14" fontId="26" fillId="0" borderId="97" xfId="331" applyNumberFormat="1" applyFont="1" applyBorder="1" applyAlignment="1">
      <alignment horizontal="left"/>
    </xf>
    <xf numFmtId="0" fontId="26" fillId="64" borderId="120" xfId="0" applyFont="1" applyFill="1" applyBorder="1" applyAlignment="1">
      <alignment horizontal="center" wrapText="1"/>
    </xf>
    <xf numFmtId="0" fontId="26" fillId="64" borderId="122" xfId="0" applyFont="1" applyFill="1" applyBorder="1" applyAlignment="1">
      <alignment horizontal="center" wrapText="1"/>
    </xf>
    <xf numFmtId="0" fontId="42" fillId="64" borderId="74" xfId="0" applyFont="1" applyFill="1" applyBorder="1" applyAlignment="1">
      <alignment horizontal="center" vertical="center" wrapText="1"/>
    </xf>
    <xf numFmtId="0" fontId="42" fillId="64" borderId="119" xfId="0" applyFont="1" applyFill="1" applyBorder="1" applyAlignment="1">
      <alignment horizontal="center" vertical="center" wrapText="1"/>
    </xf>
    <xf numFmtId="0" fontId="26" fillId="62" borderId="139" xfId="0" applyFont="1" applyFill="1" applyBorder="1" applyAlignment="1">
      <alignment horizontal="center" vertical="center" wrapText="1"/>
    </xf>
    <xf numFmtId="0" fontId="26" fillId="64" borderId="139" xfId="0" applyFont="1" applyFill="1" applyBorder="1" applyAlignment="1">
      <alignment horizontal="center" vertical="center" wrapText="1"/>
    </xf>
    <xf numFmtId="0" fontId="26" fillId="64" borderId="141" xfId="0" applyFont="1" applyFill="1" applyBorder="1" applyAlignment="1">
      <alignment horizontal="center" vertical="center" wrapText="1"/>
    </xf>
    <xf numFmtId="0" fontId="26" fillId="62" borderId="140" xfId="0" applyFont="1" applyFill="1" applyBorder="1" applyAlignment="1">
      <alignment horizontal="center" vertical="center" wrapText="1"/>
    </xf>
    <xf numFmtId="0" fontId="116" fillId="63" borderId="71" xfId="0" applyFont="1" applyFill="1" applyBorder="1"/>
    <xf numFmtId="0" fontId="124" fillId="0" borderId="0" xfId="0" applyFont="1" applyAlignment="1">
      <alignment horizontal="left" vertical="center"/>
    </xf>
    <xf numFmtId="0" fontId="124" fillId="0" borderId="0" xfId="0" applyFont="1" applyAlignment="1">
      <alignment horizontal="left" vertical="center" wrapText="1"/>
    </xf>
    <xf numFmtId="0" fontId="104" fillId="0" borderId="37" xfId="328" applyBorder="1"/>
    <xf numFmtId="3" fontId="104" fillId="0" borderId="29" xfId="328" applyNumberFormat="1" applyBorder="1"/>
    <xf numFmtId="3" fontId="104" fillId="0" borderId="30" xfId="328" applyNumberFormat="1" applyBorder="1"/>
    <xf numFmtId="3" fontId="104" fillId="0" borderId="32" xfId="328" applyNumberFormat="1" applyBorder="1"/>
    <xf numFmtId="9" fontId="104" fillId="0" borderId="42" xfId="4" applyNumberFormat="1" applyFont="1" applyBorder="1" applyAlignment="1">
      <alignment horizontal="right"/>
    </xf>
    <xf numFmtId="0" fontId="104" fillId="0" borderId="58" xfId="328" applyBorder="1"/>
    <xf numFmtId="3" fontId="104" fillId="0" borderId="51" xfId="328" applyNumberFormat="1" applyBorder="1"/>
    <xf numFmtId="3" fontId="104" fillId="0" borderId="61" xfId="328" applyNumberFormat="1" applyBorder="1"/>
    <xf numFmtId="3" fontId="104" fillId="0" borderId="62" xfId="328" applyNumberFormat="1" applyBorder="1"/>
    <xf numFmtId="9" fontId="104" fillId="0" borderId="30" xfId="4" applyNumberFormat="1" applyFont="1" applyBorder="1" applyAlignment="1">
      <alignment horizontal="right"/>
    </xf>
    <xf numFmtId="9" fontId="104" fillId="0" borderId="62" xfId="4" applyNumberFormat="1" applyFont="1" applyBorder="1" applyAlignment="1"/>
    <xf numFmtId="9" fontId="104" fillId="0" borderId="30" xfId="4" applyNumberFormat="1" applyFont="1" applyFill="1" applyBorder="1" applyAlignment="1">
      <alignment horizontal="right"/>
    </xf>
    <xf numFmtId="9" fontId="104" fillId="0" borderId="62" xfId="4" applyNumberFormat="1" applyFont="1" applyFill="1" applyBorder="1" applyAlignment="1"/>
    <xf numFmtId="0" fontId="104" fillId="0" borderId="102" xfId="328" applyBorder="1"/>
    <xf numFmtId="3" fontId="104" fillId="0" borderId="105" xfId="328" applyNumberFormat="1" applyBorder="1"/>
    <xf numFmtId="3" fontId="104" fillId="0" borderId="104" xfId="328" applyNumberFormat="1" applyBorder="1"/>
    <xf numFmtId="3" fontId="104" fillId="0" borderId="106" xfId="328" applyNumberFormat="1" applyBorder="1"/>
    <xf numFmtId="9" fontId="104" fillId="0" borderId="104" xfId="4" applyNumberFormat="1" applyFont="1" applyBorder="1" applyAlignment="1">
      <alignment horizontal="right"/>
    </xf>
    <xf numFmtId="9" fontId="104" fillId="0" borderId="106" xfId="4" applyNumberFormat="1" applyFont="1" applyBorder="1" applyAlignment="1"/>
    <xf numFmtId="0" fontId="26" fillId="68" borderId="132" xfId="328" applyFont="1" applyFill="1" applyBorder="1" applyAlignment="1">
      <alignment horizontal="right"/>
    </xf>
    <xf numFmtId="3" fontId="26" fillId="68" borderId="39" xfId="328" applyNumberFormat="1" applyFont="1" applyFill="1" applyBorder="1"/>
    <xf numFmtId="3" fontId="26" fillId="68" borderId="24" xfId="328" applyNumberFormat="1" applyFont="1" applyFill="1" applyBorder="1"/>
    <xf numFmtId="3" fontId="26" fillId="68" borderId="127" xfId="328" applyNumberFormat="1" applyFont="1" applyFill="1" applyBorder="1"/>
    <xf numFmtId="9" fontId="26" fillId="68" borderId="40" xfId="4" applyNumberFormat="1" applyFont="1" applyFill="1" applyBorder="1" applyAlignment="1">
      <alignment horizontal="right"/>
    </xf>
    <xf numFmtId="9" fontId="26" fillId="68" borderId="127" xfId="4" applyNumberFormat="1" applyFont="1" applyFill="1" applyBorder="1" applyAlignment="1"/>
    <xf numFmtId="3" fontId="26" fillId="68" borderId="43" xfId="328" applyNumberFormat="1" applyFont="1" applyFill="1" applyBorder="1"/>
    <xf numFmtId="3" fontId="26" fillId="68" borderId="147" xfId="328" applyNumberFormat="1" applyFont="1" applyFill="1" applyBorder="1"/>
    <xf numFmtId="3" fontId="104" fillId="0" borderId="29" xfId="331" applyNumberFormat="1" applyBorder="1" applyAlignment="1">
      <alignment horizontal="center" vertical="center"/>
    </xf>
    <xf numFmtId="3" fontId="104" fillId="0" borderId="30" xfId="331" applyNumberFormat="1" applyBorder="1" applyAlignment="1">
      <alignment horizontal="center" vertical="center"/>
    </xf>
    <xf numFmtId="3" fontId="104" fillId="0" borderId="32" xfId="331" applyNumberFormat="1" applyBorder="1" applyAlignment="1">
      <alignment horizontal="center" vertical="center"/>
    </xf>
    <xf numFmtId="3" fontId="104" fillId="0" borderId="41" xfId="331" applyNumberFormat="1" applyBorder="1" applyAlignment="1">
      <alignment horizontal="center" vertical="center"/>
    </xf>
    <xf numFmtId="3" fontId="104" fillId="0" borderId="37" xfId="331" applyNumberFormat="1" applyBorder="1" applyAlignment="1">
      <alignment horizontal="center" vertical="center"/>
    </xf>
    <xf numFmtId="3" fontId="104" fillId="0" borderId="30" xfId="0" applyNumberFormat="1" applyFont="1" applyBorder="1" applyAlignment="1">
      <alignment horizontal="center" vertical="center"/>
    </xf>
    <xf numFmtId="3" fontId="104" fillId="0" borderId="31" xfId="0" applyNumberFormat="1" applyFont="1" applyBorder="1" applyAlignment="1">
      <alignment horizontal="center" vertical="center"/>
    </xf>
    <xf numFmtId="3" fontId="104" fillId="0" borderId="29" xfId="0" applyNumberFormat="1" applyFont="1" applyBorder="1" applyAlignment="1">
      <alignment horizontal="center" vertical="center"/>
    </xf>
    <xf numFmtId="3" fontId="104" fillId="0" borderId="32" xfId="0" applyNumberFormat="1" applyFont="1" applyBorder="1" applyAlignment="1">
      <alignment horizontal="center" vertical="center"/>
    </xf>
    <xf numFmtId="3" fontId="104" fillId="67" borderId="42" xfId="0" applyNumberFormat="1" applyFont="1" applyFill="1" applyBorder="1" applyAlignment="1">
      <alignment horizontal="center" vertical="center"/>
    </xf>
    <xf numFmtId="3" fontId="104" fillId="67" borderId="30" xfId="0" applyNumberFormat="1" applyFont="1" applyFill="1" applyBorder="1" applyAlignment="1">
      <alignment horizontal="center" vertical="center"/>
    </xf>
    <xf numFmtId="3" fontId="104" fillId="0" borderId="42" xfId="0" applyNumberFormat="1" applyFont="1" applyBorder="1" applyAlignment="1">
      <alignment horizontal="center" vertical="center"/>
    </xf>
    <xf numFmtId="9" fontId="104" fillId="0" borderId="32" xfId="331" applyNumberFormat="1" applyBorder="1" applyAlignment="1">
      <alignment horizontal="center" vertical="center"/>
    </xf>
    <xf numFmtId="3" fontId="104" fillId="0" borderId="51" xfId="331" applyNumberFormat="1" applyBorder="1" applyAlignment="1">
      <alignment horizontal="center" vertical="center"/>
    </xf>
    <xf numFmtId="3" fontId="104" fillId="0" borderId="61" xfId="331" applyNumberFormat="1" applyBorder="1" applyAlignment="1">
      <alignment horizontal="center" vertical="center"/>
    </xf>
    <xf numFmtId="3" fontId="104" fillId="0" borderId="62" xfId="331" applyNumberFormat="1" applyBorder="1" applyAlignment="1">
      <alignment horizontal="center" vertical="center"/>
    </xf>
    <xf numFmtId="3" fontId="104" fillId="0" borderId="61" xfId="0" applyNumberFormat="1" applyFont="1" applyBorder="1" applyAlignment="1">
      <alignment horizontal="center" vertical="center"/>
    </xf>
    <xf numFmtId="3" fontId="104" fillId="0" borderId="51" xfId="0" applyNumberFormat="1" applyFont="1" applyBorder="1" applyAlignment="1">
      <alignment horizontal="center" vertical="center"/>
    </xf>
    <xf numFmtId="3" fontId="104" fillId="67" borderId="60" xfId="0" applyNumberFormat="1" applyFont="1" applyFill="1" applyBorder="1" applyAlignment="1">
      <alignment horizontal="center" vertical="center"/>
    </xf>
    <xf numFmtId="3" fontId="104" fillId="67" borderId="61" xfId="0" applyNumberFormat="1" applyFont="1" applyFill="1" applyBorder="1" applyAlignment="1">
      <alignment horizontal="center" vertical="center"/>
    </xf>
    <xf numFmtId="3" fontId="104" fillId="0" borderId="105" xfId="331" applyNumberFormat="1" applyBorder="1" applyAlignment="1">
      <alignment horizontal="center" vertical="center"/>
    </xf>
    <xf numFmtId="3" fontId="104" fillId="0" borderId="104" xfId="331" applyNumberFormat="1" applyBorder="1" applyAlignment="1">
      <alignment horizontal="center" vertical="center"/>
    </xf>
    <xf numFmtId="3" fontId="104" fillId="0" borderId="106" xfId="331" applyNumberFormat="1" applyBorder="1" applyAlignment="1">
      <alignment horizontal="center" vertical="center"/>
    </xf>
    <xf numFmtId="3" fontId="104" fillId="0" borderId="103" xfId="331" applyNumberFormat="1" applyBorder="1" applyAlignment="1">
      <alignment horizontal="center" vertical="center"/>
    </xf>
    <xf numFmtId="3" fontId="104" fillId="0" borderId="102" xfId="331" applyNumberFormat="1" applyBorder="1" applyAlignment="1">
      <alignment horizontal="center" vertical="center"/>
    </xf>
    <xf numFmtId="3" fontId="104" fillId="0" borderId="104" xfId="0" applyNumberFormat="1" applyFont="1" applyBorder="1" applyAlignment="1">
      <alignment horizontal="center" vertical="center"/>
    </xf>
    <xf numFmtId="3" fontId="104" fillId="0" borderId="106" xfId="0" applyNumberFormat="1" applyFont="1" applyBorder="1" applyAlignment="1">
      <alignment horizontal="center" vertical="center"/>
    </xf>
    <xf numFmtId="3" fontId="104" fillId="0" borderId="105" xfId="0" applyNumberFormat="1" applyFont="1" applyBorder="1" applyAlignment="1">
      <alignment horizontal="center" vertical="center"/>
    </xf>
    <xf numFmtId="3" fontId="104" fillId="0" borderId="144" xfId="0" applyNumberFormat="1" applyFont="1" applyBorder="1" applyAlignment="1">
      <alignment horizontal="center" vertical="center"/>
    </xf>
    <xf numFmtId="3" fontId="104" fillId="67" borderId="107" xfId="0" applyNumberFormat="1" applyFont="1" applyFill="1" applyBorder="1" applyAlignment="1">
      <alignment horizontal="center" vertical="center"/>
    </xf>
    <xf numFmtId="3" fontId="104" fillId="67" borderId="104" xfId="0" applyNumberFormat="1" applyFont="1" applyFill="1" applyBorder="1" applyAlignment="1">
      <alignment horizontal="center" vertical="center"/>
    </xf>
    <xf numFmtId="3" fontId="104" fillId="0" borderId="107" xfId="0" applyNumberFormat="1" applyFont="1" applyBorder="1" applyAlignment="1">
      <alignment horizontal="center" vertical="center"/>
    </xf>
    <xf numFmtId="9" fontId="104" fillId="0" borderId="106" xfId="331" applyNumberFormat="1" applyBorder="1" applyAlignment="1">
      <alignment horizontal="center" vertical="center"/>
    </xf>
    <xf numFmtId="3" fontId="26" fillId="68" borderId="126" xfId="331" applyNumberFormat="1" applyFont="1" applyFill="1" applyBorder="1" applyAlignment="1">
      <alignment horizontal="center" vertical="center"/>
    </xf>
    <xf numFmtId="3" fontId="26" fillId="68" borderId="132" xfId="331" applyNumberFormat="1" applyFont="1" applyFill="1" applyBorder="1" applyAlignment="1">
      <alignment horizontal="center" vertical="center"/>
    </xf>
    <xf numFmtId="9" fontId="26" fillId="68" borderId="132" xfId="331" applyNumberFormat="1" applyFont="1" applyFill="1" applyBorder="1" applyAlignment="1">
      <alignment horizontal="center" vertical="center"/>
    </xf>
    <xf numFmtId="0" fontId="0" fillId="0" borderId="52" xfId="0" quotePrefix="1" applyBorder="1" applyAlignment="1">
      <alignment horizontal="left"/>
    </xf>
    <xf numFmtId="166" fontId="0" fillId="0" borderId="61" xfId="0" applyNumberFormat="1" applyBorder="1"/>
    <xf numFmtId="9" fontId="0" fillId="0" borderId="42" xfId="623" applyFont="1" applyFill="1" applyBorder="1"/>
    <xf numFmtId="9" fontId="0" fillId="0" borderId="30" xfId="623" applyFont="1" applyFill="1" applyBorder="1"/>
    <xf numFmtId="9" fontId="0" fillId="0" borderId="32" xfId="623" applyFont="1" applyFill="1" applyBorder="1"/>
    <xf numFmtId="0" fontId="0" fillId="56" borderId="52" xfId="0" quotePrefix="1" applyFill="1" applyBorder="1" applyAlignment="1">
      <alignment horizontal="left"/>
    </xf>
    <xf numFmtId="9" fontId="0" fillId="0" borderId="30" xfId="623" quotePrefix="1" applyFont="1" applyFill="1" applyBorder="1" applyAlignment="1">
      <alignment horizontal="right"/>
    </xf>
    <xf numFmtId="9" fontId="0" fillId="0" borderId="30" xfId="623" applyFont="1" applyFill="1" applyBorder="1" applyAlignment="1">
      <alignment horizontal="right"/>
    </xf>
    <xf numFmtId="0" fontId="0" fillId="0" borderId="97" xfId="0" applyBorder="1"/>
    <xf numFmtId="9" fontId="0" fillId="0" borderId="107" xfId="623" applyFont="1" applyFill="1" applyBorder="1"/>
    <xf numFmtId="9" fontId="0" fillId="0" borderId="104" xfId="623" applyFont="1" applyFill="1" applyBorder="1"/>
    <xf numFmtId="9" fontId="0" fillId="0" borderId="106" xfId="623" applyFont="1" applyFill="1" applyBorder="1"/>
    <xf numFmtId="9" fontId="26" fillId="68" borderId="43" xfId="623" applyFont="1" applyFill="1" applyBorder="1"/>
    <xf numFmtId="9" fontId="26" fillId="68" borderId="34" xfId="623" applyFont="1" applyFill="1" applyBorder="1"/>
    <xf numFmtId="0" fontId="0" fillId="0" borderId="52" xfId="0" applyBorder="1" applyAlignment="1">
      <alignment wrapText="1"/>
    </xf>
    <xf numFmtId="0" fontId="0" fillId="0" borderId="52" xfId="0" quotePrefix="1" applyBorder="1" applyAlignment="1">
      <alignment horizontal="left" wrapText="1"/>
    </xf>
    <xf numFmtId="9" fontId="104" fillId="0" borderId="51" xfId="150" applyFont="1" applyFill="1" applyBorder="1" applyAlignment="1">
      <alignment vertical="center"/>
    </xf>
    <xf numFmtId="9" fontId="104" fillId="0" borderId="61" xfId="150" applyFont="1" applyFill="1" applyBorder="1" applyAlignment="1">
      <alignment vertical="center"/>
    </xf>
    <xf numFmtId="9" fontId="104" fillId="0" borderId="62" xfId="150" applyFont="1" applyFill="1" applyBorder="1" applyAlignment="1">
      <alignment vertical="center"/>
    </xf>
    <xf numFmtId="0" fontId="104" fillId="0" borderId="102" xfId="762" applyBorder="1" applyAlignment="1">
      <alignment vertical="center" wrapText="1"/>
    </xf>
    <xf numFmtId="9" fontId="104" fillId="0" borderId="105" xfId="150" applyFont="1" applyFill="1" applyBorder="1" applyAlignment="1">
      <alignment vertical="center"/>
    </xf>
    <xf numFmtId="9" fontId="104" fillId="0" borderId="104" xfId="150" applyFont="1" applyFill="1" applyBorder="1" applyAlignment="1">
      <alignment vertical="center"/>
    </xf>
    <xf numFmtId="9" fontId="104" fillId="0" borderId="106" xfId="150" applyFont="1" applyFill="1" applyBorder="1" applyAlignment="1">
      <alignment vertical="center"/>
    </xf>
    <xf numFmtId="42" fontId="26" fillId="68" borderId="34" xfId="1290" applyNumberFormat="1" applyFont="1" applyFill="1" applyBorder="1" applyAlignment="1">
      <alignment vertical="center"/>
    </xf>
    <xf numFmtId="42" fontId="26" fillId="68" borderId="39" xfId="1290" applyNumberFormat="1" applyFont="1" applyFill="1" applyBorder="1" applyAlignment="1">
      <alignment vertical="center"/>
    </xf>
    <xf numFmtId="9" fontId="26" fillId="68" borderId="34" xfId="150" applyFont="1" applyFill="1" applyBorder="1" applyAlignment="1">
      <alignment vertical="center"/>
    </xf>
    <xf numFmtId="9" fontId="104" fillId="0" borderId="114" xfId="150" applyFont="1" applyFill="1" applyBorder="1" applyAlignment="1">
      <alignment vertical="center"/>
    </xf>
    <xf numFmtId="9" fontId="104" fillId="0" borderId="112" xfId="150" applyFont="1" applyFill="1" applyBorder="1" applyAlignment="1">
      <alignment vertical="center"/>
    </xf>
    <xf numFmtId="9" fontId="104" fillId="0" borderId="115" xfId="150" applyFont="1" applyFill="1" applyBorder="1" applyAlignment="1">
      <alignment vertical="center"/>
    </xf>
    <xf numFmtId="9" fontId="104" fillId="0" borderId="29" xfId="150" applyFont="1" applyFill="1" applyBorder="1" applyAlignment="1">
      <alignment vertical="center"/>
    </xf>
    <xf numFmtId="9" fontId="104" fillId="0" borderId="30" xfId="150" applyFont="1" applyFill="1" applyBorder="1" applyAlignment="1">
      <alignment vertical="center"/>
    </xf>
    <xf numFmtId="9" fontId="104" fillId="0" borderId="32" xfId="150" applyFont="1" applyFill="1" applyBorder="1" applyAlignment="1">
      <alignment vertical="center"/>
    </xf>
    <xf numFmtId="9" fontId="26" fillId="68" borderId="34" xfId="150" applyFont="1" applyFill="1" applyBorder="1"/>
    <xf numFmtId="14" fontId="26" fillId="0" borderId="37" xfId="0" applyNumberFormat="1" applyFont="1" applyBorder="1" applyAlignment="1">
      <alignment horizontal="left"/>
    </xf>
    <xf numFmtId="3" fontId="0" fillId="0" borderId="30" xfId="328" applyNumberFormat="1" applyFont="1" applyBorder="1" applyAlignment="1">
      <alignment horizontal="center" vertical="center"/>
    </xf>
    <xf numFmtId="3" fontId="0" fillId="0" borderId="30" xfId="330" applyNumberFormat="1" applyFont="1" applyBorder="1" applyAlignment="1">
      <alignment horizontal="center" vertical="center"/>
    </xf>
    <xf numFmtId="9" fontId="0" fillId="0" borderId="30" xfId="328" applyNumberFormat="1" applyFont="1" applyBorder="1" applyAlignment="1">
      <alignment horizontal="center" vertical="center"/>
    </xf>
    <xf numFmtId="10" fontId="0" fillId="0" borderId="32" xfId="328" applyNumberFormat="1" applyFont="1" applyBorder="1" applyAlignment="1">
      <alignment horizontal="center" vertical="center"/>
    </xf>
    <xf numFmtId="14" fontId="26" fillId="0" borderId="58" xfId="0" applyNumberFormat="1" applyFont="1" applyBorder="1" applyAlignment="1">
      <alignment horizontal="left"/>
    </xf>
    <xf numFmtId="3" fontId="0" fillId="0" borderId="61" xfId="328" applyNumberFormat="1" applyFont="1" applyBorder="1" applyAlignment="1">
      <alignment horizontal="center" vertical="center"/>
    </xf>
    <xf numFmtId="14" fontId="26" fillId="0" borderId="55" xfId="0" applyNumberFormat="1" applyFont="1" applyBorder="1" applyAlignment="1">
      <alignment horizontal="left"/>
    </xf>
    <xf numFmtId="3" fontId="0" fillId="0" borderId="50" xfId="328" applyNumberFormat="1" applyFont="1" applyBorder="1" applyAlignment="1">
      <alignment horizontal="center" vertical="center"/>
    </xf>
    <xf numFmtId="3" fontId="0" fillId="0" borderId="50" xfId="330" applyNumberFormat="1" applyFont="1" applyBorder="1" applyAlignment="1">
      <alignment horizontal="center" vertical="center"/>
    </xf>
    <xf numFmtId="9" fontId="0" fillId="0" borderId="50" xfId="328" applyNumberFormat="1" applyFont="1" applyBorder="1" applyAlignment="1">
      <alignment horizontal="center" vertical="center"/>
    </xf>
    <xf numFmtId="10" fontId="0" fillId="0" borderId="48" xfId="328" applyNumberFormat="1" applyFont="1" applyBorder="1" applyAlignment="1">
      <alignment horizontal="center" vertical="center"/>
    </xf>
    <xf numFmtId="0" fontId="0" fillId="0" borderId="29" xfId="0" applyBorder="1" applyAlignment="1">
      <alignment horizontal="left"/>
    </xf>
    <xf numFmtId="3" fontId="0" fillId="0" borderId="42" xfId="331" applyNumberFormat="1" applyFont="1" applyBorder="1" applyAlignment="1">
      <alignment horizontal="center" vertical="center"/>
    </xf>
    <xf numFmtId="3" fontId="0" fillId="0" borderId="30" xfId="16802" applyNumberFormat="1" applyFont="1" applyBorder="1" applyAlignment="1">
      <alignment horizontal="center" vertical="center"/>
    </xf>
    <xf numFmtId="9" fontId="0" fillId="0" borderId="30" xfId="0" applyNumberFormat="1" applyBorder="1" applyAlignment="1">
      <alignment horizontal="center" vertical="center"/>
    </xf>
    <xf numFmtId="10" fontId="0" fillId="0" borderId="32" xfId="0" applyNumberFormat="1" applyBorder="1" applyAlignment="1">
      <alignment horizontal="center" vertical="center"/>
    </xf>
    <xf numFmtId="0" fontId="0" fillId="0" borderId="51" xfId="0" applyBorder="1" applyAlignment="1">
      <alignment horizontal="left"/>
    </xf>
    <xf numFmtId="3" fontId="0" fillId="0" borderId="61" xfId="0" applyNumberFormat="1" applyBorder="1" applyAlignment="1">
      <alignment horizontal="center" vertical="center"/>
    </xf>
    <xf numFmtId="3" fontId="0" fillId="0" borderId="61" xfId="16802" applyNumberFormat="1" applyFont="1" applyBorder="1" applyAlignment="1">
      <alignment horizontal="center" vertical="center"/>
    </xf>
    <xf numFmtId="9" fontId="0" fillId="0" borderId="61" xfId="0" applyNumberFormat="1" applyBorder="1" applyAlignment="1">
      <alignment horizontal="center" vertical="center"/>
    </xf>
    <xf numFmtId="10" fontId="0" fillId="0" borderId="62" xfId="0" applyNumberFormat="1" applyBorder="1" applyAlignment="1">
      <alignment horizontal="center" vertical="center"/>
    </xf>
    <xf numFmtId="0" fontId="0" fillId="0" borderId="105" xfId="0" applyBorder="1" applyAlignment="1">
      <alignment horizontal="left"/>
    </xf>
    <xf numFmtId="3" fontId="0" fillId="0" borderId="104" xfId="331" applyNumberFormat="1" applyFont="1" applyBorder="1" applyAlignment="1">
      <alignment horizontal="center" vertical="center"/>
    </xf>
    <xf numFmtId="9" fontId="0" fillId="0" borderId="104" xfId="0" applyNumberFormat="1" applyBorder="1" applyAlignment="1">
      <alignment horizontal="center" vertical="center"/>
    </xf>
    <xf numFmtId="10" fontId="0" fillId="0" borderId="106" xfId="0" applyNumberFormat="1" applyBorder="1" applyAlignment="1">
      <alignment horizontal="center" vertical="center"/>
    </xf>
    <xf numFmtId="3" fontId="14" fillId="0" borderId="0" xfId="0" applyNumberFormat="1" applyFont="1" applyAlignment="1">
      <alignment horizontal="center"/>
    </xf>
    <xf numFmtId="3" fontId="0" fillId="0" borderId="30" xfId="0" applyNumberFormat="1" applyBorder="1" applyAlignment="1">
      <alignment horizontal="center" vertical="center"/>
    </xf>
    <xf numFmtId="171" fontId="0" fillId="0" borderId="30" xfId="0" applyNumberFormat="1" applyBorder="1" applyAlignment="1">
      <alignment horizontal="center" vertical="center"/>
    </xf>
    <xf numFmtId="171" fontId="0" fillId="0" borderId="61" xfId="0" applyNumberFormat="1" applyBorder="1" applyAlignment="1">
      <alignment horizontal="center" vertical="center"/>
    </xf>
    <xf numFmtId="3" fontId="0" fillId="0" borderId="61" xfId="16809" applyNumberFormat="1" applyFont="1" applyBorder="1" applyAlignment="1">
      <alignment horizontal="center" vertical="center"/>
    </xf>
    <xf numFmtId="171" fontId="0" fillId="0" borderId="104" xfId="0" applyNumberFormat="1" applyBorder="1" applyAlignment="1">
      <alignment horizontal="center" vertical="center"/>
    </xf>
    <xf numFmtId="0" fontId="104" fillId="0" borderId="0" xfId="0" applyFont="1" applyAlignment="1">
      <alignment horizontal="center" vertical="center"/>
    </xf>
    <xf numFmtId="0" fontId="104" fillId="0" borderId="0" xfId="0" applyFont="1" applyAlignment="1">
      <alignment horizontal="center"/>
    </xf>
    <xf numFmtId="172" fontId="26" fillId="0" borderId="29" xfId="331" applyNumberFormat="1" applyFont="1" applyBorder="1" applyAlignment="1">
      <alignment horizontal="left"/>
    </xf>
    <xf numFmtId="171" fontId="104" fillId="0" borderId="30" xfId="331" applyNumberFormat="1" applyBorder="1" applyAlignment="1">
      <alignment horizontal="center" vertical="center"/>
    </xf>
    <xf numFmtId="9" fontId="104" fillId="0" borderId="30" xfId="331" applyNumberFormat="1" applyBorder="1" applyAlignment="1">
      <alignment horizontal="center" vertical="center"/>
    </xf>
    <xf numFmtId="10" fontId="104" fillId="0" borderId="32" xfId="331" applyNumberFormat="1" applyBorder="1" applyAlignment="1">
      <alignment horizontal="center" vertical="center"/>
    </xf>
    <xf numFmtId="172" fontId="26" fillId="0" borderId="51" xfId="331" applyNumberFormat="1" applyFont="1" applyBorder="1" applyAlignment="1">
      <alignment horizontal="left"/>
    </xf>
    <xf numFmtId="172" fontId="26" fillId="0" borderId="105" xfId="331" applyNumberFormat="1" applyFont="1" applyBorder="1" applyAlignment="1">
      <alignment horizontal="left"/>
    </xf>
    <xf numFmtId="171" fontId="104" fillId="0" borderId="104" xfId="331" applyNumberFormat="1" applyBorder="1" applyAlignment="1">
      <alignment horizontal="center" vertical="center"/>
    </xf>
    <xf numFmtId="9" fontId="104" fillId="0" borderId="104" xfId="331" applyNumberFormat="1" applyBorder="1" applyAlignment="1">
      <alignment horizontal="center" vertical="center"/>
    </xf>
    <xf numFmtId="10" fontId="104" fillId="0" borderId="106" xfId="331" applyNumberFormat="1" applyBorder="1" applyAlignment="1">
      <alignment horizontal="center" vertical="center"/>
    </xf>
    <xf numFmtId="0" fontId="26" fillId="68" borderId="132" xfId="331" applyFont="1" applyFill="1" applyBorder="1" applyAlignment="1">
      <alignment horizontal="center"/>
    </xf>
    <xf numFmtId="171" fontId="26" fillId="68" borderId="132" xfId="331" applyNumberFormat="1" applyFont="1" applyFill="1" applyBorder="1" applyAlignment="1">
      <alignment horizontal="center" vertical="center"/>
    </xf>
    <xf numFmtId="10" fontId="26" fillId="68" borderId="132" xfId="331" applyNumberFormat="1" applyFont="1" applyFill="1" applyBorder="1" applyAlignment="1">
      <alignment horizontal="center" vertical="center"/>
    </xf>
    <xf numFmtId="0" fontId="52" fillId="0" borderId="39" xfId="0" applyFont="1" applyBorder="1" applyAlignment="1">
      <alignment horizontal="left" wrapText="1"/>
    </xf>
    <xf numFmtId="3" fontId="104" fillId="0" borderId="42" xfId="331" applyNumberFormat="1" applyBorder="1" applyAlignment="1">
      <alignment horizontal="center" vertical="center"/>
    </xf>
    <xf numFmtId="9" fontId="0" fillId="0" borderId="30" xfId="0" applyNumberFormat="1" applyBorder="1" applyAlignment="1">
      <alignment horizontal="right"/>
    </xf>
    <xf numFmtId="9" fontId="0" fillId="0" borderId="32" xfId="0" applyNumberFormat="1" applyBorder="1" applyAlignment="1">
      <alignment horizontal="right"/>
    </xf>
    <xf numFmtId="9" fontId="0" fillId="0" borderId="61" xfId="0" applyNumberFormat="1" applyBorder="1" applyAlignment="1">
      <alignment horizontal="right"/>
    </xf>
    <xf numFmtId="9" fontId="0" fillId="0" borderId="62" xfId="0" applyNumberFormat="1" applyBorder="1" applyAlignment="1">
      <alignment horizontal="right"/>
    </xf>
    <xf numFmtId="9" fontId="0" fillId="0" borderId="61" xfId="1" applyFont="1" applyBorder="1"/>
    <xf numFmtId="9" fontId="0" fillId="0" borderId="61" xfId="0" applyNumberFormat="1" applyBorder="1"/>
    <xf numFmtId="9" fontId="0" fillId="0" borderId="62" xfId="0" applyNumberFormat="1" applyBorder="1"/>
    <xf numFmtId="0" fontId="47" fillId="0" borderId="0" xfId="0" applyFont="1" applyAlignment="1">
      <alignment horizontal="left"/>
    </xf>
    <xf numFmtId="0" fontId="26" fillId="68" borderId="55" xfId="331" applyFont="1" applyFill="1" applyBorder="1" applyAlignment="1">
      <alignment horizontal="center"/>
    </xf>
    <xf numFmtId="9" fontId="104" fillId="0" borderId="32" xfId="4" applyNumberFormat="1" applyFont="1" applyBorder="1"/>
    <xf numFmtId="9" fontId="104" fillId="0" borderId="32" xfId="4" applyNumberFormat="1" applyFont="1" applyBorder="1" applyAlignment="1">
      <alignment horizontal="right"/>
    </xf>
    <xf numFmtId="9" fontId="104" fillId="0" borderId="62" xfId="4" applyNumberFormat="1" applyFont="1" applyBorder="1"/>
    <xf numFmtId="9" fontId="104" fillId="0" borderId="107" xfId="4" applyNumberFormat="1" applyFont="1" applyBorder="1" applyAlignment="1">
      <alignment horizontal="right"/>
    </xf>
    <xf numFmtId="9" fontId="104" fillId="0" borderId="106" xfId="4" applyNumberFormat="1" applyFont="1" applyBorder="1"/>
    <xf numFmtId="3" fontId="26" fillId="68" borderId="126" xfId="328" applyNumberFormat="1" applyFont="1" applyFill="1" applyBorder="1"/>
    <xf numFmtId="3" fontId="26" fillId="68" borderId="34" xfId="328" applyNumberFormat="1" applyFont="1" applyFill="1" applyBorder="1"/>
    <xf numFmtId="9" fontId="26" fillId="68" borderId="24" xfId="4" applyNumberFormat="1" applyFont="1" applyFill="1" applyBorder="1" applyAlignment="1">
      <alignment horizontal="right"/>
    </xf>
    <xf numFmtId="9" fontId="26" fillId="68" borderId="127" xfId="4" applyNumberFormat="1" applyFont="1" applyFill="1" applyBorder="1"/>
    <xf numFmtId="3" fontId="104" fillId="65" borderId="42" xfId="0" applyNumberFormat="1" applyFont="1" applyFill="1" applyBorder="1" applyAlignment="1">
      <alignment horizontal="center" vertical="center"/>
    </xf>
    <xf numFmtId="3" fontId="104" fillId="65" borderId="30" xfId="0" applyNumberFormat="1" applyFont="1" applyFill="1" applyBorder="1" applyAlignment="1">
      <alignment horizontal="center" vertical="center"/>
    </xf>
    <xf numFmtId="3" fontId="104" fillId="65" borderId="60" xfId="0" applyNumberFormat="1" applyFont="1" applyFill="1" applyBorder="1" applyAlignment="1">
      <alignment horizontal="center" vertical="center"/>
    </xf>
    <xf numFmtId="3" fontId="104" fillId="65" borderId="61" xfId="0" applyNumberFormat="1" applyFont="1" applyFill="1" applyBorder="1" applyAlignment="1">
      <alignment horizontal="center" vertical="center"/>
    </xf>
    <xf numFmtId="3" fontId="104" fillId="0" borderId="36" xfId="331" applyNumberFormat="1" applyBorder="1" applyAlignment="1">
      <alignment horizontal="center" vertical="center"/>
    </xf>
    <xf numFmtId="3" fontId="104" fillId="0" borderId="48" xfId="331" applyNumberFormat="1" applyBorder="1" applyAlignment="1">
      <alignment horizontal="center" vertical="center"/>
    </xf>
    <xf numFmtId="3" fontId="104" fillId="0" borderId="45" xfId="0" applyNumberFormat="1" applyFont="1" applyBorder="1" applyAlignment="1">
      <alignment horizontal="center" vertical="center"/>
    </xf>
    <xf numFmtId="0" fontId="104" fillId="0" borderId="31" xfId="664" applyFont="1" applyBorder="1" applyAlignment="1">
      <alignment horizontal="left"/>
    </xf>
    <xf numFmtId="0" fontId="104" fillId="0" borderId="54" xfId="664" applyFont="1" applyBorder="1" applyAlignment="1">
      <alignment horizontal="left"/>
    </xf>
    <xf numFmtId="3" fontId="104" fillId="0" borderId="62" xfId="0" applyNumberFormat="1" applyFont="1" applyBorder="1" applyAlignment="1">
      <alignment horizontal="center" vertical="center"/>
    </xf>
    <xf numFmtId="0" fontId="104" fillId="0" borderId="54" xfId="0" applyFont="1" applyBorder="1" applyAlignment="1">
      <alignment horizontal="left" vertical="center" wrapText="1"/>
    </xf>
    <xf numFmtId="0" fontId="104" fillId="0" borderId="54" xfId="1055" applyFont="1" applyBorder="1"/>
    <xf numFmtId="0" fontId="104" fillId="0" borderId="156" xfId="0" applyFont="1" applyBorder="1" applyAlignment="1">
      <alignment horizontal="left" vertical="center" wrapText="1"/>
    </xf>
    <xf numFmtId="3" fontId="104" fillId="0" borderId="114" xfId="0" applyNumberFormat="1" applyFont="1" applyBorder="1" applyAlignment="1">
      <alignment horizontal="center" vertical="center"/>
    </xf>
    <xf numFmtId="3" fontId="104" fillId="0" borderId="112" xfId="0" applyNumberFormat="1" applyFont="1" applyBorder="1" applyAlignment="1">
      <alignment horizontal="center" vertical="center"/>
    </xf>
    <xf numFmtId="3" fontId="104" fillId="0" borderId="115" xfId="0" applyNumberFormat="1" applyFont="1" applyBorder="1" applyAlignment="1">
      <alignment horizontal="center" vertical="center"/>
    </xf>
    <xf numFmtId="0" fontId="26" fillId="68" borderId="126" xfId="0" applyFont="1" applyFill="1" applyBorder="1"/>
    <xf numFmtId="3" fontId="26" fillId="68" borderId="34" xfId="0" applyNumberFormat="1" applyFont="1" applyFill="1" applyBorder="1" applyAlignment="1">
      <alignment horizontal="center" vertical="center"/>
    </xf>
    <xf numFmtId="3" fontId="26" fillId="68" borderId="127" xfId="0" applyNumberFormat="1" applyFont="1" applyFill="1" applyBorder="1" applyAlignment="1">
      <alignment horizontal="center" vertical="center"/>
    </xf>
    <xf numFmtId="0" fontId="52" fillId="0" borderId="83" xfId="0" applyFont="1" applyBorder="1" applyAlignment="1">
      <alignment horizontal="left" vertical="center"/>
    </xf>
    <xf numFmtId="0" fontId="52" fillId="0" borderId="84" xfId="0" applyFont="1" applyBorder="1" applyAlignment="1">
      <alignment horizontal="left" vertical="center"/>
    </xf>
    <xf numFmtId="37" fontId="104" fillId="0" borderId="29" xfId="4" applyNumberFormat="1" applyFont="1" applyFill="1" applyBorder="1" applyAlignment="1">
      <alignment horizontal="center" vertical="top" wrapText="1"/>
    </xf>
    <xf numFmtId="37" fontId="104" fillId="0" borderId="32" xfId="4" applyNumberFormat="1" applyFont="1" applyFill="1" applyBorder="1" applyAlignment="1">
      <alignment horizontal="center" vertical="top" wrapText="1"/>
    </xf>
    <xf numFmtId="37" fontId="104" fillId="0" borderId="31" xfId="4" applyNumberFormat="1" applyFont="1" applyFill="1" applyBorder="1" applyAlignment="1">
      <alignment horizontal="center" vertical="top" wrapText="1"/>
    </xf>
    <xf numFmtId="0" fontId="104" fillId="0" borderId="51" xfId="664" applyFont="1" applyBorder="1" applyAlignment="1">
      <alignment horizontal="left"/>
    </xf>
    <xf numFmtId="0" fontId="104" fillId="0" borderId="61" xfId="0" applyFont="1" applyBorder="1" applyAlignment="1">
      <alignment horizontal="center" vertical="center" wrapText="1"/>
    </xf>
    <xf numFmtId="0" fontId="104" fillId="0" borderId="54" xfId="0" applyFont="1" applyBorder="1" applyAlignment="1">
      <alignment horizontal="center" vertical="center" wrapText="1"/>
    </xf>
    <xf numFmtId="0" fontId="104" fillId="0" borderId="54" xfId="0" applyFont="1" applyBorder="1" applyAlignment="1">
      <alignment horizontal="center" vertical="center"/>
    </xf>
    <xf numFmtId="166" fontId="104" fillId="0" borderId="52" xfId="2" applyNumberFormat="1" applyFont="1" applyFill="1" applyBorder="1"/>
    <xf numFmtId="0" fontId="104" fillId="0" borderId="61" xfId="0" applyFont="1" applyBorder="1" applyAlignment="1">
      <alignment horizontal="center" vertical="center"/>
    </xf>
    <xf numFmtId="37" fontId="104" fillId="0" borderId="51" xfId="4" applyNumberFormat="1" applyFont="1" applyFill="1" applyBorder="1" applyAlignment="1">
      <alignment horizontal="center" vertical="top" wrapText="1"/>
    </xf>
    <xf numFmtId="37" fontId="104" fillId="0" borderId="51" xfId="4" applyNumberFormat="1" applyFont="1" applyBorder="1" applyAlignment="1">
      <alignment horizontal="center" vertical="top" wrapText="1"/>
    </xf>
    <xf numFmtId="37" fontId="104" fillId="0" borderId="32" xfId="4" applyNumberFormat="1" applyFont="1" applyBorder="1" applyAlignment="1">
      <alignment horizontal="center" vertical="top" wrapText="1"/>
    </xf>
    <xf numFmtId="37" fontId="104" fillId="0" borderId="31" xfId="4" applyNumberFormat="1" applyFont="1" applyBorder="1" applyAlignment="1">
      <alignment horizontal="center" vertical="top" wrapText="1"/>
    </xf>
    <xf numFmtId="0" fontId="104" fillId="0" borderId="51" xfId="0" applyFont="1" applyBorder="1" applyAlignment="1">
      <alignment horizontal="left" vertical="center" wrapText="1"/>
    </xf>
    <xf numFmtId="0" fontId="104" fillId="0" borderId="51" xfId="1055" applyFont="1" applyBorder="1"/>
    <xf numFmtId="0" fontId="104" fillId="0" borderId="61" xfId="0" applyFont="1" applyBorder="1" applyAlignment="1">
      <alignment horizontal="center"/>
    </xf>
    <xf numFmtId="0" fontId="104" fillId="0" borderId="51" xfId="30975" applyBorder="1" applyAlignment="1">
      <alignment horizontal="left" vertical="center" wrapText="1"/>
    </xf>
    <xf numFmtId="0" fontId="104" fillId="0" borderId="54" xfId="16815" applyBorder="1" applyAlignment="1">
      <alignment horizontal="center"/>
    </xf>
    <xf numFmtId="0" fontId="104" fillId="0" borderId="104" xfId="0" applyFont="1" applyBorder="1" applyAlignment="1">
      <alignment horizontal="center" vertical="center" wrapText="1"/>
    </xf>
    <xf numFmtId="0" fontId="104" fillId="0" borderId="104" xfId="0" applyFont="1" applyBorder="1" applyAlignment="1">
      <alignment horizontal="center" vertical="center"/>
    </xf>
    <xf numFmtId="0" fontId="104" fillId="0" borderId="144" xfId="0" applyFont="1" applyBorder="1" applyAlignment="1">
      <alignment horizontal="center" vertical="center"/>
    </xf>
    <xf numFmtId="37" fontId="104" fillId="0" borderId="105" xfId="4" applyNumberFormat="1" applyFont="1" applyFill="1" applyBorder="1" applyAlignment="1">
      <alignment horizontal="center" vertical="top" wrapText="1"/>
    </xf>
    <xf numFmtId="37" fontId="104" fillId="0" borderId="106" xfId="4" applyNumberFormat="1" applyFont="1" applyFill="1" applyBorder="1" applyAlignment="1">
      <alignment horizontal="center" vertical="top" wrapText="1"/>
    </xf>
    <xf numFmtId="37" fontId="104" fillId="0" borderId="144" xfId="4" applyNumberFormat="1" applyFont="1" applyFill="1" applyBorder="1" applyAlignment="1">
      <alignment horizontal="center" vertical="top" wrapText="1"/>
    </xf>
    <xf numFmtId="166" fontId="104" fillId="0" borderId="97" xfId="2" applyNumberFormat="1" applyFont="1" applyFill="1" applyBorder="1"/>
    <xf numFmtId="0" fontId="26" fillId="68" borderId="129" xfId="329" applyFont="1" applyFill="1" applyBorder="1" applyAlignment="1">
      <alignment horizontal="left"/>
    </xf>
    <xf numFmtId="0" fontId="104" fillId="48" borderId="132" xfId="0" applyFont="1" applyFill="1" applyBorder="1" applyAlignment="1">
      <alignment horizontal="center" vertical="center"/>
    </xf>
    <xf numFmtId="3" fontId="26" fillId="68" borderId="34" xfId="329" applyNumberFormat="1" applyFont="1" applyFill="1" applyBorder="1" applyAlignment="1">
      <alignment horizontal="center"/>
    </xf>
    <xf numFmtId="3" fontId="26" fillId="68" borderId="40" xfId="329" applyNumberFormat="1" applyFont="1" applyFill="1" applyBorder="1" applyAlignment="1">
      <alignment horizontal="center"/>
    </xf>
    <xf numFmtId="166" fontId="26" fillId="68" borderId="132" xfId="2" applyNumberFormat="1" applyFont="1" applyFill="1" applyBorder="1" applyAlignment="1">
      <alignment horizontal="center"/>
    </xf>
    <xf numFmtId="0" fontId="52" fillId="0" borderId="24" xfId="329" applyFont="1" applyBorder="1"/>
    <xf numFmtId="3" fontId="52" fillId="0" borderId="24" xfId="329" applyNumberFormat="1" applyFont="1" applyBorder="1"/>
    <xf numFmtId="0" fontId="52" fillId="0" borderId="39" xfId="329" applyFont="1" applyBorder="1"/>
    <xf numFmtId="0" fontId="0" fillId="0" borderId="0" xfId="0" applyAlignment="1">
      <alignment vertical="top" wrapText="1"/>
    </xf>
    <xf numFmtId="44" fontId="0" fillId="0" borderId="0" xfId="2" applyFont="1" applyFill="1" applyBorder="1" applyAlignment="1">
      <alignment vertical="top"/>
    </xf>
    <xf numFmtId="0" fontId="116" fillId="63" borderId="132" xfId="0" applyFont="1" applyFill="1" applyBorder="1" applyAlignment="1">
      <alignment horizontal="center" wrapText="1"/>
    </xf>
    <xf numFmtId="0" fontId="128" fillId="68" borderId="38" xfId="0" applyFont="1" applyFill="1" applyBorder="1" applyAlignment="1">
      <alignment horizontal="left" vertical="center" wrapText="1"/>
    </xf>
    <xf numFmtId="5" fontId="128" fillId="68" borderId="25" xfId="0" applyNumberFormat="1" applyFont="1" applyFill="1" applyBorder="1" applyAlignment="1">
      <alignment horizontal="right" wrapText="1"/>
    </xf>
    <xf numFmtId="5" fontId="128" fillId="68" borderId="44" xfId="0" applyNumberFormat="1" applyFont="1" applyFill="1" applyBorder="1" applyAlignment="1">
      <alignment horizontal="right" wrapText="1"/>
    </xf>
    <xf numFmtId="5" fontId="128" fillId="68" borderId="46" xfId="0" applyNumberFormat="1" applyFont="1" applyFill="1" applyBorder="1" applyAlignment="1">
      <alignment horizontal="right" wrapText="1"/>
    </xf>
    <xf numFmtId="5" fontId="128" fillId="68" borderId="35" xfId="0" applyNumberFormat="1" applyFont="1" applyFill="1" applyBorder="1" applyAlignment="1">
      <alignment horizontal="right" wrapText="1"/>
    </xf>
    <xf numFmtId="9" fontId="128" fillId="68" borderId="46" xfId="0" applyNumberFormat="1" applyFont="1" applyFill="1" applyBorder="1" applyAlignment="1">
      <alignment horizontal="right" wrapText="1"/>
    </xf>
    <xf numFmtId="5" fontId="128" fillId="68" borderId="0" xfId="0" applyNumberFormat="1" applyFont="1" applyFill="1" applyAlignment="1">
      <alignment horizontal="right" wrapText="1"/>
    </xf>
    <xf numFmtId="9" fontId="128" fillId="68" borderId="46" xfId="0" applyNumberFormat="1" applyFont="1" applyFill="1" applyBorder="1" applyAlignment="1">
      <alignment horizontal="center" wrapText="1"/>
    </xf>
    <xf numFmtId="5" fontId="128" fillId="68" borderId="34" xfId="0" applyNumberFormat="1" applyFont="1" applyFill="1" applyBorder="1" applyAlignment="1">
      <alignment vertical="center" wrapText="1"/>
    </xf>
    <xf numFmtId="5" fontId="128" fillId="68" borderId="43" xfId="0" applyNumberFormat="1" applyFont="1" applyFill="1" applyBorder="1" applyAlignment="1">
      <alignment vertical="center" wrapText="1"/>
    </xf>
    <xf numFmtId="0" fontId="128" fillId="68" borderId="38" xfId="0" applyFont="1" applyFill="1" applyBorder="1" applyAlignment="1">
      <alignment horizontal="justify" vertical="top" wrapText="1"/>
    </xf>
    <xf numFmtId="5" fontId="128" fillId="68" borderId="27" xfId="0" applyNumberFormat="1" applyFont="1" applyFill="1" applyBorder="1" applyAlignment="1">
      <alignment horizontal="right" wrapText="1"/>
    </xf>
    <xf numFmtId="5" fontId="128" fillId="68" borderId="38" xfId="0" applyNumberFormat="1" applyFont="1" applyFill="1" applyBorder="1" applyAlignment="1">
      <alignment horizontal="right" wrapText="1"/>
    </xf>
    <xf numFmtId="9" fontId="128" fillId="68" borderId="27" xfId="0" applyNumberFormat="1" applyFont="1" applyFill="1" applyBorder="1" applyAlignment="1">
      <alignment horizontal="right" wrapText="1"/>
    </xf>
    <xf numFmtId="5" fontId="128" fillId="68" borderId="34" xfId="0" applyNumberFormat="1" applyFont="1" applyFill="1" applyBorder="1" applyAlignment="1">
      <alignment horizontal="right" wrapText="1"/>
    </xf>
    <xf numFmtId="5" fontId="128" fillId="68" borderId="39" xfId="0" applyNumberFormat="1" applyFont="1" applyFill="1" applyBorder="1" applyAlignment="1">
      <alignment horizontal="right" wrapText="1"/>
    </xf>
    <xf numFmtId="9" fontId="128" fillId="68" borderId="39" xfId="0" applyNumberFormat="1" applyFont="1" applyFill="1" applyBorder="1" applyAlignment="1">
      <alignment horizontal="right" wrapText="1"/>
    </xf>
    <xf numFmtId="43" fontId="0" fillId="64" borderId="62" xfId="4" applyFont="1" applyFill="1" applyBorder="1"/>
    <xf numFmtId="44" fontId="0" fillId="64" borderId="62" xfId="2" applyFont="1" applyFill="1" applyBorder="1"/>
    <xf numFmtId="0" fontId="0" fillId="0" borderId="61" xfId="0" applyBorder="1" applyAlignment="1">
      <alignment vertical="center"/>
    </xf>
    <xf numFmtId="0" fontId="143" fillId="0" borderId="51" xfId="0" applyFont="1" applyBorder="1"/>
    <xf numFmtId="0" fontId="143" fillId="0" borderId="60" xfId="0" applyFont="1" applyBorder="1"/>
    <xf numFmtId="0" fontId="143" fillId="0" borderId="29" xfId="0" applyFont="1" applyBorder="1"/>
    <xf numFmtId="0" fontId="143" fillId="0" borderId="42" xfId="0" applyFont="1" applyBorder="1"/>
    <xf numFmtId="0" fontId="0" fillId="0" borderId="51" xfId="0" applyBorder="1" applyAlignment="1">
      <alignment vertical="center"/>
    </xf>
    <xf numFmtId="0" fontId="0" fillId="56" borderId="51" xfId="0" applyFill="1" applyBorder="1" applyAlignment="1">
      <alignment vertical="center"/>
    </xf>
    <xf numFmtId="0" fontId="0" fillId="0" borderId="61" xfId="0" applyBorder="1"/>
    <xf numFmtId="165" fontId="0" fillId="0" borderId="61" xfId="0" applyNumberFormat="1" applyBorder="1"/>
    <xf numFmtId="0" fontId="0" fillId="0" borderId="58" xfId="0" applyBorder="1" applyAlignment="1">
      <alignment vertical="center"/>
    </xf>
    <xf numFmtId="0" fontId="0" fillId="0" borderId="52" xfId="335" applyFont="1" applyBorder="1"/>
    <xf numFmtId="0" fontId="0" fillId="56" borderId="58" xfId="0" applyFill="1" applyBorder="1" applyAlignment="1">
      <alignment vertical="center"/>
    </xf>
    <xf numFmtId="165" fontId="144" fillId="0" borderId="61" xfId="0" applyNumberFormat="1" applyFont="1" applyBorder="1"/>
    <xf numFmtId="0" fontId="0" fillId="0" borderId="60" xfId="0" applyBorder="1"/>
    <xf numFmtId="0" fontId="0" fillId="0" borderId="42" xfId="0" applyBorder="1"/>
    <xf numFmtId="0" fontId="26" fillId="61" borderId="51" xfId="0" applyFont="1" applyFill="1" applyBorder="1" applyAlignment="1">
      <alignment vertical="center"/>
    </xf>
    <xf numFmtId="0" fontId="0" fillId="61" borderId="61" xfId="0" applyFill="1" applyBorder="1" applyAlignment="1">
      <alignment vertical="center"/>
    </xf>
    <xf numFmtId="165" fontId="0" fillId="61" borderId="61" xfId="1260" applyNumberFormat="1" applyFont="1" applyFill="1" applyBorder="1"/>
    <xf numFmtId="10" fontId="0" fillId="61" borderId="62" xfId="0" applyNumberFormat="1" applyFill="1" applyBorder="1"/>
    <xf numFmtId="43" fontId="0" fillId="61" borderId="62" xfId="4" applyFont="1" applyFill="1" applyBorder="1"/>
    <xf numFmtId="166" fontId="14" fillId="0" borderId="0" xfId="30976" applyNumberFormat="1" applyFont="1"/>
    <xf numFmtId="9" fontId="0" fillId="0" borderId="0" xfId="1" applyFont="1"/>
    <xf numFmtId="0" fontId="116" fillId="63" borderId="66" xfId="0" applyFont="1" applyFill="1" applyBorder="1" applyAlignment="1">
      <alignment horizontal="center"/>
    </xf>
    <xf numFmtId="165" fontId="0" fillId="0" borderId="0" xfId="1260" applyNumberFormat="1" applyFont="1"/>
    <xf numFmtId="10" fontId="124" fillId="61" borderId="62" xfId="0" applyNumberFormat="1" applyFont="1" applyFill="1" applyBorder="1"/>
    <xf numFmtId="43" fontId="124" fillId="61" borderId="62" xfId="4" applyFont="1" applyFill="1" applyBorder="1"/>
    <xf numFmtId="0" fontId="125" fillId="61" borderId="105" xfId="0" applyFont="1" applyFill="1" applyBorder="1"/>
    <xf numFmtId="0" fontId="124" fillId="61" borderId="104" xfId="0" applyFont="1" applyFill="1" applyBorder="1"/>
    <xf numFmtId="165" fontId="136" fillId="61" borderId="104" xfId="1260" applyNumberFormat="1" applyFont="1" applyFill="1" applyBorder="1"/>
    <xf numFmtId="165" fontId="124" fillId="61" borderId="104" xfId="1260" applyNumberFormat="1" applyFont="1" applyFill="1" applyBorder="1"/>
    <xf numFmtId="0" fontId="0" fillId="61" borderId="126" xfId="0" applyFill="1" applyBorder="1" applyAlignment="1">
      <alignment horizontal="center"/>
    </xf>
    <xf numFmtId="0" fontId="0" fillId="61" borderId="43" xfId="0" applyFill="1" applyBorder="1" applyAlignment="1">
      <alignment horizontal="center"/>
    </xf>
    <xf numFmtId="165" fontId="14" fillId="68" borderId="34" xfId="0" applyNumberFormat="1" applyFont="1" applyFill="1" applyBorder="1"/>
    <xf numFmtId="43" fontId="14" fillId="68" borderId="34" xfId="4" applyFont="1" applyFill="1" applyBorder="1"/>
    <xf numFmtId="0" fontId="26" fillId="0" borderId="51" xfId="0" applyFont="1" applyBorder="1" applyAlignment="1">
      <alignment wrapText="1"/>
    </xf>
    <xf numFmtId="0" fontId="26" fillId="0" borderId="49" xfId="0" applyFont="1" applyBorder="1" applyAlignment="1">
      <alignment wrapText="1"/>
    </xf>
    <xf numFmtId="0" fontId="26" fillId="63" borderId="71" xfId="0" applyFont="1" applyFill="1" applyBorder="1"/>
    <xf numFmtId="0" fontId="26" fillId="63" borderId="152" xfId="0" applyFont="1" applyFill="1" applyBorder="1" applyAlignment="1">
      <alignment horizontal="center"/>
    </xf>
    <xf numFmtId="0" fontId="26" fillId="0" borderId="30" xfId="0" applyFont="1" applyBorder="1" applyAlignment="1">
      <alignment wrapText="1"/>
    </xf>
    <xf numFmtId="0" fontId="26" fillId="63" borderId="49" xfId="762" applyFont="1" applyFill="1" applyBorder="1" applyAlignment="1">
      <alignment horizontal="center"/>
    </xf>
    <xf numFmtId="0" fontId="26" fillId="63" borderId="64" xfId="762" applyFont="1" applyFill="1" applyBorder="1" applyAlignment="1">
      <alignment horizontal="center"/>
    </xf>
    <xf numFmtId="0" fontId="26" fillId="63" borderId="124" xfId="762" applyFont="1" applyFill="1" applyBorder="1" applyAlignment="1">
      <alignment horizontal="center"/>
    </xf>
    <xf numFmtId="166" fontId="0" fillId="0" borderId="68" xfId="1290" applyNumberFormat="1" applyFont="1" applyBorder="1"/>
    <xf numFmtId="166" fontId="0" fillId="0" borderId="51" xfId="1290" applyNumberFormat="1" applyFont="1" applyBorder="1"/>
    <xf numFmtId="166" fontId="0" fillId="0" borderId="125" xfId="1290" applyNumberFormat="1" applyFont="1" applyBorder="1"/>
    <xf numFmtId="0" fontId="26" fillId="56" borderId="87" xfId="762" applyFont="1" applyFill="1" applyBorder="1"/>
    <xf numFmtId="166" fontId="0" fillId="0" borderId="49" xfId="1290" applyNumberFormat="1" applyFont="1" applyBorder="1"/>
    <xf numFmtId="166" fontId="0" fillId="0" borderId="0" xfId="1290" applyNumberFormat="1" applyFont="1"/>
    <xf numFmtId="0" fontId="0" fillId="56" borderId="51" xfId="0" applyFill="1" applyBorder="1" applyAlignment="1">
      <alignment horizontal="center" vertical="center" wrapText="1"/>
    </xf>
    <xf numFmtId="0" fontId="0" fillId="56" borderId="61" xfId="0" applyFill="1" applyBorder="1" applyAlignment="1">
      <alignment horizontal="center" vertical="center" wrapText="1"/>
    </xf>
    <xf numFmtId="0" fontId="0" fillId="56" borderId="30" xfId="0" applyFill="1" applyBorder="1" applyAlignment="1">
      <alignment horizontal="center" vertical="center" wrapText="1"/>
    </xf>
    <xf numFmtId="166" fontId="0" fillId="56" borderId="30" xfId="2" applyNumberFormat="1" applyFont="1" applyFill="1" applyBorder="1" applyAlignment="1">
      <alignment horizontal="center" vertical="center" wrapText="1"/>
    </xf>
    <xf numFmtId="3" fontId="0" fillId="56" borderId="30" xfId="2" applyNumberFormat="1" applyFont="1" applyFill="1" applyBorder="1" applyAlignment="1">
      <alignment horizontal="center" vertical="center" wrapText="1"/>
    </xf>
    <xf numFmtId="3" fontId="15" fillId="56" borderId="32" xfId="2" applyNumberFormat="1" applyFont="1" applyFill="1" applyBorder="1" applyAlignment="1">
      <alignment horizontal="center" vertical="center" wrapText="1"/>
    </xf>
    <xf numFmtId="166" fontId="0" fillId="56" borderId="61" xfId="2" applyNumberFormat="1" applyFont="1" applyFill="1" applyBorder="1" applyAlignment="1">
      <alignment horizontal="center" vertical="center" wrapText="1"/>
    </xf>
    <xf numFmtId="3" fontId="0" fillId="56" borderId="61" xfId="2" applyNumberFormat="1" applyFont="1" applyFill="1" applyBorder="1" applyAlignment="1">
      <alignment horizontal="center" vertical="center" wrapText="1"/>
    </xf>
    <xf numFmtId="3" fontId="15" fillId="56" borderId="62" xfId="2" applyNumberFormat="1" applyFont="1" applyFill="1" applyBorder="1" applyAlignment="1">
      <alignment horizontal="center" vertical="center" wrapText="1"/>
    </xf>
    <xf numFmtId="0" fontId="0" fillId="56" borderId="85" xfId="0" applyFill="1" applyBorder="1" applyAlignment="1">
      <alignment horizontal="center" vertical="center" wrapText="1"/>
    </xf>
    <xf numFmtId="0" fontId="0" fillId="56" borderId="29" xfId="0" applyFill="1" applyBorder="1" applyAlignment="1">
      <alignment horizontal="center" vertical="center" wrapText="1"/>
    </xf>
    <xf numFmtId="3" fontId="15" fillId="56" borderId="46" xfId="2" applyNumberFormat="1" applyFont="1" applyFill="1" applyBorder="1" applyAlignment="1">
      <alignment horizontal="center" vertical="center" wrapText="1"/>
    </xf>
    <xf numFmtId="0" fontId="0" fillId="56" borderId="25" xfId="0" applyFill="1" applyBorder="1" applyAlignment="1">
      <alignment horizontal="center" vertical="center" wrapText="1"/>
    </xf>
    <xf numFmtId="0" fontId="0" fillId="56" borderId="49" xfId="0" applyFill="1" applyBorder="1" applyAlignment="1">
      <alignment horizontal="center" vertical="center" wrapText="1"/>
    </xf>
    <xf numFmtId="0" fontId="0" fillId="56" borderId="50" xfId="0" applyFill="1" applyBorder="1" applyAlignment="1">
      <alignment horizontal="center" vertical="center" wrapText="1"/>
    </xf>
    <xf numFmtId="166" fontId="0" fillId="56" borderId="50" xfId="2" applyNumberFormat="1" applyFont="1" applyFill="1" applyBorder="1" applyAlignment="1">
      <alignment horizontal="center" vertical="center" wrapText="1"/>
    </xf>
    <xf numFmtId="3" fontId="0" fillId="56" borderId="50" xfId="2" applyNumberFormat="1" applyFont="1" applyFill="1" applyBorder="1" applyAlignment="1">
      <alignment horizontal="center" vertical="center" wrapText="1"/>
    </xf>
    <xf numFmtId="3" fontId="0" fillId="56" borderId="44" xfId="2" applyNumberFormat="1" applyFont="1" applyFill="1" applyBorder="1" applyAlignment="1">
      <alignment horizontal="center" vertical="center" wrapText="1"/>
    </xf>
    <xf numFmtId="3" fontId="15" fillId="56" borderId="48" xfId="2" applyNumberFormat="1" applyFont="1" applyFill="1" applyBorder="1" applyAlignment="1">
      <alignment horizontal="center" vertical="center" wrapText="1"/>
    </xf>
    <xf numFmtId="1" fontId="104" fillId="0" borderId="158" xfId="4" applyNumberFormat="1" applyFont="1" applyBorder="1" applyAlignment="1">
      <alignment horizontal="center" vertical="center"/>
    </xf>
    <xf numFmtId="1" fontId="0" fillId="64" borderId="62" xfId="4" applyNumberFormat="1" applyFont="1" applyFill="1" applyBorder="1" applyAlignment="1">
      <alignment horizontal="center" vertical="center"/>
    </xf>
    <xf numFmtId="0" fontId="104" fillId="0" borderId="158" xfId="128" applyBorder="1" applyAlignment="1">
      <alignment horizontal="center"/>
    </xf>
    <xf numFmtId="1" fontId="0" fillId="61" borderId="62" xfId="4" applyNumberFormat="1" applyFont="1" applyFill="1" applyBorder="1" applyAlignment="1">
      <alignment horizontal="center" vertical="center"/>
    </xf>
    <xf numFmtId="9" fontId="104" fillId="0" borderId="42" xfId="331" applyNumberFormat="1" applyBorder="1" applyAlignment="1">
      <alignment horizontal="center" vertical="center"/>
    </xf>
    <xf numFmtId="0" fontId="26" fillId="63" borderId="75" xfId="0" applyFont="1" applyFill="1" applyBorder="1" applyAlignment="1">
      <alignment horizontal="center" vertical="center" wrapText="1" readingOrder="1"/>
    </xf>
    <xf numFmtId="0" fontId="26" fillId="63" borderId="76" xfId="0" applyFont="1" applyFill="1" applyBorder="1" applyAlignment="1">
      <alignment horizontal="center" vertical="center" wrapText="1" readingOrder="1"/>
    </xf>
    <xf numFmtId="0" fontId="26" fillId="63" borderId="77" xfId="0" applyFont="1" applyFill="1" applyBorder="1" applyAlignment="1">
      <alignment horizontal="center" vertical="center" wrapText="1" readingOrder="1"/>
    </xf>
    <xf numFmtId="0" fontId="0" fillId="0" borderId="51" xfId="0" applyBorder="1" applyAlignment="1">
      <alignment horizontal="left" vertical="center" wrapText="1" readingOrder="1"/>
    </xf>
    <xf numFmtId="0" fontId="0" fillId="0" borderId="49" xfId="0" applyBorder="1" applyAlignment="1">
      <alignment horizontal="left" vertical="center" wrapText="1" readingOrder="1"/>
    </xf>
    <xf numFmtId="0" fontId="0" fillId="0" borderId="50" xfId="0" applyBorder="1" applyAlignment="1">
      <alignment horizontal="center"/>
    </xf>
    <xf numFmtId="9" fontId="104" fillId="0" borderId="68" xfId="150" applyFont="1" applyFill="1" applyBorder="1" applyAlignment="1">
      <alignment vertical="center"/>
    </xf>
    <xf numFmtId="9" fontId="104" fillId="0" borderId="69" xfId="150" applyFont="1" applyFill="1" applyBorder="1" applyAlignment="1">
      <alignment vertical="center"/>
    </xf>
    <xf numFmtId="9" fontId="104" fillId="0" borderId="70" xfId="150" applyFont="1" applyFill="1" applyBorder="1" applyAlignment="1">
      <alignment vertical="center"/>
    </xf>
    <xf numFmtId="0" fontId="104" fillId="0" borderId="52" xfId="762" quotePrefix="1" applyBorder="1" applyAlignment="1">
      <alignment horizontal="left" wrapText="1"/>
    </xf>
    <xf numFmtId="42" fontId="26" fillId="68" borderId="24" xfId="1290" applyNumberFormat="1" applyFont="1" applyFill="1" applyBorder="1" applyAlignment="1">
      <alignment vertical="center"/>
    </xf>
    <xf numFmtId="0" fontId="26" fillId="56" borderId="58" xfId="762" applyFont="1" applyFill="1" applyBorder="1"/>
    <xf numFmtId="166" fontId="104" fillId="0" borderId="61" xfId="1290" applyNumberFormat="1" applyFont="1" applyBorder="1"/>
    <xf numFmtId="166" fontId="104" fillId="0" borderId="62" xfId="1290" applyNumberFormat="1" applyFont="1" applyFill="1" applyBorder="1"/>
    <xf numFmtId="166" fontId="104" fillId="0" borderId="48" xfId="1290" applyNumberFormat="1" applyFont="1" applyFill="1" applyBorder="1"/>
    <xf numFmtId="5" fontId="26" fillId="68" borderId="34" xfId="0" applyNumberFormat="1" applyFont="1" applyFill="1" applyBorder="1" applyAlignment="1">
      <alignment horizontal="left"/>
    </xf>
    <xf numFmtId="166" fontId="26" fillId="68" borderId="116" xfId="30976" applyNumberFormat="1" applyFont="1" applyFill="1" applyBorder="1"/>
    <xf numFmtId="0" fontId="26" fillId="64" borderId="31" xfId="0" applyFont="1" applyFill="1" applyBorder="1" applyAlignment="1">
      <alignment horizontal="left" vertical="center" wrapText="1"/>
    </xf>
    <xf numFmtId="0" fontId="26" fillId="64" borderId="41" xfId="0" applyFont="1" applyFill="1" applyBorder="1" applyAlignment="1">
      <alignment horizontal="left" vertical="center" wrapText="1"/>
    </xf>
    <xf numFmtId="0" fontId="26" fillId="64" borderId="53" xfId="0" applyFont="1" applyFill="1" applyBorder="1" applyAlignment="1">
      <alignment horizontal="left" vertical="center" wrapText="1"/>
    </xf>
    <xf numFmtId="0" fontId="116" fillId="63" borderId="71" xfId="30951" applyFont="1" applyFill="1" applyBorder="1" applyAlignment="1">
      <alignment horizontal="center" wrapText="1"/>
    </xf>
    <xf numFmtId="0" fontId="116" fillId="63" borderId="74" xfId="30951" applyFont="1" applyFill="1" applyBorder="1" applyAlignment="1">
      <alignment horizontal="center" wrapText="1"/>
    </xf>
    <xf numFmtId="0" fontId="52" fillId="0" borderId="39" xfId="0" applyFont="1" applyBorder="1"/>
    <xf numFmtId="0" fontId="52" fillId="0" borderId="27" xfId="0" applyFont="1" applyBorder="1"/>
    <xf numFmtId="0" fontId="52" fillId="0" borderId="84" xfId="0" applyFont="1" applyBorder="1"/>
    <xf numFmtId="0" fontId="52" fillId="0" borderId="26" xfId="0" applyFont="1" applyBorder="1"/>
    <xf numFmtId="171" fontId="0" fillId="0" borderId="62" xfId="146" applyNumberFormat="1" applyFont="1" applyBorder="1"/>
    <xf numFmtId="181" fontId="0" fillId="0" borderId="61" xfId="4" applyNumberFormat="1" applyFont="1" applyBorder="1"/>
    <xf numFmtId="43" fontId="0" fillId="0" borderId="37" xfId="4" applyFont="1" applyFill="1" applyBorder="1" applyAlignment="1">
      <alignment horizontal="center"/>
    </xf>
    <xf numFmtId="0" fontId="26" fillId="62" borderId="52" xfId="335" quotePrefix="1" applyFont="1" applyFill="1" applyBorder="1" applyAlignment="1">
      <alignment horizontal="left"/>
    </xf>
    <xf numFmtId="0" fontId="0" fillId="62" borderId="52" xfId="335" applyFont="1" applyFill="1" applyBorder="1"/>
    <xf numFmtId="165" fontId="0" fillId="62" borderId="51" xfId="1260" applyNumberFormat="1" applyFont="1" applyFill="1" applyBorder="1"/>
    <xf numFmtId="165" fontId="0" fillId="62" borderId="61" xfId="1260" applyNumberFormat="1" applyFont="1" applyFill="1" applyBorder="1"/>
    <xf numFmtId="181" fontId="0" fillId="62" borderId="61" xfId="4" applyNumberFormat="1" applyFont="1" applyFill="1" applyBorder="1"/>
    <xf numFmtId="165" fontId="0" fillId="62" borderId="61" xfId="1260" quotePrefix="1" applyNumberFormat="1" applyFont="1" applyFill="1" applyBorder="1"/>
    <xf numFmtId="181" fontId="0" fillId="0" borderId="30" xfId="4" applyNumberFormat="1" applyFont="1" applyBorder="1"/>
    <xf numFmtId="0" fontId="0" fillId="62" borderId="37" xfId="335" applyFont="1" applyFill="1" applyBorder="1"/>
    <xf numFmtId="0" fontId="0" fillId="62" borderId="51" xfId="335" applyFont="1" applyFill="1" applyBorder="1" applyAlignment="1">
      <alignment horizontal="center"/>
    </xf>
    <xf numFmtId="0" fontId="0" fillId="62" borderId="61" xfId="335" applyFont="1" applyFill="1" applyBorder="1" applyAlignment="1">
      <alignment horizontal="center"/>
    </xf>
    <xf numFmtId="166" fontId="0" fillId="62" borderId="61" xfId="335" quotePrefix="1" applyNumberFormat="1" applyFont="1" applyFill="1" applyBorder="1" applyAlignment="1">
      <alignment horizontal="center"/>
    </xf>
    <xf numFmtId="0" fontId="0" fillId="62" borderId="62" xfId="335" applyFont="1" applyFill="1" applyBorder="1" applyAlignment="1">
      <alignment horizontal="center"/>
    </xf>
    <xf numFmtId="0" fontId="0" fillId="62" borderId="53" xfId="335" applyFont="1" applyFill="1" applyBorder="1" applyAlignment="1">
      <alignment horizontal="center"/>
    </xf>
    <xf numFmtId="0" fontId="0" fillId="62" borderId="28" xfId="335" applyFont="1" applyFill="1" applyBorder="1" applyAlignment="1">
      <alignment horizontal="center"/>
    </xf>
    <xf numFmtId="0" fontId="26" fillId="62" borderId="52" xfId="335" applyFont="1" applyFill="1" applyBorder="1"/>
    <xf numFmtId="0" fontId="0" fillId="57" borderId="111" xfId="335" applyFont="1" applyFill="1" applyBorder="1"/>
    <xf numFmtId="0" fontId="0" fillId="57" borderId="106" xfId="335" applyFont="1" applyFill="1" applyBorder="1"/>
    <xf numFmtId="165" fontId="26" fillId="64" borderId="29" xfId="4" applyNumberFormat="1" applyFont="1" applyFill="1" applyBorder="1" applyAlignment="1">
      <alignment horizontal="center"/>
    </xf>
    <xf numFmtId="165" fontId="26" fillId="64" borderId="30" xfId="4" applyNumberFormat="1" applyFont="1" applyFill="1" applyBorder="1" applyAlignment="1">
      <alignment horizontal="center"/>
    </xf>
    <xf numFmtId="166" fontId="26" fillId="64" borderId="30" xfId="2" applyNumberFormat="1" applyFont="1" applyFill="1" applyBorder="1" applyAlignment="1">
      <alignment horizontal="center"/>
    </xf>
    <xf numFmtId="9" fontId="26" fillId="64" borderId="32" xfId="1" applyFont="1" applyFill="1" applyBorder="1" applyAlignment="1">
      <alignment horizontal="center"/>
    </xf>
    <xf numFmtId="0" fontId="0" fillId="57" borderId="112" xfId="335" applyFont="1" applyFill="1" applyBorder="1"/>
    <xf numFmtId="0" fontId="0" fillId="0" borderId="0" xfId="0" applyAlignment="1">
      <alignment horizontal="left"/>
    </xf>
    <xf numFmtId="165" fontId="0" fillId="0" borderId="0" xfId="0" applyNumberFormat="1"/>
    <xf numFmtId="165" fontId="0" fillId="0" borderId="29" xfId="0" applyNumberFormat="1" applyBorder="1"/>
    <xf numFmtId="165" fontId="0" fillId="0" borderId="30" xfId="0" applyNumberFormat="1" applyBorder="1"/>
    <xf numFmtId="177" fontId="0" fillId="0" borderId="30" xfId="0" applyNumberFormat="1" applyBorder="1"/>
    <xf numFmtId="165" fontId="0" fillId="0" borderId="51" xfId="0" applyNumberFormat="1" applyBorder="1"/>
    <xf numFmtId="177" fontId="0" fillId="0" borderId="61" xfId="0" applyNumberFormat="1" applyBorder="1"/>
    <xf numFmtId="0" fontId="0" fillId="0" borderId="29" xfId="335" applyFont="1" applyBorder="1"/>
    <xf numFmtId="0" fontId="0" fillId="0" borderId="30" xfId="335" applyFont="1" applyBorder="1"/>
    <xf numFmtId="165" fontId="0" fillId="0" borderId="32" xfId="0" applyNumberFormat="1" applyBorder="1"/>
    <xf numFmtId="0" fontId="0" fillId="0" borderId="28" xfId="335" applyFont="1" applyBorder="1"/>
    <xf numFmtId="0" fontId="0" fillId="0" borderId="51" xfId="335" applyFont="1" applyBorder="1"/>
    <xf numFmtId="0" fontId="0" fillId="0" borderId="61" xfId="335" applyFont="1" applyBorder="1"/>
    <xf numFmtId="165" fontId="0" fillId="0" borderId="62" xfId="0" applyNumberFormat="1" applyBorder="1"/>
    <xf numFmtId="0" fontId="0" fillId="0" borderId="105" xfId="335" applyFont="1" applyBorder="1"/>
    <xf numFmtId="0" fontId="0" fillId="0" borderId="104" xfId="335" applyFont="1" applyBorder="1"/>
    <xf numFmtId="165" fontId="0" fillId="0" borderId="106" xfId="0" applyNumberFormat="1" applyBorder="1"/>
    <xf numFmtId="0" fontId="26" fillId="64" borderId="29" xfId="335" applyFont="1" applyFill="1" applyBorder="1"/>
    <xf numFmtId="0" fontId="26" fillId="64" borderId="30" xfId="335" applyFont="1" applyFill="1" applyBorder="1"/>
    <xf numFmtId="165" fontId="26" fillId="64" borderId="32" xfId="0" applyNumberFormat="1" applyFont="1" applyFill="1" applyBorder="1"/>
    <xf numFmtId="0" fontId="26" fillId="0" borderId="51" xfId="335" applyFont="1" applyBorder="1"/>
    <xf numFmtId="165" fontId="0" fillId="56" borderId="62" xfId="0" applyNumberFormat="1" applyFill="1" applyBorder="1" applyAlignment="1">
      <alignment horizontal="right"/>
    </xf>
    <xf numFmtId="166" fontId="0" fillId="56" borderId="120" xfId="1290" applyNumberFormat="1" applyFont="1" applyFill="1" applyBorder="1"/>
    <xf numFmtId="166" fontId="0" fillId="56" borderId="51" xfId="1290" applyNumberFormat="1" applyFont="1" applyFill="1" applyBorder="1"/>
    <xf numFmtId="166" fontId="0" fillId="56" borderId="121" xfId="1290" applyNumberFormat="1" applyFont="1" applyFill="1" applyBorder="1"/>
    <xf numFmtId="166" fontId="0" fillId="56" borderId="122" xfId="1290" applyNumberFormat="1" applyFont="1" applyFill="1" applyBorder="1"/>
    <xf numFmtId="5" fontId="26" fillId="64" borderId="129" xfId="0" applyNumberFormat="1" applyFont="1" applyFill="1" applyBorder="1" applyAlignment="1">
      <alignment horizontal="left"/>
    </xf>
    <xf numFmtId="166" fontId="0" fillId="56" borderId="68" xfId="1290" applyNumberFormat="1" applyFont="1" applyFill="1" applyBorder="1"/>
    <xf numFmtId="0" fontId="112" fillId="0" borderId="0" xfId="942" applyFont="1" applyAlignment="1">
      <alignment wrapText="1"/>
    </xf>
    <xf numFmtId="0" fontId="26" fillId="62" borderId="37" xfId="335" applyFont="1" applyFill="1" applyBorder="1"/>
    <xf numFmtId="165" fontId="26" fillId="62" borderId="31" xfId="4" applyNumberFormat="1" applyFont="1" applyFill="1" applyBorder="1" applyAlignment="1">
      <alignment horizontal="center"/>
    </xf>
    <xf numFmtId="166" fontId="26" fillId="0" borderId="0" xfId="335" applyNumberFormat="1" applyFont="1" applyAlignment="1">
      <alignment horizontal="center" wrapText="1"/>
    </xf>
    <xf numFmtId="166" fontId="0" fillId="0" borderId="61" xfId="2" applyNumberFormat="1" applyFont="1" applyBorder="1" applyAlignment="1" applyProtection="1">
      <alignment horizontal="center" wrapText="1"/>
      <protection locked="0"/>
    </xf>
    <xf numFmtId="0" fontId="0" fillId="0" borderId="61" xfId="0" applyBorder="1" applyAlignment="1">
      <alignment horizontal="center" vertical="center" wrapText="1"/>
    </xf>
    <xf numFmtId="0" fontId="52" fillId="0" borderId="83" xfId="2082" applyFont="1" applyBorder="1" applyAlignment="1">
      <alignment horizontal="left"/>
    </xf>
    <xf numFmtId="3" fontId="52" fillId="0" borderId="0" xfId="0" applyNumberFormat="1" applyFont="1"/>
    <xf numFmtId="3" fontId="52" fillId="0" borderId="24" xfId="0" applyNumberFormat="1" applyFont="1" applyBorder="1"/>
    <xf numFmtId="173" fontId="0" fillId="0" borderId="30" xfId="0" applyNumberFormat="1" applyBorder="1" applyAlignment="1">
      <alignment horizontal="center" wrapText="1"/>
    </xf>
    <xf numFmtId="173" fontId="0" fillId="0" borderId="148" xfId="0" applyNumberFormat="1" applyBorder="1" applyAlignment="1">
      <alignment horizontal="center" wrapText="1"/>
    </xf>
    <xf numFmtId="173" fontId="0" fillId="0" borderId="53" xfId="0" applyNumberFormat="1" applyBorder="1" applyAlignment="1">
      <alignment horizontal="center" wrapText="1"/>
    </xf>
    <xf numFmtId="173" fontId="0" fillId="0" borderId="149" xfId="0" applyNumberFormat="1" applyBorder="1" applyAlignment="1">
      <alignment horizontal="center" wrapText="1"/>
    </xf>
    <xf numFmtId="1" fontId="0" fillId="0" borderId="30" xfId="0" applyNumberFormat="1" applyBorder="1" applyAlignment="1">
      <alignment horizontal="center" wrapText="1"/>
    </xf>
    <xf numFmtId="1" fontId="0" fillId="0" borderId="148" xfId="0" applyNumberFormat="1" applyBorder="1" applyAlignment="1">
      <alignment horizontal="center" wrapText="1"/>
    </xf>
    <xf numFmtId="1" fontId="0" fillId="0" borderId="53" xfId="0" applyNumberFormat="1" applyBorder="1" applyAlignment="1">
      <alignment horizontal="center" wrapText="1"/>
    </xf>
    <xf numFmtId="0" fontId="0" fillId="0" borderId="49" xfId="0" applyBorder="1" applyAlignment="1">
      <alignment horizontal="center" wrapText="1"/>
    </xf>
    <xf numFmtId="1" fontId="0" fillId="0" borderId="50" xfId="0" applyNumberFormat="1" applyBorder="1" applyAlignment="1">
      <alignment horizontal="center" wrapText="1"/>
    </xf>
    <xf numFmtId="1" fontId="0" fillId="0" borderId="122" xfId="0" applyNumberFormat="1" applyBorder="1" applyAlignment="1">
      <alignment horizontal="center" wrapText="1"/>
    </xf>
    <xf numFmtId="1" fontId="0" fillId="0" borderId="57" xfId="0" applyNumberFormat="1" applyBorder="1" applyAlignment="1">
      <alignment horizontal="center" wrapText="1"/>
    </xf>
    <xf numFmtId="8" fontId="0" fillId="0" borderId="61" xfId="0" applyNumberFormat="1" applyBorder="1" applyAlignment="1">
      <alignment horizontal="center" wrapText="1"/>
    </xf>
    <xf numFmtId="8" fontId="0" fillId="0" borderId="62" xfId="0" applyNumberFormat="1" applyBorder="1" applyAlignment="1">
      <alignment horizontal="center" wrapText="1"/>
    </xf>
    <xf numFmtId="8" fontId="0" fillId="0" borderId="50" xfId="0" applyNumberFormat="1" applyBorder="1" applyAlignment="1">
      <alignment horizontal="center" wrapText="1"/>
    </xf>
    <xf numFmtId="8" fontId="0" fillId="0" borderId="48" xfId="0" applyNumberFormat="1" applyBorder="1" applyAlignment="1">
      <alignment horizontal="center" wrapText="1"/>
    </xf>
    <xf numFmtId="0" fontId="0" fillId="0" borderId="52" xfId="0" applyBorder="1" applyAlignment="1">
      <alignment horizontal="center"/>
    </xf>
    <xf numFmtId="0" fontId="0" fillId="0" borderId="51" xfId="125" applyFont="1" applyBorder="1" applyAlignment="1">
      <alignment horizontal="right" wrapText="1"/>
    </xf>
    <xf numFmtId="0" fontId="0" fillId="0" borderId="51" xfId="0" applyBorder="1" applyAlignment="1">
      <alignment horizontal="right" vertical="center" wrapText="1"/>
    </xf>
    <xf numFmtId="8" fontId="0" fillId="0" borderId="61" xfId="0" applyNumberFormat="1" applyBorder="1" applyAlignment="1">
      <alignment horizontal="right" vertical="center" wrapText="1"/>
    </xf>
    <xf numFmtId="6" fontId="0" fillId="0" borderId="61" xfId="0" applyNumberFormat="1" applyBorder="1" applyAlignment="1">
      <alignment horizontal="right" vertical="center" wrapText="1"/>
    </xf>
    <xf numFmtId="0" fontId="0" fillId="0" borderId="51" xfId="125" applyFont="1" applyBorder="1" applyAlignment="1">
      <alignment horizontal="right"/>
    </xf>
    <xf numFmtId="0" fontId="0" fillId="0" borderId="51" xfId="0" applyBorder="1" applyAlignment="1">
      <alignment horizontal="right" vertical="center"/>
    </xf>
    <xf numFmtId="0" fontId="0" fillId="0" borderId="85" xfId="125" applyFont="1" applyBorder="1" applyAlignment="1">
      <alignment horizontal="right" wrapText="1"/>
    </xf>
    <xf numFmtId="0" fontId="0" fillId="0" borderId="85" xfId="0" applyBorder="1" applyAlignment="1">
      <alignment horizontal="right" vertical="center" wrapText="1"/>
    </xf>
    <xf numFmtId="0" fontId="52" fillId="0" borderId="83" xfId="335" applyFont="1" applyBorder="1"/>
    <xf numFmtId="0" fontId="0" fillId="0" borderId="68" xfId="331" applyFont="1" applyBorder="1"/>
    <xf numFmtId="0" fontId="0" fillId="0" borderId="82" xfId="0" applyBorder="1" applyAlignment="1">
      <alignment horizontal="center" wrapText="1"/>
    </xf>
    <xf numFmtId="0" fontId="0" fillId="0" borderId="69" xfId="0" applyBorder="1" applyAlignment="1">
      <alignment horizontal="center" wrapText="1"/>
    </xf>
    <xf numFmtId="0" fontId="0" fillId="0" borderId="70" xfId="0" applyBorder="1" applyAlignment="1">
      <alignment horizontal="center" wrapText="1"/>
    </xf>
    <xf numFmtId="0" fontId="0" fillId="0" borderId="51" xfId="331" applyFont="1" applyBorder="1"/>
    <xf numFmtId="0" fontId="0" fillId="0" borderId="60" xfId="0" applyBorder="1" applyAlignment="1">
      <alignment horizontal="center" wrapText="1"/>
    </xf>
    <xf numFmtId="0" fontId="0" fillId="0" borderId="61" xfId="0" applyBorder="1" applyAlignment="1">
      <alignment horizontal="center" wrapText="1"/>
    </xf>
    <xf numFmtId="0" fontId="0" fillId="0" borderId="62" xfId="0" applyBorder="1" applyAlignment="1">
      <alignment horizontal="center"/>
    </xf>
    <xf numFmtId="0" fontId="0" fillId="0" borderId="62" xfId="0" applyBorder="1" applyAlignment="1">
      <alignment horizontal="center" wrapText="1"/>
    </xf>
    <xf numFmtId="0" fontId="0" fillId="0" borderId="105" xfId="331" applyFont="1" applyBorder="1"/>
    <xf numFmtId="0" fontId="0" fillId="0" borderId="107" xfId="0" applyBorder="1" applyAlignment="1">
      <alignment horizontal="center" wrapText="1"/>
    </xf>
    <xf numFmtId="0" fontId="0" fillId="0" borderId="104" xfId="0" applyBorder="1" applyAlignment="1">
      <alignment horizontal="center" wrapText="1"/>
    </xf>
    <xf numFmtId="0" fontId="0" fillId="0" borderId="106" xfId="0" applyBorder="1" applyAlignment="1">
      <alignment horizontal="center" wrapText="1"/>
    </xf>
    <xf numFmtId="3" fontId="0" fillId="0" borderId="120" xfId="0" applyNumberFormat="1" applyBorder="1" applyAlignment="1">
      <alignment horizontal="center"/>
    </xf>
    <xf numFmtId="3" fontId="0" fillId="0" borderId="80" xfId="0" applyNumberFormat="1" applyBorder="1" applyAlignment="1">
      <alignment horizontal="center" wrapText="1"/>
    </xf>
    <xf numFmtId="0" fontId="26" fillId="0" borderId="58" xfId="0" applyFont="1" applyBorder="1" applyAlignment="1">
      <alignment horizontal="right" wrapText="1"/>
    </xf>
    <xf numFmtId="3" fontId="0" fillId="0" borderId="51" xfId="0" applyNumberFormat="1" applyBorder="1" applyAlignment="1">
      <alignment horizontal="center"/>
    </xf>
    <xf numFmtId="3" fontId="0" fillId="0" borderId="121" xfId="0" applyNumberFormat="1" applyBorder="1" applyAlignment="1">
      <alignment horizontal="center"/>
    </xf>
    <xf numFmtId="3" fontId="0" fillId="0" borderId="63" xfId="0" applyNumberFormat="1" applyBorder="1" applyAlignment="1">
      <alignment horizontal="center" wrapText="1"/>
    </xf>
    <xf numFmtId="0" fontId="26" fillId="0" borderId="55" xfId="0" applyFont="1" applyBorder="1" applyAlignment="1">
      <alignment horizontal="right" wrapText="1"/>
    </xf>
    <xf numFmtId="3" fontId="0" fillId="0" borderId="49" xfId="0" applyNumberFormat="1" applyBorder="1" applyAlignment="1">
      <alignment horizontal="center"/>
    </xf>
    <xf numFmtId="3" fontId="0" fillId="0" borderId="122" xfId="0" applyNumberFormat="1" applyBorder="1" applyAlignment="1">
      <alignment horizontal="center"/>
    </xf>
    <xf numFmtId="3" fontId="0" fillId="0" borderId="57" xfId="0" applyNumberFormat="1" applyBorder="1" applyAlignment="1">
      <alignment horizontal="center" wrapText="1"/>
    </xf>
    <xf numFmtId="0" fontId="0" fillId="0" borderId="29" xfId="0" applyBorder="1" applyAlignment="1">
      <alignment horizontal="right" wrapText="1"/>
    </xf>
    <xf numFmtId="0" fontId="0" fillId="0" borderId="30" xfId="0" applyBorder="1" applyAlignment="1">
      <alignment horizontal="center" wrapText="1"/>
    </xf>
    <xf numFmtId="0" fontId="0" fillId="0" borderId="32" xfId="0" applyBorder="1" applyAlignment="1">
      <alignment horizontal="center" wrapText="1"/>
    </xf>
    <xf numFmtId="0" fontId="0" fillId="0" borderId="49" xfId="0" applyBorder="1" applyAlignment="1">
      <alignment horizontal="right" wrapText="1"/>
    </xf>
    <xf numFmtId="10" fontId="0" fillId="57" borderId="50" xfId="0" applyNumberFormat="1" applyFill="1" applyBorder="1" applyAlignment="1">
      <alignment horizontal="center" wrapText="1"/>
    </xf>
    <xf numFmtId="9" fontId="0" fillId="0" borderId="50" xfId="0" applyNumberFormat="1" applyBorder="1" applyAlignment="1">
      <alignment horizontal="center" wrapText="1"/>
    </xf>
    <xf numFmtId="9" fontId="0" fillId="0" borderId="48" xfId="0" applyNumberFormat="1" applyBorder="1" applyAlignment="1">
      <alignment horizontal="center" wrapText="1"/>
    </xf>
    <xf numFmtId="44" fontId="0" fillId="0" borderId="28" xfId="2" applyFont="1" applyBorder="1" applyAlignment="1">
      <alignment horizontal="center"/>
    </xf>
    <xf numFmtId="44" fontId="0" fillId="62" borderId="52" xfId="2" applyFont="1" applyFill="1" applyBorder="1"/>
    <xf numFmtId="44" fontId="0" fillId="0" borderId="28" xfId="2" applyFont="1" applyFill="1" applyBorder="1" applyAlignment="1">
      <alignment horizontal="center"/>
    </xf>
    <xf numFmtId="0" fontId="0" fillId="0" borderId="85" xfId="0" applyBorder="1"/>
    <xf numFmtId="165" fontId="0" fillId="0" borderId="32" xfId="4" applyNumberFormat="1" applyFont="1" applyBorder="1" applyAlignment="1">
      <alignment horizontal="right"/>
    </xf>
    <xf numFmtId="165" fontId="0" fillId="0" borderId="62" xfId="4" applyNumberFormat="1" applyFont="1" applyBorder="1" applyAlignment="1">
      <alignment horizontal="right"/>
    </xf>
    <xf numFmtId="0" fontId="0" fillId="0" borderId="76" xfId="0" applyBorder="1" applyAlignment="1">
      <alignment horizontal="left" vertical="center" wrapText="1" indent="5"/>
    </xf>
    <xf numFmtId="3" fontId="15" fillId="0" borderId="77" xfId="2" applyNumberFormat="1" applyFont="1" applyBorder="1" applyAlignment="1">
      <alignment horizontal="left" vertical="center" wrapText="1" indent="6"/>
    </xf>
    <xf numFmtId="0" fontId="0" fillId="0" borderId="37" xfId="0" applyBorder="1" applyAlignment="1">
      <alignment wrapText="1"/>
    </xf>
    <xf numFmtId="165" fontId="0" fillId="0" borderId="28" xfId="4" applyNumberFormat="1" applyFont="1" applyBorder="1" applyAlignment="1">
      <alignment horizontal="right"/>
    </xf>
    <xf numFmtId="165" fontId="0" fillId="0" borderId="28" xfId="4" quotePrefix="1" applyNumberFormat="1" applyFont="1" applyBorder="1" applyAlignment="1">
      <alignment horizontal="right"/>
    </xf>
    <xf numFmtId="181" fontId="0" fillId="0" borderId="52" xfId="4" applyNumberFormat="1" applyFont="1" applyBorder="1" applyAlignment="1">
      <alignment horizontal="right"/>
    </xf>
    <xf numFmtId="181" fontId="0" fillId="0" borderId="28" xfId="4" applyNumberFormat="1" applyFont="1" applyBorder="1" applyAlignment="1">
      <alignment horizontal="right"/>
    </xf>
    <xf numFmtId="165" fontId="0" fillId="0" borderId="52" xfId="4" applyNumberFormat="1" applyFont="1" applyBorder="1" applyAlignment="1">
      <alignment horizontal="right"/>
    </xf>
    <xf numFmtId="165" fontId="0" fillId="0" borderId="47" xfId="4" applyNumberFormat="1" applyFont="1" applyBorder="1" applyAlignment="1">
      <alignment horizontal="right"/>
    </xf>
    <xf numFmtId="3" fontId="0" fillId="0" borderId="28" xfId="0" applyNumberFormat="1" applyBorder="1"/>
    <xf numFmtId="9" fontId="0" fillId="0" borderId="28" xfId="1" applyFont="1" applyBorder="1" applyAlignment="1">
      <alignment horizontal="right" wrapText="1"/>
    </xf>
    <xf numFmtId="9" fontId="0" fillId="0" borderId="28" xfId="1" applyFont="1" applyFill="1" applyBorder="1"/>
    <xf numFmtId="0" fontId="0" fillId="0" borderId="28" xfId="0" applyBorder="1" applyAlignment="1">
      <alignment wrapText="1"/>
    </xf>
    <xf numFmtId="1" fontId="0" fillId="0" borderId="53" xfId="0" applyNumberFormat="1" applyBorder="1" applyAlignment="1">
      <alignment horizontal="right"/>
    </xf>
    <xf numFmtId="0" fontId="0" fillId="0" borderId="132" xfId="0" applyBorder="1"/>
    <xf numFmtId="165" fontId="0" fillId="0" borderId="28" xfId="4" applyNumberFormat="1" applyFont="1" applyBorder="1" applyAlignment="1">
      <alignment horizontal="right" wrapText="1"/>
    </xf>
    <xf numFmtId="166" fontId="0" fillId="0" borderId="28" xfId="2" applyNumberFormat="1" applyFont="1" applyBorder="1" applyAlignment="1">
      <alignment horizontal="right"/>
    </xf>
    <xf numFmtId="181" fontId="0" fillId="0" borderId="28" xfId="4" quotePrefix="1" applyNumberFormat="1" applyFont="1" applyBorder="1" applyAlignment="1">
      <alignment horizontal="right"/>
    </xf>
    <xf numFmtId="173" fontId="0" fillId="0" borderId="28" xfId="0" applyNumberFormat="1" applyBorder="1" applyAlignment="1">
      <alignment horizontal="right"/>
    </xf>
    <xf numFmtId="1" fontId="0" fillId="0" borderId="28" xfId="0" applyNumberFormat="1" applyBorder="1" applyAlignment="1">
      <alignment horizontal="right"/>
    </xf>
    <xf numFmtId="181" fontId="0" fillId="0" borderId="28" xfId="0" applyNumberFormat="1" applyBorder="1" applyAlignment="1">
      <alignment horizontal="right"/>
    </xf>
    <xf numFmtId="181" fontId="0" fillId="0" borderId="28" xfId="0" quotePrefix="1" applyNumberFormat="1" applyBorder="1" applyAlignment="1">
      <alignment horizontal="right"/>
    </xf>
    <xf numFmtId="166" fontId="0" fillId="0" borderId="52" xfId="2" applyNumberFormat="1" applyFont="1" applyBorder="1" applyAlignment="1">
      <alignment horizontal="right"/>
    </xf>
    <xf numFmtId="181" fontId="0" fillId="0" borderId="47" xfId="4" applyNumberFormat="1" applyFont="1" applyBorder="1" applyAlignment="1">
      <alignment horizontal="right"/>
    </xf>
    <xf numFmtId="166" fontId="0" fillId="0" borderId="47" xfId="2" applyNumberFormat="1" applyFont="1" applyBorder="1" applyAlignment="1">
      <alignment horizontal="right"/>
    </xf>
    <xf numFmtId="0" fontId="116" fillId="63" borderId="92" xfId="0" applyFont="1" applyFill="1" applyBorder="1" applyAlignment="1">
      <alignment horizontal="center" wrapText="1"/>
    </xf>
    <xf numFmtId="165" fontId="104" fillId="0" borderId="30" xfId="1260" applyNumberFormat="1" applyFont="1" applyBorder="1" applyAlignment="1">
      <alignment horizontal="center" vertical="center" wrapText="1"/>
    </xf>
    <xf numFmtId="165" fontId="104" fillId="0" borderId="32" xfId="1260" applyNumberFormat="1" applyFont="1" applyBorder="1" applyAlignment="1">
      <alignment horizontal="center" vertical="center" wrapText="1"/>
    </xf>
    <xf numFmtId="165" fontId="104" fillId="0" borderId="104" xfId="1260" applyNumberFormat="1" applyFont="1" applyBorder="1" applyAlignment="1">
      <alignment horizontal="center" vertical="center" wrapText="1"/>
    </xf>
    <xf numFmtId="165" fontId="104" fillId="0" borderId="106" xfId="1260" applyNumberFormat="1" applyFont="1" applyBorder="1" applyAlignment="1">
      <alignment horizontal="center" vertical="center" wrapText="1"/>
    </xf>
    <xf numFmtId="0" fontId="104" fillId="0" borderId="51" xfId="331" applyBorder="1"/>
    <xf numFmtId="0" fontId="104" fillId="0" borderId="102" xfId="331" applyBorder="1"/>
    <xf numFmtId="37" fontId="0" fillId="0" borderId="62" xfId="4" applyNumberFormat="1" applyFont="1" applyBorder="1" applyAlignment="1">
      <alignment vertical="center"/>
    </xf>
    <xf numFmtId="0" fontId="0" fillId="0" borderId="49" xfId="0" applyBorder="1"/>
    <xf numFmtId="37" fontId="0" fillId="0" borderId="48" xfId="4" applyNumberFormat="1" applyFont="1" applyBorder="1" applyAlignment="1">
      <alignment vertical="center"/>
    </xf>
    <xf numFmtId="0" fontId="26" fillId="0" borderId="126" xfId="0" applyFont="1" applyBorder="1" applyAlignment="1">
      <alignment horizontal="center"/>
    </xf>
    <xf numFmtId="165" fontId="14" fillId="0" borderId="0" xfId="1" applyNumberFormat="1" applyFont="1"/>
    <xf numFmtId="0" fontId="0" fillId="0" borderId="0" xfId="329" applyFont="1" applyAlignment="1">
      <alignment horizontal="left"/>
    </xf>
    <xf numFmtId="166" fontId="0" fillId="0" borderId="0" xfId="329" applyNumberFormat="1" applyFont="1"/>
    <xf numFmtId="0" fontId="0" fillId="0" borderId="0" xfId="329" applyFont="1"/>
    <xf numFmtId="0" fontId="0" fillId="0" borderId="54" xfId="0" applyBorder="1" applyAlignment="1">
      <alignment horizontal="center" vertical="center" wrapText="1"/>
    </xf>
    <xf numFmtId="0" fontId="0" fillId="0" borderId="54" xfId="0" applyBorder="1" applyAlignment="1">
      <alignment horizontal="center" vertical="center"/>
    </xf>
    <xf numFmtId="37" fontId="0" fillId="0" borderId="32" xfId="4" applyNumberFormat="1" applyFont="1" applyFill="1" applyBorder="1" applyAlignment="1">
      <alignment horizontal="center" wrapText="1"/>
    </xf>
    <xf numFmtId="37" fontId="0" fillId="0" borderId="31" xfId="4" applyNumberFormat="1" applyFont="1" applyFill="1" applyBorder="1" applyAlignment="1">
      <alignment horizontal="center" wrapText="1"/>
    </xf>
    <xf numFmtId="166" fontId="0" fillId="0" borderId="28" xfId="2" applyNumberFormat="1" applyFont="1" applyFill="1" applyBorder="1"/>
    <xf numFmtId="0" fontId="0" fillId="0" borderId="61" xfId="664" applyFont="1" applyBorder="1" applyAlignment="1">
      <alignment horizontal="left"/>
    </xf>
    <xf numFmtId="37" fontId="0" fillId="0" borderId="29" xfId="4" applyNumberFormat="1" applyFont="1" applyFill="1" applyBorder="1" applyAlignment="1">
      <alignment horizontal="center" wrapText="1"/>
    </xf>
    <xf numFmtId="166" fontId="0" fillId="0" borderId="52" xfId="2" applyNumberFormat="1" applyFont="1" applyFill="1" applyBorder="1"/>
    <xf numFmtId="37" fontId="0" fillId="0" borderId="51" xfId="4" applyNumberFormat="1" applyFont="1" applyFill="1" applyBorder="1" applyAlignment="1">
      <alignment horizontal="center" wrapText="1"/>
    </xf>
    <xf numFmtId="37" fontId="0" fillId="0" borderId="51" xfId="4" applyNumberFormat="1" applyFont="1" applyBorder="1" applyAlignment="1">
      <alignment horizontal="center" wrapText="1"/>
    </xf>
    <xf numFmtId="37" fontId="0" fillId="0" borderId="32" xfId="4" applyNumberFormat="1" applyFont="1" applyBorder="1" applyAlignment="1">
      <alignment horizontal="center" wrapText="1"/>
    </xf>
    <xf numFmtId="37" fontId="0" fillId="0" borderId="31" xfId="4" applyNumberFormat="1" applyFont="1" applyBorder="1" applyAlignment="1">
      <alignment horizontal="center" wrapText="1"/>
    </xf>
    <xf numFmtId="0" fontId="0" fillId="0" borderId="61" xfId="0" applyBorder="1" applyAlignment="1">
      <alignment horizontal="left" vertical="center" wrapText="1"/>
    </xf>
    <xf numFmtId="0" fontId="0" fillId="0" borderId="61" xfId="1055" applyFont="1" applyBorder="1"/>
    <xf numFmtId="0" fontId="0" fillId="0" borderId="61" xfId="30975" applyFont="1" applyBorder="1" applyAlignment="1">
      <alignment horizontal="left" vertical="center" wrapText="1"/>
    </xf>
    <xf numFmtId="0" fontId="0" fillId="0" borderId="54" xfId="16815" applyFont="1" applyBorder="1" applyAlignment="1">
      <alignment horizontal="center"/>
    </xf>
    <xf numFmtId="166" fontId="0" fillId="0" borderId="52" xfId="2" applyNumberFormat="1" applyFont="1" applyBorder="1"/>
    <xf numFmtId="0" fontId="0" fillId="0" borderId="104" xfId="0" applyBorder="1" applyAlignment="1">
      <alignment horizontal="left" vertical="center" wrapText="1"/>
    </xf>
    <xf numFmtId="0" fontId="0" fillId="0" borderId="104" xfId="0" applyBorder="1" applyAlignment="1">
      <alignment horizontal="center" vertical="center" wrapText="1"/>
    </xf>
    <xf numFmtId="0" fontId="0" fillId="0" borderId="104" xfId="0" applyBorder="1" applyAlignment="1">
      <alignment horizontal="center" vertical="center"/>
    </xf>
    <xf numFmtId="0" fontId="0" fillId="0" borderId="144" xfId="0" applyBorder="1" applyAlignment="1">
      <alignment horizontal="center" vertical="center"/>
    </xf>
    <xf numFmtId="37" fontId="0" fillId="0" borderId="105" xfId="4" applyNumberFormat="1" applyFont="1" applyBorder="1" applyAlignment="1">
      <alignment horizontal="center" wrapText="1"/>
    </xf>
    <xf numFmtId="37" fontId="0" fillId="0" borderId="106" xfId="4" applyNumberFormat="1" applyFont="1" applyBorder="1" applyAlignment="1">
      <alignment horizontal="center" wrapText="1"/>
    </xf>
    <xf numFmtId="37" fontId="0" fillId="0" borderId="144" xfId="4" applyNumberFormat="1" applyFont="1" applyBorder="1" applyAlignment="1">
      <alignment horizontal="center" wrapText="1"/>
    </xf>
    <xf numFmtId="166" fontId="0" fillId="0" borderId="97" xfId="2" applyNumberFormat="1" applyFont="1" applyBorder="1"/>
    <xf numFmtId="0" fontId="0" fillId="48" borderId="132" xfId="0" applyFill="1" applyBorder="1" applyAlignment="1">
      <alignment horizontal="center" vertical="center"/>
    </xf>
    <xf numFmtId="0" fontId="26" fillId="0" borderId="129" xfId="0" applyFont="1" applyBorder="1" applyAlignment="1">
      <alignment horizontal="center"/>
    </xf>
    <xf numFmtId="3" fontId="26" fillId="0" borderId="40" xfId="0" applyNumberFormat="1" applyFont="1" applyBorder="1" applyAlignment="1">
      <alignment horizontal="center" vertical="center"/>
    </xf>
    <xf numFmtId="9" fontId="26" fillId="0" borderId="40" xfId="0" applyNumberFormat="1" applyFont="1" applyBorder="1" applyAlignment="1">
      <alignment horizontal="center" vertical="center"/>
    </xf>
    <xf numFmtId="8" fontId="0" fillId="65" borderId="63" xfId="0" applyNumberFormat="1" applyFill="1" applyBorder="1" applyAlignment="1">
      <alignment horizontal="center" wrapText="1"/>
    </xf>
    <xf numFmtId="8" fontId="0" fillId="65" borderId="57" xfId="0" applyNumberFormat="1" applyFill="1" applyBorder="1" applyAlignment="1">
      <alignment horizontal="center" wrapText="1"/>
    </xf>
    <xf numFmtId="0" fontId="52" fillId="0" borderId="71" xfId="2082" applyFont="1" applyBorder="1" applyAlignment="1">
      <alignment horizontal="left"/>
    </xf>
    <xf numFmtId="3" fontId="52" fillId="0" borderId="73" xfId="0" applyNumberFormat="1" applyFont="1" applyBorder="1"/>
    <xf numFmtId="0" fontId="26" fillId="0" borderId="29" xfId="0" applyFont="1" applyBorder="1" applyAlignment="1">
      <alignment horizontal="right" vertical="center" wrapText="1"/>
    </xf>
    <xf numFmtId="0" fontId="0" fillId="58" borderId="49" xfId="0" applyFill="1" applyBorder="1" applyAlignment="1">
      <alignment horizontal="right" vertical="center" wrapText="1"/>
    </xf>
    <xf numFmtId="0" fontId="0" fillId="58" borderId="50" xfId="0" applyFill="1" applyBorder="1" applyAlignment="1">
      <alignment horizontal="right" vertical="center" wrapText="1"/>
    </xf>
    <xf numFmtId="0" fontId="0" fillId="58" borderId="48" xfId="0" applyFill="1" applyBorder="1" applyAlignment="1">
      <alignment horizontal="right" vertical="center" wrapText="1"/>
    </xf>
    <xf numFmtId="0" fontId="0" fillId="0" borderId="0" xfId="0" applyAlignment="1">
      <alignment horizontal="right" vertical="center" wrapText="1"/>
    </xf>
    <xf numFmtId="0" fontId="52" fillId="0" borderId="71" xfId="0" applyFont="1" applyBorder="1" applyAlignment="1">
      <alignment horizontal="left" vertical="center"/>
    </xf>
    <xf numFmtId="165" fontId="104" fillId="0" borderId="30" xfId="4" applyNumberFormat="1" applyFont="1" applyBorder="1" applyAlignment="1">
      <alignment horizontal="center" vertical="center"/>
    </xf>
    <xf numFmtId="165" fontId="104" fillId="0" borderId="32" xfId="4" applyNumberFormat="1" applyFont="1" applyBorder="1" applyAlignment="1">
      <alignment horizontal="center" vertical="center"/>
    </xf>
    <xf numFmtId="165" fontId="104" fillId="0" borderId="61" xfId="4" applyNumberFormat="1" applyFont="1" applyBorder="1" applyAlignment="1">
      <alignment horizontal="right" vertical="center"/>
    </xf>
    <xf numFmtId="165" fontId="104" fillId="0" borderId="61" xfId="4" applyNumberFormat="1" applyFont="1" applyBorder="1" applyAlignment="1">
      <alignment horizontal="center" vertical="center"/>
    </xf>
    <xf numFmtId="165" fontId="104" fillId="0" borderId="62" xfId="4" applyNumberFormat="1" applyFont="1" applyBorder="1" applyAlignment="1">
      <alignment horizontal="right" vertical="center"/>
    </xf>
    <xf numFmtId="0" fontId="26" fillId="0" borderId="29" xfId="331" applyFont="1" applyBorder="1" applyAlignment="1">
      <alignment horizontal="center" vertical="center" wrapText="1"/>
    </xf>
    <xf numFmtId="0" fontId="104" fillId="0" borderId="30" xfId="331" applyBorder="1" applyAlignment="1">
      <alignment horizontal="left" vertical="center" wrapText="1"/>
    </xf>
    <xf numFmtId="0" fontId="26" fillId="0" borderId="51" xfId="331" applyFont="1" applyBorder="1" applyAlignment="1">
      <alignment horizontal="center" vertical="center" wrapText="1"/>
    </xf>
    <xf numFmtId="0" fontId="104" fillId="0" borderId="61" xfId="331" applyBorder="1" applyAlignment="1">
      <alignment horizontal="left" vertical="center" wrapText="1"/>
    </xf>
    <xf numFmtId="0" fontId="52" fillId="0" borderId="83" xfId="0" applyFont="1" applyBorder="1" applyAlignment="1">
      <alignment vertical="center"/>
    </xf>
    <xf numFmtId="0" fontId="52" fillId="0" borderId="84" xfId="0" applyFont="1" applyBorder="1" applyAlignment="1">
      <alignment vertical="center"/>
    </xf>
    <xf numFmtId="0" fontId="0" fillId="0" borderId="52" xfId="0" applyBorder="1" applyAlignment="1">
      <alignment vertical="center"/>
    </xf>
    <xf numFmtId="42" fontId="0" fillId="0" borderId="52" xfId="0" applyNumberFormat="1" applyBorder="1" applyAlignment="1">
      <alignment vertical="center"/>
    </xf>
    <xf numFmtId="9" fontId="0" fillId="0" borderId="63" xfId="0" applyNumberFormat="1" applyBorder="1" applyAlignment="1">
      <alignment horizontal="center" vertical="center"/>
    </xf>
    <xf numFmtId="0" fontId="0" fillId="0" borderId="87" xfId="0" applyBorder="1" applyAlignment="1">
      <alignment vertical="center"/>
    </xf>
    <xf numFmtId="0" fontId="26" fillId="68" borderId="101" xfId="0" applyFont="1" applyFill="1" applyBorder="1" applyAlignment="1">
      <alignment vertical="center"/>
    </xf>
    <xf numFmtId="42" fontId="26" fillId="68" borderId="99" xfId="0" applyNumberFormat="1" applyFont="1" applyFill="1" applyBorder="1" applyAlignment="1">
      <alignment vertical="center"/>
    </xf>
    <xf numFmtId="42" fontId="26" fillId="68" borderId="100" xfId="0" applyNumberFormat="1" applyFont="1" applyFill="1" applyBorder="1" applyAlignment="1">
      <alignment vertical="center"/>
    </xf>
    <xf numFmtId="9" fontId="26" fillId="68" borderId="100" xfId="0" applyNumberFormat="1" applyFont="1" applyFill="1" applyBorder="1" applyAlignment="1">
      <alignment horizontal="center" vertical="center"/>
    </xf>
    <xf numFmtId="0" fontId="0" fillId="0" borderId="97" xfId="0" applyBorder="1" applyAlignment="1">
      <alignment vertical="center"/>
    </xf>
    <xf numFmtId="42" fontId="0" fillId="0" borderId="97" xfId="0" applyNumberFormat="1" applyBorder="1" applyAlignment="1">
      <alignment vertical="center"/>
    </xf>
    <xf numFmtId="0" fontId="26" fillId="68" borderId="100" xfId="0" applyFont="1" applyFill="1" applyBorder="1" applyAlignment="1">
      <alignment vertical="center"/>
    </xf>
    <xf numFmtId="9" fontId="26" fillId="68" borderId="99" xfId="0" applyNumberFormat="1" applyFont="1" applyFill="1" applyBorder="1" applyAlignment="1">
      <alignment horizontal="center" vertical="center"/>
    </xf>
    <xf numFmtId="0" fontId="26" fillId="56" borderId="61" xfId="762" applyFont="1" applyFill="1" applyBorder="1"/>
    <xf numFmtId="0" fontId="26" fillId="56" borderId="55" xfId="762" applyFont="1" applyFill="1" applyBorder="1"/>
    <xf numFmtId="0" fontId="26" fillId="56" borderId="50" xfId="762" applyFont="1" applyFill="1" applyBorder="1"/>
    <xf numFmtId="0" fontId="104" fillId="62" borderId="139" xfId="762" applyFill="1" applyBorder="1"/>
    <xf numFmtId="166" fontId="0" fillId="0" borderId="61" xfId="2" applyNumberFormat="1" applyFont="1" applyBorder="1"/>
    <xf numFmtId="0" fontId="0" fillId="0" borderId="61" xfId="0" quotePrefix="1" applyBorder="1" applyAlignment="1">
      <alignment horizontal="left"/>
    </xf>
    <xf numFmtId="0" fontId="0" fillId="0" borderId="54" xfId="0" quotePrefix="1" applyBorder="1" applyAlignment="1">
      <alignment horizontal="left"/>
    </xf>
    <xf numFmtId="0" fontId="26" fillId="68" borderId="44" xfId="0" applyFont="1" applyFill="1" applyBorder="1"/>
    <xf numFmtId="3" fontId="0" fillId="0" borderId="30" xfId="4" applyNumberFormat="1" applyFont="1" applyFill="1" applyBorder="1" applyAlignment="1">
      <alignment horizontal="center" vertical="center"/>
    </xf>
    <xf numFmtId="3" fontId="0" fillId="0" borderId="32" xfId="4" applyNumberFormat="1" applyFont="1" applyFill="1" applyBorder="1" applyAlignment="1">
      <alignment horizontal="center" vertical="center"/>
    </xf>
    <xf numFmtId="3" fontId="0" fillId="0" borderId="50" xfId="4" applyNumberFormat="1" applyFont="1" applyFill="1" applyBorder="1" applyAlignment="1">
      <alignment horizontal="center" vertical="center"/>
    </xf>
    <xf numFmtId="3" fontId="0" fillId="0" borderId="48" xfId="4" applyNumberFormat="1" applyFont="1" applyFill="1" applyBorder="1" applyAlignment="1">
      <alignment horizontal="center" vertical="center"/>
    </xf>
    <xf numFmtId="0" fontId="52" fillId="0" borderId="71" xfId="0" applyFont="1" applyBorder="1"/>
    <xf numFmtId="0" fontId="0" fillId="0" borderId="73" xfId="0" applyBorder="1"/>
    <xf numFmtId="0" fontId="0" fillId="0" borderId="74" xfId="0" applyBorder="1"/>
    <xf numFmtId="0" fontId="0" fillId="0" borderId="144" xfId="0" applyBorder="1"/>
    <xf numFmtId="164" fontId="104" fillId="0" borderId="29" xfId="598" applyNumberFormat="1" applyFont="1" applyBorder="1" applyAlignment="1">
      <alignment vertical="center" wrapText="1"/>
    </xf>
    <xf numFmtId="164" fontId="104" fillId="0" borderId="30" xfId="598" applyNumberFormat="1" applyFont="1" applyBorder="1" applyAlignment="1">
      <alignment vertical="center" wrapText="1"/>
    </xf>
    <xf numFmtId="164" fontId="104" fillId="0" borderId="32" xfId="598" applyNumberFormat="1" applyFont="1" applyBorder="1" applyAlignment="1">
      <alignment vertical="center" wrapText="1"/>
    </xf>
    <xf numFmtId="9" fontId="104" fillId="0" borderId="29" xfId="1" applyFont="1" applyBorder="1"/>
    <xf numFmtId="9" fontId="104" fillId="0" borderId="30" xfId="1" applyFont="1" applyBorder="1"/>
    <xf numFmtId="9" fontId="104" fillId="0" borderId="32" xfId="1" applyFont="1" applyBorder="1"/>
    <xf numFmtId="164" fontId="104" fillId="0" borderId="105" xfId="598" applyNumberFormat="1" applyFont="1" applyBorder="1" applyAlignment="1">
      <alignment vertical="center" wrapText="1"/>
    </xf>
    <xf numFmtId="164" fontId="104" fillId="0" borderId="104" xfId="598" applyNumberFormat="1" applyFont="1" applyBorder="1" applyAlignment="1">
      <alignment vertical="center" wrapText="1"/>
    </xf>
    <xf numFmtId="164" fontId="104" fillId="0" borderId="106" xfId="598" applyNumberFormat="1" applyFont="1" applyBorder="1" applyAlignment="1">
      <alignment vertical="center" wrapText="1"/>
    </xf>
    <xf numFmtId="9" fontId="104" fillId="0" borderId="105" xfId="1" applyFont="1" applyBorder="1"/>
    <xf numFmtId="9" fontId="104" fillId="0" borderId="104" xfId="1" applyFont="1" applyBorder="1"/>
    <xf numFmtId="164" fontId="26" fillId="68" borderId="126" xfId="598" applyNumberFormat="1" applyFont="1" applyFill="1" applyBorder="1" applyAlignment="1">
      <alignment vertical="center" wrapText="1"/>
    </xf>
    <xf numFmtId="164" fontId="26" fillId="68" borderId="34" xfId="598" applyNumberFormat="1" applyFont="1" applyFill="1" applyBorder="1" applyAlignment="1">
      <alignment vertical="center" wrapText="1"/>
    </xf>
    <xf numFmtId="164" fontId="26" fillId="68" borderId="127" xfId="598" applyNumberFormat="1" applyFont="1" applyFill="1" applyBorder="1" applyAlignment="1">
      <alignment vertical="center" wrapText="1"/>
    </xf>
    <xf numFmtId="9" fontId="26" fillId="68" borderId="126" xfId="1" applyFont="1" applyFill="1" applyBorder="1" applyAlignment="1">
      <alignment vertical="center" wrapText="1"/>
    </xf>
    <xf numFmtId="9" fontId="26" fillId="68" borderId="100" xfId="1" applyFont="1" applyFill="1" applyBorder="1" applyAlignment="1">
      <alignment vertical="center" wrapText="1"/>
    </xf>
    <xf numFmtId="176" fontId="0" fillId="0" borderId="58" xfId="0" applyNumberFormat="1" applyBorder="1" applyAlignment="1">
      <alignment horizontal="justify" vertical="center" wrapText="1"/>
    </xf>
    <xf numFmtId="176" fontId="0" fillId="0" borderId="26" xfId="0" quotePrefix="1" applyNumberFormat="1" applyBorder="1" applyAlignment="1">
      <alignment horizontal="left" vertical="center" wrapText="1"/>
    </xf>
    <xf numFmtId="9" fontId="104" fillId="0" borderId="51" xfId="1" applyFont="1" applyBorder="1"/>
    <xf numFmtId="9" fontId="104" fillId="0" borderId="61" xfId="1" applyFont="1" applyBorder="1"/>
    <xf numFmtId="9" fontId="104" fillId="0" borderId="62" xfId="1" applyFont="1" applyBorder="1"/>
    <xf numFmtId="9" fontId="104" fillId="0" borderId="25" xfId="1" applyFont="1" applyBorder="1"/>
    <xf numFmtId="9" fontId="104" fillId="0" borderId="44" xfId="1" applyFont="1" applyBorder="1"/>
    <xf numFmtId="9" fontId="104" fillId="0" borderId="46" xfId="1" applyFont="1" applyBorder="1"/>
    <xf numFmtId="0" fontId="0" fillId="0" borderId="54" xfId="0" applyBorder="1"/>
    <xf numFmtId="0" fontId="0" fillId="0" borderId="61" xfId="0" quotePrefix="1" applyBorder="1" applyAlignment="1">
      <alignment horizontal="left" wrapText="1"/>
    </xf>
    <xf numFmtId="0" fontId="0" fillId="0" borderId="30" xfId="0" applyBorder="1"/>
    <xf numFmtId="0" fontId="0" fillId="0" borderId="61" xfId="0" applyBorder="1" applyAlignment="1">
      <alignment wrapText="1"/>
    </xf>
    <xf numFmtId="0" fontId="26" fillId="68" borderId="162" xfId="0" applyFont="1" applyFill="1" applyBorder="1"/>
    <xf numFmtId="166" fontId="128" fillId="0" borderId="62" xfId="496" applyNumberFormat="1" applyFont="1" applyBorder="1" applyAlignment="1">
      <alignment vertical="center"/>
    </xf>
    <xf numFmtId="0" fontId="0" fillId="0" borderId="39" xfId="0" applyBorder="1"/>
    <xf numFmtId="166" fontId="26" fillId="68" borderId="43" xfId="496" applyNumberFormat="1" applyFont="1" applyFill="1" applyBorder="1" applyAlignment="1">
      <alignment vertical="center"/>
    </xf>
    <xf numFmtId="171" fontId="0" fillId="68" borderId="34" xfId="625" applyNumberFormat="1" applyFont="1" applyFill="1" applyBorder="1" applyAlignment="1">
      <alignment horizontal="center" vertical="center"/>
    </xf>
    <xf numFmtId="166" fontId="104" fillId="0" borderId="60" xfId="496" applyNumberFormat="1" applyFont="1" applyBorder="1" applyAlignment="1">
      <alignment vertical="center"/>
    </xf>
    <xf numFmtId="166" fontId="104" fillId="0" borderId="61" xfId="496" applyNumberFormat="1" applyFont="1" applyBorder="1" applyAlignment="1">
      <alignment vertical="center"/>
    </xf>
    <xf numFmtId="166" fontId="26" fillId="0" borderId="62" xfId="496" applyNumberFormat="1" applyFont="1" applyBorder="1" applyAlignment="1">
      <alignment vertical="center"/>
    </xf>
    <xf numFmtId="166" fontId="26" fillId="68" borderId="48" xfId="496" applyNumberFormat="1" applyFont="1" applyFill="1" applyBorder="1" applyAlignment="1">
      <alignment vertical="center"/>
    </xf>
    <xf numFmtId="166" fontId="104" fillId="0" borderId="60" xfId="496" applyNumberFormat="1" applyFont="1" applyBorder="1"/>
    <xf numFmtId="166" fontId="104" fillId="0" borderId="61" xfId="496" applyNumberFormat="1" applyFont="1" applyBorder="1"/>
    <xf numFmtId="166" fontId="26" fillId="0" borderId="62" xfId="496" applyNumberFormat="1" applyFont="1" applyBorder="1"/>
    <xf numFmtId="166" fontId="104" fillId="0" borderId="107" xfId="496" applyNumberFormat="1" applyFont="1" applyBorder="1"/>
    <xf numFmtId="166" fontId="104" fillId="0" borderId="104" xfId="496" applyNumberFormat="1" applyFont="1" applyBorder="1"/>
    <xf numFmtId="166" fontId="26" fillId="0" borderId="106" xfId="496" applyNumberFormat="1" applyFont="1" applyBorder="1"/>
    <xf numFmtId="176" fontId="104" fillId="48" borderId="107" xfId="0" applyNumberFormat="1" applyFont="1" applyFill="1" applyBorder="1" applyAlignment="1">
      <alignment horizontal="justify" vertical="top" wrapText="1"/>
    </xf>
    <xf numFmtId="176" fontId="104" fillId="48" borderId="104" xfId="0" applyNumberFormat="1" applyFont="1" applyFill="1" applyBorder="1" applyAlignment="1">
      <alignment horizontal="justify" vertical="top" wrapText="1"/>
    </xf>
    <xf numFmtId="176" fontId="104" fillId="48" borderId="106" xfId="0" applyNumberFormat="1" applyFont="1" applyFill="1" applyBorder="1" applyAlignment="1">
      <alignment horizontal="justify" vertical="top" wrapText="1"/>
    </xf>
    <xf numFmtId="166" fontId="26" fillId="68" borderId="101" xfId="496" applyNumberFormat="1" applyFont="1" applyFill="1" applyBorder="1" applyAlignment="1">
      <alignment vertical="center"/>
    </xf>
    <xf numFmtId="166" fontId="104" fillId="0" borderId="51" xfId="496" applyNumberFormat="1" applyFont="1" applyBorder="1" applyAlignment="1">
      <alignment vertical="center"/>
    </xf>
    <xf numFmtId="176" fontId="104" fillId="48" borderId="42" xfId="0" applyNumberFormat="1" applyFont="1" applyFill="1" applyBorder="1" applyAlignment="1">
      <alignment horizontal="justify" vertical="top" wrapText="1"/>
    </xf>
    <xf numFmtId="176" fontId="104" fillId="48" borderId="30" xfId="0" applyNumberFormat="1" applyFont="1" applyFill="1" applyBorder="1" applyAlignment="1">
      <alignment horizontal="justify" vertical="top" wrapText="1"/>
    </xf>
    <xf numFmtId="176" fontId="26" fillId="48" borderId="32" xfId="0" applyNumberFormat="1" applyFont="1" applyFill="1" applyBorder="1" applyAlignment="1">
      <alignment horizontal="justify" vertical="top" wrapText="1"/>
    </xf>
    <xf numFmtId="166" fontId="104" fillId="0" borderId="51" xfId="496" applyNumberFormat="1" applyFont="1" applyBorder="1"/>
    <xf numFmtId="166" fontId="104" fillId="0" borderId="51" xfId="496" applyNumberFormat="1" applyFont="1" applyFill="1" applyBorder="1"/>
    <xf numFmtId="166" fontId="104" fillId="0" borderId="61" xfId="496" applyNumberFormat="1" applyFont="1" applyFill="1" applyBorder="1"/>
    <xf numFmtId="166" fontId="104" fillId="0" borderId="62" xfId="496" applyNumberFormat="1" applyFont="1" applyFill="1" applyBorder="1"/>
    <xf numFmtId="166" fontId="104" fillId="0" borderId="105" xfId="496" applyNumberFormat="1" applyFont="1" applyFill="1" applyBorder="1"/>
    <xf numFmtId="166" fontId="104" fillId="0" borderId="104" xfId="496" applyNumberFormat="1" applyFont="1" applyFill="1" applyBorder="1"/>
    <xf numFmtId="166" fontId="104" fillId="0" borderId="106" xfId="496" applyNumberFormat="1" applyFont="1" applyFill="1" applyBorder="1"/>
    <xf numFmtId="166" fontId="26" fillId="68" borderId="126" xfId="30955" applyNumberFormat="1" applyFont="1" applyFill="1" applyBorder="1"/>
    <xf numFmtId="166" fontId="26" fillId="68" borderId="34" xfId="30955" applyNumberFormat="1" applyFont="1" applyFill="1" applyBorder="1"/>
    <xf numFmtId="166" fontId="26" fillId="68" borderId="127" xfId="30955" applyNumberFormat="1" applyFont="1" applyFill="1" applyBorder="1"/>
    <xf numFmtId="3" fontId="0" fillId="0" borderId="66" xfId="0" applyNumberFormat="1" applyBorder="1" applyAlignment="1">
      <alignment horizontal="center" vertical="center"/>
    </xf>
    <xf numFmtId="165" fontId="52" fillId="0" borderId="0" xfId="4" applyNumberFormat="1" applyFont="1"/>
    <xf numFmtId="166" fontId="104" fillId="0" borderId="51" xfId="496" applyNumberFormat="1" applyFont="1" applyFill="1" applyBorder="1" applyAlignment="1">
      <alignment vertical="center"/>
    </xf>
    <xf numFmtId="171" fontId="104" fillId="0" borderId="61" xfId="625" applyNumberFormat="1" applyFont="1" applyBorder="1" applyAlignment="1">
      <alignment horizontal="center" vertical="center"/>
    </xf>
    <xf numFmtId="0" fontId="104" fillId="0" borderId="61" xfId="0" quotePrefix="1" applyFont="1" applyBorder="1" applyAlignment="1">
      <alignment horizontal="left" vertical="center" wrapText="1"/>
    </xf>
    <xf numFmtId="0" fontId="104" fillId="0" borderId="62" xfId="0" applyFont="1" applyBorder="1" applyAlignment="1">
      <alignment vertical="center" wrapText="1"/>
    </xf>
    <xf numFmtId="0" fontId="104" fillId="0" borderId="61" xfId="0" applyFont="1" applyBorder="1" applyAlignment="1">
      <alignment vertical="center" wrapText="1"/>
    </xf>
    <xf numFmtId="0" fontId="104" fillId="0" borderId="62" xfId="0" quotePrefix="1" applyFont="1" applyBorder="1" applyAlignment="1">
      <alignment horizontal="left" vertical="center" wrapText="1"/>
    </xf>
    <xf numFmtId="171" fontId="104" fillId="68" borderId="34" xfId="625" applyNumberFormat="1" applyFont="1" applyFill="1" applyBorder="1" applyAlignment="1">
      <alignment horizontal="center" vertical="center"/>
    </xf>
    <xf numFmtId="171" fontId="104" fillId="0" borderId="61" xfId="625" applyNumberFormat="1" applyFont="1" applyBorder="1" applyAlignment="1">
      <alignment horizontal="center"/>
    </xf>
    <xf numFmtId="171" fontId="104" fillId="0" borderId="104" xfId="625" applyNumberFormat="1" applyFont="1" applyBorder="1" applyAlignment="1">
      <alignment horizontal="center"/>
    </xf>
    <xf numFmtId="166" fontId="104" fillId="48" borderId="105" xfId="496" applyNumberFormat="1" applyFont="1" applyFill="1" applyBorder="1" applyAlignment="1">
      <alignment horizontal="justify" vertical="top" wrapText="1"/>
    </xf>
    <xf numFmtId="171" fontId="26" fillId="68" borderId="34" xfId="625" applyNumberFormat="1" applyFont="1" applyFill="1" applyBorder="1" applyAlignment="1">
      <alignment horizontal="center" vertical="center"/>
    </xf>
    <xf numFmtId="0" fontId="104" fillId="68" borderId="34" xfId="0" applyFont="1" applyFill="1" applyBorder="1" applyAlignment="1">
      <alignment horizontal="center" vertical="center" wrapText="1"/>
    </xf>
    <xf numFmtId="166" fontId="26" fillId="68" borderId="34" xfId="496" applyNumberFormat="1" applyFont="1" applyFill="1" applyBorder="1" applyAlignment="1">
      <alignment horizontal="center" vertical="center"/>
    </xf>
    <xf numFmtId="166" fontId="26" fillId="68" borderId="101" xfId="496" applyNumberFormat="1" applyFont="1" applyFill="1" applyBorder="1" applyAlignment="1">
      <alignment horizontal="center" vertical="center"/>
    </xf>
    <xf numFmtId="0" fontId="0" fillId="68" borderId="34" xfId="0" applyFill="1" applyBorder="1" applyAlignment="1">
      <alignment horizontal="center" vertical="center" wrapText="1"/>
    </xf>
    <xf numFmtId="0" fontId="0" fillId="68" borderId="127" xfId="0" applyFill="1" applyBorder="1" applyAlignment="1">
      <alignment horizontal="center" vertical="center" wrapText="1"/>
    </xf>
    <xf numFmtId="0" fontId="104" fillId="68" borderId="127" xfId="0" applyFont="1" applyFill="1" applyBorder="1" applyAlignment="1">
      <alignment horizontal="center" vertical="center" wrapText="1"/>
    </xf>
    <xf numFmtId="0" fontId="111" fillId="59" borderId="61" xfId="0" applyFont="1" applyFill="1" applyBorder="1" applyAlignment="1">
      <alignment horizontal="center"/>
    </xf>
    <xf numFmtId="0" fontId="111" fillId="59" borderId="62" xfId="0" applyFont="1" applyFill="1" applyBorder="1" applyAlignment="1">
      <alignment horizontal="center" vertical="top"/>
    </xf>
    <xf numFmtId="166" fontId="104" fillId="0" borderId="107" xfId="496" applyNumberFormat="1" applyFont="1" applyFill="1" applyBorder="1"/>
    <xf numFmtId="0" fontId="111" fillId="59" borderId="104" xfId="0" applyFont="1" applyFill="1" applyBorder="1" applyAlignment="1">
      <alignment horizontal="center"/>
    </xf>
    <xf numFmtId="0" fontId="111" fillId="59" borderId="106" xfId="0" applyFont="1" applyFill="1" applyBorder="1" applyAlignment="1">
      <alignment horizontal="center" vertical="top"/>
    </xf>
    <xf numFmtId="0" fontId="111" fillId="59" borderId="34" xfId="0" applyFont="1" applyFill="1" applyBorder="1" applyAlignment="1">
      <alignment horizontal="center"/>
    </xf>
    <xf numFmtId="0" fontId="111" fillId="59" borderId="127" xfId="0" applyFont="1" applyFill="1" applyBorder="1" applyAlignment="1">
      <alignment horizontal="center" vertical="top"/>
    </xf>
    <xf numFmtId="3" fontId="0" fillId="0" borderId="34" xfId="0" applyNumberFormat="1" applyBorder="1" applyAlignment="1">
      <alignment horizontal="center" vertical="center"/>
    </xf>
    <xf numFmtId="3" fontId="0" fillId="0" borderId="40" xfId="0" applyNumberFormat="1" applyBorder="1" applyAlignment="1">
      <alignment horizontal="center" vertical="center"/>
    </xf>
    <xf numFmtId="3" fontId="0" fillId="60" borderId="24" xfId="0" applyNumberFormat="1" applyFill="1" applyBorder="1" applyAlignment="1">
      <alignment horizontal="center" vertical="center"/>
    </xf>
    <xf numFmtId="166" fontId="26" fillId="68" borderId="43" xfId="496" applyNumberFormat="1" applyFont="1" applyFill="1" applyBorder="1" applyAlignment="1">
      <alignment horizontal="center"/>
    </xf>
    <xf numFmtId="166" fontId="26" fillId="68" borderId="101" xfId="496" applyNumberFormat="1" applyFont="1" applyFill="1" applyBorder="1" applyAlignment="1">
      <alignment horizontal="center"/>
    </xf>
    <xf numFmtId="43" fontId="0" fillId="0" borderId="37" xfId="4" applyFont="1" applyBorder="1" applyAlignment="1">
      <alignment horizontal="center"/>
    </xf>
    <xf numFmtId="0" fontId="26" fillId="68" borderId="85" xfId="0" applyFont="1" applyFill="1" applyBorder="1" applyAlignment="1">
      <alignment horizontal="center"/>
    </xf>
    <xf numFmtId="166" fontId="116" fillId="0" borderId="84" xfId="2" applyNumberFormat="1" applyFont="1" applyFill="1" applyBorder="1" applyAlignment="1" applyProtection="1">
      <alignment horizontal="center"/>
      <protection locked="0"/>
    </xf>
    <xf numFmtId="3" fontId="0" fillId="0" borderId="63" xfId="0" applyNumberFormat="1" applyBorder="1" applyAlignment="1">
      <alignment horizontal="center" vertical="center"/>
    </xf>
    <xf numFmtId="37" fontId="0" fillId="0" borderId="52" xfId="4" applyNumberFormat="1" applyFont="1" applyFill="1" applyBorder="1" applyAlignment="1">
      <alignment horizontal="center" vertical="center"/>
    </xf>
    <xf numFmtId="37" fontId="0" fillId="0" borderId="63" xfId="4" applyNumberFormat="1" applyFont="1" applyFill="1" applyBorder="1" applyAlignment="1">
      <alignment horizontal="center" vertical="center"/>
    </xf>
    <xf numFmtId="9" fontId="26" fillId="68" borderId="39" xfId="0" applyNumberFormat="1" applyFont="1" applyFill="1" applyBorder="1" applyAlignment="1">
      <alignment horizontal="center" vertical="center"/>
    </xf>
    <xf numFmtId="3" fontId="26" fillId="68" borderId="39" xfId="0" applyNumberFormat="1" applyFont="1" applyFill="1" applyBorder="1" applyAlignment="1">
      <alignment horizontal="center" vertical="center"/>
    </xf>
    <xf numFmtId="3" fontId="0" fillId="0" borderId="52" xfId="0" applyNumberFormat="1" applyBorder="1" applyAlignment="1">
      <alignment horizontal="center" vertical="center"/>
    </xf>
    <xf numFmtId="0" fontId="0" fillId="0" borderId="29" xfId="0" applyBorder="1" applyAlignment="1">
      <alignment horizontal="center" vertical="center" wrapText="1"/>
    </xf>
    <xf numFmtId="0" fontId="0" fillId="0" borderId="30" xfId="0" applyBorder="1" applyAlignment="1">
      <alignment horizontal="center" vertical="center" wrapText="1"/>
    </xf>
    <xf numFmtId="166" fontId="0" fillId="0" borderId="30" xfId="2" applyNumberFormat="1" applyFont="1" applyBorder="1" applyAlignment="1">
      <alignment horizontal="center" vertical="center" wrapText="1"/>
    </xf>
    <xf numFmtId="3" fontId="0" fillId="0" borderId="30" xfId="2" applyNumberFormat="1" applyFont="1" applyBorder="1" applyAlignment="1">
      <alignment horizontal="center" vertical="center" wrapText="1"/>
    </xf>
    <xf numFmtId="3" fontId="0" fillId="0" borderId="32" xfId="2" applyNumberFormat="1" applyFont="1" applyBorder="1" applyAlignment="1">
      <alignment horizontal="center" vertical="center" wrapText="1"/>
    </xf>
    <xf numFmtId="0" fontId="0" fillId="0" borderId="49" xfId="0" applyBorder="1" applyAlignment="1">
      <alignment horizontal="center" vertical="center" wrapText="1"/>
    </xf>
    <xf numFmtId="0" fontId="0" fillId="0" borderId="50" xfId="0" applyBorder="1" applyAlignment="1">
      <alignment horizontal="center" vertical="center" wrapText="1"/>
    </xf>
    <xf numFmtId="0" fontId="0" fillId="0" borderId="48" xfId="0" applyBorder="1" applyAlignment="1">
      <alignment horizontal="center" vertical="center" wrapText="1"/>
    </xf>
    <xf numFmtId="0" fontId="26" fillId="0" borderId="30" xfId="0" applyFont="1" applyBorder="1" applyAlignment="1">
      <alignment horizontal="right" vertical="center" wrapText="1"/>
    </xf>
    <xf numFmtId="165" fontId="0" fillId="60" borderId="30" xfId="5036" applyNumberFormat="1" applyFont="1" applyFill="1" applyBorder="1" applyAlignment="1">
      <alignment horizontal="center" vertical="center"/>
    </xf>
    <xf numFmtId="165" fontId="0" fillId="0" borderId="30" xfId="5036" applyNumberFormat="1" applyFont="1" applyFill="1" applyBorder="1" applyAlignment="1">
      <alignment horizontal="center" vertical="center"/>
    </xf>
    <xf numFmtId="3" fontId="0" fillId="0" borderId="30" xfId="1703" applyNumberFormat="1" applyFont="1" applyBorder="1" applyAlignment="1">
      <alignment horizontal="right" vertical="center" wrapText="1"/>
    </xf>
    <xf numFmtId="0" fontId="26" fillId="0" borderId="50" xfId="0" applyFont="1" applyBorder="1" applyAlignment="1">
      <alignment horizontal="right" vertical="center" wrapText="1"/>
    </xf>
    <xf numFmtId="9" fontId="0" fillId="0" borderId="50" xfId="0" applyNumberFormat="1" applyBorder="1" applyAlignment="1">
      <alignment horizontal="right" vertical="center"/>
    </xf>
    <xf numFmtId="9" fontId="0" fillId="0" borderId="48" xfId="0" applyNumberFormat="1" applyBorder="1" applyAlignment="1">
      <alignment horizontal="right" vertical="center"/>
    </xf>
    <xf numFmtId="0" fontId="52" fillId="56" borderId="83" xfId="0" applyFont="1" applyFill="1" applyBorder="1" applyAlignment="1">
      <alignment horizontal="left" vertical="center"/>
    </xf>
    <xf numFmtId="0" fontId="52" fillId="56" borderId="84" xfId="0" applyFont="1" applyFill="1" applyBorder="1"/>
    <xf numFmtId="0" fontId="0" fillId="0" borderId="50" xfId="0" applyBorder="1" applyAlignment="1">
      <alignment horizontal="right" vertical="center" wrapText="1"/>
    </xf>
    <xf numFmtId="0" fontId="0" fillId="0" borderId="52" xfId="0" applyBorder="1" applyAlignment="1">
      <alignment horizontal="left" indent="5"/>
    </xf>
    <xf numFmtId="9" fontId="0" fillId="0" borderId="52" xfId="1" applyFont="1" applyFill="1" applyBorder="1"/>
    <xf numFmtId="0" fontId="0" fillId="0" borderId="38" xfId="0" applyBorder="1" applyAlignment="1">
      <alignment horizontal="center"/>
    </xf>
    <xf numFmtId="0" fontId="0" fillId="0" borderId="28" xfId="0" applyBorder="1" applyAlignment="1">
      <alignment horizontal="center"/>
    </xf>
    <xf numFmtId="0" fontId="0" fillId="0" borderId="0" xfId="30978" applyFont="1" applyAlignment="1">
      <alignment horizontal="left" vertical="center"/>
    </xf>
    <xf numFmtId="0" fontId="0" fillId="0" borderId="0" xfId="0" applyAlignment="1">
      <alignment horizontal="left" vertical="center"/>
    </xf>
    <xf numFmtId="165" fontId="0" fillId="0" borderId="0" xfId="4" applyNumberFormat="1" applyFont="1" applyBorder="1" applyAlignment="1">
      <alignment horizontal="left" vertical="center"/>
    </xf>
    <xf numFmtId="2" fontId="0" fillId="0" borderId="0" xfId="0" applyNumberFormat="1" applyAlignment="1">
      <alignment horizontal="left" vertical="center"/>
    </xf>
    <xf numFmtId="166" fontId="0" fillId="0" borderId="0" xfId="2" applyNumberFormat="1" applyFont="1" applyBorder="1" applyAlignment="1">
      <alignment horizontal="left" vertical="center"/>
    </xf>
    <xf numFmtId="0" fontId="0" fillId="0" borderId="0" xfId="30979" applyFont="1" applyAlignment="1">
      <alignment horizontal="left" vertical="center"/>
    </xf>
    <xf numFmtId="0" fontId="145" fillId="0" borderId="52" xfId="335" applyFont="1" applyBorder="1"/>
    <xf numFmtId="0" fontId="128" fillId="69" borderId="52" xfId="335" quotePrefix="1" applyFont="1" applyFill="1" applyBorder="1" applyAlignment="1">
      <alignment horizontal="left"/>
    </xf>
    <xf numFmtId="0" fontId="128" fillId="69" borderId="52" xfId="335" applyFont="1" applyFill="1" applyBorder="1"/>
    <xf numFmtId="0" fontId="128" fillId="64" borderId="28" xfId="335" applyFont="1" applyFill="1" applyBorder="1"/>
    <xf numFmtId="165" fontId="128" fillId="64" borderId="37" xfId="0" applyNumberFormat="1" applyFont="1" applyFill="1" applyBorder="1"/>
    <xf numFmtId="166" fontId="128" fillId="64" borderId="28" xfId="2" applyNumberFormat="1" applyFont="1" applyFill="1" applyBorder="1"/>
    <xf numFmtId="9" fontId="128" fillId="64" borderId="53" xfId="1" applyFont="1" applyFill="1" applyBorder="1"/>
    <xf numFmtId="0" fontId="128" fillId="62" borderId="28" xfId="335" applyFont="1" applyFill="1" applyBorder="1"/>
    <xf numFmtId="165" fontId="128" fillId="64" borderId="28" xfId="0" applyNumberFormat="1" applyFont="1" applyFill="1" applyBorder="1"/>
    <xf numFmtId="0" fontId="128" fillId="62" borderId="53" xfId="335" applyFont="1" applyFill="1" applyBorder="1"/>
    <xf numFmtId="166" fontId="128" fillId="62" borderId="53" xfId="335" applyNumberFormat="1" applyFont="1" applyFill="1" applyBorder="1"/>
    <xf numFmtId="0" fontId="128" fillId="69" borderId="29" xfId="335" applyFont="1" applyFill="1" applyBorder="1"/>
    <xf numFmtId="0" fontId="128" fillId="69" borderId="42" xfId="335" applyFont="1" applyFill="1" applyBorder="1"/>
    <xf numFmtId="0" fontId="128" fillId="64" borderId="29" xfId="335" applyFont="1" applyFill="1" applyBorder="1"/>
    <xf numFmtId="0" fontId="128" fillId="64" borderId="42" xfId="335" applyFont="1" applyFill="1" applyBorder="1"/>
    <xf numFmtId="0" fontId="128" fillId="64" borderId="30" xfId="335" applyFont="1" applyFill="1" applyBorder="1"/>
    <xf numFmtId="165" fontId="128" fillId="64" borderId="32" xfId="0" applyNumberFormat="1" applyFont="1" applyFill="1" applyBorder="1"/>
    <xf numFmtId="0" fontId="128" fillId="0" borderId="51" xfId="335" applyFont="1" applyBorder="1"/>
    <xf numFmtId="0" fontId="128" fillId="0" borderId="60" xfId="335" applyFont="1" applyBorder="1"/>
    <xf numFmtId="0" fontId="128" fillId="62" borderId="0" xfId="335" applyFont="1" applyFill="1"/>
    <xf numFmtId="0" fontId="128" fillId="62" borderId="27" xfId="335" applyFont="1" applyFill="1" applyBorder="1"/>
    <xf numFmtId="176" fontId="146" fillId="62" borderId="0" xfId="0" applyNumberFormat="1" applyFont="1" applyFill="1"/>
    <xf numFmtId="0" fontId="128" fillId="56" borderId="28" xfId="0" applyFont="1" applyFill="1" applyBorder="1" applyAlignment="1">
      <alignment horizontal="center" vertical="center" wrapText="1"/>
    </xf>
    <xf numFmtId="0" fontId="128" fillId="56" borderId="52" xfId="0" applyFont="1" applyFill="1" applyBorder="1" applyAlignment="1">
      <alignment horizontal="center" vertical="center" wrapText="1"/>
    </xf>
    <xf numFmtId="0" fontId="128" fillId="56" borderId="47" xfId="0" applyFont="1" applyFill="1" applyBorder="1" applyAlignment="1">
      <alignment horizontal="center" vertical="center" wrapText="1"/>
    </xf>
    <xf numFmtId="0" fontId="139" fillId="0" borderId="0" xfId="0" quotePrefix="1" applyFont="1" applyAlignment="1">
      <alignment horizontal="left" wrapText="1"/>
    </xf>
    <xf numFmtId="0" fontId="141" fillId="0" borderId="0" xfId="0" applyFont="1" applyAlignment="1">
      <alignment horizontal="left" wrapText="1"/>
    </xf>
    <xf numFmtId="0" fontId="139" fillId="0" borderId="0" xfId="0" applyFont="1"/>
    <xf numFmtId="0" fontId="141" fillId="0" borderId="0" xfId="0" applyFont="1"/>
    <xf numFmtId="0" fontId="141" fillId="0" borderId="0" xfId="0" applyFont="1" applyAlignment="1">
      <alignment horizontal="center"/>
    </xf>
    <xf numFmtId="0" fontId="141" fillId="0" borderId="0" xfId="0" applyFont="1" applyAlignment="1">
      <alignment wrapText="1"/>
    </xf>
    <xf numFmtId="165" fontId="128" fillId="68" borderId="30" xfId="4" applyNumberFormat="1" applyFont="1" applyFill="1" applyBorder="1"/>
    <xf numFmtId="0" fontId="128" fillId="0" borderId="30" xfId="0" applyFont="1" applyBorder="1"/>
    <xf numFmtId="0" fontId="128" fillId="0" borderId="61" xfId="0" applyFont="1" applyBorder="1"/>
    <xf numFmtId="0" fontId="128" fillId="0" borderId="104" xfId="0" applyFont="1" applyBorder="1"/>
    <xf numFmtId="0" fontId="128" fillId="0" borderId="50" xfId="0" applyFont="1" applyBorder="1"/>
    <xf numFmtId="0" fontId="128" fillId="69" borderId="66" xfId="333" applyFont="1" applyFill="1" applyBorder="1" applyAlignment="1">
      <alignment vertical="top" wrapText="1"/>
    </xf>
    <xf numFmtId="3" fontId="126" fillId="69" borderId="73" xfId="0" applyNumberFormat="1" applyFont="1" applyFill="1" applyBorder="1" applyAlignment="1">
      <alignment horizontal="center" vertical="top" wrapText="1"/>
    </xf>
    <xf numFmtId="166" fontId="126" fillId="69" borderId="73" xfId="2" applyNumberFormat="1" applyFont="1" applyFill="1" applyBorder="1" applyAlignment="1">
      <alignment horizontal="center" vertical="top" wrapText="1"/>
    </xf>
    <xf numFmtId="3" fontId="126" fillId="69" borderId="71" xfId="0" applyNumberFormat="1" applyFont="1" applyFill="1" applyBorder="1" applyAlignment="1">
      <alignment horizontal="center" vertical="top" wrapText="1"/>
    </xf>
    <xf numFmtId="3" fontId="126" fillId="69" borderId="74" xfId="0" applyNumberFormat="1" applyFont="1" applyFill="1" applyBorder="1" applyAlignment="1">
      <alignment horizontal="center" vertical="top" wrapText="1"/>
    </xf>
    <xf numFmtId="0" fontId="128" fillId="69" borderId="66" xfId="0" applyFont="1" applyFill="1" applyBorder="1"/>
    <xf numFmtId="166" fontId="126" fillId="69" borderId="74" xfId="2" applyNumberFormat="1" applyFont="1" applyFill="1" applyBorder="1" applyAlignment="1">
      <alignment horizontal="center" vertical="top" wrapText="1"/>
    </xf>
    <xf numFmtId="0" fontId="128" fillId="69" borderId="37" xfId="0" applyFont="1" applyFill="1" applyBorder="1" applyAlignment="1">
      <alignment horizontal="left" vertical="center" wrapText="1"/>
    </xf>
    <xf numFmtId="165" fontId="128" fillId="69" borderId="52" xfId="4" applyNumberFormat="1" applyFont="1" applyFill="1" applyBorder="1"/>
    <xf numFmtId="9" fontId="128" fillId="69" borderId="52" xfId="1" applyFont="1" applyFill="1" applyBorder="1"/>
    <xf numFmtId="9" fontId="128" fillId="69" borderId="28" xfId="1" applyFont="1" applyFill="1" applyBorder="1"/>
    <xf numFmtId="2" fontId="128" fillId="69" borderId="28" xfId="0" applyNumberFormat="1" applyFont="1" applyFill="1" applyBorder="1" applyAlignment="1">
      <alignment wrapText="1"/>
    </xf>
    <xf numFmtId="166" fontId="128" fillId="69" borderId="28" xfId="2" applyNumberFormat="1" applyFont="1" applyFill="1" applyBorder="1" applyAlignment="1">
      <alignment horizontal="center" wrapText="1"/>
    </xf>
    <xf numFmtId="180" fontId="128" fillId="69" borderId="28" xfId="0" applyNumberFormat="1" applyFont="1" applyFill="1" applyBorder="1" applyAlignment="1">
      <alignment horizontal="right" wrapText="1"/>
    </xf>
    <xf numFmtId="0" fontId="128" fillId="69" borderId="58" xfId="30951" applyFont="1" applyFill="1" applyBorder="1" applyAlignment="1">
      <alignment horizontal="left"/>
    </xf>
    <xf numFmtId="0" fontId="128" fillId="69" borderId="91" xfId="30951" applyFont="1" applyFill="1" applyBorder="1" applyAlignment="1">
      <alignment horizontal="left"/>
    </xf>
    <xf numFmtId="0" fontId="128" fillId="69" borderId="63" xfId="30951" applyFont="1" applyFill="1" applyBorder="1" applyAlignment="1">
      <alignment horizontal="left"/>
    </xf>
    <xf numFmtId="0" fontId="141" fillId="0" borderId="83" xfId="30951" applyFont="1" applyBorder="1"/>
    <xf numFmtId="0" fontId="141" fillId="0" borderId="84" xfId="0" applyFont="1" applyBorder="1"/>
    <xf numFmtId="0" fontId="141" fillId="0" borderId="26" xfId="30951" applyFont="1" applyBorder="1"/>
    <xf numFmtId="9" fontId="141" fillId="0" borderId="0" xfId="1" applyFont="1" applyFill="1" applyBorder="1"/>
    <xf numFmtId="0" fontId="141" fillId="0" borderId="27" xfId="0" applyFont="1" applyBorder="1"/>
    <xf numFmtId="165" fontId="26" fillId="68" borderId="34" xfId="0" applyNumberFormat="1" applyFont="1" applyFill="1" applyBorder="1"/>
    <xf numFmtId="165" fontId="26" fillId="68" borderId="127" xfId="0" applyNumberFormat="1" applyFont="1" applyFill="1" applyBorder="1"/>
    <xf numFmtId="0" fontId="26" fillId="63" borderId="66" xfId="335" applyFont="1" applyFill="1" applyBorder="1" applyAlignment="1">
      <alignment horizontal="center" vertical="center" wrapText="1"/>
    </xf>
    <xf numFmtId="0" fontId="26" fillId="63" borderId="66" xfId="0" applyFont="1" applyFill="1" applyBorder="1" applyAlignment="1">
      <alignment horizontal="center" wrapText="1"/>
    </xf>
    <xf numFmtId="2" fontId="0" fillId="0" borderId="37" xfId="0" applyNumberFormat="1" applyBorder="1" applyAlignment="1">
      <alignment horizontal="left" vertical="center" wrapText="1"/>
    </xf>
    <xf numFmtId="2" fontId="0" fillId="62" borderId="52" xfId="0" applyNumberFormat="1" applyFill="1" applyBorder="1" applyAlignment="1">
      <alignment horizontal="left" indent="5"/>
    </xf>
    <xf numFmtId="1" fontId="0" fillId="0" borderId="52" xfId="0" applyNumberFormat="1" applyBorder="1" applyAlignment="1">
      <alignment horizontal="left" indent="5"/>
    </xf>
    <xf numFmtId="2" fontId="26" fillId="0" borderId="28" xfId="0" applyNumberFormat="1" applyFont="1" applyBorder="1" applyAlignment="1">
      <alignment horizontal="left" wrapText="1" indent="7"/>
    </xf>
    <xf numFmtId="2" fontId="0" fillId="0" borderId="37" xfId="0" applyNumberFormat="1" applyBorder="1" applyAlignment="1">
      <alignment wrapText="1"/>
    </xf>
    <xf numFmtId="2" fontId="0" fillId="56" borderId="28" xfId="0" applyNumberFormat="1" applyFill="1" applyBorder="1"/>
    <xf numFmtId="2" fontId="0" fillId="56" borderId="52" xfId="0" applyNumberFormat="1" applyFill="1" applyBorder="1" applyAlignment="1">
      <alignment wrapText="1"/>
    </xf>
    <xf numFmtId="2" fontId="0" fillId="56" borderId="28" xfId="0" applyNumberFormat="1" applyFill="1" applyBorder="1" applyAlignment="1">
      <alignment wrapText="1"/>
    </xf>
    <xf numFmtId="2" fontId="0" fillId="0" borderId="52" xfId="30951" applyNumberFormat="1" applyFont="1" applyBorder="1"/>
    <xf numFmtId="2" fontId="0" fillId="0" borderId="47" xfId="30951" applyNumberFormat="1" applyFont="1" applyBorder="1"/>
    <xf numFmtId="2" fontId="0" fillId="62" borderId="47" xfId="0" applyNumberFormat="1" applyFill="1" applyBorder="1" applyAlignment="1">
      <alignment horizontal="left" indent="5"/>
    </xf>
    <xf numFmtId="0" fontId="26" fillId="68" borderId="38" xfId="0" applyFont="1" applyFill="1" applyBorder="1" applyAlignment="1">
      <alignment horizontal="center"/>
    </xf>
    <xf numFmtId="3" fontId="26" fillId="68" borderId="38" xfId="0" applyNumberFormat="1" applyFont="1" applyFill="1" applyBorder="1" applyAlignment="1">
      <alignment horizontal="center" vertical="center"/>
    </xf>
    <xf numFmtId="10" fontId="26" fillId="68" borderId="38" xfId="0" applyNumberFormat="1" applyFont="1" applyFill="1" applyBorder="1" applyAlignment="1">
      <alignment horizontal="center" vertical="center"/>
    </xf>
    <xf numFmtId="9" fontId="26" fillId="68" borderId="38" xfId="0" applyNumberFormat="1" applyFont="1" applyFill="1" applyBorder="1" applyAlignment="1">
      <alignment horizontal="center" vertical="center"/>
    </xf>
    <xf numFmtId="0" fontId="116" fillId="66" borderId="157" xfId="0" applyFont="1" applyFill="1" applyBorder="1" applyAlignment="1">
      <alignment vertical="top" wrapText="1"/>
    </xf>
    <xf numFmtId="0" fontId="116" fillId="66" borderId="44" xfId="0" applyFont="1" applyFill="1" applyBorder="1" applyAlignment="1">
      <alignment vertical="top"/>
    </xf>
    <xf numFmtId="44" fontId="116" fillId="66" borderId="44" xfId="2" applyFont="1" applyFill="1" applyBorder="1" applyAlignment="1">
      <alignment vertical="top"/>
    </xf>
    <xf numFmtId="0" fontId="0" fillId="0" borderId="61" xfId="0" applyBorder="1" applyAlignment="1">
      <alignment vertical="top" wrapText="1"/>
    </xf>
    <xf numFmtId="44" fontId="0" fillId="0" borderId="61" xfId="2" applyFont="1" applyFill="1" applyBorder="1" applyAlignment="1">
      <alignment vertical="top"/>
    </xf>
    <xf numFmtId="0" fontId="0" fillId="0" borderId="61" xfId="2" applyNumberFormat="1" applyFont="1" applyBorder="1" applyAlignment="1">
      <alignment vertical="top" wrapText="1"/>
    </xf>
    <xf numFmtId="44" fontId="0" fillId="0" borderId="61" xfId="2" applyFont="1" applyBorder="1" applyAlignment="1">
      <alignment vertical="top"/>
    </xf>
    <xf numFmtId="0" fontId="0" fillId="0" borderId="61" xfId="0" quotePrefix="1" applyBorder="1" applyAlignment="1">
      <alignment vertical="top" wrapText="1"/>
    </xf>
    <xf numFmtId="0" fontId="116" fillId="66" borderId="142" xfId="0" applyFont="1" applyFill="1" applyBorder="1" applyAlignment="1">
      <alignment vertical="top" wrapText="1"/>
    </xf>
    <xf numFmtId="0" fontId="116" fillId="66" borderId="142" xfId="0" applyFont="1" applyFill="1" applyBorder="1" applyAlignment="1">
      <alignment vertical="top"/>
    </xf>
    <xf numFmtId="44" fontId="116" fillId="66" borderId="142" xfId="2" applyFont="1" applyFill="1" applyBorder="1" applyAlignment="1">
      <alignment vertical="top"/>
    </xf>
    <xf numFmtId="0" fontId="26" fillId="68" borderId="145" xfId="0" applyFont="1" applyFill="1" applyBorder="1"/>
    <xf numFmtId="164" fontId="26" fillId="68" borderId="159" xfId="598" applyNumberFormat="1" applyFont="1" applyFill="1" applyBorder="1" applyAlignment="1">
      <alignment vertical="center" wrapText="1"/>
    </xf>
    <xf numFmtId="164" fontId="26" fillId="68" borderId="157" xfId="598" applyNumberFormat="1" applyFont="1" applyFill="1" applyBorder="1" applyAlignment="1">
      <alignment vertical="center" wrapText="1"/>
    </xf>
    <xf numFmtId="164" fontId="26" fillId="68" borderId="160" xfId="598" applyNumberFormat="1" applyFont="1" applyFill="1" applyBorder="1" applyAlignment="1">
      <alignment vertical="center" wrapText="1"/>
    </xf>
    <xf numFmtId="9" fontId="26" fillId="68" borderId="164" xfId="1" applyFont="1" applyFill="1" applyBorder="1"/>
    <xf numFmtId="9" fontId="26" fillId="68" borderId="157" xfId="1" applyFont="1" applyFill="1" applyBorder="1"/>
    <xf numFmtId="9" fontId="26" fillId="68" borderId="160" xfId="1" applyFont="1" applyFill="1" applyBorder="1"/>
    <xf numFmtId="0" fontId="104" fillId="0" borderId="58" xfId="762" quotePrefix="1" applyBorder="1" applyAlignment="1">
      <alignment horizontal="left" wrapText="1"/>
    </xf>
    <xf numFmtId="9" fontId="104" fillId="0" borderId="29" xfId="1" applyFont="1" applyBorder="1" applyAlignment="1">
      <alignment horizontal="center" vertical="center"/>
    </xf>
    <xf numFmtId="9" fontId="104" fillId="0" borderId="30" xfId="1" applyFont="1" applyBorder="1" applyAlignment="1">
      <alignment horizontal="center" vertical="center"/>
    </xf>
    <xf numFmtId="9" fontId="104" fillId="0" borderId="32" xfId="1" applyFont="1" applyBorder="1" applyAlignment="1">
      <alignment horizontal="center" vertical="center"/>
    </xf>
    <xf numFmtId="0" fontId="104" fillId="0" borderId="102" xfId="762" quotePrefix="1" applyBorder="1" applyAlignment="1">
      <alignment horizontal="left" wrapText="1"/>
    </xf>
    <xf numFmtId="37" fontId="104" fillId="0" borderId="102" xfId="1290" applyNumberFormat="1" applyFont="1" applyFill="1" applyBorder="1" applyAlignment="1">
      <alignment vertical="top"/>
    </xf>
    <xf numFmtId="37" fontId="104" fillId="0" borderId="104" xfId="1290" applyNumberFormat="1" applyFont="1" applyFill="1" applyBorder="1" applyAlignment="1">
      <alignment vertical="top"/>
    </xf>
    <xf numFmtId="37" fontId="104" fillId="0" borderId="103" xfId="1290" applyNumberFormat="1" applyFont="1" applyFill="1" applyBorder="1" applyAlignment="1">
      <alignment vertical="top"/>
    </xf>
    <xf numFmtId="37" fontId="104" fillId="0" borderId="105" xfId="0" applyNumberFormat="1" applyFont="1" applyBorder="1"/>
    <xf numFmtId="37" fontId="104" fillId="0" borderId="107" xfId="0" applyNumberFormat="1" applyFont="1" applyBorder="1"/>
    <xf numFmtId="9" fontId="104" fillId="0" borderId="107" xfId="1" applyFont="1" applyBorder="1"/>
    <xf numFmtId="9" fontId="104" fillId="0" borderId="106" xfId="1" applyFont="1" applyBorder="1"/>
    <xf numFmtId="37" fontId="0" fillId="0" borderId="42" xfId="0" applyNumberFormat="1" applyBorder="1" applyAlignment="1">
      <alignment horizontal="center" vertical="center"/>
    </xf>
    <xf numFmtId="37" fontId="104" fillId="0" borderId="37" xfId="1290" applyNumberFormat="1" applyFont="1" applyFill="1" applyBorder="1" applyAlignment="1">
      <alignment horizontal="center"/>
    </xf>
    <xf numFmtId="37" fontId="104" fillId="0" borderId="41" xfId="1290" applyNumberFormat="1" applyFont="1" applyFill="1" applyBorder="1" applyAlignment="1">
      <alignment horizontal="center"/>
    </xf>
    <xf numFmtId="37" fontId="0" fillId="0" borderId="51" xfId="0" applyNumberFormat="1" applyBorder="1" applyAlignment="1">
      <alignment horizontal="center"/>
    </xf>
    <xf numFmtId="37" fontId="0" fillId="0" borderId="61" xfId="0" applyNumberFormat="1" applyBorder="1" applyAlignment="1">
      <alignment horizontal="center"/>
    </xf>
    <xf numFmtId="37" fontId="0" fillId="0" borderId="62" xfId="0" applyNumberFormat="1" applyBorder="1" applyAlignment="1">
      <alignment horizontal="center"/>
    </xf>
    <xf numFmtId="9" fontId="104" fillId="0" borderId="30" xfId="1" applyFont="1" applyBorder="1" applyAlignment="1">
      <alignment horizontal="center"/>
    </xf>
    <xf numFmtId="0" fontId="52" fillId="56" borderId="26" xfId="0" applyFont="1" applyFill="1" applyBorder="1"/>
    <xf numFmtId="0" fontId="150" fillId="0" borderId="50" xfId="0" applyFont="1" applyBorder="1" applyAlignment="1">
      <alignment horizontal="left"/>
    </xf>
    <xf numFmtId="0" fontId="128" fillId="69" borderId="52" xfId="0" applyFont="1" applyFill="1" applyBorder="1"/>
    <xf numFmtId="3" fontId="0" fillId="0" borderId="153" xfId="0" applyNumberFormat="1" applyBorder="1" applyAlignment="1">
      <alignment horizontal="center"/>
    </xf>
    <xf numFmtId="0" fontId="15" fillId="0" borderId="39" xfId="0" applyFont="1" applyBorder="1" applyAlignment="1">
      <alignment vertical="center"/>
    </xf>
    <xf numFmtId="165" fontId="93" fillId="0" borderId="0" xfId="0" applyNumberFormat="1" applyFont="1" applyAlignment="1">
      <alignment vertical="center"/>
    </xf>
    <xf numFmtId="0" fontId="0" fillId="0" borderId="47" xfId="0" applyBorder="1" applyAlignment="1">
      <alignment vertical="center"/>
    </xf>
    <xf numFmtId="0" fontId="116" fillId="63" borderId="67" xfId="0" applyFont="1" applyFill="1" applyBorder="1" applyAlignment="1">
      <alignment horizontal="center" vertical="center" wrapText="1"/>
    </xf>
    <xf numFmtId="183" fontId="149" fillId="0" borderId="0" xfId="0" applyNumberFormat="1" applyFont="1"/>
    <xf numFmtId="44" fontId="116" fillId="63" borderId="89" xfId="2" applyFont="1" applyFill="1" applyBorder="1" applyAlignment="1">
      <alignment horizontal="center" vertical="center" wrapText="1"/>
    </xf>
    <xf numFmtId="0" fontId="116" fillId="63" borderId="67" xfId="335" applyFont="1" applyFill="1" applyBorder="1" applyAlignment="1">
      <alignment horizontal="center" vertical="center"/>
    </xf>
    <xf numFmtId="0" fontId="116" fillId="63" borderId="67" xfId="335" applyFont="1" applyFill="1" applyBorder="1" applyAlignment="1">
      <alignment horizontal="center" wrapText="1"/>
    </xf>
    <xf numFmtId="0" fontId="116" fillId="63" borderId="88" xfId="335" applyFont="1" applyFill="1" applyBorder="1" applyAlignment="1">
      <alignment horizontal="center" vertical="center" wrapText="1"/>
    </xf>
    <xf numFmtId="0" fontId="116" fillId="63" borderId="90" xfId="335" applyFont="1" applyFill="1" applyBorder="1" applyAlignment="1">
      <alignment horizontal="center" vertical="center" wrapText="1"/>
    </xf>
    <xf numFmtId="0" fontId="116" fillId="63" borderId="90" xfId="335" quotePrefix="1" applyFont="1" applyFill="1" applyBorder="1" applyAlignment="1">
      <alignment horizontal="center" vertical="center" wrapText="1"/>
    </xf>
    <xf numFmtId="44" fontId="116" fillId="63" borderId="67" xfId="2" applyFont="1" applyFill="1" applyBorder="1" applyAlignment="1">
      <alignment horizontal="center" vertical="center" wrapText="1"/>
    </xf>
    <xf numFmtId="0" fontId="118" fillId="0" borderId="0" xfId="0" applyFont="1"/>
    <xf numFmtId="0" fontId="116" fillId="63" borderId="28" xfId="335" applyFont="1" applyFill="1" applyBorder="1" applyAlignment="1">
      <alignment horizontal="center" wrapText="1"/>
    </xf>
    <xf numFmtId="0" fontId="116" fillId="63" borderId="25" xfId="335" applyFont="1" applyFill="1" applyBorder="1" applyAlignment="1">
      <alignment horizontal="center" vertical="center" wrapText="1"/>
    </xf>
    <xf numFmtId="0" fontId="116" fillId="63" borderId="69" xfId="335" applyFont="1" applyFill="1" applyBorder="1" applyAlignment="1">
      <alignment horizontal="center" vertical="center" wrapText="1"/>
    </xf>
    <xf numFmtId="0" fontId="116" fillId="63" borderId="69" xfId="335" quotePrefix="1" applyFont="1" applyFill="1" applyBorder="1" applyAlignment="1">
      <alignment horizontal="center" vertical="center" wrapText="1"/>
    </xf>
    <xf numFmtId="0" fontId="116" fillId="63" borderId="45" xfId="335" applyFont="1" applyFill="1" applyBorder="1" applyAlignment="1">
      <alignment horizontal="center" vertical="center" wrapText="1"/>
    </xf>
    <xf numFmtId="44" fontId="116" fillId="63" borderId="66" xfId="2" applyFont="1" applyFill="1" applyBorder="1" applyAlignment="1">
      <alignment horizontal="center" vertical="center" wrapText="1"/>
    </xf>
    <xf numFmtId="0" fontId="15" fillId="0" borderId="0" xfId="0" applyFont="1" applyAlignment="1">
      <alignment horizontal="center" vertical="center" wrapText="1"/>
    </xf>
    <xf numFmtId="9" fontId="104" fillId="0" borderId="37" xfId="762" applyNumberFormat="1" applyBorder="1"/>
    <xf numFmtId="0" fontId="104" fillId="0" borderId="37" xfId="762" applyBorder="1"/>
    <xf numFmtId="0" fontId="104" fillId="0" borderId="55" xfId="762" quotePrefix="1" applyBorder="1" applyAlignment="1">
      <alignment horizontal="left"/>
    </xf>
    <xf numFmtId="179" fontId="0" fillId="0" borderId="60" xfId="4" applyNumberFormat="1" applyFont="1" applyBorder="1" applyAlignment="1">
      <alignment horizontal="center"/>
    </xf>
    <xf numFmtId="0" fontId="116" fillId="0" borderId="27" xfId="0" applyFont="1" applyBorder="1" applyAlignment="1">
      <alignment vertical="center"/>
    </xf>
    <xf numFmtId="0" fontId="26" fillId="64" borderId="75" xfId="0" applyFont="1" applyFill="1" applyBorder="1" applyAlignment="1">
      <alignment horizontal="center" wrapText="1"/>
    </xf>
    <xf numFmtId="43" fontId="26" fillId="64" borderId="76" xfId="4" quotePrefix="1" applyFont="1" applyFill="1" applyBorder="1" applyAlignment="1">
      <alignment horizontal="center" wrapText="1"/>
    </xf>
    <xf numFmtId="0" fontId="26" fillId="64" borderId="77" xfId="0" applyFont="1" applyFill="1" applyBorder="1" applyAlignment="1">
      <alignment horizontal="center" wrapText="1"/>
    </xf>
    <xf numFmtId="179" fontId="0" fillId="0" borderId="62" xfId="4" applyNumberFormat="1" applyFont="1" applyFill="1" applyBorder="1" applyAlignment="1">
      <alignment horizontal="center"/>
    </xf>
    <xf numFmtId="179" fontId="0" fillId="0" borderId="50" xfId="4" applyNumberFormat="1" applyFont="1" applyBorder="1" applyAlignment="1">
      <alignment horizontal="center"/>
    </xf>
    <xf numFmtId="179" fontId="0" fillId="0" borderId="48" xfId="4" applyNumberFormat="1" applyFont="1" applyBorder="1" applyAlignment="1">
      <alignment horizontal="center"/>
    </xf>
    <xf numFmtId="179" fontId="0" fillId="0" borderId="59" xfId="4" applyNumberFormat="1" applyFont="1" applyBorder="1" applyAlignment="1">
      <alignment horizontal="center"/>
    </xf>
    <xf numFmtId="0" fontId="0" fillId="0" borderId="85" xfId="0" applyBorder="1" applyAlignment="1">
      <alignment horizontal="center"/>
    </xf>
    <xf numFmtId="0" fontId="0" fillId="59" borderId="85" xfId="0" applyFill="1" applyBorder="1" applyAlignment="1">
      <alignment horizontal="center"/>
    </xf>
    <xf numFmtId="3" fontId="0" fillId="0" borderId="0" xfId="0" applyNumberFormat="1" applyAlignment="1">
      <alignment horizontal="center"/>
    </xf>
    <xf numFmtId="0" fontId="0" fillId="0" borderId="0" xfId="0" applyAlignment="1">
      <alignment horizontal="left" vertical="top" wrapText="1"/>
    </xf>
    <xf numFmtId="5" fontId="0" fillId="0" borderId="60" xfId="0" applyNumberFormat="1" applyBorder="1"/>
    <xf numFmtId="5" fontId="0" fillId="0" borderId="61" xfId="0" applyNumberFormat="1" applyBorder="1"/>
    <xf numFmtId="5" fontId="0" fillId="0" borderId="62" xfId="496" applyNumberFormat="1" applyFont="1" applyFill="1" applyBorder="1"/>
    <xf numFmtId="5" fontId="0" fillId="0" borderId="107" xfId="496" applyNumberFormat="1" applyFont="1" applyFill="1" applyBorder="1"/>
    <xf numFmtId="5" fontId="0" fillId="0" borderId="104" xfId="496" applyNumberFormat="1" applyFont="1" applyFill="1" applyBorder="1"/>
    <xf numFmtId="5" fontId="0" fillId="0" borderId="106" xfId="496" applyNumberFormat="1" applyFont="1" applyFill="1" applyBorder="1"/>
    <xf numFmtId="5" fontId="0" fillId="0" borderId="107" xfId="0" applyNumberFormat="1" applyBorder="1"/>
    <xf numFmtId="5" fontId="0" fillId="0" borderId="104" xfId="0" applyNumberFormat="1" applyBorder="1"/>
    <xf numFmtId="5" fontId="26" fillId="68" borderId="43" xfId="0" applyNumberFormat="1" applyFont="1" applyFill="1" applyBorder="1"/>
    <xf numFmtId="5" fontId="26" fillId="68" borderId="34" xfId="0" applyNumberFormat="1" applyFont="1" applyFill="1" applyBorder="1"/>
    <xf numFmtId="5" fontId="0" fillId="0" borderId="42" xfId="0" applyNumberFormat="1" applyBorder="1"/>
    <xf numFmtId="5" fontId="0" fillId="0" borderId="30" xfId="0" applyNumberFormat="1" applyBorder="1"/>
    <xf numFmtId="5" fontId="0" fillId="0" borderId="32" xfId="496" applyNumberFormat="1" applyFont="1" applyBorder="1"/>
    <xf numFmtId="5" fontId="0" fillId="0" borderId="62" xfId="496" applyNumberFormat="1" applyFont="1" applyBorder="1"/>
    <xf numFmtId="5" fontId="0" fillId="0" borderId="106" xfId="496" applyNumberFormat="1" applyFont="1" applyBorder="1"/>
    <xf numFmtId="39" fontId="104" fillId="62" borderId="62" xfId="1290" applyNumberFormat="1" applyFont="1" applyFill="1" applyBorder="1" applyAlignment="1">
      <alignment horizontal="right" vertical="top"/>
    </xf>
    <xf numFmtId="166" fontId="104" fillId="0" borderId="68" xfId="762" applyNumberFormat="1" applyBorder="1" applyAlignment="1">
      <alignment vertical="top" wrapText="1"/>
    </xf>
    <xf numFmtId="166" fontId="104" fillId="0" borderId="69" xfId="762" applyNumberFormat="1" applyBorder="1" applyAlignment="1">
      <alignment vertical="top" wrapText="1"/>
    </xf>
    <xf numFmtId="166" fontId="104" fillId="0" borderId="70" xfId="1290" applyNumberFormat="1" applyFont="1" applyBorder="1" applyAlignment="1">
      <alignment vertical="top"/>
    </xf>
    <xf numFmtId="166" fontId="104" fillId="0" borderId="51" xfId="762" applyNumberFormat="1" applyBorder="1" applyAlignment="1">
      <alignment vertical="top" wrapText="1"/>
    </xf>
    <xf numFmtId="166" fontId="104" fillId="0" borderId="61" xfId="762" applyNumberFormat="1" applyBorder="1" applyAlignment="1">
      <alignment vertical="top" wrapText="1"/>
    </xf>
    <xf numFmtId="166" fontId="104" fillId="0" borderId="62" xfId="1290" applyNumberFormat="1" applyFont="1" applyBorder="1" applyAlignment="1">
      <alignment vertical="top"/>
    </xf>
    <xf numFmtId="9" fontId="104" fillId="0" borderId="49" xfId="1" applyBorder="1" applyAlignment="1">
      <alignment vertical="top" wrapText="1"/>
    </xf>
    <xf numFmtId="9" fontId="104" fillId="0" borderId="50" xfId="1" applyBorder="1" applyAlignment="1">
      <alignment vertical="top" wrapText="1"/>
    </xf>
    <xf numFmtId="9" fontId="104" fillId="0" borderId="48" xfId="1" applyBorder="1" applyAlignment="1">
      <alignment vertical="top" wrapText="1"/>
    </xf>
    <xf numFmtId="0" fontId="104" fillId="70" borderId="68" xfId="762" applyFill="1" applyBorder="1"/>
    <xf numFmtId="0" fontId="104" fillId="70" borderId="69" xfId="762" applyFill="1" applyBorder="1"/>
    <xf numFmtId="0" fontId="104" fillId="70" borderId="70" xfId="762" applyFill="1" applyBorder="1"/>
    <xf numFmtId="0" fontId="104" fillId="70" borderId="51" xfId="762" applyFill="1" applyBorder="1"/>
    <xf numFmtId="0" fontId="104" fillId="70" borderId="61" xfId="762" applyFill="1" applyBorder="1"/>
    <xf numFmtId="0" fontId="104" fillId="70" borderId="62" xfId="762" applyFill="1" applyBorder="1"/>
    <xf numFmtId="0" fontId="104" fillId="70" borderId="49" xfId="762" applyFill="1" applyBorder="1"/>
    <xf numFmtId="0" fontId="104" fillId="70" borderId="50" xfId="762" applyFill="1" applyBorder="1"/>
    <xf numFmtId="0" fontId="104" fillId="70" borderId="48" xfId="762" applyFill="1" applyBorder="1"/>
    <xf numFmtId="0" fontId="0" fillId="0" borderId="58" xfId="762" quotePrefix="1" applyFont="1" applyBorder="1" applyAlignment="1">
      <alignment horizontal="left" vertical="center" wrapText="1"/>
    </xf>
    <xf numFmtId="0" fontId="0" fillId="0" borderId="102" xfId="762" applyFont="1" applyBorder="1" applyAlignment="1">
      <alignment vertical="center" wrapText="1"/>
    </xf>
    <xf numFmtId="5" fontId="104" fillId="0" borderId="37" xfId="1290" applyNumberFormat="1" applyFont="1" applyFill="1" applyBorder="1" applyAlignment="1">
      <alignment vertical="center"/>
    </xf>
    <xf numFmtId="5" fontId="104" fillId="0" borderId="30" xfId="1290" applyNumberFormat="1" applyFont="1" applyFill="1" applyBorder="1" applyAlignment="1">
      <alignment vertical="center"/>
    </xf>
    <xf numFmtId="5" fontId="104" fillId="0" borderId="53" xfId="1290" applyNumberFormat="1" applyFont="1" applyFill="1" applyBorder="1" applyAlignment="1">
      <alignment vertical="center"/>
    </xf>
    <xf numFmtId="5" fontId="104" fillId="0" borderId="111" xfId="1290" applyNumberFormat="1" applyFont="1" applyBorder="1" applyAlignment="1">
      <alignment vertical="center"/>
    </xf>
    <xf numFmtId="5" fontId="104" fillId="0" borderId="112" xfId="1290" applyNumberFormat="1" applyFont="1" applyBorder="1" applyAlignment="1">
      <alignment vertical="center"/>
    </xf>
    <xf numFmtId="5" fontId="104" fillId="0" borderId="113" xfId="0" applyNumberFormat="1" applyFont="1" applyBorder="1" applyAlignment="1">
      <alignment vertical="center"/>
    </xf>
    <xf numFmtId="5" fontId="26" fillId="68" borderId="34" xfId="1290" applyNumberFormat="1" applyFont="1" applyFill="1" applyBorder="1" applyAlignment="1">
      <alignment vertical="center"/>
    </xf>
    <xf numFmtId="5" fontId="26" fillId="68" borderId="39" xfId="1290" applyNumberFormat="1" applyFont="1" applyFill="1" applyBorder="1" applyAlignment="1">
      <alignment vertical="center"/>
    </xf>
    <xf numFmtId="5" fontId="104" fillId="0" borderId="113" xfId="1290" applyNumberFormat="1" applyFont="1" applyBorder="1" applyAlignment="1">
      <alignment vertical="center"/>
    </xf>
    <xf numFmtId="5" fontId="104" fillId="62" borderId="111" xfId="1290" applyNumberFormat="1" applyFont="1" applyFill="1" applyBorder="1" applyAlignment="1">
      <alignment vertical="center"/>
    </xf>
    <xf numFmtId="5" fontId="104" fillId="62" borderId="112" xfId="1290" applyNumberFormat="1" applyFont="1" applyFill="1" applyBorder="1" applyAlignment="1">
      <alignment vertical="center"/>
    </xf>
    <xf numFmtId="5" fontId="104" fillId="62" borderId="113" xfId="1290" applyNumberFormat="1" applyFont="1" applyFill="1" applyBorder="1" applyAlignment="1">
      <alignment vertical="center"/>
    </xf>
    <xf numFmtId="5" fontId="26" fillId="62" borderId="34" xfId="1290" applyNumberFormat="1" applyFont="1" applyFill="1" applyBorder="1" applyAlignment="1">
      <alignment vertical="center"/>
    </xf>
    <xf numFmtId="5" fontId="26" fillId="62" borderId="39" xfId="1290" applyNumberFormat="1" applyFont="1" applyFill="1" applyBorder="1" applyAlignment="1">
      <alignment vertical="center"/>
    </xf>
    <xf numFmtId="0" fontId="0" fillId="0" borderId="58" xfId="762" quotePrefix="1" applyFont="1" applyBorder="1" applyAlignment="1">
      <alignment horizontal="left" wrapText="1"/>
    </xf>
    <xf numFmtId="0" fontId="0" fillId="0" borderId="67" xfId="762" quotePrefix="1" applyFont="1" applyBorder="1" applyAlignment="1">
      <alignment horizontal="left" vertical="center" wrapText="1"/>
    </xf>
    <xf numFmtId="0" fontId="0" fillId="0" borderId="52" xfId="762" quotePrefix="1" applyFont="1" applyBorder="1" applyAlignment="1">
      <alignment horizontal="left" wrapText="1"/>
    </xf>
    <xf numFmtId="0" fontId="0" fillId="0" borderId="37" xfId="762" quotePrefix="1" applyFont="1" applyBorder="1" applyAlignment="1">
      <alignment horizontal="left" wrapText="1"/>
    </xf>
    <xf numFmtId="5" fontId="104" fillId="0" borderId="83" xfId="1290" applyNumberFormat="1" applyFont="1" applyFill="1" applyBorder="1" applyAlignment="1">
      <alignment vertical="center"/>
    </xf>
    <xf numFmtId="5" fontId="104" fillId="0" borderId="90" xfId="1290" applyNumberFormat="1" applyFont="1" applyFill="1" applyBorder="1" applyAlignment="1">
      <alignment vertical="center"/>
    </xf>
    <xf numFmtId="5" fontId="104" fillId="0" borderId="51" xfId="1290" applyNumberFormat="1" applyFont="1" applyFill="1" applyBorder="1" applyAlignment="1">
      <alignment vertical="center"/>
    </xf>
    <xf numFmtId="5" fontId="104" fillId="0" borderId="61" xfId="1290" applyNumberFormat="1" applyFont="1" applyFill="1" applyBorder="1" applyAlignment="1">
      <alignment vertical="center"/>
    </xf>
    <xf numFmtId="5" fontId="104" fillId="0" borderId="62" xfId="1290" applyNumberFormat="1" applyFont="1" applyFill="1" applyBorder="1" applyAlignment="1">
      <alignment vertical="center"/>
    </xf>
    <xf numFmtId="5" fontId="104" fillId="0" borderId="60" xfId="1290" applyNumberFormat="1" applyFont="1" applyFill="1" applyBorder="1" applyAlignment="1">
      <alignment vertical="center"/>
    </xf>
    <xf numFmtId="0" fontId="0" fillId="0" borderId="102" xfId="762" quotePrefix="1" applyFont="1" applyBorder="1" applyAlignment="1">
      <alignment horizontal="left" vertical="center" wrapText="1"/>
    </xf>
    <xf numFmtId="0" fontId="0" fillId="0" borderId="58" xfId="762" applyFont="1" applyBorder="1" applyAlignment="1">
      <alignment horizontal="left" vertical="center"/>
    </xf>
    <xf numFmtId="166" fontId="0" fillId="0" borderId="81" xfId="1290" applyNumberFormat="1" applyFont="1" applyBorder="1"/>
    <xf numFmtId="166" fontId="0" fillId="0" borderId="54" xfId="1290" applyNumberFormat="1" applyFont="1" applyBorder="1"/>
    <xf numFmtId="166" fontId="0" fillId="0" borderId="165" xfId="1290" applyNumberFormat="1" applyFont="1" applyBorder="1"/>
    <xf numFmtId="166" fontId="0" fillId="0" borderId="124" xfId="1290" applyNumberFormat="1" applyFont="1" applyBorder="1"/>
    <xf numFmtId="166" fontId="26" fillId="68" borderId="154" xfId="30976" applyNumberFormat="1" applyFont="1" applyFill="1" applyBorder="1"/>
    <xf numFmtId="166" fontId="26" fillId="68" borderId="154" xfId="2" applyNumberFormat="1" applyFont="1" applyFill="1" applyBorder="1"/>
    <xf numFmtId="166" fontId="26" fillId="68" borderId="155" xfId="2" applyNumberFormat="1" applyFont="1" applyFill="1" applyBorder="1"/>
    <xf numFmtId="166" fontId="26" fillId="64" borderId="166" xfId="30976" applyNumberFormat="1" applyFont="1" applyFill="1" applyBorder="1"/>
    <xf numFmtId="166" fontId="26" fillId="64" borderId="168" xfId="30976" applyNumberFormat="1" applyFont="1" applyFill="1" applyBorder="1"/>
    <xf numFmtId="166" fontId="26" fillId="64" borderId="167" xfId="30976" applyNumberFormat="1" applyFont="1" applyFill="1" applyBorder="1"/>
    <xf numFmtId="166" fontId="0" fillId="56" borderId="165" xfId="1290" applyNumberFormat="1" applyFont="1" applyFill="1" applyBorder="1"/>
    <xf numFmtId="166" fontId="0" fillId="56" borderId="125" xfId="1290" applyNumberFormat="1" applyFont="1" applyFill="1" applyBorder="1"/>
    <xf numFmtId="166" fontId="0" fillId="56" borderId="124" xfId="1290" applyNumberFormat="1" applyFont="1" applyFill="1" applyBorder="1"/>
    <xf numFmtId="166" fontId="26" fillId="68" borderId="130" xfId="2" applyNumberFormat="1" applyFont="1" applyFill="1" applyBorder="1"/>
    <xf numFmtId="166" fontId="26" fillId="68" borderId="131" xfId="2" applyNumberFormat="1" applyFont="1" applyFill="1" applyBorder="1"/>
    <xf numFmtId="5" fontId="104" fillId="0" borderId="120" xfId="1290" applyNumberFormat="1" applyFont="1" applyFill="1" applyBorder="1"/>
    <xf numFmtId="5" fontId="104" fillId="0" borderId="80" xfId="1290" applyNumberFormat="1" applyFont="1" applyFill="1" applyBorder="1"/>
    <xf numFmtId="5" fontId="104" fillId="0" borderId="60" xfId="1290" applyNumberFormat="1" applyFont="1" applyBorder="1"/>
    <xf numFmtId="5" fontId="104" fillId="0" borderId="121" xfId="1290" applyNumberFormat="1" applyFont="1" applyBorder="1"/>
    <xf numFmtId="5" fontId="104" fillId="0" borderId="63" xfId="1290" applyNumberFormat="1" applyFont="1" applyFill="1" applyBorder="1"/>
    <xf numFmtId="5" fontId="104" fillId="0" borderId="59" xfId="1290" applyNumberFormat="1" applyFont="1" applyBorder="1"/>
    <xf numFmtId="5" fontId="104" fillId="0" borderId="122" xfId="1290" applyNumberFormat="1" applyFont="1" applyBorder="1"/>
    <xf numFmtId="5" fontId="104" fillId="0" borderId="57" xfId="1290" applyNumberFormat="1" applyFont="1" applyFill="1" applyBorder="1"/>
    <xf numFmtId="164" fontId="0" fillId="0" borderId="61" xfId="2" applyNumberFormat="1" applyFont="1" applyBorder="1"/>
    <xf numFmtId="164" fontId="0" fillId="56" borderId="61" xfId="2" applyNumberFormat="1" applyFont="1" applyFill="1" applyBorder="1"/>
    <xf numFmtId="164" fontId="0" fillId="0" borderId="61" xfId="0" applyNumberFormat="1" applyBorder="1"/>
    <xf numFmtId="164" fontId="0" fillId="0" borderId="62" xfId="2" applyNumberFormat="1" applyFont="1" applyFill="1" applyBorder="1"/>
    <xf numFmtId="164" fontId="0" fillId="0" borderId="54" xfId="0" applyNumberFormat="1" applyBorder="1"/>
    <xf numFmtId="164" fontId="0" fillId="0" borderId="104" xfId="0" applyNumberFormat="1" applyBorder="1"/>
    <xf numFmtId="164" fontId="0" fillId="56" borderId="104" xfId="2" applyNumberFormat="1" applyFont="1" applyFill="1" applyBorder="1"/>
    <xf numFmtId="164" fontId="0" fillId="56" borderId="106" xfId="2" applyNumberFormat="1" applyFont="1" applyFill="1" applyBorder="1"/>
    <xf numFmtId="164" fontId="26" fillId="68" borderId="30" xfId="2" applyNumberFormat="1" applyFont="1" applyFill="1" applyBorder="1"/>
    <xf numFmtId="164" fontId="26" fillId="68" borderId="31" xfId="2" applyNumberFormat="1" applyFont="1" applyFill="1" applyBorder="1"/>
    <xf numFmtId="164" fontId="26" fillId="68" borderId="32" xfId="2" applyNumberFormat="1" applyFont="1" applyFill="1" applyBorder="1"/>
    <xf numFmtId="164" fontId="0" fillId="0" borderId="61" xfId="2" applyNumberFormat="1" applyFont="1" applyFill="1" applyBorder="1"/>
    <xf numFmtId="164" fontId="0" fillId="0" borderId="54" xfId="2" applyNumberFormat="1" applyFont="1" applyFill="1" applyBorder="1"/>
    <xf numFmtId="164" fontId="0" fillId="57" borderId="54" xfId="0" applyNumberFormat="1" applyFill="1" applyBorder="1"/>
    <xf numFmtId="164" fontId="0" fillId="57" borderId="65" xfId="0" applyNumberFormat="1" applyFill="1" applyBorder="1"/>
    <xf numFmtId="164" fontId="0" fillId="56" borderId="62" xfId="2" applyNumberFormat="1" applyFont="1" applyFill="1" applyBorder="1"/>
    <xf numFmtId="164" fontId="0" fillId="57" borderId="61" xfId="0" applyNumberFormat="1" applyFill="1" applyBorder="1"/>
    <xf numFmtId="164" fontId="0" fillId="57" borderId="62" xfId="0" applyNumberFormat="1" applyFill="1" applyBorder="1"/>
    <xf numFmtId="164" fontId="0" fillId="0" borderId="54" xfId="2" applyNumberFormat="1" applyFont="1" applyBorder="1"/>
    <xf numFmtId="164" fontId="0" fillId="56" borderId="54" xfId="2" applyNumberFormat="1" applyFont="1" applyFill="1" applyBorder="1"/>
    <xf numFmtId="164" fontId="0" fillId="57" borderId="161" xfId="0" applyNumberFormat="1" applyFill="1" applyBorder="1"/>
    <xf numFmtId="164" fontId="26" fillId="68" borderId="162" xfId="2" applyNumberFormat="1" applyFont="1" applyFill="1" applyBorder="1"/>
    <xf numFmtId="164" fontId="26" fillId="68" borderId="163" xfId="2" applyNumberFormat="1" applyFont="1" applyFill="1" applyBorder="1"/>
    <xf numFmtId="164" fontId="26" fillId="68" borderId="101" xfId="2" applyNumberFormat="1" applyFont="1" applyFill="1" applyBorder="1"/>
    <xf numFmtId="164" fontId="104" fillId="0" borderId="37" xfId="598" applyNumberFormat="1" applyFont="1" applyBorder="1" applyAlignment="1">
      <alignment vertical="center" wrapText="1"/>
    </xf>
    <xf numFmtId="164" fontId="104" fillId="0" borderId="41" xfId="598" applyNumberFormat="1" applyFont="1" applyBorder="1" applyAlignment="1">
      <alignment vertical="center"/>
    </xf>
    <xf numFmtId="164" fontId="104" fillId="0" borderId="29" xfId="598" applyNumberFormat="1" applyFont="1" applyBorder="1" applyAlignment="1">
      <alignment vertical="center"/>
    </xf>
    <xf numFmtId="164" fontId="104" fillId="0" borderId="51" xfId="598" applyNumberFormat="1" applyFont="1" applyBorder="1" applyAlignment="1">
      <alignment vertical="center"/>
    </xf>
    <xf numFmtId="164" fontId="104" fillId="0" borderId="58" xfId="598" applyNumberFormat="1" applyFont="1" applyBorder="1" applyAlignment="1">
      <alignment vertical="center" wrapText="1"/>
    </xf>
    <xf numFmtId="164" fontId="104" fillId="0" borderId="61" xfId="598" applyNumberFormat="1" applyFont="1" applyBorder="1" applyAlignment="1">
      <alignment vertical="center" wrapText="1"/>
    </xf>
    <xf numFmtId="164" fontId="104" fillId="0" borderId="91" xfId="598" applyNumberFormat="1" applyFont="1" applyBorder="1" applyAlignment="1">
      <alignment vertical="center"/>
    </xf>
    <xf numFmtId="164" fontId="104" fillId="0" borderId="51" xfId="598" applyNumberFormat="1" applyFont="1" applyBorder="1" applyAlignment="1">
      <alignment vertical="center" wrapText="1"/>
    </xf>
    <xf numFmtId="164" fontId="104" fillId="0" borderId="62" xfId="598" applyNumberFormat="1" applyFont="1" applyBorder="1" applyAlignment="1">
      <alignment vertical="center" wrapText="1"/>
    </xf>
    <xf numFmtId="164" fontId="104" fillId="0" borderId="26" xfId="598" applyNumberFormat="1" applyFont="1" applyBorder="1" applyAlignment="1">
      <alignment vertical="center" wrapText="1"/>
    </xf>
    <xf numFmtId="164" fontId="104" fillId="0" borderId="44" xfId="598" applyNumberFormat="1" applyFont="1" applyBorder="1" applyAlignment="1">
      <alignment vertical="center" wrapText="1"/>
    </xf>
    <xf numFmtId="164" fontId="104" fillId="0" borderId="0" xfId="598" applyNumberFormat="1" applyFont="1" applyBorder="1" applyAlignment="1">
      <alignment vertical="center"/>
    </xf>
    <xf numFmtId="164" fontId="104" fillId="0" borderId="25" xfId="598" applyNumberFormat="1" applyFont="1" applyBorder="1" applyAlignment="1">
      <alignment vertical="center"/>
    </xf>
    <xf numFmtId="164" fontId="104" fillId="0" borderId="46" xfId="598" applyNumberFormat="1" applyFont="1" applyBorder="1" applyAlignment="1">
      <alignment vertical="center" wrapText="1"/>
    </xf>
    <xf numFmtId="0" fontId="0" fillId="0" borderId="129" xfId="0" applyBorder="1"/>
    <xf numFmtId="0" fontId="116" fillId="63" borderId="70" xfId="0" applyFont="1" applyFill="1" applyBorder="1" applyAlignment="1">
      <alignment horizontal="center" vertical="center" wrapText="1"/>
    </xf>
    <xf numFmtId="0" fontId="116" fillId="63" borderId="129" xfId="0" applyFont="1" applyFill="1" applyBorder="1" applyAlignment="1">
      <alignment horizontal="center" vertical="center" wrapText="1"/>
    </xf>
    <xf numFmtId="0" fontId="52" fillId="0" borderId="129" xfId="0" applyFont="1" applyBorder="1"/>
    <xf numFmtId="0" fontId="26" fillId="64" borderId="84" xfId="0" applyFont="1" applyFill="1" applyBorder="1" applyAlignment="1">
      <alignment horizontal="center" vertical="center"/>
    </xf>
    <xf numFmtId="0" fontId="0" fillId="0" borderId="67" xfId="0" applyBorder="1" applyAlignment="1">
      <alignment vertical="center"/>
    </xf>
    <xf numFmtId="42" fontId="0" fillId="0" borderId="67" xfId="0" applyNumberFormat="1" applyBorder="1" applyAlignment="1">
      <alignment horizontal="right" vertical="center"/>
    </xf>
    <xf numFmtId="9" fontId="0" fillId="0" borderId="80" xfId="0" applyNumberFormat="1" applyBorder="1" applyAlignment="1">
      <alignment horizontal="center" vertical="center"/>
    </xf>
    <xf numFmtId="0" fontId="0" fillId="0" borderId="67" xfId="0" quotePrefix="1" applyBorder="1" applyAlignment="1">
      <alignment horizontal="left" vertical="center"/>
    </xf>
    <xf numFmtId="42" fontId="0" fillId="0" borderId="67" xfId="0" applyNumberFormat="1" applyBorder="1" applyAlignment="1">
      <alignment vertical="center"/>
    </xf>
    <xf numFmtId="0" fontId="26" fillId="68" borderId="132" xfId="0" applyFont="1" applyFill="1" applyBorder="1" applyAlignment="1">
      <alignment vertical="center"/>
    </xf>
    <xf numFmtId="3" fontId="26" fillId="68" borderId="132" xfId="0" applyNumberFormat="1" applyFont="1" applyFill="1" applyBorder="1" applyAlignment="1">
      <alignment horizontal="center" vertical="center"/>
    </xf>
    <xf numFmtId="0" fontId="26" fillId="68" borderId="85" xfId="762" applyFont="1" applyFill="1" applyBorder="1" applyAlignment="1">
      <alignment horizontal="center"/>
    </xf>
    <xf numFmtId="0" fontId="26" fillId="68" borderId="132" xfId="762" quotePrefix="1" applyFont="1" applyFill="1" applyBorder="1" applyAlignment="1">
      <alignment horizontal="left" vertical="center" wrapText="1"/>
    </xf>
    <xf numFmtId="42" fontId="26" fillId="68" borderId="129" xfId="1290" applyNumberFormat="1" applyFont="1" applyFill="1" applyBorder="1" applyAlignment="1">
      <alignment vertical="center"/>
    </xf>
    <xf numFmtId="9" fontId="26" fillId="68" borderId="126" xfId="150" applyFont="1" applyFill="1" applyBorder="1" applyAlignment="1">
      <alignment vertical="center"/>
    </xf>
    <xf numFmtId="9" fontId="26" fillId="68" borderId="127" xfId="150" applyFont="1" applyFill="1" applyBorder="1" applyAlignment="1">
      <alignment vertical="center"/>
    </xf>
    <xf numFmtId="37" fontId="104" fillId="0" borderId="78" xfId="1290" applyNumberFormat="1" applyFont="1" applyFill="1" applyBorder="1" applyAlignment="1">
      <alignment horizontal="center" vertical="center"/>
    </xf>
    <xf numFmtId="37" fontId="104" fillId="0" borderId="69" xfId="1290" applyNumberFormat="1" applyFont="1" applyFill="1" applyBorder="1" applyAlignment="1">
      <alignment horizontal="center" vertical="center"/>
    </xf>
    <xf numFmtId="37" fontId="104" fillId="0" borderId="79" xfId="1290" applyNumberFormat="1" applyFont="1" applyBorder="1" applyAlignment="1">
      <alignment horizontal="center" vertical="center"/>
    </xf>
    <xf numFmtId="37" fontId="0" fillId="0" borderId="68" xfId="0" applyNumberFormat="1" applyBorder="1" applyAlignment="1">
      <alignment horizontal="center" vertical="center"/>
    </xf>
    <xf numFmtId="37" fontId="0" fillId="0" borderId="69" xfId="0" applyNumberFormat="1" applyBorder="1" applyAlignment="1">
      <alignment horizontal="center" vertical="center"/>
    </xf>
    <xf numFmtId="0" fontId="26" fillId="68" borderId="129" xfId="762" quotePrefix="1" applyFont="1" applyFill="1" applyBorder="1" applyAlignment="1">
      <alignment horizontal="left" wrapText="1"/>
    </xf>
    <xf numFmtId="37" fontId="26" fillId="68" borderId="129" xfId="1290" applyNumberFormat="1" applyFont="1" applyFill="1" applyBorder="1" applyAlignment="1">
      <alignment vertical="top"/>
    </xf>
    <xf numFmtId="9" fontId="26" fillId="68" borderId="126" xfId="1" applyFont="1" applyFill="1" applyBorder="1"/>
    <xf numFmtId="0" fontId="114" fillId="63" borderId="67" xfId="0" applyFont="1" applyFill="1" applyBorder="1"/>
    <xf numFmtId="0" fontId="26" fillId="68" borderId="132" xfId="0" quotePrefix="1" applyFont="1" applyFill="1" applyBorder="1" applyAlignment="1">
      <alignment horizontal="left"/>
    </xf>
    <xf numFmtId="5" fontId="26" fillId="68" borderId="127" xfId="0" applyNumberFormat="1" applyFont="1" applyFill="1" applyBorder="1"/>
    <xf numFmtId="9" fontId="26" fillId="68" borderId="127" xfId="623" applyFont="1" applyFill="1" applyBorder="1"/>
    <xf numFmtId="0" fontId="26" fillId="68" borderId="129" xfId="762" quotePrefix="1" applyFont="1" applyFill="1" applyBorder="1" applyAlignment="1">
      <alignment horizontal="left" vertical="center" wrapText="1"/>
    </xf>
    <xf numFmtId="5" fontId="26" fillId="68" borderId="129" xfId="1290" applyNumberFormat="1" applyFont="1" applyFill="1" applyBorder="1" applyAlignment="1">
      <alignment vertical="center"/>
    </xf>
    <xf numFmtId="0" fontId="26" fillId="64" borderId="78" xfId="762" applyFont="1" applyFill="1" applyBorder="1"/>
    <xf numFmtId="5" fontId="26" fillId="62" borderId="129" xfId="1290" applyNumberFormat="1" applyFont="1" applyFill="1" applyBorder="1" applyAlignment="1">
      <alignment vertical="center"/>
    </xf>
    <xf numFmtId="9" fontId="26" fillId="62" borderId="126" xfId="150" applyFont="1" applyFill="1" applyBorder="1" applyAlignment="1">
      <alignment horizontal="right" vertical="center"/>
    </xf>
    <xf numFmtId="9" fontId="26" fillId="62" borderId="127" xfId="150" applyFont="1" applyFill="1" applyBorder="1" applyAlignment="1">
      <alignment horizontal="right" vertical="center"/>
    </xf>
    <xf numFmtId="9" fontId="26" fillId="68" borderId="126" xfId="150" applyFont="1" applyFill="1" applyBorder="1"/>
    <xf numFmtId="9" fontId="26" fillId="68" borderId="127" xfId="150" applyFont="1" applyFill="1" applyBorder="1"/>
    <xf numFmtId="0" fontId="116" fillId="63" borderId="67" xfId="335" applyFont="1" applyFill="1" applyBorder="1"/>
    <xf numFmtId="0" fontId="116" fillId="63" borderId="78" xfId="335" applyFont="1" applyFill="1" applyBorder="1" applyAlignment="1">
      <alignment horizontal="center" vertical="center" wrapText="1"/>
    </xf>
    <xf numFmtId="0" fontId="116" fillId="63" borderId="78" xfId="335" quotePrefix="1" applyFont="1" applyFill="1" applyBorder="1" applyAlignment="1">
      <alignment horizontal="center" vertical="center" wrapText="1"/>
    </xf>
    <xf numFmtId="0" fontId="116" fillId="63" borderId="67" xfId="335" applyFont="1" applyFill="1" applyBorder="1" applyAlignment="1">
      <alignment horizontal="center" vertical="center" wrapText="1"/>
    </xf>
    <xf numFmtId="0" fontId="116" fillId="63" borderId="83" xfId="762" applyFont="1" applyFill="1" applyBorder="1"/>
    <xf numFmtId="0" fontId="116" fillId="63" borderId="129" xfId="762" applyFont="1" applyFill="1" applyBorder="1"/>
    <xf numFmtId="0" fontId="26" fillId="0" borderId="78" xfId="762" applyFont="1" applyBorder="1"/>
    <xf numFmtId="166" fontId="104" fillId="0" borderId="68" xfId="1290" applyNumberFormat="1" applyFont="1" applyFill="1" applyBorder="1"/>
    <xf numFmtId="166" fontId="104" fillId="0" borderId="69" xfId="1290" applyNumberFormat="1" applyFont="1" applyFill="1" applyBorder="1"/>
    <xf numFmtId="166" fontId="104" fillId="0" borderId="70" xfId="1290" applyNumberFormat="1" applyFont="1" applyFill="1" applyBorder="1"/>
    <xf numFmtId="0" fontId="26" fillId="63" borderId="92" xfId="335" applyFont="1" applyFill="1" applyBorder="1"/>
    <xf numFmtId="0" fontId="116" fillId="63" borderId="169" xfId="335" applyFont="1" applyFill="1" applyBorder="1" applyAlignment="1">
      <alignment horizontal="center" vertical="center" wrapText="1"/>
    </xf>
    <xf numFmtId="0" fontId="0" fillId="0" borderId="85" xfId="335" applyFont="1" applyBorder="1"/>
    <xf numFmtId="0" fontId="26" fillId="56" borderId="67" xfId="762" applyFont="1" applyFill="1" applyBorder="1"/>
    <xf numFmtId="166" fontId="0" fillId="62" borderId="68" xfId="1290" applyNumberFormat="1" applyFont="1" applyFill="1" applyBorder="1"/>
    <xf numFmtId="0" fontId="26" fillId="64" borderId="68" xfId="0" applyFont="1" applyFill="1" applyBorder="1"/>
    <xf numFmtId="0" fontId="26" fillId="64" borderId="69" xfId="0" applyFont="1" applyFill="1" applyBorder="1"/>
    <xf numFmtId="0" fontId="26" fillId="64" borderId="70" xfId="0" applyFont="1" applyFill="1" applyBorder="1"/>
    <xf numFmtId="0" fontId="26" fillId="0" borderId="69" xfId="762" applyFont="1" applyBorder="1"/>
    <xf numFmtId="5" fontId="104" fillId="0" borderId="82" xfId="1290" applyNumberFormat="1" applyFont="1" applyFill="1" applyBorder="1"/>
    <xf numFmtId="0" fontId="0" fillId="0" borderId="83" xfId="0" applyBorder="1"/>
    <xf numFmtId="0" fontId="26" fillId="64" borderId="126" xfId="0" applyFont="1" applyFill="1" applyBorder="1" applyAlignment="1">
      <alignment horizontal="center" vertical="center"/>
    </xf>
    <xf numFmtId="0" fontId="26" fillId="64" borderId="127" xfId="0" applyFont="1" applyFill="1" applyBorder="1" applyAlignment="1">
      <alignment horizontal="center" vertical="center"/>
    </xf>
    <xf numFmtId="0" fontId="0" fillId="68" borderId="132" xfId="0" applyFill="1" applyBorder="1" applyAlignment="1">
      <alignment vertical="top" wrapText="1"/>
    </xf>
    <xf numFmtId="0" fontId="116" fillId="63" borderId="70" xfId="0" quotePrefix="1" applyFont="1" applyFill="1" applyBorder="1" applyAlignment="1">
      <alignment horizontal="center" vertical="center" wrapText="1"/>
    </xf>
    <xf numFmtId="0" fontId="116" fillId="63" borderId="68" xfId="0" applyFont="1" applyFill="1" applyBorder="1" applyAlignment="1">
      <alignment horizontal="center" vertical="center"/>
    </xf>
    <xf numFmtId="0" fontId="104" fillId="0" borderId="68" xfId="331" applyBorder="1"/>
    <xf numFmtId="165" fontId="104" fillId="0" borderId="69" xfId="1260" applyNumberFormat="1" applyFont="1" applyBorder="1" applyAlignment="1">
      <alignment horizontal="center" vertical="center" wrapText="1"/>
    </xf>
    <xf numFmtId="165" fontId="0" fillId="62" borderId="69" xfId="4" applyNumberFormat="1" applyFont="1" applyFill="1" applyBorder="1" applyAlignment="1">
      <alignment horizontal="left" indent="7"/>
    </xf>
    <xf numFmtId="165" fontId="0" fillId="62" borderId="70" xfId="4" applyNumberFormat="1" applyFont="1" applyFill="1" applyBorder="1" applyAlignment="1">
      <alignment horizontal="left" indent="7"/>
    </xf>
    <xf numFmtId="0" fontId="116" fillId="63" borderId="76" xfId="0" applyFont="1" applyFill="1" applyBorder="1" applyAlignment="1">
      <alignment horizontal="left" vertical="center" wrapText="1"/>
    </xf>
    <xf numFmtId="0" fontId="118" fillId="0" borderId="129" xfId="0" applyFont="1" applyBorder="1"/>
    <xf numFmtId="0" fontId="0" fillId="0" borderId="129" xfId="0" applyBorder="1" applyAlignment="1">
      <alignment horizontal="center" vertical="center" wrapText="1"/>
    </xf>
    <xf numFmtId="0" fontId="12" fillId="0" borderId="129" xfId="0" applyFont="1" applyBorder="1"/>
    <xf numFmtId="0" fontId="116" fillId="63" borderId="129" xfId="0" applyFont="1" applyFill="1" applyBorder="1"/>
    <xf numFmtId="0" fontId="116" fillId="63" borderId="126" xfId="0" applyFont="1" applyFill="1" applyBorder="1" applyAlignment="1">
      <alignment horizontal="center"/>
    </xf>
    <xf numFmtId="0" fontId="116" fillId="63" borderId="127" xfId="0" applyFont="1" applyFill="1" applyBorder="1" applyAlignment="1">
      <alignment horizontal="center"/>
    </xf>
    <xf numFmtId="0" fontId="26" fillId="69" borderId="129" xfId="0" applyFont="1" applyFill="1" applyBorder="1"/>
    <xf numFmtId="0" fontId="0" fillId="69" borderId="126" xfId="0" applyFill="1" applyBorder="1"/>
    <xf numFmtId="0" fontId="0" fillId="69" borderId="127" xfId="0" applyFill="1" applyBorder="1"/>
    <xf numFmtId="2" fontId="26" fillId="0" borderId="132" xfId="0" applyNumberFormat="1" applyFont="1" applyBorder="1" applyAlignment="1">
      <alignment horizontal="left" wrapText="1" indent="7"/>
    </xf>
    <xf numFmtId="0" fontId="128" fillId="68" borderId="132" xfId="0" applyFont="1" applyFill="1" applyBorder="1" applyAlignment="1">
      <alignment vertical="center" wrapText="1"/>
    </xf>
    <xf numFmtId="5" fontId="128" fillId="68" borderId="126" xfId="0" applyNumberFormat="1" applyFont="1" applyFill="1" applyBorder="1" applyAlignment="1">
      <alignment vertical="center" wrapText="1"/>
    </xf>
    <xf numFmtId="5" fontId="128" fillId="68" borderId="127" xfId="0" applyNumberFormat="1" applyFont="1" applyFill="1" applyBorder="1" applyAlignment="1">
      <alignment vertical="center" wrapText="1"/>
    </xf>
    <xf numFmtId="9" fontId="128" fillId="68" borderId="127" xfId="0" applyNumberFormat="1" applyFont="1" applyFill="1" applyBorder="1" applyAlignment="1">
      <alignment vertical="center" wrapText="1"/>
    </xf>
    <xf numFmtId="9" fontId="128" fillId="68" borderId="127" xfId="0" applyNumberFormat="1" applyFont="1" applyFill="1" applyBorder="1" applyAlignment="1">
      <alignment horizontal="center" vertical="center" wrapText="1"/>
    </xf>
    <xf numFmtId="0" fontId="26" fillId="64" borderId="66" xfId="331" applyFont="1" applyFill="1" applyBorder="1" applyAlignment="1">
      <alignment horizontal="center" vertical="center" wrapText="1"/>
    </xf>
    <xf numFmtId="3" fontId="104" fillId="0" borderId="70" xfId="331" applyNumberFormat="1" applyBorder="1" applyAlignment="1">
      <alignment horizontal="center" vertical="center"/>
    </xf>
    <xf numFmtId="3" fontId="104" fillId="0" borderId="68" xfId="0" applyNumberFormat="1" applyFont="1" applyBorder="1" applyAlignment="1">
      <alignment horizontal="center" vertical="center"/>
    </xf>
    <xf numFmtId="3" fontId="104" fillId="0" borderId="70" xfId="0" applyNumberFormat="1" applyFont="1" applyBorder="1" applyAlignment="1">
      <alignment horizontal="center" vertical="center"/>
    </xf>
    <xf numFmtId="3" fontId="104" fillId="0" borderId="91" xfId="331" applyNumberFormat="1" applyBorder="1" applyAlignment="1">
      <alignment horizontal="center" vertical="center"/>
    </xf>
    <xf numFmtId="3" fontId="0" fillId="0" borderId="70" xfId="1703" applyNumberFormat="1" applyFont="1" applyBorder="1" applyAlignment="1">
      <alignment horizontal="right" vertical="center"/>
    </xf>
    <xf numFmtId="0" fontId="116" fillId="63" borderId="132" xfId="0" applyFont="1" applyFill="1" applyBorder="1"/>
    <xf numFmtId="0" fontId="52" fillId="0" borderId="129" xfId="329" applyFont="1" applyBorder="1" applyAlignment="1">
      <alignment horizontal="left" vertical="center"/>
    </xf>
    <xf numFmtId="3" fontId="116" fillId="63" borderId="76" xfId="0" applyNumberFormat="1" applyFont="1" applyFill="1" applyBorder="1" applyAlignment="1">
      <alignment horizontal="center" vertical="center" wrapText="1"/>
    </xf>
    <xf numFmtId="3" fontId="116" fillId="63" borderId="77" xfId="0" applyNumberFormat="1" applyFont="1" applyFill="1" applyBorder="1" applyAlignment="1">
      <alignment horizontal="center" vertical="center" wrapText="1"/>
    </xf>
    <xf numFmtId="0" fontId="26" fillId="64" borderId="82" xfId="0" applyFont="1" applyFill="1" applyBorder="1" applyAlignment="1">
      <alignment horizontal="center" wrapText="1"/>
    </xf>
    <xf numFmtId="173" fontId="0" fillId="0" borderId="95" xfId="0" applyNumberFormat="1" applyBorder="1" applyAlignment="1">
      <alignment horizontal="center" wrapText="1"/>
    </xf>
    <xf numFmtId="0" fontId="42" fillId="64" borderId="75" xfId="0" applyFont="1" applyFill="1" applyBorder="1" applyAlignment="1">
      <alignment horizontal="center" vertical="center" wrapText="1"/>
    </xf>
    <xf numFmtId="0" fontId="26" fillId="0" borderId="78" xfId="0" applyFont="1" applyBorder="1" applyAlignment="1">
      <alignment horizontal="right" wrapText="1"/>
    </xf>
    <xf numFmtId="3" fontId="0" fillId="0" borderId="68" xfId="0" applyNumberFormat="1" applyBorder="1" applyAlignment="1">
      <alignment horizontal="center"/>
    </xf>
    <xf numFmtId="0" fontId="26" fillId="64" borderId="69" xfId="0" applyFont="1" applyFill="1" applyBorder="1" applyAlignment="1">
      <alignment horizontal="center" wrapText="1"/>
    </xf>
    <xf numFmtId="0" fontId="26" fillId="64" borderId="70" xfId="0" applyFont="1" applyFill="1" applyBorder="1" applyAlignment="1">
      <alignment horizontal="center" wrapText="1"/>
    </xf>
    <xf numFmtId="0" fontId="42" fillId="64" borderId="126" xfId="0" applyFont="1" applyFill="1" applyBorder="1" applyAlignment="1">
      <alignment horizontal="center" vertical="top" wrapText="1"/>
    </xf>
    <xf numFmtId="0" fontId="42" fillId="64" borderId="127" xfId="0" applyFont="1" applyFill="1" applyBorder="1" applyAlignment="1">
      <alignment horizontal="center" wrapText="1"/>
    </xf>
    <xf numFmtId="0" fontId="128" fillId="64" borderId="75" xfId="0" applyFont="1" applyFill="1" applyBorder="1" applyAlignment="1">
      <alignment horizontal="center" vertical="center" wrapText="1"/>
    </xf>
    <xf numFmtId="0" fontId="128" fillId="64" borderId="76" xfId="0" applyFont="1" applyFill="1" applyBorder="1" applyAlignment="1">
      <alignment horizontal="center" vertical="center" wrapText="1"/>
    </xf>
    <xf numFmtId="0" fontId="128" fillId="64" borderId="77" xfId="0" applyFont="1" applyFill="1" applyBorder="1" applyAlignment="1">
      <alignment horizontal="center" vertical="center" wrapText="1"/>
    </xf>
    <xf numFmtId="0" fontId="128" fillId="64" borderId="73" xfId="0" applyFont="1" applyFill="1" applyBorder="1" applyAlignment="1">
      <alignment horizontal="center" vertical="center" wrapText="1"/>
    </xf>
    <xf numFmtId="3" fontId="0" fillId="0" borderId="126" xfId="0" applyNumberFormat="1" applyBorder="1" applyAlignment="1">
      <alignment horizontal="center" vertical="center"/>
    </xf>
    <xf numFmtId="3" fontId="0" fillId="0" borderId="127" xfId="0" applyNumberFormat="1" applyBorder="1" applyAlignment="1">
      <alignment horizontal="center" vertical="center"/>
    </xf>
    <xf numFmtId="0" fontId="116" fillId="63" borderId="132" xfId="0" applyFont="1" applyFill="1" applyBorder="1" applyAlignment="1">
      <alignment horizontal="center" vertical="center" wrapText="1"/>
    </xf>
    <xf numFmtId="9" fontId="0" fillId="0" borderId="66" xfId="0" applyNumberFormat="1" applyBorder="1" applyAlignment="1">
      <alignment horizontal="center" vertical="center"/>
    </xf>
    <xf numFmtId="0" fontId="116" fillId="63" borderId="70" xfId="0" applyFont="1" applyFill="1" applyBorder="1" applyAlignment="1">
      <alignment horizontal="center" vertical="center"/>
    </xf>
    <xf numFmtId="0" fontId="26" fillId="64" borderId="66" xfId="0" applyFont="1" applyFill="1" applyBorder="1" applyAlignment="1">
      <alignment horizontal="center" vertical="center" wrapText="1"/>
    </xf>
    <xf numFmtId="0" fontId="128" fillId="68" borderId="132" xfId="0" applyFont="1" applyFill="1" applyBorder="1" applyAlignment="1">
      <alignment vertical="top" wrapText="1"/>
    </xf>
    <xf numFmtId="5" fontId="128" fillId="68" borderId="126" xfId="0" applyNumberFormat="1" applyFont="1" applyFill="1" applyBorder="1" applyAlignment="1">
      <alignment horizontal="right" wrapText="1"/>
    </xf>
    <xf numFmtId="9" fontId="128" fillId="68" borderId="127" xfId="0" applyNumberFormat="1" applyFont="1" applyFill="1" applyBorder="1" applyAlignment="1">
      <alignment horizontal="right" wrapText="1"/>
    </xf>
    <xf numFmtId="5" fontId="128" fillId="68" borderId="132" xfId="0" applyNumberFormat="1" applyFont="1" applyFill="1" applyBorder="1" applyAlignment="1">
      <alignment horizontal="right" wrapText="1"/>
    </xf>
    <xf numFmtId="0" fontId="24" fillId="64" borderId="66" xfId="331" applyFont="1" applyFill="1" applyBorder="1" applyAlignment="1">
      <alignment horizontal="center" vertical="center" wrapText="1"/>
    </xf>
    <xf numFmtId="3" fontId="104" fillId="0" borderId="85" xfId="331" applyNumberFormat="1" applyBorder="1" applyAlignment="1">
      <alignment horizontal="center" vertical="center"/>
    </xf>
    <xf numFmtId="3" fontId="104" fillId="0" borderId="85" xfId="0" applyNumberFormat="1" applyFont="1" applyBorder="1" applyAlignment="1">
      <alignment horizontal="center" vertical="center"/>
    </xf>
    <xf numFmtId="3" fontId="26" fillId="68" borderId="75" xfId="331" applyNumberFormat="1" applyFont="1" applyFill="1" applyBorder="1" applyAlignment="1">
      <alignment horizontal="center" vertical="center"/>
    </xf>
    <xf numFmtId="3" fontId="26" fillId="68" borderId="66" xfId="331" applyNumberFormat="1" applyFont="1" applyFill="1" applyBorder="1" applyAlignment="1">
      <alignment horizontal="center" vertical="center"/>
    </xf>
    <xf numFmtId="9" fontId="26" fillId="68" borderId="66" xfId="331" applyNumberFormat="1" applyFont="1" applyFill="1" applyBorder="1" applyAlignment="1">
      <alignment horizontal="center" vertical="center"/>
    </xf>
    <xf numFmtId="0" fontId="26" fillId="64" borderId="71" xfId="329" applyFont="1" applyFill="1" applyBorder="1" applyAlignment="1">
      <alignment horizontal="center" vertical="center" wrapText="1"/>
    </xf>
    <xf numFmtId="0" fontId="26" fillId="64" borderId="66" xfId="329" applyFont="1" applyFill="1" applyBorder="1" applyAlignment="1">
      <alignment horizontal="center" vertical="center" wrapText="1"/>
    </xf>
    <xf numFmtId="3" fontId="26" fillId="64" borderId="66" xfId="329" applyNumberFormat="1" applyFont="1" applyFill="1" applyBorder="1" applyAlignment="1">
      <alignment horizontal="center" vertical="center" wrapText="1"/>
    </xf>
    <xf numFmtId="0" fontId="104" fillId="58" borderId="66" xfId="329" applyFill="1" applyBorder="1"/>
    <xf numFmtId="0" fontId="0" fillId="0" borderId="69" xfId="664" applyFont="1" applyBorder="1" applyAlignment="1">
      <alignment horizontal="left"/>
    </xf>
    <xf numFmtId="37" fontId="0" fillId="0" borderId="68" xfId="4" applyNumberFormat="1" applyFont="1" applyFill="1" applyBorder="1" applyAlignment="1">
      <alignment horizontal="center" wrapText="1"/>
    </xf>
    <xf numFmtId="0" fontId="26" fillId="64" borderId="68" xfId="0" applyFont="1" applyFill="1" applyBorder="1" applyAlignment="1">
      <alignment horizontal="center" wrapText="1"/>
    </xf>
    <xf numFmtId="0" fontId="52" fillId="0" borderId="33" xfId="0" applyFont="1" applyBorder="1"/>
    <xf numFmtId="0" fontId="0" fillId="0" borderId="61" xfId="0" quotePrefix="1" applyBorder="1" applyAlignment="1">
      <alignment horizontal="left" vertical="center" wrapText="1"/>
    </xf>
    <xf numFmtId="0" fontId="0" fillId="0" borderId="61" xfId="0" applyBorder="1" applyAlignment="1">
      <alignment vertical="center" wrapText="1"/>
    </xf>
    <xf numFmtId="0" fontId="0" fillId="0" borderId="62" xfId="0" applyBorder="1" applyAlignment="1">
      <alignment vertical="center" wrapText="1"/>
    </xf>
    <xf numFmtId="0" fontId="0" fillId="0" borderId="62" xfId="0" quotePrefix="1" applyBorder="1" applyAlignment="1">
      <alignment horizontal="left" vertical="center" wrapText="1"/>
    </xf>
    <xf numFmtId="0" fontId="98" fillId="0" borderId="54" xfId="0" applyFont="1" applyBorder="1" applyAlignment="1">
      <alignment wrapText="1"/>
    </xf>
    <xf numFmtId="0" fontId="0" fillId="0" borderId="170" xfId="0" applyBorder="1"/>
    <xf numFmtId="0" fontId="0" fillId="0" borderId="64" xfId="0" applyBorder="1" applyAlignment="1">
      <alignment horizontal="left" wrapText="1"/>
    </xf>
    <xf numFmtId="0" fontId="14" fillId="0" borderId="170" xfId="0" applyFont="1" applyBorder="1" applyAlignment="1">
      <alignment wrapText="1"/>
    </xf>
    <xf numFmtId="0" fontId="98" fillId="0" borderId="26" xfId="0" applyFont="1" applyBorder="1" applyAlignment="1">
      <alignment vertical="center" wrapText="1"/>
    </xf>
    <xf numFmtId="0" fontId="0" fillId="0" borderId="54" xfId="0" applyBorder="1" applyAlignment="1">
      <alignment horizontal="left" vertical="top" wrapText="1"/>
    </xf>
    <xf numFmtId="0" fontId="0" fillId="0" borderId="171" xfId="0" applyBorder="1" applyAlignment="1">
      <alignment wrapText="1"/>
    </xf>
    <xf numFmtId="0" fontId="0" fillId="0" borderId="169" xfId="0" applyBorder="1" applyAlignment="1">
      <alignment wrapText="1"/>
    </xf>
    <xf numFmtId="0" fontId="0" fillId="59" borderId="0" xfId="0" applyFill="1"/>
    <xf numFmtId="181" fontId="0" fillId="0" borderId="61" xfId="4" applyNumberFormat="1" applyFont="1" applyFill="1" applyBorder="1"/>
    <xf numFmtId="0" fontId="0" fillId="61" borderId="62" xfId="0" applyFill="1" applyBorder="1"/>
    <xf numFmtId="171" fontId="0" fillId="0" borderId="62" xfId="146" applyNumberFormat="1" applyFont="1" applyFill="1" applyBorder="1"/>
    <xf numFmtId="0" fontId="104" fillId="0" borderId="52" xfId="335" applyBorder="1"/>
    <xf numFmtId="165" fontId="104" fillId="0" borderId="61" xfId="0" applyNumberFormat="1" applyFont="1" applyBorder="1"/>
    <xf numFmtId="181" fontId="104" fillId="0" borderId="61" xfId="4" applyNumberFormat="1" applyFont="1" applyFill="1" applyBorder="1"/>
    <xf numFmtId="177" fontId="104" fillId="0" borderId="61" xfId="0" applyNumberFormat="1" applyFont="1" applyBorder="1"/>
    <xf numFmtId="171" fontId="104" fillId="0" borderId="62" xfId="146" applyNumberFormat="1" applyFont="1" applyFill="1" applyBorder="1"/>
    <xf numFmtId="43" fontId="104" fillId="0" borderId="37" xfId="4" applyFont="1" applyFill="1" applyBorder="1" applyAlignment="1">
      <alignment horizontal="center"/>
    </xf>
    <xf numFmtId="44" fontId="104" fillId="0" borderId="28" xfId="2" applyFont="1" applyFill="1" applyBorder="1" applyAlignment="1">
      <alignment horizontal="center"/>
    </xf>
    <xf numFmtId="0" fontId="26" fillId="62" borderId="172" xfId="335" applyFont="1" applyFill="1" applyBorder="1"/>
    <xf numFmtId="165" fontId="26" fillId="68" borderId="147" xfId="4" applyNumberFormat="1" applyFont="1" applyFill="1" applyBorder="1" applyAlignment="1">
      <alignment horizontal="center"/>
    </xf>
    <xf numFmtId="43" fontId="26" fillId="62" borderId="162" xfId="4" applyFont="1" applyFill="1" applyBorder="1" applyAlignment="1">
      <alignment horizontal="center"/>
    </xf>
    <xf numFmtId="166" fontId="26" fillId="62" borderId="162" xfId="335" applyNumberFormat="1" applyFont="1" applyFill="1" applyBorder="1" applyAlignment="1">
      <alignment horizontal="center"/>
    </xf>
    <xf numFmtId="171" fontId="26" fillId="62" borderId="101" xfId="623" applyNumberFormat="1" applyFont="1" applyFill="1" applyBorder="1"/>
    <xf numFmtId="43" fontId="26" fillId="62" borderId="173" xfId="4" applyFont="1" applyFill="1" applyBorder="1" applyAlignment="1">
      <alignment horizontal="center"/>
    </xf>
    <xf numFmtId="43" fontId="26" fillId="62" borderId="100" xfId="4" applyFont="1" applyFill="1" applyBorder="1" applyAlignment="1">
      <alignment horizontal="center"/>
    </xf>
    <xf numFmtId="181" fontId="0" fillId="0" borderId="61" xfId="0" applyNumberFormat="1" applyBorder="1"/>
    <xf numFmtId="39" fontId="0" fillId="62" borderId="61" xfId="1260" quotePrefix="1" applyNumberFormat="1" applyFont="1" applyFill="1" applyBorder="1"/>
    <xf numFmtId="0" fontId="26" fillId="71" borderId="52" xfId="335" applyFont="1" applyFill="1" applyBorder="1"/>
    <xf numFmtId="0" fontId="0" fillId="71" borderId="52" xfId="335" applyFont="1" applyFill="1" applyBorder="1"/>
    <xf numFmtId="165" fontId="0" fillId="71" borderId="51" xfId="1260" applyNumberFormat="1" applyFont="1" applyFill="1" applyBorder="1"/>
    <xf numFmtId="165" fontId="0" fillId="71" borderId="61" xfId="1260" applyNumberFormat="1" applyFont="1" applyFill="1" applyBorder="1"/>
    <xf numFmtId="181" fontId="0" fillId="71" borderId="61" xfId="4" applyNumberFormat="1" applyFont="1" applyFill="1" applyBorder="1"/>
    <xf numFmtId="44" fontId="0" fillId="71" borderId="52" xfId="2" applyFont="1" applyFill="1" applyBorder="1"/>
    <xf numFmtId="0" fontId="0" fillId="72" borderId="0" xfId="0" applyFill="1"/>
    <xf numFmtId="0" fontId="26" fillId="71" borderId="52" xfId="335" quotePrefix="1" applyFont="1" applyFill="1" applyBorder="1" applyAlignment="1">
      <alignment horizontal="left"/>
    </xf>
    <xf numFmtId="182" fontId="0" fillId="71" borderId="61" xfId="1260" applyNumberFormat="1" applyFont="1" applyFill="1" applyBorder="1"/>
    <xf numFmtId="0" fontId="0" fillId="71" borderId="97" xfId="335" applyFont="1" applyFill="1" applyBorder="1"/>
    <xf numFmtId="0" fontId="0" fillId="71" borderId="102" xfId="335" applyFont="1" applyFill="1" applyBorder="1"/>
    <xf numFmtId="0" fontId="0" fillId="71" borderId="105" xfId="335" applyFont="1" applyFill="1" applyBorder="1"/>
    <xf numFmtId="0" fontId="0" fillId="71" borderId="104" xfId="335" applyFont="1" applyFill="1" applyBorder="1"/>
    <xf numFmtId="165" fontId="0" fillId="71" borderId="104" xfId="1260" applyNumberFormat="1" applyFont="1" applyFill="1" applyBorder="1"/>
    <xf numFmtId="166" fontId="0" fillId="71" borderId="104" xfId="2" applyNumberFormat="1" applyFont="1" applyFill="1" applyBorder="1"/>
    <xf numFmtId="165" fontId="0" fillId="71" borderId="103" xfId="1260" applyNumberFormat="1" applyFont="1" applyFill="1" applyBorder="1"/>
    <xf numFmtId="44" fontId="0" fillId="71" borderId="97" xfId="2" applyFont="1" applyFill="1" applyBorder="1"/>
    <xf numFmtId="0" fontId="26" fillId="73" borderId="28" xfId="335" applyFont="1" applyFill="1" applyBorder="1"/>
    <xf numFmtId="0" fontId="26" fillId="71" borderId="37" xfId="335" applyFont="1" applyFill="1" applyBorder="1"/>
    <xf numFmtId="0" fontId="0" fillId="71" borderId="128" xfId="335" applyFont="1" applyFill="1" applyBorder="1"/>
    <xf numFmtId="0" fontId="0" fillId="71" borderId="111" xfId="335" applyFont="1" applyFill="1" applyBorder="1"/>
    <xf numFmtId="0" fontId="26" fillId="74" borderId="100" xfId="335" applyFont="1" applyFill="1" applyBorder="1"/>
    <xf numFmtId="0" fontId="26" fillId="71" borderId="172" xfId="335" applyFont="1" applyFill="1" applyBorder="1"/>
    <xf numFmtId="171" fontId="0" fillId="57" borderId="115" xfId="335" applyNumberFormat="1" applyFont="1" applyFill="1" applyBorder="1"/>
    <xf numFmtId="165" fontId="0" fillId="0" borderId="61" xfId="4" applyNumberFormat="1" applyFont="1" applyBorder="1" applyAlignment="1">
      <alignment horizontal="right" vertical="center"/>
    </xf>
    <xf numFmtId="165" fontId="0" fillId="0" borderId="62" xfId="4" applyNumberFormat="1" applyFont="1" applyBorder="1" applyAlignment="1">
      <alignment horizontal="right" vertical="center"/>
    </xf>
    <xf numFmtId="5" fontId="0" fillId="0" borderId="80" xfId="0" applyNumberFormat="1" applyBorder="1" applyAlignment="1">
      <alignment vertical="center"/>
    </xf>
    <xf numFmtId="5" fontId="0" fillId="0" borderId="63" xfId="0" applyNumberFormat="1" applyBorder="1" applyAlignment="1">
      <alignment vertical="center"/>
    </xf>
    <xf numFmtId="5" fontId="0" fillId="0" borderId="67" xfId="0" applyNumberFormat="1" applyBorder="1" applyAlignment="1">
      <alignment vertical="center"/>
    </xf>
    <xf numFmtId="5" fontId="0" fillId="0" borderId="52" xfId="0" applyNumberFormat="1" applyBorder="1" applyAlignment="1">
      <alignment vertical="center"/>
    </xf>
    <xf numFmtId="9" fontId="0" fillId="0" borderId="67" xfId="1" applyFont="1" applyBorder="1" applyAlignment="1">
      <alignment horizontal="center" vertical="center"/>
    </xf>
    <xf numFmtId="9" fontId="0" fillId="0" borderId="52" xfId="1" applyFont="1" applyBorder="1" applyAlignment="1">
      <alignment horizontal="center" vertical="center"/>
    </xf>
    <xf numFmtId="9" fontId="0" fillId="0" borderId="97" xfId="1" applyFont="1" applyBorder="1" applyAlignment="1">
      <alignment horizontal="center" vertical="center"/>
    </xf>
    <xf numFmtId="5" fontId="15" fillId="0" borderId="0" xfId="0" applyNumberFormat="1" applyFont="1" applyAlignment="1">
      <alignment vertical="center"/>
    </xf>
    <xf numFmtId="9" fontId="15" fillId="0" borderId="0" xfId="1" applyFont="1" applyAlignment="1">
      <alignment vertical="center"/>
    </xf>
    <xf numFmtId="3" fontId="0" fillId="0" borderId="28" xfId="0" applyNumberFormat="1" applyBorder="1" applyAlignment="1">
      <alignment horizontal="right"/>
    </xf>
    <xf numFmtId="9" fontId="0" fillId="0" borderId="52" xfId="1" applyFont="1" applyBorder="1" applyAlignment="1">
      <alignment horizontal="right"/>
    </xf>
    <xf numFmtId="9" fontId="0" fillId="0" borderId="28" xfId="1" applyFont="1" applyBorder="1" applyAlignment="1">
      <alignment horizontal="right"/>
    </xf>
    <xf numFmtId="3" fontId="0" fillId="0" borderId="28" xfId="0" applyNumberFormat="1" applyBorder="1" applyAlignment="1">
      <alignment horizontal="right" wrapText="1"/>
    </xf>
    <xf numFmtId="165" fontId="0" fillId="0" borderId="41" xfId="4" applyNumberFormat="1" applyFont="1" applyBorder="1" applyAlignment="1">
      <alignment horizontal="right"/>
    </xf>
    <xf numFmtId="9" fontId="0" fillId="0" borderId="28" xfId="1" applyFont="1" applyFill="1" applyBorder="1" applyAlignment="1">
      <alignment horizontal="right"/>
    </xf>
    <xf numFmtId="3" fontId="0" fillId="0" borderId="53" xfId="0" applyNumberFormat="1" applyBorder="1" applyAlignment="1">
      <alignment horizontal="right"/>
    </xf>
    <xf numFmtId="43" fontId="0" fillId="0" borderId="52" xfId="4" applyFont="1" applyBorder="1" applyAlignment="1">
      <alignment horizontal="right"/>
    </xf>
    <xf numFmtId="3" fontId="0" fillId="0" borderId="63" xfId="0" applyNumberFormat="1" applyBorder="1" applyAlignment="1">
      <alignment horizontal="right"/>
    </xf>
    <xf numFmtId="3" fontId="0" fillId="0" borderId="52" xfId="0" applyNumberFormat="1" applyBorder="1" applyAlignment="1">
      <alignment horizontal="right"/>
    </xf>
    <xf numFmtId="3" fontId="0" fillId="0" borderId="39" xfId="0" applyNumberFormat="1" applyBorder="1" applyAlignment="1">
      <alignment horizontal="right"/>
    </xf>
    <xf numFmtId="9" fontId="0" fillId="0" borderId="47" xfId="1" applyFont="1" applyBorder="1" applyAlignment="1">
      <alignment horizontal="right"/>
    </xf>
    <xf numFmtId="165" fontId="0" fillId="0" borderId="24" xfId="4" applyNumberFormat="1" applyFont="1" applyBorder="1" applyAlignment="1">
      <alignment horizontal="right"/>
    </xf>
    <xf numFmtId="5" fontId="26" fillId="68" borderId="24" xfId="1290" applyNumberFormat="1" applyFont="1" applyFill="1" applyBorder="1" applyAlignment="1">
      <alignment vertical="center"/>
    </xf>
    <xf numFmtId="44" fontId="0" fillId="0" borderId="0" xfId="2" applyFont="1"/>
    <xf numFmtId="166" fontId="0" fillId="0" borderId="0" xfId="2" applyNumberFormat="1" applyFont="1"/>
    <xf numFmtId="0" fontId="0" fillId="0" borderId="25" xfId="0" applyBorder="1" applyAlignment="1">
      <alignment horizontal="center" vertical="center" wrapText="1"/>
    </xf>
    <xf numFmtId="3" fontId="0" fillId="0" borderId="46" xfId="2" applyNumberFormat="1" applyFont="1" applyBorder="1" applyAlignment="1">
      <alignment horizontal="center" vertical="center" wrapText="1"/>
    </xf>
    <xf numFmtId="0" fontId="0" fillId="0" borderId="51" xfId="664" applyFont="1" applyBorder="1" applyAlignment="1">
      <alignment horizontal="left"/>
    </xf>
    <xf numFmtId="0" fontId="0" fillId="0" borderId="51" xfId="1055" applyFont="1" applyBorder="1"/>
    <xf numFmtId="0" fontId="0" fillId="0" borderId="51" xfId="0" applyBorder="1" applyAlignment="1">
      <alignment horizontal="left" vertical="center" wrapText="1"/>
    </xf>
    <xf numFmtId="0" fontId="0" fillId="0" borderId="51" xfId="30975" applyFont="1" applyBorder="1" applyAlignment="1">
      <alignment horizontal="left" vertical="center" wrapText="1"/>
    </xf>
    <xf numFmtId="0" fontId="0" fillId="0" borderId="105" xfId="0" applyBorder="1" applyAlignment="1">
      <alignment horizontal="left" vertical="center" wrapText="1"/>
    </xf>
    <xf numFmtId="171" fontId="0" fillId="0" borderId="61" xfId="0" applyNumberFormat="1" applyBorder="1" applyAlignment="1">
      <alignment horizontal="center" vertical="center" wrapText="1"/>
    </xf>
    <xf numFmtId="171" fontId="0" fillId="0" borderId="62" xfId="0" applyNumberFormat="1" applyBorder="1" applyAlignment="1">
      <alignment horizontal="center" vertical="center" wrapText="1"/>
    </xf>
    <xf numFmtId="0" fontId="0" fillId="0" borderId="49" xfId="0" applyBorder="1" applyAlignment="1">
      <alignment horizontal="left"/>
    </xf>
    <xf numFmtId="9" fontId="0" fillId="0" borderId="50" xfId="0" applyNumberFormat="1" applyBorder="1" applyAlignment="1">
      <alignment horizontal="right"/>
    </xf>
    <xf numFmtId="9" fontId="0" fillId="0" borderId="50" xfId="1" applyFont="1" applyBorder="1"/>
    <xf numFmtId="9" fontId="0" fillId="0" borderId="48" xfId="1" applyFont="1" applyBorder="1"/>
    <xf numFmtId="171" fontId="104" fillId="0" borderId="32" xfId="331" applyNumberFormat="1" applyBorder="1" applyAlignment="1">
      <alignment horizontal="center" vertical="center"/>
    </xf>
    <xf numFmtId="171" fontId="104" fillId="0" borderId="106" xfId="331" applyNumberFormat="1" applyBorder="1" applyAlignment="1">
      <alignment horizontal="center" vertical="center"/>
    </xf>
    <xf numFmtId="171" fontId="0" fillId="0" borderId="32" xfId="0" applyNumberFormat="1" applyBorder="1" applyAlignment="1">
      <alignment horizontal="center" vertical="center"/>
    </xf>
    <xf numFmtId="171" fontId="0" fillId="0" borderId="62" xfId="0" applyNumberFormat="1" applyBorder="1" applyAlignment="1">
      <alignment horizontal="center" vertical="center"/>
    </xf>
    <xf numFmtId="171" fontId="0" fillId="0" borderId="106" xfId="0" applyNumberFormat="1" applyBorder="1" applyAlignment="1">
      <alignment horizontal="center" vertical="center"/>
    </xf>
    <xf numFmtId="171" fontId="26" fillId="0" borderId="127" xfId="0" applyNumberFormat="1" applyFont="1" applyBorder="1" applyAlignment="1">
      <alignment horizontal="center" vertical="center"/>
    </xf>
    <xf numFmtId="171" fontId="26" fillId="0" borderId="40" xfId="0" applyNumberFormat="1" applyFont="1" applyBorder="1" applyAlignment="1">
      <alignment horizontal="center" vertical="center"/>
    </xf>
    <xf numFmtId="171" fontId="0" fillId="0" borderId="62" xfId="125" applyNumberFormat="1" applyFont="1" applyBorder="1" applyAlignment="1">
      <alignment horizontal="center" wrapText="1"/>
    </xf>
    <xf numFmtId="8" fontId="0" fillId="0" borderId="61" xfId="125" applyNumberFormat="1" applyFont="1" applyBorder="1" applyAlignment="1">
      <alignment horizontal="right" wrapText="1"/>
    </xf>
    <xf numFmtId="6" fontId="0" fillId="0" borderId="61" xfId="125" applyNumberFormat="1" applyFont="1" applyBorder="1" applyAlignment="1">
      <alignment horizontal="right" wrapText="1"/>
    </xf>
    <xf numFmtId="171" fontId="0" fillId="0" borderId="61" xfId="125" applyNumberFormat="1" applyFont="1" applyBorder="1" applyAlignment="1">
      <alignment horizontal="center" wrapText="1"/>
    </xf>
    <xf numFmtId="166" fontId="0" fillId="0" borderId="0" xfId="2" applyNumberFormat="1" applyFont="1" applyAlignment="1">
      <alignment horizontal="center" vertical="center" wrapText="1"/>
    </xf>
    <xf numFmtId="0" fontId="0" fillId="0" borderId="30" xfId="0" applyBorder="1" applyAlignment="1">
      <alignment horizontal="right" vertical="center" wrapText="1"/>
    </xf>
    <xf numFmtId="165" fontId="104" fillId="0" borderId="30" xfId="5036" applyNumberFormat="1" applyFont="1" applyFill="1" applyBorder="1" applyAlignment="1">
      <alignment horizontal="center" vertical="center"/>
    </xf>
    <xf numFmtId="3" fontId="104" fillId="0" borderId="30" xfId="1703" applyNumberFormat="1" applyBorder="1" applyAlignment="1">
      <alignment horizontal="right" vertical="center" wrapText="1"/>
    </xf>
    <xf numFmtId="3" fontId="104" fillId="0" borderId="32" xfId="1703" applyNumberFormat="1" applyBorder="1" applyAlignment="1">
      <alignment horizontal="right" vertical="center"/>
    </xf>
    <xf numFmtId="3" fontId="104" fillId="0" borderId="32" xfId="1703" applyNumberFormat="1" applyBorder="1" applyAlignment="1">
      <alignment horizontal="right" vertical="center" wrapText="1"/>
    </xf>
    <xf numFmtId="166" fontId="104" fillId="0" borderId="60" xfId="31000" applyNumberFormat="1" applyFont="1" applyFill="1" applyBorder="1"/>
    <xf numFmtId="165" fontId="104" fillId="0" borderId="60" xfId="30963" applyNumberFormat="1" applyFont="1" applyFill="1" applyBorder="1"/>
    <xf numFmtId="164" fontId="0" fillId="0" borderId="61" xfId="0" applyNumberFormat="1" applyBorder="1" applyAlignment="1">
      <alignment horizontal="right"/>
    </xf>
    <xf numFmtId="2" fontId="128" fillId="68" borderId="30" xfId="4" applyNumberFormat="1" applyFont="1" applyFill="1" applyBorder="1" applyAlignment="1">
      <alignment horizontal="center"/>
    </xf>
    <xf numFmtId="2" fontId="0" fillId="0" borderId="61" xfId="0" applyNumberFormat="1" applyBorder="1" applyAlignment="1">
      <alignment horizontal="center"/>
    </xf>
    <xf numFmtId="17" fontId="128" fillId="0" borderId="51" xfId="0" quotePrefix="1" applyNumberFormat="1" applyFont="1" applyBorder="1" applyAlignment="1">
      <alignment horizontal="center"/>
    </xf>
    <xf numFmtId="0" fontId="24" fillId="0" borderId="24" xfId="0" applyFont="1" applyBorder="1" applyAlignment="1">
      <alignment horizontal="left" wrapText="1"/>
    </xf>
    <xf numFmtId="0" fontId="116" fillId="66" borderId="44" xfId="0" applyFont="1" applyFill="1" applyBorder="1" applyAlignment="1">
      <alignment horizontal="left" vertical="top" wrapText="1"/>
    </xf>
    <xf numFmtId="0" fontId="0" fillId="0" borderId="0" xfId="0" quotePrefix="1" applyAlignment="1">
      <alignment horizontal="left" vertical="top" wrapText="1"/>
    </xf>
    <xf numFmtId="0" fontId="116" fillId="66" borderId="142" xfId="0" applyFont="1" applyFill="1" applyBorder="1" applyAlignment="1">
      <alignment horizontal="left" vertical="top" wrapText="1"/>
    </xf>
    <xf numFmtId="0" fontId="128" fillId="0" borderId="31" xfId="0" applyFont="1" applyBorder="1"/>
    <xf numFmtId="0" fontId="128" fillId="0" borderId="54" xfId="0" applyFont="1" applyBorder="1"/>
    <xf numFmtId="0" fontId="128" fillId="0" borderId="144" xfId="0" applyFont="1" applyBorder="1"/>
    <xf numFmtId="165" fontId="128" fillId="68" borderId="44" xfId="4" applyNumberFormat="1" applyFont="1" applyFill="1" applyBorder="1"/>
    <xf numFmtId="165" fontId="0" fillId="0" borderId="61" xfId="4" applyNumberFormat="1" applyFont="1" applyBorder="1"/>
    <xf numFmtId="9" fontId="0" fillId="0" borderId="52" xfId="1" applyFont="1" applyFill="1" applyBorder="1" applyAlignment="1">
      <alignment horizontal="right"/>
    </xf>
    <xf numFmtId="165" fontId="0" fillId="0" borderId="28" xfId="4" quotePrefix="1" applyNumberFormat="1" applyFont="1" applyFill="1" applyBorder="1" applyAlignment="1">
      <alignment horizontal="right"/>
    </xf>
    <xf numFmtId="181" fontId="0" fillId="0" borderId="28" xfId="4" applyNumberFormat="1" applyFont="1" applyFill="1" applyBorder="1" applyAlignment="1">
      <alignment horizontal="right"/>
    </xf>
    <xf numFmtId="165" fontId="0" fillId="0" borderId="28" xfId="4" applyNumberFormat="1" applyFont="1" applyFill="1" applyBorder="1" applyAlignment="1">
      <alignment horizontal="right"/>
    </xf>
    <xf numFmtId="9" fontId="0" fillId="0" borderId="47" xfId="1" applyFont="1" applyFill="1" applyBorder="1" applyAlignment="1">
      <alignment horizontal="right"/>
    </xf>
    <xf numFmtId="3" fontId="151" fillId="0" borderId="0" xfId="0" applyNumberFormat="1" applyFont="1"/>
    <xf numFmtId="5" fontId="104" fillId="0" borderId="0" xfId="0" applyNumberFormat="1" applyFont="1"/>
    <xf numFmtId="9" fontId="104" fillId="0" borderId="0" xfId="1" applyFont="1"/>
    <xf numFmtId="1" fontId="106" fillId="0" borderId="52" xfId="31002" applyNumberFormat="1" applyFont="1" applyBorder="1" applyAlignment="1">
      <alignment horizontal="center"/>
    </xf>
    <xf numFmtId="1" fontId="106" fillId="0" borderId="67" xfId="31002" applyNumberFormat="1" applyFont="1" applyBorder="1" applyAlignment="1">
      <alignment horizontal="center"/>
    </xf>
    <xf numFmtId="1" fontId="106" fillId="0" borderId="132" xfId="31002" applyNumberFormat="1" applyFont="1" applyBorder="1" applyAlignment="1">
      <alignment horizontal="center"/>
    </xf>
    <xf numFmtId="43" fontId="0" fillId="0" borderId="0" xfId="4" applyFont="1" applyAlignment="1">
      <alignment horizontal="center"/>
    </xf>
    <xf numFmtId="171" fontId="0" fillId="0" borderId="176" xfId="125" applyNumberFormat="1" applyFont="1" applyBorder="1" applyAlignment="1">
      <alignment horizontal="center" wrapText="1"/>
    </xf>
    <xf numFmtId="171" fontId="0" fillId="0" borderId="177" xfId="125" applyNumberFormat="1" applyFont="1" applyBorder="1" applyAlignment="1">
      <alignment horizontal="center" wrapText="1"/>
    </xf>
    <xf numFmtId="6" fontId="0" fillId="0" borderId="177" xfId="125" applyNumberFormat="1" applyFont="1" applyBorder="1" applyAlignment="1">
      <alignment horizontal="right" wrapText="1"/>
    </xf>
    <xf numFmtId="8" fontId="0" fillId="0" borderId="177" xfId="125" applyNumberFormat="1" applyFont="1" applyBorder="1" applyAlignment="1">
      <alignment horizontal="right" wrapText="1"/>
    </xf>
    <xf numFmtId="0" fontId="26" fillId="68" borderId="177" xfId="762" applyFont="1" applyFill="1" applyBorder="1" applyAlignment="1">
      <alignment horizontal="center"/>
    </xf>
    <xf numFmtId="0" fontId="26" fillId="68" borderId="176" xfId="762" applyFont="1" applyFill="1" applyBorder="1" applyAlignment="1">
      <alignment horizontal="center"/>
    </xf>
    <xf numFmtId="5" fontId="104" fillId="0" borderId="33" xfId="1290" applyNumberFormat="1" applyFont="1" applyFill="1" applyBorder="1" applyAlignment="1">
      <alignment vertical="center"/>
    </xf>
    <xf numFmtId="0" fontId="26" fillId="64" borderId="175" xfId="0" applyFont="1" applyFill="1" applyBorder="1" applyAlignment="1">
      <alignment horizontal="center"/>
    </xf>
    <xf numFmtId="0" fontId="26" fillId="64" borderId="177" xfId="0" applyFont="1" applyFill="1" applyBorder="1" applyAlignment="1">
      <alignment horizontal="center"/>
    </xf>
    <xf numFmtId="0" fontId="26" fillId="64" borderId="176" xfId="0" applyFont="1" applyFill="1" applyBorder="1" applyAlignment="1">
      <alignment horizontal="center"/>
    </xf>
    <xf numFmtId="0" fontId="26" fillId="56" borderId="174" xfId="762" applyFont="1" applyFill="1" applyBorder="1"/>
    <xf numFmtId="0" fontId="0" fillId="0" borderId="177" xfId="335" applyFont="1" applyBorder="1"/>
    <xf numFmtId="165" fontId="0" fillId="0" borderId="176" xfId="1260" applyNumberFormat="1" applyFont="1" applyBorder="1"/>
    <xf numFmtId="0" fontId="0" fillId="0" borderId="175" xfId="335" applyFont="1" applyBorder="1"/>
    <xf numFmtId="0" fontId="124" fillId="0" borderId="33" xfId="0" applyFont="1" applyBorder="1"/>
    <xf numFmtId="0" fontId="128" fillId="0" borderId="177" xfId="0" applyFont="1" applyBorder="1"/>
    <xf numFmtId="0" fontId="0" fillId="57" borderId="177" xfId="0" applyFill="1" applyBorder="1"/>
    <xf numFmtId="164" fontId="0" fillId="57" borderId="177" xfId="0" applyNumberFormat="1" applyFill="1" applyBorder="1"/>
    <xf numFmtId="164" fontId="0" fillId="57" borderId="176" xfId="0" applyNumberFormat="1" applyFill="1" applyBorder="1"/>
    <xf numFmtId="0" fontId="135" fillId="0" borderId="33" xfId="0" applyFont="1" applyBorder="1"/>
    <xf numFmtId="179" fontId="0" fillId="0" borderId="177" xfId="4" applyNumberFormat="1" applyFont="1" applyBorder="1" applyAlignment="1">
      <alignment horizontal="center"/>
    </xf>
    <xf numFmtId="179" fontId="0" fillId="0" borderId="176" xfId="4" applyNumberFormat="1" applyFont="1" applyBorder="1" applyAlignment="1">
      <alignment horizontal="center"/>
    </xf>
    <xf numFmtId="166" fontId="0" fillId="0" borderId="177" xfId="2" applyNumberFormat="1" applyFont="1" applyBorder="1" applyAlignment="1" applyProtection="1">
      <alignment wrapText="1"/>
      <protection locked="0"/>
    </xf>
    <xf numFmtId="166" fontId="0" fillId="0" borderId="177" xfId="2" applyNumberFormat="1" applyFont="1" applyFill="1" applyBorder="1" applyAlignment="1" applyProtection="1">
      <alignment horizontal="center" wrapText="1"/>
      <protection locked="0"/>
    </xf>
    <xf numFmtId="2" fontId="0" fillId="0" borderId="177" xfId="4" applyNumberFormat="1" applyFont="1" applyFill="1" applyBorder="1" applyAlignment="1" applyProtection="1">
      <alignment horizontal="center" vertical="center" wrapText="1"/>
      <protection locked="0"/>
    </xf>
    <xf numFmtId="166" fontId="0" fillId="0" borderId="176" xfId="2" applyNumberFormat="1" applyFont="1" applyFill="1" applyBorder="1" applyAlignment="1" applyProtection="1">
      <alignment horizontal="center"/>
      <protection locked="0"/>
    </xf>
    <xf numFmtId="166" fontId="26" fillId="68" borderId="177" xfId="2" applyNumberFormat="1" applyFont="1" applyFill="1" applyBorder="1" applyAlignment="1" applyProtection="1">
      <alignment wrapText="1"/>
      <protection locked="0"/>
    </xf>
    <xf numFmtId="166" fontId="26" fillId="64" borderId="177" xfId="2" applyNumberFormat="1" applyFont="1" applyFill="1" applyBorder="1" applyAlignment="1" applyProtection="1">
      <alignment horizontal="center" wrapText="1"/>
      <protection locked="0"/>
    </xf>
    <xf numFmtId="2" fontId="26" fillId="68" borderId="177" xfId="4" applyNumberFormat="1" applyFont="1" applyFill="1" applyBorder="1" applyAlignment="1" applyProtection="1">
      <alignment horizontal="center" vertical="center" wrapText="1"/>
      <protection locked="0"/>
    </xf>
    <xf numFmtId="166" fontId="26" fillId="68" borderId="176" xfId="2" applyNumberFormat="1" applyFont="1" applyFill="1" applyBorder="1" applyAlignment="1" applyProtection="1">
      <alignment horizontal="center"/>
      <protection locked="0"/>
    </xf>
    <xf numFmtId="166" fontId="0" fillId="59" borderId="177" xfId="2" applyNumberFormat="1" applyFont="1" applyFill="1" applyBorder="1" applyAlignment="1" applyProtection="1">
      <alignment wrapText="1"/>
      <protection locked="0"/>
    </xf>
    <xf numFmtId="2" fontId="0" fillId="59" borderId="177" xfId="4" applyNumberFormat="1" applyFont="1" applyFill="1" applyBorder="1" applyAlignment="1" applyProtection="1">
      <alignment horizontal="center" vertical="center" wrapText="1"/>
      <protection locked="0"/>
    </xf>
    <xf numFmtId="166" fontId="0" fillId="59" borderId="176" xfId="2" applyNumberFormat="1" applyFont="1" applyFill="1" applyBorder="1" applyAlignment="1" applyProtection="1">
      <alignment horizontal="center"/>
      <protection locked="0"/>
    </xf>
    <xf numFmtId="176" fontId="104" fillId="48" borderId="176" xfId="0" applyNumberFormat="1" applyFont="1" applyFill="1" applyBorder="1" applyAlignment="1">
      <alignment horizontal="justify" vertical="top" wrapText="1"/>
    </xf>
    <xf numFmtId="165" fontId="0" fillId="0" borderId="176" xfId="4" applyNumberFormat="1" applyFont="1" applyBorder="1" applyAlignment="1">
      <alignment horizontal="right"/>
    </xf>
    <xf numFmtId="165" fontId="0" fillId="59" borderId="176" xfId="4" applyNumberFormat="1" applyFont="1" applyFill="1" applyBorder="1"/>
    <xf numFmtId="0" fontId="0" fillId="0" borderId="33" xfId="0" applyBorder="1" applyAlignment="1">
      <alignment horizontal="center" vertical="center" wrapText="1"/>
    </xf>
    <xf numFmtId="3" fontId="15" fillId="56" borderId="176" xfId="2" applyNumberFormat="1" applyFont="1" applyFill="1" applyBorder="1" applyAlignment="1">
      <alignment horizontal="center" vertical="center" wrapText="1"/>
    </xf>
    <xf numFmtId="3" fontId="0" fillId="56" borderId="177" xfId="2" applyNumberFormat="1" applyFont="1" applyFill="1" applyBorder="1" applyAlignment="1">
      <alignment horizontal="center" vertical="center" wrapText="1"/>
    </xf>
    <xf numFmtId="166" fontId="0" fillId="0" borderId="33" xfId="2" applyNumberFormat="1" applyFont="1" applyFill="1" applyBorder="1" applyAlignment="1">
      <alignment horizontal="center" vertical="center" wrapText="1"/>
    </xf>
    <xf numFmtId="3" fontId="0" fillId="0" borderId="33" xfId="2" applyNumberFormat="1" applyFont="1" applyFill="1" applyBorder="1" applyAlignment="1">
      <alignment horizontal="center" vertical="center" wrapText="1"/>
    </xf>
    <xf numFmtId="3" fontId="15" fillId="0" borderId="33" xfId="2" applyNumberFormat="1" applyFont="1" applyFill="1" applyBorder="1" applyAlignment="1">
      <alignment horizontal="center" vertical="center" wrapText="1"/>
    </xf>
    <xf numFmtId="0" fontId="52" fillId="0" borderId="33" xfId="0" applyFont="1" applyBorder="1" applyAlignment="1">
      <alignment horizontal="left" vertical="center"/>
    </xf>
    <xf numFmtId="0" fontId="52" fillId="0" borderId="33" xfId="0" applyFont="1" applyBorder="1" applyAlignment="1">
      <alignment vertical="center"/>
    </xf>
    <xf numFmtId="9" fontId="104" fillId="0" borderId="176" xfId="1" applyFont="1" applyBorder="1"/>
    <xf numFmtId="0" fontId="141" fillId="0" borderId="33" xfId="0" applyFont="1" applyBorder="1"/>
    <xf numFmtId="9" fontId="141" fillId="0" borderId="33" xfId="1" applyFont="1" applyFill="1" applyBorder="1"/>
    <xf numFmtId="165" fontId="135" fillId="0" borderId="33" xfId="4" applyNumberFormat="1" applyFont="1" applyBorder="1"/>
    <xf numFmtId="9" fontId="135" fillId="0" borderId="33" xfId="0" applyNumberFormat="1" applyFont="1" applyBorder="1"/>
    <xf numFmtId="2" fontId="135" fillId="0" borderId="33" xfId="0" applyNumberFormat="1" applyFont="1" applyBorder="1"/>
    <xf numFmtId="166" fontId="135" fillId="0" borderId="33" xfId="2" applyNumberFormat="1" applyFont="1" applyBorder="1"/>
    <xf numFmtId="0" fontId="12" fillId="0" borderId="33" xfId="331" applyFont="1" applyBorder="1"/>
    <xf numFmtId="0" fontId="12" fillId="0" borderId="33" xfId="0" applyFont="1" applyBorder="1"/>
    <xf numFmtId="0" fontId="52" fillId="56" borderId="33" xfId="0" applyFont="1" applyFill="1" applyBorder="1"/>
    <xf numFmtId="173" fontId="0" fillId="0" borderId="177" xfId="0" applyNumberFormat="1" applyBorder="1" applyAlignment="1">
      <alignment horizontal="center" wrapText="1"/>
    </xf>
    <xf numFmtId="3" fontId="52" fillId="0" borderId="33" xfId="0" applyNumberFormat="1" applyFont="1" applyBorder="1"/>
    <xf numFmtId="8" fontId="0" fillId="0" borderId="177" xfId="0" applyNumberFormat="1" applyBorder="1" applyAlignment="1">
      <alignment horizontal="right" vertical="center" wrapText="1"/>
    </xf>
    <xf numFmtId="6" fontId="0" fillId="0" borderId="177" xfId="0" applyNumberFormat="1" applyBorder="1" applyAlignment="1">
      <alignment horizontal="right" vertical="center" wrapText="1"/>
    </xf>
    <xf numFmtId="171" fontId="0" fillId="0" borderId="177" xfId="0" applyNumberFormat="1" applyBorder="1" applyAlignment="1">
      <alignment horizontal="center" vertical="center" wrapText="1"/>
    </xf>
    <xf numFmtId="171" fontId="0" fillId="0" borderId="176" xfId="0" applyNumberFormat="1" applyBorder="1" applyAlignment="1">
      <alignment horizontal="center" vertical="center" wrapText="1"/>
    </xf>
    <xf numFmtId="0" fontId="12" fillId="0" borderId="33" xfId="335" applyFont="1" applyBorder="1"/>
    <xf numFmtId="0" fontId="0" fillId="0" borderId="33" xfId="0" applyBorder="1"/>
    <xf numFmtId="3" fontId="104" fillId="0" borderId="177" xfId="331" applyNumberFormat="1" applyBorder="1" applyAlignment="1">
      <alignment horizontal="center" vertical="center"/>
    </xf>
    <xf numFmtId="3" fontId="104" fillId="0" borderId="177" xfId="0" applyNumberFormat="1" applyFont="1" applyBorder="1" applyAlignment="1">
      <alignment horizontal="center" vertical="center"/>
    </xf>
    <xf numFmtId="3" fontId="104" fillId="65" borderId="175" xfId="0" applyNumberFormat="1" applyFont="1" applyFill="1" applyBorder="1" applyAlignment="1">
      <alignment horizontal="center" vertical="center"/>
    </xf>
    <xf numFmtId="3" fontId="104" fillId="65" borderId="177" xfId="0" applyNumberFormat="1" applyFont="1" applyFill="1" applyBorder="1" applyAlignment="1">
      <alignment horizontal="center" vertical="center"/>
    </xf>
    <xf numFmtId="0" fontId="104" fillId="0" borderId="33" xfId="331" applyBorder="1"/>
    <xf numFmtId="0" fontId="104" fillId="0" borderId="33" xfId="0" applyFont="1" applyBorder="1"/>
    <xf numFmtId="3" fontId="0" fillId="0" borderId="24" xfId="0" applyNumberFormat="1" applyBorder="1" applyAlignment="1">
      <alignment horizontal="center" vertical="center"/>
    </xf>
    <xf numFmtId="1" fontId="0" fillId="0" borderId="47" xfId="0" applyNumberFormat="1" applyBorder="1" applyAlignment="1">
      <alignment horizontal="left" indent="5"/>
    </xf>
    <xf numFmtId="43" fontId="26" fillId="0" borderId="28" xfId="4" applyFont="1" applyBorder="1" applyAlignment="1">
      <alignment horizontal="left" wrapText="1" indent="7"/>
    </xf>
    <xf numFmtId="44" fontId="26" fillId="0" borderId="28" xfId="2" applyFont="1" applyBorder="1" applyAlignment="1">
      <alignment horizontal="left" wrapText="1" indent="7"/>
    </xf>
    <xf numFmtId="166" fontId="26" fillId="0" borderId="28" xfId="2" applyNumberFormat="1" applyFont="1" applyBorder="1" applyAlignment="1">
      <alignment horizontal="left" wrapText="1" indent="7"/>
    </xf>
    <xf numFmtId="166" fontId="26" fillId="0" borderId="28" xfId="4" applyNumberFormat="1" applyFont="1" applyBorder="1" applyAlignment="1">
      <alignment horizontal="left" wrapText="1" indent="7"/>
    </xf>
    <xf numFmtId="2" fontId="2" fillId="0" borderId="61" xfId="31046" applyNumberFormat="1" applyBorder="1" applyAlignment="1">
      <alignment horizontal="center" vertical="center"/>
    </xf>
    <xf numFmtId="2" fontId="2" fillId="0" borderId="61" xfId="31048" applyNumberFormat="1" applyBorder="1" applyAlignment="1">
      <alignment horizontal="center" vertical="center"/>
    </xf>
    <xf numFmtId="2" fontId="2" fillId="0" borderId="61" xfId="31050" applyNumberFormat="1" applyBorder="1" applyAlignment="1">
      <alignment horizontal="center" vertical="center"/>
    </xf>
    <xf numFmtId="165" fontId="0" fillId="0" borderId="52" xfId="4" applyNumberFormat="1" applyFont="1" applyFill="1" applyBorder="1" applyAlignment="1">
      <alignment horizontal="right"/>
    </xf>
    <xf numFmtId="165" fontId="0" fillId="0" borderId="41" xfId="4" applyNumberFormat="1" applyFont="1" applyFill="1" applyBorder="1" applyAlignment="1">
      <alignment horizontal="right"/>
    </xf>
    <xf numFmtId="43" fontId="0" fillId="0" borderId="28" xfId="4" applyFont="1" applyFill="1" applyBorder="1" applyAlignment="1">
      <alignment horizontal="right"/>
    </xf>
    <xf numFmtId="39" fontId="0" fillId="0" borderId="30" xfId="1290" applyNumberFormat="1" applyFont="1" applyFill="1" applyBorder="1" applyAlignment="1">
      <alignment horizontal="center"/>
    </xf>
    <xf numFmtId="0" fontId="96" fillId="69" borderId="37" xfId="335" applyFont="1" applyFill="1" applyBorder="1" applyAlignment="1">
      <alignment horizontal="center"/>
    </xf>
    <xf numFmtId="0" fontId="128" fillId="62" borderId="41" xfId="335" applyFont="1" applyFill="1" applyBorder="1"/>
    <xf numFmtId="0" fontId="96" fillId="69" borderId="61" xfId="335" applyFont="1" applyFill="1" applyBorder="1" applyAlignment="1">
      <alignment horizontal="center"/>
    </xf>
    <xf numFmtId="166" fontId="128" fillId="64" borderId="61" xfId="2" applyNumberFormat="1" applyFont="1" applyFill="1" applyBorder="1"/>
    <xf numFmtId="0" fontId="128" fillId="62" borderId="61" xfId="335" applyFont="1" applyFill="1" applyBorder="1"/>
    <xf numFmtId="3" fontId="126" fillId="69" borderId="83" xfId="0" applyNumberFormat="1" applyFont="1" applyFill="1" applyBorder="1" applyAlignment="1">
      <alignment horizontal="center" vertical="top" wrapText="1"/>
    </xf>
    <xf numFmtId="0" fontId="116" fillId="63" borderId="38" xfId="335" applyFont="1" applyFill="1" applyBorder="1"/>
    <xf numFmtId="0" fontId="116" fillId="63" borderId="75" xfId="335" applyFont="1" applyFill="1" applyBorder="1"/>
    <xf numFmtId="0" fontId="116" fillId="63" borderId="76" xfId="335" applyFont="1" applyFill="1" applyBorder="1"/>
    <xf numFmtId="0" fontId="118" fillId="63" borderId="77" xfId="335" applyFont="1" applyFill="1" applyBorder="1"/>
    <xf numFmtId="0" fontId="118" fillId="0" borderId="0" xfId="335" applyFont="1"/>
    <xf numFmtId="0" fontId="116" fillId="63" borderId="71" xfId="335" applyFont="1" applyFill="1" applyBorder="1"/>
    <xf numFmtId="0" fontId="118" fillId="63" borderId="73" xfId="335" applyFont="1" applyFill="1" applyBorder="1"/>
    <xf numFmtId="0" fontId="118" fillId="63" borderId="74" xfId="335" applyFont="1" applyFill="1" applyBorder="1"/>
    <xf numFmtId="0" fontId="116" fillId="63" borderId="66" xfId="335" applyFont="1" applyFill="1" applyBorder="1"/>
    <xf numFmtId="0" fontId="116" fillId="63" borderId="129" xfId="762" applyFont="1" applyFill="1" applyBorder="1" applyAlignment="1">
      <alignment horizontal="center"/>
    </xf>
    <xf numFmtId="0" fontId="14" fillId="0" borderId="0" xfId="0" quotePrefix="1" applyFont="1"/>
    <xf numFmtId="39" fontId="0" fillId="0" borderId="30" xfId="1290" applyNumberFormat="1" applyFont="1" applyFill="1" applyBorder="1" applyAlignment="1">
      <alignment horizontal="center" vertical="center"/>
    </xf>
    <xf numFmtId="2" fontId="0" fillId="0" borderId="58" xfId="4" applyNumberFormat="1" applyFont="1" applyBorder="1" applyAlignment="1">
      <alignment horizontal="center" vertical="center"/>
    </xf>
    <xf numFmtId="2" fontId="0" fillId="0" borderId="31" xfId="4" applyNumberFormat="1" applyFont="1" applyBorder="1" applyAlignment="1">
      <alignment horizontal="center" vertical="center"/>
    </xf>
    <xf numFmtId="2" fontId="0" fillId="0" borderId="62" xfId="4" applyNumberFormat="1" applyFont="1" applyBorder="1" applyAlignment="1">
      <alignment horizontal="center" vertical="center"/>
    </xf>
    <xf numFmtId="3" fontId="0" fillId="0" borderId="104" xfId="0" applyNumberFormat="1" applyBorder="1" applyAlignment="1">
      <alignment horizontal="center" vertical="center"/>
    </xf>
    <xf numFmtId="171" fontId="26" fillId="68" borderId="38" xfId="0" applyNumberFormat="1" applyFont="1" applyFill="1" applyBorder="1" applyAlignment="1">
      <alignment horizontal="center" vertical="center"/>
    </xf>
    <xf numFmtId="0" fontId="14" fillId="0" borderId="0" xfId="942" applyFont="1"/>
    <xf numFmtId="0" fontId="2" fillId="0" borderId="0" xfId="30989" applyFont="1"/>
    <xf numFmtId="2" fontId="26" fillId="68" borderId="101" xfId="0" applyNumberFormat="1" applyFont="1" applyFill="1" applyBorder="1"/>
    <xf numFmtId="37" fontId="0" fillId="0" borderId="62" xfId="4" applyNumberFormat="1" applyFont="1" applyBorder="1" applyAlignment="1">
      <alignment horizontal="right"/>
    </xf>
    <xf numFmtId="0" fontId="116" fillId="63" borderId="26" xfId="762" applyFont="1" applyFill="1" applyBorder="1"/>
    <xf numFmtId="0" fontId="135" fillId="56" borderId="0" xfId="0" applyFont="1" applyFill="1"/>
    <xf numFmtId="0" fontId="104" fillId="0" borderId="24" xfId="0" applyFont="1" applyBorder="1"/>
    <xf numFmtId="0" fontId="104" fillId="0" borderId="39" xfId="0" applyFont="1" applyBorder="1"/>
    <xf numFmtId="9" fontId="26" fillId="68" borderId="132" xfId="1" applyFont="1" applyFill="1" applyBorder="1"/>
    <xf numFmtId="43" fontId="0" fillId="0" borderId="0" xfId="4" applyFont="1"/>
    <xf numFmtId="1" fontId="104" fillId="0" borderId="158" xfId="128" applyNumberFormat="1" applyBorder="1" applyAlignment="1">
      <alignment horizontal="center"/>
    </xf>
    <xf numFmtId="166" fontId="1" fillId="0" borderId="62" xfId="2" applyNumberFormat="1" applyFont="1" applyBorder="1"/>
    <xf numFmtId="9" fontId="14" fillId="68" borderId="34" xfId="1" applyFont="1" applyFill="1" applyBorder="1"/>
    <xf numFmtId="165" fontId="124" fillId="61" borderId="104" xfId="0" applyNumberFormat="1" applyFont="1" applyFill="1" applyBorder="1"/>
    <xf numFmtId="165" fontId="136" fillId="61" borderId="104" xfId="0" applyNumberFormat="1" applyFont="1" applyFill="1" applyBorder="1"/>
    <xf numFmtId="166" fontId="0" fillId="64" borderId="62" xfId="2" applyNumberFormat="1" applyFont="1" applyFill="1" applyBorder="1"/>
    <xf numFmtId="166" fontId="0" fillId="61" borderId="62" xfId="2" applyNumberFormat="1" applyFont="1" applyFill="1" applyBorder="1"/>
    <xf numFmtId="166" fontId="124" fillId="61" borderId="62" xfId="2" applyNumberFormat="1" applyFont="1" applyFill="1" applyBorder="1"/>
    <xf numFmtId="166" fontId="14" fillId="68" borderId="34" xfId="2" applyNumberFormat="1" applyFont="1" applyFill="1" applyBorder="1"/>
    <xf numFmtId="44" fontId="128" fillId="0" borderId="61" xfId="0" applyNumberFormat="1" applyFont="1" applyBorder="1" applyAlignment="1">
      <alignment horizontal="right"/>
    </xf>
    <xf numFmtId="2" fontId="0" fillId="0" borderId="177" xfId="0" applyNumberFormat="1" applyBorder="1" applyAlignment="1">
      <alignment horizontal="center"/>
    </xf>
    <xf numFmtId="164" fontId="0" fillId="0" borderId="177" xfId="0" applyNumberFormat="1" applyBorder="1"/>
    <xf numFmtId="0" fontId="128" fillId="69" borderId="61" xfId="0" applyFont="1" applyFill="1" applyBorder="1"/>
    <xf numFmtId="44" fontId="128" fillId="0" borderId="104" xfId="0" applyNumberFormat="1" applyFont="1" applyBorder="1" applyAlignment="1">
      <alignment horizontal="right"/>
    </xf>
    <xf numFmtId="2" fontId="0" fillId="0" borderId="104" xfId="0" applyNumberFormat="1" applyBorder="1" applyAlignment="1">
      <alignment horizontal="center"/>
    </xf>
    <xf numFmtId="0" fontId="1" fillId="0" borderId="104" xfId="762" quotePrefix="1" applyFont="1" applyBorder="1" applyAlignment="1">
      <alignment horizontal="left" wrapText="1"/>
    </xf>
    <xf numFmtId="0" fontId="0" fillId="56" borderId="51" xfId="0" applyFill="1" applyBorder="1" applyAlignment="1">
      <alignment horizontal="center"/>
    </xf>
    <xf numFmtId="166" fontId="0" fillId="56" borderId="61" xfId="2" applyNumberFormat="1" applyFont="1" applyFill="1" applyBorder="1" applyAlignment="1" applyProtection="1">
      <alignment wrapText="1"/>
      <protection locked="0"/>
    </xf>
    <xf numFmtId="2" fontId="0" fillId="56" borderId="61" xfId="4" applyNumberFormat="1" applyFont="1" applyFill="1" applyBorder="1" applyAlignment="1" applyProtection="1">
      <alignment horizontal="center" vertical="center" wrapText="1"/>
      <protection locked="0"/>
    </xf>
    <xf numFmtId="166" fontId="0" fillId="56" borderId="62" xfId="2" applyNumberFormat="1" applyFont="1" applyFill="1" applyBorder="1" applyAlignment="1" applyProtection="1">
      <alignment horizontal="center"/>
      <protection locked="0"/>
    </xf>
    <xf numFmtId="1" fontId="106" fillId="0" borderId="52" xfId="4" applyNumberFormat="1" applyFont="1" applyBorder="1" applyAlignment="1">
      <alignment horizontal="center" vertical="center"/>
    </xf>
    <xf numFmtId="3" fontId="0" fillId="56" borderId="52" xfId="0" applyNumberFormat="1" applyFill="1" applyBorder="1" applyAlignment="1">
      <alignment horizontal="right" vertical="center"/>
    </xf>
    <xf numFmtId="9" fontId="0" fillId="56" borderId="63" xfId="0" applyNumberFormat="1" applyFill="1" applyBorder="1" applyAlignment="1">
      <alignment horizontal="center" vertical="center"/>
    </xf>
    <xf numFmtId="37" fontId="0" fillId="56" borderId="61" xfId="0" applyNumberFormat="1" applyFill="1" applyBorder="1" applyAlignment="1">
      <alignment horizontal="center"/>
    </xf>
    <xf numFmtId="37" fontId="0" fillId="56" borderId="62" xfId="0" applyNumberFormat="1" applyFill="1" applyBorder="1" applyAlignment="1">
      <alignment horizontal="center"/>
    </xf>
    <xf numFmtId="9" fontId="104" fillId="56" borderId="29" xfId="1" applyFont="1" applyFill="1" applyBorder="1" applyAlignment="1">
      <alignment horizontal="center"/>
    </xf>
    <xf numFmtId="9" fontId="104" fillId="56" borderId="46" xfId="1" applyFont="1" applyFill="1" applyBorder="1" applyAlignment="1">
      <alignment horizontal="center"/>
    </xf>
    <xf numFmtId="0" fontId="1" fillId="0" borderId="61" xfId="762" quotePrefix="1" applyFont="1" applyBorder="1" applyAlignment="1">
      <alignment horizontal="left" wrapText="1"/>
    </xf>
    <xf numFmtId="0" fontId="0" fillId="0" borderId="61" xfId="331" applyFont="1" applyBorder="1" applyAlignment="1">
      <alignment horizontal="left" vertical="center" wrapText="1"/>
    </xf>
    <xf numFmtId="0" fontId="141" fillId="56" borderId="0" xfId="0" applyFont="1" applyFill="1"/>
    <xf numFmtId="0" fontId="0" fillId="56" borderId="75" xfId="0" applyFill="1" applyBorder="1" applyAlignment="1">
      <alignment horizontal="left" vertical="center" wrapText="1" indent="6"/>
    </xf>
    <xf numFmtId="0" fontId="0" fillId="56" borderId="76" xfId="0" applyFill="1" applyBorder="1" applyAlignment="1">
      <alignment horizontal="left" vertical="center" wrapText="1" indent="15"/>
    </xf>
    <xf numFmtId="43" fontId="128" fillId="68" borderId="101" xfId="4" applyFont="1" applyFill="1" applyBorder="1"/>
    <xf numFmtId="0" fontId="52" fillId="56" borderId="26" xfId="942" applyFont="1" applyFill="1" applyBorder="1"/>
    <xf numFmtId="0" fontId="52" fillId="56" borderId="0" xfId="942" applyFont="1" applyFill="1"/>
    <xf numFmtId="0" fontId="52" fillId="56" borderId="27" xfId="942" applyFont="1" applyFill="1" applyBorder="1"/>
    <xf numFmtId="3" fontId="1" fillId="0" borderId="52" xfId="0" applyNumberFormat="1" applyFont="1" applyBorder="1" applyAlignment="1">
      <alignment horizontal="right" vertical="center"/>
    </xf>
    <xf numFmtId="9" fontId="1" fillId="0" borderId="63" xfId="0" applyNumberFormat="1" applyFont="1" applyBorder="1" applyAlignment="1">
      <alignment horizontal="center" vertical="center"/>
    </xf>
    <xf numFmtId="3" fontId="1" fillId="0" borderId="47" xfId="0" applyNumberFormat="1" applyFont="1" applyBorder="1" applyAlignment="1">
      <alignment horizontal="right" vertical="center"/>
    </xf>
    <xf numFmtId="0" fontId="1" fillId="0" borderId="33" xfId="0" quotePrefix="1" applyFont="1" applyBorder="1" applyAlignment="1">
      <alignment vertical="center"/>
    </xf>
    <xf numFmtId="0" fontId="1" fillId="0" borderId="52" xfId="335" applyFont="1" applyBorder="1"/>
    <xf numFmtId="165" fontId="1" fillId="0" borderId="51" xfId="0" applyNumberFormat="1" applyFont="1" applyBorder="1"/>
    <xf numFmtId="166" fontId="1" fillId="0" borderId="52" xfId="2" applyNumberFormat="1" applyFont="1" applyBorder="1"/>
    <xf numFmtId="171" fontId="1" fillId="0" borderId="63" xfId="623" applyNumberFormat="1" applyFont="1" applyBorder="1"/>
    <xf numFmtId="165" fontId="1" fillId="0" borderId="58" xfId="0" applyNumberFormat="1" applyFont="1" applyBorder="1"/>
    <xf numFmtId="166" fontId="1" fillId="0" borderId="61" xfId="2" applyNumberFormat="1" applyFont="1" applyBorder="1"/>
    <xf numFmtId="0" fontId="1" fillId="69" borderId="52" xfId="335" applyFont="1" applyFill="1" applyBorder="1"/>
    <xf numFmtId="166" fontId="1" fillId="69" borderId="52" xfId="2" applyNumberFormat="1" applyFont="1" applyFill="1" applyBorder="1"/>
    <xf numFmtId="0" fontId="1" fillId="69" borderId="63" xfId="335" applyFont="1" applyFill="1" applyBorder="1"/>
    <xf numFmtId="0" fontId="1" fillId="69" borderId="58" xfId="335" applyFont="1" applyFill="1" applyBorder="1"/>
    <xf numFmtId="166" fontId="1" fillId="69" borderId="61" xfId="2" applyNumberFormat="1" applyFont="1" applyFill="1" applyBorder="1"/>
    <xf numFmtId="171" fontId="1" fillId="0" borderId="52" xfId="623" applyNumberFormat="1" applyFont="1" applyBorder="1"/>
    <xf numFmtId="171" fontId="1" fillId="0" borderId="52" xfId="335" applyNumberFormat="1" applyFont="1" applyBorder="1"/>
    <xf numFmtId="171" fontId="1" fillId="0" borderId="63" xfId="335" applyNumberFormat="1" applyFont="1" applyBorder="1"/>
    <xf numFmtId="0" fontId="1" fillId="56" borderId="52" xfId="335" applyFont="1" applyFill="1" applyBorder="1"/>
    <xf numFmtId="43" fontId="1" fillId="0" borderId="51" xfId="0" applyNumberFormat="1" applyFont="1" applyBorder="1"/>
    <xf numFmtId="165" fontId="1" fillId="0" borderId="61" xfId="0" applyNumberFormat="1" applyFont="1" applyBorder="1"/>
    <xf numFmtId="0" fontId="1" fillId="69" borderId="61" xfId="335" applyFont="1" applyFill="1" applyBorder="1"/>
    <xf numFmtId="165" fontId="1" fillId="0" borderId="51" xfId="0" applyNumberFormat="1" applyFont="1" applyBorder="1" applyAlignment="1">
      <alignment horizontal="center"/>
    </xf>
    <xf numFmtId="165" fontId="1" fillId="0" borderId="52" xfId="0" applyNumberFormat="1" applyFont="1" applyBorder="1"/>
    <xf numFmtId="0" fontId="1" fillId="0" borderId="97" xfId="335" applyFont="1" applyBorder="1"/>
    <xf numFmtId="165" fontId="1" fillId="0" borderId="97" xfId="1260" applyNumberFormat="1" applyFont="1" applyFill="1" applyBorder="1"/>
    <xf numFmtId="166" fontId="1" fillId="0" borderId="97" xfId="2" applyNumberFormat="1" applyFont="1" applyFill="1" applyBorder="1"/>
    <xf numFmtId="0" fontId="1" fillId="0" borderId="98" xfId="335" applyFont="1" applyBorder="1"/>
    <xf numFmtId="0" fontId="1" fillId="0" borderId="102" xfId="335" applyFont="1" applyBorder="1"/>
    <xf numFmtId="0" fontId="1" fillId="0" borderId="61" xfId="335" applyFont="1" applyBorder="1"/>
    <xf numFmtId="0" fontId="1" fillId="64" borderId="28" xfId="335" applyFont="1" applyFill="1" applyBorder="1"/>
    <xf numFmtId="0" fontId="1" fillId="62" borderId="28" xfId="335" applyFont="1" applyFill="1" applyBorder="1"/>
    <xf numFmtId="0" fontId="1" fillId="57" borderId="97" xfId="335" applyFont="1" applyFill="1" applyBorder="1"/>
    <xf numFmtId="0" fontId="1" fillId="57" borderId="98" xfId="335" applyFont="1" applyFill="1" applyBorder="1"/>
    <xf numFmtId="0" fontId="1" fillId="57" borderId="103" xfId="335" applyFont="1" applyFill="1" applyBorder="1"/>
    <xf numFmtId="0" fontId="1" fillId="57" borderId="61" xfId="335" applyFont="1" applyFill="1" applyBorder="1"/>
    <xf numFmtId="0" fontId="1" fillId="57" borderId="58" xfId="335" applyFont="1" applyFill="1" applyBorder="1"/>
    <xf numFmtId="0" fontId="1" fillId="57" borderId="91" xfId="335" applyFont="1" applyFill="1" applyBorder="1"/>
    <xf numFmtId="0" fontId="1" fillId="57" borderId="36" xfId="335" applyFont="1" applyFill="1" applyBorder="1"/>
    <xf numFmtId="0" fontId="1" fillId="57" borderId="63" xfId="335" applyFont="1" applyFill="1" applyBorder="1"/>
    <xf numFmtId="0" fontId="1" fillId="0" borderId="0" xfId="0" applyFont="1"/>
    <xf numFmtId="0" fontId="1" fillId="69" borderId="30" xfId="335" applyFont="1" applyFill="1" applyBorder="1"/>
    <xf numFmtId="0" fontId="1" fillId="69" borderId="31" xfId="335" applyFont="1" applyFill="1" applyBorder="1"/>
    <xf numFmtId="0" fontId="1" fillId="62" borderId="174" xfId="335" applyFont="1" applyFill="1" applyBorder="1"/>
    <xf numFmtId="0" fontId="1" fillId="62" borderId="36" xfId="335" applyFont="1" applyFill="1" applyBorder="1"/>
    <xf numFmtId="0" fontId="1" fillId="62" borderId="0" xfId="335" applyFont="1" applyFill="1"/>
    <xf numFmtId="0" fontId="1" fillId="62" borderId="27" xfId="335" applyFont="1" applyFill="1" applyBorder="1"/>
    <xf numFmtId="0" fontId="1" fillId="0" borderId="51" xfId="335" applyFont="1" applyBorder="1"/>
    <xf numFmtId="0" fontId="1" fillId="0" borderId="60" xfId="335" applyFont="1" applyBorder="1"/>
    <xf numFmtId="165" fontId="1" fillId="0" borderId="54" xfId="0" applyNumberFormat="1" applyFont="1" applyBorder="1"/>
    <xf numFmtId="0" fontId="1" fillId="62" borderId="26" xfId="335" applyFont="1" applyFill="1" applyBorder="1"/>
    <xf numFmtId="165" fontId="1" fillId="0" borderId="62" xfId="0" applyNumberFormat="1" applyFont="1" applyBorder="1"/>
    <xf numFmtId="0" fontId="1" fillId="0" borderId="105" xfId="335" applyFont="1" applyBorder="1"/>
    <xf numFmtId="0" fontId="1" fillId="0" borderId="107" xfId="335" applyFont="1" applyBorder="1"/>
    <xf numFmtId="0" fontId="1" fillId="0" borderId="104" xfId="335" applyFont="1" applyBorder="1"/>
    <xf numFmtId="165" fontId="1" fillId="0" borderId="106" xfId="0" applyNumberFormat="1" applyFont="1" applyBorder="1"/>
    <xf numFmtId="0" fontId="1" fillId="62" borderId="111" xfId="335" applyFont="1" applyFill="1" applyBorder="1"/>
    <xf numFmtId="0" fontId="1" fillId="62" borderId="96" xfId="335" applyFont="1" applyFill="1" applyBorder="1"/>
    <xf numFmtId="165" fontId="1" fillId="62" borderId="96" xfId="335" applyNumberFormat="1" applyFont="1" applyFill="1" applyBorder="1"/>
    <xf numFmtId="0" fontId="1" fillId="62" borderId="113" xfId="335" applyFont="1" applyFill="1" applyBorder="1"/>
    <xf numFmtId="165" fontId="1" fillId="62" borderId="0" xfId="335" applyNumberFormat="1" applyFont="1" applyFill="1"/>
    <xf numFmtId="9" fontId="1" fillId="0" borderId="62" xfId="623" applyFont="1" applyBorder="1"/>
    <xf numFmtId="0" fontId="1" fillId="0" borderId="85" xfId="335" applyFont="1" applyBorder="1"/>
    <xf numFmtId="0" fontId="1" fillId="0" borderId="175" xfId="335" applyFont="1" applyBorder="1"/>
    <xf numFmtId="0" fontId="1" fillId="0" borderId="177" xfId="335" applyFont="1" applyBorder="1"/>
    <xf numFmtId="165" fontId="1" fillId="0" borderId="176" xfId="1260" applyNumberFormat="1" applyFont="1" applyBorder="1"/>
    <xf numFmtId="0" fontId="1" fillId="56" borderId="51" xfId="0" applyFont="1" applyFill="1" applyBorder="1" applyAlignment="1">
      <alignment vertical="center"/>
    </xf>
    <xf numFmtId="10" fontId="1" fillId="0" borderId="62" xfId="146" applyNumberFormat="1" applyFont="1" applyBorder="1"/>
    <xf numFmtId="166" fontId="1" fillId="0" borderId="62" xfId="2" applyNumberFormat="1" applyFont="1" applyFill="1" applyBorder="1"/>
    <xf numFmtId="1" fontId="1" fillId="0" borderId="62" xfId="4" applyNumberFormat="1" applyFont="1" applyFill="1" applyBorder="1" applyAlignment="1">
      <alignment horizontal="center" vertical="center"/>
    </xf>
    <xf numFmtId="0" fontId="1" fillId="0" borderId="51" xfId="0" applyFont="1" applyBorder="1" applyAlignment="1">
      <alignment vertical="center"/>
    </xf>
    <xf numFmtId="0" fontId="1" fillId="0" borderId="61" xfId="0" applyFont="1" applyBorder="1" applyAlignment="1">
      <alignment vertical="center"/>
    </xf>
    <xf numFmtId="10" fontId="1" fillId="0" borderId="62" xfId="146" applyNumberFormat="1" applyFont="1" applyFill="1" applyBorder="1"/>
    <xf numFmtId="166" fontId="1" fillId="0" borderId="62" xfId="4" applyNumberFormat="1" applyFont="1" applyFill="1" applyBorder="1" applyAlignment="1">
      <alignment horizontal="center" vertical="center"/>
    </xf>
    <xf numFmtId="165" fontId="1" fillId="0" borderId="61" xfId="2" applyNumberFormat="1" applyFont="1" applyBorder="1"/>
    <xf numFmtId="43" fontId="1" fillId="0" borderId="62" xfId="4" applyFont="1" applyBorder="1"/>
    <xf numFmtId="0" fontId="1" fillId="0" borderId="52" xfId="0" applyFont="1" applyBorder="1"/>
    <xf numFmtId="177" fontId="1" fillId="0" borderId="61" xfId="0" applyNumberFormat="1" applyFont="1" applyBorder="1"/>
    <xf numFmtId="171" fontId="1" fillId="0" borderId="62" xfId="1" applyNumberFormat="1" applyFont="1" applyBorder="1"/>
    <xf numFmtId="0" fontId="1" fillId="69" borderId="52" xfId="0" applyFont="1" applyFill="1" applyBorder="1"/>
    <xf numFmtId="165" fontId="1" fillId="69" borderId="51" xfId="4" applyNumberFormat="1" applyFont="1" applyFill="1" applyBorder="1"/>
    <xf numFmtId="165" fontId="1" fillId="69" borderId="61" xfId="4" applyNumberFormat="1" applyFont="1" applyFill="1" applyBorder="1"/>
    <xf numFmtId="0" fontId="1" fillId="69" borderId="62" xfId="0" applyFont="1" applyFill="1" applyBorder="1"/>
    <xf numFmtId="165" fontId="1" fillId="69" borderId="62" xfId="4" applyNumberFormat="1" applyFont="1" applyFill="1" applyBorder="1"/>
    <xf numFmtId="0" fontId="1" fillId="56" borderId="52" xfId="0" applyFont="1" applyFill="1" applyBorder="1"/>
    <xf numFmtId="39" fontId="1" fillId="69" borderId="61" xfId="4" applyNumberFormat="1" applyFont="1" applyFill="1" applyBorder="1"/>
    <xf numFmtId="0" fontId="1" fillId="0" borderId="52" xfId="0" applyFont="1" applyBorder="1" applyAlignment="1">
      <alignment horizontal="left" indent="2"/>
    </xf>
    <xf numFmtId="165" fontId="1" fillId="0" borderId="51" xfId="4" applyNumberFormat="1" applyFont="1" applyBorder="1" applyAlignment="1">
      <alignment horizontal="left" indent="2"/>
    </xf>
    <xf numFmtId="165" fontId="1" fillId="0" borderId="61" xfId="4" applyNumberFormat="1" applyFont="1" applyBorder="1" applyAlignment="1">
      <alignment horizontal="left" indent="2"/>
    </xf>
    <xf numFmtId="0" fontId="1" fillId="0" borderId="62" xfId="0" applyFont="1" applyBorder="1" applyAlignment="1">
      <alignment horizontal="left" indent="2"/>
    </xf>
    <xf numFmtId="165" fontId="1" fillId="0" borderId="62" xfId="4" applyNumberFormat="1" applyFont="1" applyBorder="1" applyAlignment="1">
      <alignment horizontal="left" indent="2"/>
    </xf>
    <xf numFmtId="165" fontId="1" fillId="57" borderId="61" xfId="4" applyNumberFormat="1" applyFont="1" applyFill="1" applyBorder="1"/>
    <xf numFmtId="165" fontId="1" fillId="57" borderId="62" xfId="4" applyNumberFormat="1" applyFont="1" applyFill="1" applyBorder="1"/>
    <xf numFmtId="0" fontId="1" fillId="57" borderId="104" xfId="0" applyFont="1" applyFill="1" applyBorder="1"/>
    <xf numFmtId="165" fontId="1" fillId="57" borderId="104" xfId="4" applyNumberFormat="1" applyFont="1" applyFill="1" applyBorder="1"/>
    <xf numFmtId="0" fontId="1" fillId="57" borderId="106" xfId="0" applyFont="1" applyFill="1" applyBorder="1"/>
    <xf numFmtId="165" fontId="1" fillId="57" borderId="106" xfId="4" applyNumberFormat="1" applyFont="1" applyFill="1" applyBorder="1"/>
    <xf numFmtId="165" fontId="1" fillId="68" borderId="29" xfId="0" applyNumberFormat="1" applyFont="1" applyFill="1" applyBorder="1"/>
    <xf numFmtId="165" fontId="1" fillId="68" borderId="30" xfId="4" applyNumberFormat="1" applyFont="1" applyFill="1" applyBorder="1"/>
    <xf numFmtId="44" fontId="1" fillId="68" borderId="30" xfId="2" applyFont="1" applyFill="1" applyBorder="1"/>
    <xf numFmtId="171" fontId="1" fillId="68" borderId="32" xfId="1" applyNumberFormat="1" applyFont="1" applyFill="1" applyBorder="1"/>
    <xf numFmtId="165" fontId="1" fillId="68" borderId="32" xfId="4" applyNumberFormat="1" applyFont="1" applyFill="1" applyBorder="1"/>
    <xf numFmtId="165" fontId="1" fillId="68" borderId="25" xfId="0" applyNumberFormat="1" applyFont="1" applyFill="1" applyBorder="1"/>
    <xf numFmtId="165" fontId="1" fillId="68" borderId="132" xfId="0" applyNumberFormat="1" applyFont="1" applyFill="1" applyBorder="1"/>
    <xf numFmtId="165" fontId="1" fillId="68" borderId="100" xfId="0" applyNumberFormat="1" applyFont="1" applyFill="1" applyBorder="1"/>
    <xf numFmtId="0" fontId="1" fillId="0" borderId="49" xfId="0" applyFont="1" applyBorder="1" applyAlignment="1">
      <alignment horizontal="left"/>
    </xf>
    <xf numFmtId="0" fontId="1" fillId="0" borderId="48" xfId="0" applyFont="1" applyBorder="1"/>
    <xf numFmtId="43" fontId="1" fillId="0" borderId="51" xfId="4" applyFont="1" applyBorder="1" applyAlignment="1">
      <alignment vertical="center"/>
    </xf>
    <xf numFmtId="43" fontId="1" fillId="0" borderId="61" xfId="4" applyFont="1" applyBorder="1" applyAlignment="1">
      <alignment vertical="center"/>
    </xf>
    <xf numFmtId="43" fontId="1" fillId="0" borderId="62" xfId="4" applyFont="1" applyBorder="1" applyAlignment="1">
      <alignment vertical="center"/>
    </xf>
    <xf numFmtId="165" fontId="1" fillId="0" borderId="51" xfId="4" applyNumberFormat="1" applyFont="1" applyBorder="1" applyAlignment="1">
      <alignment horizontal="center" vertical="center"/>
    </xf>
    <xf numFmtId="165" fontId="1" fillId="0" borderId="61" xfId="4" applyNumberFormat="1" applyFont="1" applyBorder="1" applyAlignment="1">
      <alignment horizontal="center" vertical="center"/>
    </xf>
    <xf numFmtId="165" fontId="1" fillId="0" borderId="62" xfId="4" applyNumberFormat="1" applyFont="1" applyBorder="1" applyAlignment="1">
      <alignment horizontal="center" vertical="center"/>
    </xf>
    <xf numFmtId="43" fontId="1" fillId="0" borderId="49" xfId="4" applyFont="1" applyBorder="1" applyAlignment="1">
      <alignment vertical="center"/>
    </xf>
    <xf numFmtId="43" fontId="1" fillId="0" borderId="50" xfId="4" applyFont="1" applyBorder="1" applyAlignment="1">
      <alignment vertical="center"/>
    </xf>
    <xf numFmtId="43" fontId="1" fillId="0" borderId="48" xfId="4" applyFont="1" applyBorder="1" applyAlignment="1">
      <alignment vertical="center"/>
    </xf>
    <xf numFmtId="165" fontId="1" fillId="0" borderId="49" xfId="4" applyNumberFormat="1" applyFont="1" applyBorder="1" applyAlignment="1">
      <alignment horizontal="center" vertical="center"/>
    </xf>
    <xf numFmtId="165" fontId="1" fillId="0" borderId="50" xfId="4" applyNumberFormat="1" applyFont="1" applyBorder="1" applyAlignment="1">
      <alignment horizontal="center" vertical="center"/>
    </xf>
    <xf numFmtId="165" fontId="1" fillId="0" borderId="48" xfId="4" applyNumberFormat="1" applyFont="1" applyBorder="1" applyAlignment="1">
      <alignment horizontal="center" vertical="center"/>
    </xf>
    <xf numFmtId="165" fontId="1" fillId="34" borderId="30" xfId="4" applyNumberFormat="1" applyFont="1" applyFill="1" applyBorder="1"/>
    <xf numFmtId="165" fontId="1" fillId="34" borderId="61" xfId="4" applyNumberFormat="1" applyFont="1" applyFill="1" applyBorder="1"/>
    <xf numFmtId="165" fontId="1" fillId="34" borderId="104" xfId="4" applyNumberFormat="1" applyFont="1" applyFill="1" applyBorder="1"/>
    <xf numFmtId="165" fontId="1" fillId="34" borderId="50" xfId="4" applyNumberFormat="1" applyFont="1" applyFill="1" applyBorder="1"/>
    <xf numFmtId="0" fontId="1" fillId="69" borderId="139" xfId="0" applyFont="1" applyFill="1" applyBorder="1"/>
    <xf numFmtId="2" fontId="1" fillId="69" borderId="112" xfId="0" applyNumberFormat="1" applyFont="1" applyFill="1" applyBorder="1"/>
    <xf numFmtId="2" fontId="1" fillId="69" borderId="112" xfId="4" applyNumberFormat="1" applyFont="1" applyFill="1" applyBorder="1"/>
    <xf numFmtId="165" fontId="1" fillId="0" borderId="30" xfId="4" applyNumberFormat="1" applyFont="1" applyBorder="1"/>
    <xf numFmtId="165" fontId="1" fillId="0" borderId="61" xfId="4" applyNumberFormat="1" applyFont="1" applyBorder="1"/>
    <xf numFmtId="165" fontId="1" fillId="0" borderId="104" xfId="4" applyNumberFormat="1" applyFont="1" applyBorder="1"/>
    <xf numFmtId="165" fontId="1" fillId="0" borderId="177" xfId="4" applyNumberFormat="1" applyFont="1" applyBorder="1"/>
    <xf numFmtId="2" fontId="1" fillId="69" borderId="112" xfId="0" applyNumberFormat="1" applyFont="1" applyFill="1" applyBorder="1" applyAlignment="1">
      <alignment horizontal="center"/>
    </xf>
    <xf numFmtId="165" fontId="1" fillId="34" borderId="177" xfId="4" applyNumberFormat="1" applyFont="1" applyFill="1" applyBorder="1"/>
    <xf numFmtId="0" fontId="1" fillId="69" borderId="61" xfId="0" applyFont="1" applyFill="1" applyBorder="1"/>
    <xf numFmtId="2" fontId="1" fillId="69" borderId="61" xfId="0" applyNumberFormat="1" applyFont="1" applyFill="1" applyBorder="1"/>
    <xf numFmtId="165" fontId="1" fillId="34" borderId="61" xfId="4" applyNumberFormat="1" applyFont="1" applyFill="1" applyBorder="1" applyAlignment="1">
      <alignment horizontal="center"/>
    </xf>
    <xf numFmtId="2" fontId="1" fillId="0" borderId="61" xfId="4" applyNumberFormat="1" applyFont="1" applyBorder="1" applyAlignment="1">
      <alignment horizontal="center" wrapText="1"/>
    </xf>
    <xf numFmtId="166" fontId="1" fillId="0" borderId="61" xfId="2" applyNumberFormat="1" applyFont="1" applyBorder="1" applyAlignment="1">
      <alignment horizontal="right"/>
    </xf>
    <xf numFmtId="165" fontId="1" fillId="34" borderId="104" xfId="4" applyNumberFormat="1" applyFont="1" applyFill="1" applyBorder="1" applyAlignment="1">
      <alignment horizontal="center"/>
    </xf>
    <xf numFmtId="2" fontId="1" fillId="0" borderId="104" xfId="0" applyNumberFormat="1" applyFont="1" applyBorder="1" applyAlignment="1">
      <alignment horizontal="center"/>
    </xf>
    <xf numFmtId="166" fontId="1" fillId="0" borderId="104" xfId="2" applyNumberFormat="1" applyFont="1" applyBorder="1" applyAlignment="1">
      <alignment horizontal="right"/>
    </xf>
    <xf numFmtId="0" fontId="1" fillId="0" borderId="30" xfId="0" applyFont="1" applyBorder="1" applyAlignment="1">
      <alignment horizontal="center" vertical="center" wrapText="1"/>
    </xf>
    <xf numFmtId="0" fontId="1" fillId="0" borderId="30" xfId="0" applyFont="1" applyBorder="1" applyAlignment="1">
      <alignment vertical="top" wrapText="1"/>
    </xf>
    <xf numFmtId="0" fontId="1" fillId="0" borderId="30" xfId="0" applyFont="1" applyBorder="1" applyAlignment="1">
      <alignment horizontal="center" vertical="center"/>
    </xf>
    <xf numFmtId="44" fontId="1" fillId="0" borderId="30" xfId="2" applyFont="1" applyFill="1" applyBorder="1" applyAlignment="1">
      <alignment horizontal="center" vertical="center"/>
    </xf>
    <xf numFmtId="0" fontId="1" fillId="0" borderId="61" xfId="0" applyFont="1" applyBorder="1" applyAlignment="1">
      <alignment horizontal="center" vertical="center" wrapText="1"/>
    </xf>
    <xf numFmtId="0" fontId="1" fillId="0" borderId="61" xfId="0" applyFont="1" applyBorder="1" applyAlignment="1">
      <alignment vertical="top" wrapText="1"/>
    </xf>
    <xf numFmtId="0" fontId="1" fillId="0" borderId="61" xfId="0" applyFont="1" applyBorder="1" applyAlignment="1">
      <alignment horizontal="center" vertical="center"/>
    </xf>
    <xf numFmtId="44" fontId="1" fillId="0" borderId="61" xfId="2" applyFont="1" applyFill="1" applyBorder="1" applyAlignment="1">
      <alignment horizontal="center" vertical="center"/>
    </xf>
    <xf numFmtId="44" fontId="1" fillId="0" borderId="61" xfId="2" applyFont="1" applyBorder="1" applyAlignment="1">
      <alignment horizontal="center" vertical="center"/>
    </xf>
    <xf numFmtId="0" fontId="1" fillId="56" borderId="38" xfId="0" applyFont="1" applyFill="1" applyBorder="1" applyAlignment="1">
      <alignment wrapText="1"/>
    </xf>
    <xf numFmtId="0" fontId="1" fillId="56" borderId="27" xfId="0" applyFont="1" applyFill="1" applyBorder="1" applyAlignment="1">
      <alignment horizontal="center" vertical="top" wrapText="1"/>
    </xf>
    <xf numFmtId="165" fontId="1" fillId="56" borderId="35" xfId="4" applyNumberFormat="1" applyFont="1" applyFill="1" applyBorder="1" applyAlignment="1">
      <alignment horizontal="center" wrapText="1"/>
    </xf>
    <xf numFmtId="9" fontId="1" fillId="56" borderId="44" xfId="1" applyFont="1" applyFill="1" applyBorder="1" applyAlignment="1">
      <alignment horizontal="center" wrapText="1"/>
    </xf>
    <xf numFmtId="165" fontId="1" fillId="56" borderId="44" xfId="4" applyNumberFormat="1" applyFont="1" applyFill="1" applyBorder="1" applyAlignment="1">
      <alignment horizontal="center" wrapText="1"/>
    </xf>
    <xf numFmtId="166" fontId="1" fillId="56" borderId="44" xfId="2" applyNumberFormat="1" applyFont="1" applyFill="1" applyBorder="1" applyAlignment="1">
      <alignment horizontal="center" wrapText="1"/>
    </xf>
    <xf numFmtId="9" fontId="1" fillId="56" borderId="45" xfId="1" applyFont="1" applyFill="1" applyBorder="1" applyAlignment="1">
      <alignment horizontal="center" wrapText="1"/>
    </xf>
    <xf numFmtId="165" fontId="1" fillId="56" borderId="75" xfId="4" applyNumberFormat="1" applyFont="1" applyFill="1" applyBorder="1" applyAlignment="1">
      <alignment horizontal="center" wrapText="1"/>
    </xf>
    <xf numFmtId="166" fontId="1" fillId="56" borderId="44" xfId="2" applyNumberFormat="1" applyFont="1" applyFill="1" applyBorder="1" applyAlignment="1">
      <alignment horizontal="justify" wrapText="1"/>
    </xf>
    <xf numFmtId="44" fontId="1" fillId="56" borderId="44" xfId="2" applyFont="1" applyFill="1" applyBorder="1" applyAlignment="1">
      <alignment horizontal="justify" wrapText="1"/>
    </xf>
    <xf numFmtId="44" fontId="1" fillId="56" borderId="46" xfId="2" applyFont="1" applyFill="1" applyBorder="1" applyAlignment="1">
      <alignment horizontal="justify" wrapText="1"/>
    </xf>
    <xf numFmtId="0" fontId="1" fillId="69" borderId="74" xfId="333" applyFont="1" applyFill="1" applyBorder="1" applyAlignment="1">
      <alignment horizontal="center" vertical="top" wrapText="1"/>
    </xf>
    <xf numFmtId="0" fontId="1" fillId="0" borderId="28" xfId="333" applyFont="1" applyBorder="1" applyAlignment="1">
      <alignment horizontal="justify" vertical="top" wrapText="1"/>
    </xf>
    <xf numFmtId="0" fontId="1" fillId="0" borderId="53" xfId="333" applyFont="1" applyBorder="1" applyAlignment="1">
      <alignment horizontal="center" vertical="top" wrapText="1"/>
    </xf>
    <xf numFmtId="165" fontId="1" fillId="0" borderId="42" xfId="4" applyNumberFormat="1" applyFont="1" applyBorder="1" applyAlignment="1">
      <alignment horizontal="center" vertical="top"/>
    </xf>
    <xf numFmtId="9" fontId="1" fillId="0" borderId="30" xfId="1" applyFont="1" applyBorder="1" applyAlignment="1">
      <alignment horizontal="center" vertical="top"/>
    </xf>
    <xf numFmtId="165" fontId="1" fillId="0" borderId="30" xfId="4" applyNumberFormat="1" applyFont="1" applyBorder="1" applyAlignment="1">
      <alignment horizontal="center" vertical="top"/>
    </xf>
    <xf numFmtId="166" fontId="1" fillId="0" borderId="30" xfId="2" applyNumberFormat="1" applyFont="1" applyBorder="1" applyAlignment="1">
      <alignment horizontal="center" vertical="top"/>
    </xf>
    <xf numFmtId="9" fontId="1" fillId="0" borderId="70" xfId="1" applyFont="1" applyBorder="1" applyAlignment="1">
      <alignment horizontal="center" vertical="top"/>
    </xf>
    <xf numFmtId="166" fontId="1" fillId="0" borderId="32" xfId="2" applyNumberFormat="1" applyFont="1" applyBorder="1" applyAlignment="1">
      <alignment horizontal="center" vertical="top"/>
    </xf>
    <xf numFmtId="0" fontId="1" fillId="0" borderId="52" xfId="333" applyFont="1" applyBorder="1" applyAlignment="1">
      <alignment horizontal="justify" vertical="top" wrapText="1"/>
    </xf>
    <xf numFmtId="0" fontId="1" fillId="0" borderId="63" xfId="333" applyFont="1" applyBorder="1" applyAlignment="1">
      <alignment horizontal="center" vertical="top" wrapText="1"/>
    </xf>
    <xf numFmtId="165" fontId="1" fillId="0" borderId="60" xfId="4" applyNumberFormat="1" applyFont="1" applyBorder="1" applyAlignment="1">
      <alignment horizontal="center" vertical="top"/>
    </xf>
    <xf numFmtId="9" fontId="1" fillId="0" borderId="61" xfId="1" applyFont="1" applyBorder="1" applyAlignment="1">
      <alignment horizontal="center" vertical="top"/>
    </xf>
    <xf numFmtId="165" fontId="1" fillId="0" borderId="61" xfId="4" applyNumberFormat="1" applyFont="1" applyBorder="1" applyAlignment="1">
      <alignment horizontal="center" vertical="top"/>
    </xf>
    <xf numFmtId="166" fontId="1" fillId="0" borderId="61" xfId="2" applyNumberFormat="1" applyFont="1" applyBorder="1" applyAlignment="1">
      <alignment horizontal="center" vertical="top"/>
    </xf>
    <xf numFmtId="9" fontId="1" fillId="0" borderId="62" xfId="1" applyFont="1" applyBorder="1" applyAlignment="1">
      <alignment horizontal="center" vertical="top"/>
    </xf>
    <xf numFmtId="166" fontId="1" fillId="0" borderId="62" xfId="2" applyNumberFormat="1" applyFont="1" applyBorder="1" applyAlignment="1">
      <alignment horizontal="center" vertical="top"/>
    </xf>
    <xf numFmtId="165" fontId="1" fillId="0" borderId="60" xfId="0" applyNumberFormat="1" applyFont="1" applyBorder="1"/>
    <xf numFmtId="165" fontId="1" fillId="0" borderId="63" xfId="0" applyNumberFormat="1" applyFont="1" applyBorder="1"/>
    <xf numFmtId="0" fontId="1" fillId="0" borderId="87" xfId="333" applyFont="1" applyBorder="1" applyAlignment="1">
      <alignment horizontal="justify" vertical="top" wrapText="1"/>
    </xf>
    <xf numFmtId="0" fontId="1" fillId="0" borderId="95" xfId="333" applyFont="1" applyBorder="1" applyAlignment="1">
      <alignment horizontal="center" vertical="top" wrapText="1"/>
    </xf>
    <xf numFmtId="165" fontId="1" fillId="0" borderId="59" xfId="0" applyNumberFormat="1" applyFont="1" applyBorder="1"/>
    <xf numFmtId="165" fontId="1" fillId="0" borderId="50" xfId="0" applyNumberFormat="1" applyFont="1" applyBorder="1"/>
    <xf numFmtId="165" fontId="1" fillId="0" borderId="175" xfId="0" applyNumberFormat="1" applyFont="1" applyBorder="1"/>
    <xf numFmtId="166" fontId="1" fillId="0" borderId="50" xfId="2" applyNumberFormat="1" applyFont="1" applyBorder="1" applyAlignment="1">
      <alignment horizontal="center" vertical="top"/>
    </xf>
    <xf numFmtId="165" fontId="1" fillId="0" borderId="49" xfId="0" applyNumberFormat="1" applyFont="1" applyBorder="1"/>
    <xf numFmtId="165" fontId="1" fillId="0" borderId="95" xfId="0" applyNumberFormat="1" applyFont="1" applyBorder="1"/>
    <xf numFmtId="166" fontId="1" fillId="0" borderId="177" xfId="2" applyNumberFormat="1" applyFont="1" applyBorder="1" applyAlignment="1">
      <alignment horizontal="center" vertical="top"/>
    </xf>
    <xf numFmtId="166" fontId="1" fillId="0" borderId="176" xfId="2" applyNumberFormat="1" applyFont="1" applyBorder="1" applyAlignment="1">
      <alignment horizontal="center" vertical="top"/>
    </xf>
    <xf numFmtId="3" fontId="1" fillId="69" borderId="73" xfId="0" applyNumberFormat="1" applyFont="1" applyFill="1" applyBorder="1" applyAlignment="1">
      <alignment horizontal="center" vertical="top" wrapText="1"/>
    </xf>
    <xf numFmtId="166" fontId="1" fillId="69" borderId="73" xfId="2" applyNumberFormat="1" applyFont="1" applyFill="1" applyBorder="1" applyAlignment="1">
      <alignment horizontal="center" vertical="top" wrapText="1"/>
    </xf>
    <xf numFmtId="3" fontId="1" fillId="69" borderId="71" xfId="0" applyNumberFormat="1" applyFont="1" applyFill="1" applyBorder="1" applyAlignment="1">
      <alignment horizontal="center" vertical="top" wrapText="1"/>
    </xf>
    <xf numFmtId="3" fontId="1" fillId="69" borderId="74" xfId="0" applyNumberFormat="1" applyFont="1" applyFill="1" applyBorder="1" applyAlignment="1">
      <alignment horizontal="center" vertical="top" wrapText="1"/>
    </xf>
    <xf numFmtId="166" fontId="1" fillId="69" borderId="74" xfId="2" applyNumberFormat="1" applyFont="1" applyFill="1" applyBorder="1" applyAlignment="1">
      <alignment horizontal="center" vertical="top" wrapText="1"/>
    </xf>
    <xf numFmtId="0" fontId="1" fillId="0" borderId="63" xfId="0" applyFont="1" applyBorder="1" applyAlignment="1">
      <alignment horizontal="center"/>
    </xf>
    <xf numFmtId="0" fontId="1" fillId="0" borderId="87" xfId="0" applyFont="1" applyBorder="1"/>
    <xf numFmtId="0" fontId="1" fillId="0" borderId="95" xfId="0" applyFont="1" applyBorder="1" applyAlignment="1">
      <alignment horizontal="center"/>
    </xf>
    <xf numFmtId="165" fontId="1" fillId="0" borderId="36" xfId="0" applyNumberFormat="1" applyFont="1" applyBorder="1"/>
    <xf numFmtId="0" fontId="1" fillId="0" borderId="38" xfId="333" applyFont="1" applyBorder="1" applyAlignment="1">
      <alignment horizontal="justify" vertical="top" wrapText="1"/>
    </xf>
    <xf numFmtId="0" fontId="1" fillId="0" borderId="27" xfId="333" applyFont="1" applyBorder="1" applyAlignment="1">
      <alignment horizontal="center" vertical="top" wrapText="1"/>
    </xf>
    <xf numFmtId="165" fontId="1" fillId="0" borderId="35" xfId="4" applyNumberFormat="1" applyFont="1" applyBorder="1" applyAlignment="1">
      <alignment horizontal="center" vertical="top"/>
    </xf>
    <xf numFmtId="9" fontId="1" fillId="0" borderId="44" xfId="1" applyFont="1" applyBorder="1" applyAlignment="1">
      <alignment horizontal="center" vertical="top"/>
    </xf>
    <xf numFmtId="165" fontId="1" fillId="0" borderId="44" xfId="4" applyNumberFormat="1" applyFont="1" applyBorder="1" applyAlignment="1">
      <alignment horizontal="center" vertical="top"/>
    </xf>
    <xf numFmtId="166" fontId="1" fillId="0" borderId="44" xfId="2" applyNumberFormat="1" applyFont="1" applyBorder="1" applyAlignment="1">
      <alignment horizontal="center" vertical="top"/>
    </xf>
    <xf numFmtId="9" fontId="1" fillId="0" borderId="46" xfId="1" applyFont="1" applyBorder="1" applyAlignment="1">
      <alignment horizontal="center" vertical="top"/>
    </xf>
    <xf numFmtId="166" fontId="1" fillId="0" borderId="46" xfId="2" applyNumberFormat="1" applyFont="1" applyBorder="1" applyAlignment="1">
      <alignment horizontal="center" vertical="top"/>
    </xf>
    <xf numFmtId="165" fontId="1" fillId="0" borderId="175" xfId="4" applyNumberFormat="1" applyFont="1" applyBorder="1" applyAlignment="1">
      <alignment horizontal="center" vertical="top"/>
    </xf>
    <xf numFmtId="9" fontId="1" fillId="0" borderId="177" xfId="1" applyFont="1" applyBorder="1" applyAlignment="1">
      <alignment horizontal="center" vertical="top"/>
    </xf>
    <xf numFmtId="165" fontId="1" fillId="0" borderId="177" xfId="4" applyNumberFormat="1" applyFont="1" applyBorder="1" applyAlignment="1">
      <alignment horizontal="center" vertical="top"/>
    </xf>
    <xf numFmtId="9" fontId="1" fillId="0" borderId="48" xfId="1" applyFont="1" applyBorder="1" applyAlignment="1">
      <alignment horizontal="center" vertical="top"/>
    </xf>
    <xf numFmtId="165" fontId="1" fillId="0" borderId="41" xfId="0" applyNumberFormat="1" applyFont="1" applyBorder="1"/>
    <xf numFmtId="165" fontId="1" fillId="0" borderId="81" xfId="0" applyNumberFormat="1" applyFont="1" applyBorder="1"/>
    <xf numFmtId="165" fontId="1" fillId="0" borderId="69" xfId="0" applyNumberFormat="1" applyFont="1" applyBorder="1"/>
    <xf numFmtId="165" fontId="1" fillId="0" borderId="42" xfId="0" applyNumberFormat="1" applyFont="1" applyBorder="1"/>
    <xf numFmtId="166" fontId="1" fillId="0" borderId="69" xfId="2" applyNumberFormat="1" applyFont="1" applyBorder="1" applyAlignment="1">
      <alignment horizontal="center" vertical="top"/>
    </xf>
    <xf numFmtId="165" fontId="1" fillId="0" borderId="37" xfId="0" applyNumberFormat="1" applyFont="1" applyBorder="1"/>
    <xf numFmtId="165" fontId="1" fillId="0" borderId="68" xfId="0" applyNumberFormat="1" applyFont="1" applyBorder="1"/>
    <xf numFmtId="9" fontId="1" fillId="0" borderId="63" xfId="1" applyFont="1" applyBorder="1" applyAlignment="1">
      <alignment horizontal="center" vertical="top"/>
    </xf>
    <xf numFmtId="165" fontId="1" fillId="0" borderId="51" xfId="4" applyNumberFormat="1" applyFont="1" applyBorder="1" applyAlignment="1">
      <alignment horizontal="center" vertical="top"/>
    </xf>
    <xf numFmtId="165" fontId="1" fillId="0" borderId="91" xfId="0" applyNumberFormat="1" applyFont="1" applyBorder="1"/>
    <xf numFmtId="9" fontId="1" fillId="0" borderId="60" xfId="1" applyFont="1" applyBorder="1" applyAlignment="1">
      <alignment horizontal="center" vertical="top"/>
    </xf>
    <xf numFmtId="0" fontId="1" fillId="0" borderId="52" xfId="333" applyFont="1" applyBorder="1"/>
    <xf numFmtId="165" fontId="1" fillId="0" borderId="91" xfId="4" applyNumberFormat="1" applyFont="1" applyBorder="1" applyAlignment="1">
      <alignment horizontal="center" vertical="top"/>
    </xf>
    <xf numFmtId="0" fontId="1" fillId="0" borderId="60" xfId="0" applyFont="1" applyBorder="1" applyAlignment="1">
      <alignment horizontal="center"/>
    </xf>
    <xf numFmtId="0" fontId="1" fillId="0" borderId="175" xfId="0" applyFont="1" applyBorder="1" applyAlignment="1">
      <alignment horizontal="center"/>
    </xf>
    <xf numFmtId="165" fontId="1" fillId="0" borderId="174" xfId="0" applyNumberFormat="1" applyFont="1" applyBorder="1"/>
    <xf numFmtId="165" fontId="1" fillId="0" borderId="57" xfId="0" applyNumberFormat="1" applyFont="1" applyBorder="1"/>
    <xf numFmtId="165" fontId="1" fillId="0" borderId="82" xfId="0" applyNumberFormat="1" applyFont="1" applyBorder="1"/>
    <xf numFmtId="165" fontId="1" fillId="0" borderId="53" xfId="0" applyNumberFormat="1" applyFont="1" applyBorder="1"/>
    <xf numFmtId="166" fontId="1" fillId="0" borderId="161" xfId="2" applyNumberFormat="1" applyFont="1" applyBorder="1" applyAlignment="1">
      <alignment horizontal="center" vertical="top"/>
    </xf>
    <xf numFmtId="165" fontId="1" fillId="0" borderId="48" xfId="0" applyNumberFormat="1" applyFont="1" applyBorder="1"/>
    <xf numFmtId="0" fontId="1" fillId="69" borderId="73" xfId="333" applyFont="1" applyFill="1" applyBorder="1" applyAlignment="1">
      <alignment horizontal="center" vertical="top" wrapText="1"/>
    </xf>
    <xf numFmtId="0" fontId="1" fillId="0" borderId="28" xfId="333" applyFont="1" applyBorder="1" applyAlignment="1">
      <alignment horizontal="left" vertical="top" wrapText="1"/>
    </xf>
    <xf numFmtId="0" fontId="1" fillId="0" borderId="52" xfId="333" applyFont="1" applyBorder="1" applyAlignment="1">
      <alignment horizontal="left" vertical="top" wrapText="1"/>
    </xf>
    <xf numFmtId="165" fontId="1" fillId="0" borderId="54" xfId="4" applyNumberFormat="1" applyFont="1" applyBorder="1" applyAlignment="1">
      <alignment horizontal="center" vertical="top"/>
    </xf>
    <xf numFmtId="165" fontId="1" fillId="0" borderId="36" xfId="4" applyNumberFormat="1" applyFont="1" applyBorder="1" applyAlignment="1">
      <alignment horizontal="center" vertical="top"/>
    </xf>
    <xf numFmtId="165" fontId="1" fillId="0" borderId="161" xfId="4" applyNumberFormat="1" applyFont="1" applyBorder="1" applyAlignment="1">
      <alignment horizontal="center" vertical="top"/>
    </xf>
    <xf numFmtId="0" fontId="1" fillId="69" borderId="77" xfId="333" applyFont="1" applyFill="1" applyBorder="1" applyAlignment="1">
      <alignment horizontal="center" vertical="top" wrapText="1"/>
    </xf>
    <xf numFmtId="0" fontId="1" fillId="69" borderId="72" xfId="333" applyFont="1" applyFill="1" applyBorder="1" applyAlignment="1">
      <alignment horizontal="center" vertical="top" wrapText="1"/>
    </xf>
    <xf numFmtId="0" fontId="1" fillId="0" borderId="28" xfId="854" applyFont="1" applyBorder="1"/>
    <xf numFmtId="0" fontId="1" fillId="0" borderId="42" xfId="0" applyFont="1" applyBorder="1" applyAlignment="1">
      <alignment horizontal="center"/>
    </xf>
    <xf numFmtId="166" fontId="1" fillId="0" borderId="31" xfId="2" applyNumberFormat="1" applyFont="1" applyBorder="1" applyAlignment="1">
      <alignment horizontal="center" vertical="top"/>
    </xf>
    <xf numFmtId="165" fontId="1" fillId="0" borderId="70" xfId="0" applyNumberFormat="1" applyFont="1" applyBorder="1"/>
    <xf numFmtId="0" fontId="1" fillId="0" borderId="87" xfId="854" applyFont="1" applyBorder="1" applyAlignment="1">
      <alignment wrapText="1"/>
    </xf>
    <xf numFmtId="0" fontId="1" fillId="0" borderId="28" xfId="335" applyFont="1" applyBorder="1" applyAlignment="1">
      <alignment horizontal="justify" vertical="top" wrapText="1"/>
    </xf>
    <xf numFmtId="0" fontId="1" fillId="0" borderId="42" xfId="333" applyFont="1" applyBorder="1" applyAlignment="1">
      <alignment horizontal="center" vertical="top" wrapText="1"/>
    </xf>
    <xf numFmtId="165" fontId="1" fillId="62" borderId="69" xfId="0" applyNumberFormat="1" applyFont="1" applyFill="1" applyBorder="1"/>
    <xf numFmtId="165" fontId="1" fillId="62" borderId="42" xfId="0" applyNumberFormat="1" applyFont="1" applyFill="1" applyBorder="1"/>
    <xf numFmtId="166" fontId="1" fillId="62" borderId="69" xfId="2" applyNumberFormat="1" applyFont="1" applyFill="1" applyBorder="1" applyAlignment="1">
      <alignment horizontal="center" vertical="top"/>
    </xf>
    <xf numFmtId="165" fontId="1" fillId="62" borderId="68" xfId="0" applyNumberFormat="1" applyFont="1" applyFill="1" applyBorder="1"/>
    <xf numFmtId="165" fontId="1" fillId="62" borderId="82" xfId="0" applyNumberFormat="1" applyFont="1" applyFill="1" applyBorder="1"/>
    <xf numFmtId="166" fontId="1" fillId="62" borderId="31" xfId="2" applyNumberFormat="1" applyFont="1" applyFill="1" applyBorder="1" applyAlignment="1">
      <alignment horizontal="center" vertical="top"/>
    </xf>
    <xf numFmtId="165" fontId="1" fillId="62" borderId="70" xfId="0" applyNumberFormat="1" applyFont="1" applyFill="1" applyBorder="1"/>
    <xf numFmtId="166" fontId="1" fillId="62" borderId="30" xfId="2" applyNumberFormat="1" applyFont="1" applyFill="1" applyBorder="1" applyAlignment="1">
      <alignment horizontal="center" vertical="top"/>
    </xf>
    <xf numFmtId="166" fontId="1" fillId="62" borderId="32" xfId="2" applyNumberFormat="1" applyFont="1" applyFill="1" applyBorder="1" applyAlignment="1">
      <alignment horizontal="center" vertical="top"/>
    </xf>
    <xf numFmtId="0" fontId="1" fillId="0" borderId="47" xfId="333" applyFont="1" applyBorder="1" applyAlignment="1">
      <alignment horizontal="justify" vertical="top" wrapText="1"/>
    </xf>
    <xf numFmtId="0" fontId="1" fillId="0" borderId="59" xfId="333" applyFont="1" applyBorder="1" applyAlignment="1">
      <alignment horizontal="center" vertical="top" wrapText="1"/>
    </xf>
    <xf numFmtId="165" fontId="1" fillId="62" borderId="50" xfId="0" applyNumberFormat="1" applyFont="1" applyFill="1" applyBorder="1"/>
    <xf numFmtId="165" fontId="1" fillId="62" borderId="59" xfId="0" applyNumberFormat="1" applyFont="1" applyFill="1" applyBorder="1"/>
    <xf numFmtId="166" fontId="1" fillId="62" borderId="50" xfId="2" applyNumberFormat="1" applyFont="1" applyFill="1" applyBorder="1" applyAlignment="1">
      <alignment horizontal="center" vertical="top"/>
    </xf>
    <xf numFmtId="165" fontId="1" fillId="62" borderId="49" xfId="0" applyNumberFormat="1" applyFont="1" applyFill="1" applyBorder="1"/>
    <xf numFmtId="166" fontId="1" fillId="62" borderId="64" xfId="2" applyNumberFormat="1" applyFont="1" applyFill="1" applyBorder="1" applyAlignment="1">
      <alignment horizontal="center" vertical="top"/>
    </xf>
    <xf numFmtId="165" fontId="1" fillId="62" borderId="48" xfId="0" applyNumberFormat="1" applyFont="1" applyFill="1" applyBorder="1"/>
    <xf numFmtId="166" fontId="1" fillId="62" borderId="48" xfId="2" applyNumberFormat="1" applyFont="1" applyFill="1" applyBorder="1" applyAlignment="1">
      <alignment horizontal="center" vertical="top"/>
    </xf>
    <xf numFmtId="0" fontId="1" fillId="0" borderId="85" xfId="0" applyFont="1" applyBorder="1" applyAlignment="1">
      <alignment horizontal="center"/>
    </xf>
    <xf numFmtId="166" fontId="1" fillId="0" borderId="177" xfId="2" applyNumberFormat="1" applyFont="1" applyFill="1" applyBorder="1" applyAlignment="1" applyProtection="1">
      <alignment wrapText="1"/>
      <protection locked="0"/>
    </xf>
    <xf numFmtId="2" fontId="1" fillId="0" borderId="177" xfId="4" applyNumberFormat="1" applyFont="1" applyFill="1" applyBorder="1" applyAlignment="1" applyProtection="1">
      <alignment horizontal="center" vertical="center" wrapText="1"/>
      <protection locked="0"/>
    </xf>
    <xf numFmtId="166" fontId="1" fillId="0" borderId="176" xfId="2" applyNumberFormat="1" applyFont="1" applyFill="1" applyBorder="1" applyAlignment="1" applyProtection="1">
      <alignment horizontal="center"/>
      <protection locked="0"/>
    </xf>
    <xf numFmtId="0" fontId="1" fillId="68" borderId="49" xfId="0" applyFont="1" applyFill="1" applyBorder="1" applyAlignment="1">
      <alignment horizontal="center"/>
    </xf>
    <xf numFmtId="166" fontId="1" fillId="68" borderId="50" xfId="2" applyNumberFormat="1" applyFont="1" applyFill="1" applyBorder="1" applyAlignment="1" applyProtection="1">
      <alignment wrapText="1"/>
      <protection locked="0"/>
    </xf>
    <xf numFmtId="2" fontId="1" fillId="68" borderId="50" xfId="4" applyNumberFormat="1" applyFont="1" applyFill="1" applyBorder="1" applyAlignment="1" applyProtection="1">
      <alignment horizontal="center" vertical="center" wrapText="1"/>
      <protection locked="0"/>
    </xf>
    <xf numFmtId="166" fontId="1" fillId="68" borderId="48" xfId="2" applyNumberFormat="1" applyFont="1" applyFill="1" applyBorder="1" applyAlignment="1" applyProtection="1">
      <alignment horizontal="center"/>
      <protection locked="0"/>
    </xf>
    <xf numFmtId="166" fontId="1" fillId="0" borderId="51" xfId="496" applyNumberFormat="1" applyFont="1" applyBorder="1" applyAlignment="1">
      <alignment vertical="center"/>
    </xf>
    <xf numFmtId="166" fontId="1" fillId="0" borderId="61" xfId="496" applyNumberFormat="1" applyFont="1" applyBorder="1" applyAlignment="1">
      <alignment vertical="center"/>
    </xf>
    <xf numFmtId="166" fontId="1" fillId="0" borderId="60" xfId="496" applyNumberFormat="1" applyFont="1" applyBorder="1" applyAlignment="1">
      <alignment vertical="center"/>
    </xf>
    <xf numFmtId="2" fontId="1" fillId="0" borderId="32" xfId="1" applyNumberFormat="1" applyFont="1" applyFill="1" applyBorder="1"/>
    <xf numFmtId="2" fontId="1" fillId="0" borderId="62" xfId="4" applyNumberFormat="1" applyFont="1" applyFill="1" applyBorder="1"/>
    <xf numFmtId="2" fontId="1" fillId="0" borderId="176" xfId="4" applyNumberFormat="1" applyFont="1" applyFill="1" applyBorder="1"/>
    <xf numFmtId="0" fontId="1" fillId="0" borderId="37" xfId="0" applyFont="1" applyBorder="1" applyAlignment="1">
      <alignment horizontal="left" vertical="center" wrapText="1"/>
    </xf>
    <xf numFmtId="165" fontId="1" fillId="0" borderId="52" xfId="4" applyNumberFormat="1" applyFont="1" applyBorder="1"/>
    <xf numFmtId="9" fontId="1" fillId="0" borderId="52" xfId="1" applyFont="1" applyBorder="1"/>
    <xf numFmtId="2" fontId="1" fillId="0" borderId="28" xfId="0" applyNumberFormat="1" applyFont="1" applyBorder="1" applyAlignment="1">
      <alignment wrapText="1"/>
    </xf>
    <xf numFmtId="166" fontId="1" fillId="0" borderId="28" xfId="2" applyNumberFormat="1" applyFont="1" applyBorder="1" applyAlignment="1">
      <alignment horizontal="center" wrapText="1"/>
    </xf>
    <xf numFmtId="180" fontId="1" fillId="0" borderId="28" xfId="0" applyNumberFormat="1" applyFont="1" applyBorder="1" applyAlignment="1">
      <alignment horizontal="right" wrapText="1"/>
    </xf>
    <xf numFmtId="9" fontId="1" fillId="0" borderId="28" xfId="1" applyFont="1" applyBorder="1"/>
    <xf numFmtId="43" fontId="1" fillId="0" borderId="52" xfId="4" applyFont="1" applyBorder="1"/>
    <xf numFmtId="180" fontId="1" fillId="0" borderId="52" xfId="4" applyNumberFormat="1" applyFont="1" applyBorder="1"/>
    <xf numFmtId="0" fontId="1" fillId="0" borderId="28" xfId="30951" applyFont="1" applyBorder="1"/>
    <xf numFmtId="2" fontId="1" fillId="0" borderId="28" xfId="0" applyNumberFormat="1" applyFont="1" applyBorder="1"/>
    <xf numFmtId="166" fontId="1" fillId="0" borderId="28" xfId="2" applyNumberFormat="1" applyFont="1" applyBorder="1"/>
    <xf numFmtId="180" fontId="1" fillId="0" borderId="28" xfId="0" applyNumberFormat="1" applyFont="1" applyBorder="1" applyAlignment="1">
      <alignment horizontal="right"/>
    </xf>
    <xf numFmtId="0" fontId="1" fillId="0" borderId="52" xfId="30951" applyFont="1" applyBorder="1"/>
    <xf numFmtId="2" fontId="1" fillId="0" borderId="52" xfId="0" applyNumberFormat="1" applyFont="1" applyBorder="1"/>
    <xf numFmtId="180" fontId="1" fillId="0" borderId="52" xfId="0" applyNumberFormat="1" applyFont="1" applyBorder="1" applyAlignment="1">
      <alignment horizontal="right"/>
    </xf>
    <xf numFmtId="0" fontId="1" fillId="0" borderId="52" xfId="30951" applyFont="1" applyBorder="1" applyAlignment="1">
      <alignment wrapText="1"/>
    </xf>
    <xf numFmtId="0" fontId="1" fillId="0" borderId="52" xfId="30951" applyFont="1" applyBorder="1" applyAlignment="1">
      <alignment horizontal="center"/>
    </xf>
    <xf numFmtId="0" fontId="1" fillId="0" borderId="87" xfId="30951" applyFont="1" applyBorder="1" applyAlignment="1">
      <alignment horizontal="center"/>
    </xf>
    <xf numFmtId="180" fontId="1" fillId="0" borderId="87" xfId="0" applyNumberFormat="1" applyFont="1" applyBorder="1" applyAlignment="1">
      <alignment horizontal="right"/>
    </xf>
    <xf numFmtId="165" fontId="1" fillId="0" borderId="87" xfId="4" applyNumberFormat="1" applyFont="1" applyBorder="1"/>
    <xf numFmtId="0" fontId="1" fillId="0" borderId="47" xfId="30951" applyFont="1" applyBorder="1"/>
    <xf numFmtId="165" fontId="1" fillId="0" borderId="57" xfId="4" applyNumberFormat="1" applyFont="1" applyBorder="1"/>
    <xf numFmtId="9" fontId="1" fillId="0" borderId="47" xfId="1" applyFont="1" applyBorder="1"/>
    <xf numFmtId="2" fontId="1" fillId="0" borderId="47" xfId="0" applyNumberFormat="1" applyFont="1" applyBorder="1"/>
    <xf numFmtId="166" fontId="1" fillId="0" borderId="47" xfId="2" applyNumberFormat="1" applyFont="1" applyBorder="1"/>
    <xf numFmtId="180" fontId="1" fillId="0" borderId="47" xfId="0" applyNumberFormat="1" applyFont="1" applyBorder="1" applyAlignment="1">
      <alignment horizontal="right"/>
    </xf>
    <xf numFmtId="0" fontId="1" fillId="0" borderId="28" xfId="0" quotePrefix="1" applyFont="1" applyBorder="1" applyAlignment="1">
      <alignment horizontal="left" wrapText="1"/>
    </xf>
    <xf numFmtId="5" fontId="1" fillId="0" borderId="68" xfId="0" applyNumberFormat="1" applyFont="1" applyBorder="1" applyAlignment="1">
      <alignment horizontal="right" wrapText="1"/>
    </xf>
    <xf numFmtId="5" fontId="1" fillId="0" borderId="69" xfId="0" applyNumberFormat="1" applyFont="1" applyBorder="1" applyAlignment="1">
      <alignment horizontal="right" wrapText="1"/>
    </xf>
    <xf numFmtId="5" fontId="1" fillId="0" borderId="70" xfId="0" applyNumberFormat="1" applyFont="1" applyBorder="1" applyAlignment="1">
      <alignment horizontal="right" wrapText="1"/>
    </xf>
    <xf numFmtId="5" fontId="1" fillId="0" borderId="42" xfId="0" applyNumberFormat="1" applyFont="1" applyBorder="1" applyAlignment="1">
      <alignment horizontal="right" wrapText="1"/>
    </xf>
    <xf numFmtId="9" fontId="1" fillId="0" borderId="32" xfId="0" applyNumberFormat="1" applyFont="1" applyBorder="1" applyAlignment="1">
      <alignment horizontal="right" wrapText="1"/>
    </xf>
    <xf numFmtId="5" fontId="1" fillId="0" borderId="61" xfId="30974" applyNumberFormat="1" applyFont="1" applyBorder="1" applyAlignment="1">
      <alignment horizontal="right" wrapText="1"/>
    </xf>
    <xf numFmtId="9" fontId="1" fillId="0" borderId="32" xfId="0" applyNumberFormat="1" applyFont="1" applyBorder="1" applyAlignment="1">
      <alignment horizontal="center" wrapText="1"/>
    </xf>
    <xf numFmtId="5" fontId="1" fillId="0" borderId="29" xfId="0" applyNumberFormat="1" applyFont="1" applyBorder="1" applyAlignment="1">
      <alignment horizontal="right" wrapText="1"/>
    </xf>
    <xf numFmtId="5" fontId="1" fillId="0" borderId="30" xfId="0" applyNumberFormat="1" applyFont="1" applyBorder="1" applyAlignment="1">
      <alignment horizontal="right" wrapText="1"/>
    </xf>
    <xf numFmtId="5" fontId="1" fillId="0" borderId="62" xfId="0" applyNumberFormat="1" applyFont="1" applyBorder="1" applyAlignment="1">
      <alignment horizontal="right" wrapText="1"/>
    </xf>
    <xf numFmtId="9" fontId="1" fillId="0" borderId="32" xfId="0" quotePrefix="1" applyNumberFormat="1" applyFont="1" applyBorder="1" applyAlignment="1">
      <alignment horizontal="center" wrapText="1"/>
    </xf>
    <xf numFmtId="0" fontId="1" fillId="0" borderId="52" xfId="0" applyFont="1" applyBorder="1" applyAlignment="1">
      <alignment horizontal="justify" wrapText="1"/>
    </xf>
    <xf numFmtId="5" fontId="1" fillId="0" borderId="51" xfId="0" applyNumberFormat="1" applyFont="1" applyBorder="1" applyAlignment="1">
      <alignment horizontal="right" wrapText="1"/>
    </xf>
    <xf numFmtId="5" fontId="1" fillId="0" borderId="61" xfId="0" applyNumberFormat="1" applyFont="1" applyBorder="1" applyAlignment="1">
      <alignment horizontal="right" wrapText="1"/>
    </xf>
    <xf numFmtId="5" fontId="1" fillId="0" borderId="60" xfId="0" applyNumberFormat="1" applyFont="1" applyBorder="1" applyAlignment="1">
      <alignment horizontal="right" wrapText="1"/>
    </xf>
    <xf numFmtId="9" fontId="1" fillId="0" borderId="62" xfId="0" quotePrefix="1" applyNumberFormat="1" applyFont="1" applyBorder="1" applyAlignment="1">
      <alignment horizontal="center" wrapText="1"/>
    </xf>
    <xf numFmtId="9" fontId="1" fillId="0" borderId="62" xfId="0" applyNumberFormat="1" applyFont="1" applyBorder="1" applyAlignment="1">
      <alignment horizontal="center" wrapText="1"/>
    </xf>
    <xf numFmtId="0" fontId="1" fillId="0" borderId="52" xfId="0" quotePrefix="1" applyFont="1" applyBorder="1" applyAlignment="1">
      <alignment horizontal="left" wrapText="1"/>
    </xf>
    <xf numFmtId="5" fontId="1" fillId="0" borderId="85" xfId="0" applyNumberFormat="1" applyFont="1" applyBorder="1" applyAlignment="1">
      <alignment horizontal="right" wrapText="1"/>
    </xf>
    <xf numFmtId="5" fontId="1" fillId="0" borderId="177" xfId="0" applyNumberFormat="1" applyFont="1" applyBorder="1" applyAlignment="1">
      <alignment horizontal="right" wrapText="1"/>
    </xf>
    <xf numFmtId="5" fontId="1" fillId="0" borderId="175" xfId="0" applyNumberFormat="1" applyFont="1" applyBorder="1" applyAlignment="1">
      <alignment horizontal="right" wrapText="1"/>
    </xf>
    <xf numFmtId="0" fontId="1" fillId="48" borderId="97" xfId="0" applyFont="1" applyFill="1" applyBorder="1" applyAlignment="1">
      <alignment horizontal="justify" wrapText="1"/>
    </xf>
    <xf numFmtId="5" fontId="1" fillId="48" borderId="105" xfId="0" applyNumberFormat="1" applyFont="1" applyFill="1" applyBorder="1" applyAlignment="1">
      <alignment horizontal="center" wrapText="1"/>
    </xf>
    <xf numFmtId="5" fontId="1" fillId="48" borderId="104" xfId="0" applyNumberFormat="1" applyFont="1" applyFill="1" applyBorder="1" applyAlignment="1">
      <alignment horizontal="center" wrapText="1"/>
    </xf>
    <xf numFmtId="5" fontId="1" fillId="48" borderId="106" xfId="0" applyNumberFormat="1" applyFont="1" applyFill="1" applyBorder="1" applyAlignment="1">
      <alignment horizontal="center" wrapText="1"/>
    </xf>
    <xf numFmtId="5" fontId="1" fillId="48" borderId="107" xfId="0" applyNumberFormat="1" applyFont="1" applyFill="1" applyBorder="1" applyAlignment="1">
      <alignment horizontal="center" wrapText="1"/>
    </xf>
    <xf numFmtId="0" fontId="1" fillId="48" borderId="106" xfId="0" applyFont="1" applyFill="1" applyBorder="1" applyAlignment="1">
      <alignment horizontal="center" wrapText="1"/>
    </xf>
    <xf numFmtId="5" fontId="1" fillId="48" borderId="102" xfId="0" applyNumberFormat="1" applyFont="1" applyFill="1" applyBorder="1" applyAlignment="1">
      <alignment horizontal="center" wrapText="1"/>
    </xf>
    <xf numFmtId="0" fontId="1" fillId="48" borderId="47" xfId="0" applyFont="1" applyFill="1" applyBorder="1" applyAlignment="1">
      <alignment horizontal="justify" wrapText="1"/>
    </xf>
    <xf numFmtId="5" fontId="1" fillId="48" borderId="49" xfId="0" applyNumberFormat="1" applyFont="1" applyFill="1" applyBorder="1" applyAlignment="1">
      <alignment horizontal="center" wrapText="1"/>
    </xf>
    <xf numFmtId="5" fontId="1" fillId="48" borderId="50" xfId="0" applyNumberFormat="1" applyFont="1" applyFill="1" applyBorder="1" applyAlignment="1">
      <alignment horizontal="center" wrapText="1"/>
    </xf>
    <xf numFmtId="5" fontId="1" fillId="48" borderId="48" xfId="0" applyNumberFormat="1" applyFont="1" applyFill="1" applyBorder="1" applyAlignment="1">
      <alignment horizontal="center" wrapText="1"/>
    </xf>
    <xf numFmtId="5" fontId="1" fillId="48" borderId="59" xfId="0" applyNumberFormat="1" applyFont="1" applyFill="1" applyBorder="1" applyAlignment="1">
      <alignment horizontal="center" wrapText="1"/>
    </xf>
    <xf numFmtId="0" fontId="1" fillId="48" borderId="48" xfId="0" applyFont="1" applyFill="1" applyBorder="1" applyAlignment="1">
      <alignment horizontal="center" wrapText="1"/>
    </xf>
    <xf numFmtId="5" fontId="1" fillId="48" borderId="55" xfId="0" applyNumberFormat="1" applyFont="1" applyFill="1" applyBorder="1" applyAlignment="1">
      <alignment horizontal="center" wrapText="1"/>
    </xf>
    <xf numFmtId="0" fontId="1" fillId="0" borderId="67" xfId="0" quotePrefix="1" applyFont="1" applyBorder="1" applyAlignment="1">
      <alignment horizontal="left" vertical="top" wrapText="1"/>
    </xf>
    <xf numFmtId="5" fontId="1" fillId="0" borderId="82" xfId="0" applyNumberFormat="1" applyFont="1" applyBorder="1" applyAlignment="1">
      <alignment horizontal="right" wrapText="1"/>
    </xf>
    <xf numFmtId="9" fontId="1" fillId="0" borderId="70" xfId="0" applyNumberFormat="1" applyFont="1" applyBorder="1" applyAlignment="1">
      <alignment horizontal="right" wrapText="1"/>
    </xf>
    <xf numFmtId="9" fontId="1" fillId="0" borderId="70" xfId="0" applyNumberFormat="1" applyFont="1" applyBorder="1" applyAlignment="1">
      <alignment horizontal="center" wrapText="1"/>
    </xf>
    <xf numFmtId="0" fontId="1" fillId="0" borderId="52" xfId="0" applyFont="1" applyBorder="1" applyAlignment="1">
      <alignment vertical="top" wrapText="1"/>
    </xf>
    <xf numFmtId="9" fontId="1" fillId="0" borderId="62" xfId="0" applyNumberFormat="1" applyFont="1" applyBorder="1" applyAlignment="1">
      <alignment horizontal="right" wrapText="1"/>
    </xf>
    <xf numFmtId="3" fontId="1" fillId="0" borderId="61" xfId="0" applyNumberFormat="1" applyFont="1" applyBorder="1"/>
    <xf numFmtId="9" fontId="1" fillId="0" borderId="61" xfId="1" applyFont="1" applyBorder="1"/>
    <xf numFmtId="9" fontId="1" fillId="0" borderId="62" xfId="1" applyFont="1" applyBorder="1"/>
    <xf numFmtId="3" fontId="1" fillId="0" borderId="177" xfId="0" applyNumberFormat="1" applyFont="1" applyBorder="1"/>
    <xf numFmtId="9" fontId="1" fillId="0" borderId="177" xfId="1" applyFont="1" applyBorder="1"/>
    <xf numFmtId="9" fontId="1" fillId="0" borderId="176" xfId="1" applyFont="1" applyBorder="1"/>
    <xf numFmtId="0" fontId="1" fillId="0" borderId="28" xfId="0" quotePrefix="1" applyFont="1" applyBorder="1" applyAlignment="1">
      <alignment horizontal="left" vertical="center" wrapText="1"/>
    </xf>
    <xf numFmtId="5" fontId="1" fillId="0" borderId="68" xfId="0" applyNumberFormat="1" applyFont="1" applyBorder="1" applyAlignment="1">
      <alignment horizontal="right" vertical="center" wrapText="1"/>
    </xf>
    <xf numFmtId="5" fontId="1" fillId="0" borderId="69" xfId="0" applyNumberFormat="1" applyFont="1" applyBorder="1" applyAlignment="1">
      <alignment horizontal="right" vertical="center" wrapText="1"/>
    </xf>
    <xf numFmtId="5" fontId="1" fillId="0" borderId="80" xfId="0" applyNumberFormat="1" applyFont="1" applyBorder="1" applyAlignment="1">
      <alignment horizontal="right" vertical="center" wrapText="1"/>
    </xf>
    <xf numFmtId="5" fontId="1" fillId="0" borderId="30" xfId="0" applyNumberFormat="1" applyFont="1" applyBorder="1" applyAlignment="1">
      <alignment horizontal="right" vertical="center" wrapText="1"/>
    </xf>
    <xf numFmtId="9" fontId="1" fillId="0" borderId="32" xfId="0" applyNumberFormat="1" applyFont="1" applyBorder="1" applyAlignment="1">
      <alignment horizontal="right" vertical="center" wrapText="1"/>
    </xf>
    <xf numFmtId="5" fontId="1" fillId="0" borderId="67" xfId="30974" applyNumberFormat="1" applyFont="1" applyBorder="1" applyAlignment="1">
      <alignment horizontal="right" vertical="center" wrapText="1"/>
    </xf>
    <xf numFmtId="9" fontId="1" fillId="0" borderId="80" xfId="0" quotePrefix="1" applyNumberFormat="1" applyFont="1" applyBorder="1" applyAlignment="1">
      <alignment horizontal="center" vertical="center" wrapText="1"/>
    </xf>
    <xf numFmtId="5" fontId="1" fillId="0" borderId="29" xfId="0" applyNumberFormat="1" applyFont="1" applyBorder="1" applyAlignment="1">
      <alignment horizontal="right" vertical="center" wrapText="1"/>
    </xf>
    <xf numFmtId="5" fontId="1" fillId="0" borderId="53" xfId="0" applyNumberFormat="1" applyFont="1" applyBorder="1" applyAlignment="1">
      <alignment horizontal="right" vertical="center" wrapText="1"/>
    </xf>
    <xf numFmtId="5" fontId="1" fillId="0" borderId="52" xfId="30974" applyNumberFormat="1" applyFont="1" applyBorder="1" applyAlignment="1">
      <alignment horizontal="right" vertical="center" wrapText="1"/>
    </xf>
    <xf numFmtId="9" fontId="1" fillId="0" borderId="53" xfId="0" quotePrefix="1" applyNumberFormat="1" applyFont="1" applyBorder="1" applyAlignment="1">
      <alignment horizontal="center" vertical="center" wrapText="1"/>
    </xf>
    <xf numFmtId="0" fontId="1" fillId="0" borderId="52" xfId="0" applyFont="1" applyBorder="1" applyAlignment="1">
      <alignment horizontal="left" vertical="center" wrapText="1"/>
    </xf>
    <xf numFmtId="5" fontId="1" fillId="0" borderId="51" xfId="0" applyNumberFormat="1" applyFont="1" applyBorder="1" applyAlignment="1">
      <alignment horizontal="right" vertical="center" wrapText="1"/>
    </xf>
    <xf numFmtId="5" fontId="1" fillId="0" borderId="61" xfId="0" applyNumberFormat="1" applyFont="1" applyBorder="1" applyAlignment="1">
      <alignment horizontal="right" vertical="center" wrapText="1"/>
    </xf>
    <xf numFmtId="5" fontId="1" fillId="0" borderId="63" xfId="0" applyNumberFormat="1" applyFont="1" applyBorder="1" applyAlignment="1">
      <alignment horizontal="right" vertical="center" wrapText="1"/>
    </xf>
    <xf numFmtId="9" fontId="1" fillId="0" borderId="63" xfId="0" quotePrefix="1" applyNumberFormat="1" applyFont="1" applyBorder="1" applyAlignment="1">
      <alignment horizontal="center" vertical="center" wrapText="1"/>
    </xf>
    <xf numFmtId="9" fontId="1" fillId="0" borderId="63" xfId="0" applyNumberFormat="1" applyFont="1" applyBorder="1" applyAlignment="1">
      <alignment horizontal="center" vertical="center" wrapText="1"/>
    </xf>
    <xf numFmtId="0" fontId="1" fillId="0" borderId="52" xfId="0" quotePrefix="1" applyFont="1" applyBorder="1" applyAlignment="1">
      <alignment horizontal="left" vertical="center" wrapText="1"/>
    </xf>
    <xf numFmtId="5" fontId="1" fillId="0" borderId="85" xfId="0" applyNumberFormat="1" applyFont="1" applyBorder="1" applyAlignment="1">
      <alignment horizontal="right" vertical="center" wrapText="1"/>
    </xf>
    <xf numFmtId="5" fontId="1" fillId="0" borderId="177" xfId="0" applyNumberFormat="1" applyFont="1" applyBorder="1" applyAlignment="1">
      <alignment horizontal="right" vertical="center" wrapText="1"/>
    </xf>
    <xf numFmtId="5" fontId="1" fillId="0" borderId="95" xfId="0" applyNumberFormat="1" applyFont="1" applyBorder="1" applyAlignment="1">
      <alignment horizontal="right" vertical="center" wrapText="1"/>
    </xf>
    <xf numFmtId="5" fontId="1" fillId="48" borderId="105" xfId="0" applyNumberFormat="1" applyFont="1" applyFill="1" applyBorder="1" applyAlignment="1">
      <alignment horizontal="right" wrapText="1"/>
    </xf>
    <xf numFmtId="5" fontId="1" fillId="48" borderId="104" xfId="0" applyNumberFormat="1" applyFont="1" applyFill="1" applyBorder="1" applyAlignment="1">
      <alignment horizontal="right" wrapText="1"/>
    </xf>
    <xf numFmtId="5" fontId="1" fillId="48" borderId="98" xfId="0" applyNumberFormat="1" applyFont="1" applyFill="1" applyBorder="1" applyAlignment="1">
      <alignment horizontal="right" wrapText="1"/>
    </xf>
    <xf numFmtId="0" fontId="1" fillId="48" borderId="106" xfId="0" applyFont="1" applyFill="1" applyBorder="1" applyAlignment="1">
      <alignment horizontal="right" wrapText="1"/>
    </xf>
    <xf numFmtId="5" fontId="1" fillId="48" borderId="97" xfId="0" applyNumberFormat="1" applyFont="1" applyFill="1" applyBorder="1" applyAlignment="1">
      <alignment horizontal="right" wrapText="1"/>
    </xf>
    <xf numFmtId="0" fontId="1" fillId="48" borderId="98" xfId="0" applyFont="1" applyFill="1" applyBorder="1" applyAlignment="1">
      <alignment horizontal="center" wrapText="1"/>
    </xf>
    <xf numFmtId="5" fontId="1" fillId="48" borderId="57" xfId="0" applyNumberFormat="1" applyFont="1" applyFill="1" applyBorder="1" applyAlignment="1">
      <alignment horizontal="center" wrapText="1"/>
    </xf>
    <xf numFmtId="5" fontId="1" fillId="48" borderId="47" xfId="0" applyNumberFormat="1" applyFont="1" applyFill="1" applyBorder="1" applyAlignment="1">
      <alignment horizontal="center" wrapText="1"/>
    </xf>
    <xf numFmtId="0" fontId="1" fillId="48" borderId="57" xfId="0" applyFont="1" applyFill="1" applyBorder="1" applyAlignment="1">
      <alignment horizontal="center" wrapText="1"/>
    </xf>
    <xf numFmtId="5" fontId="1" fillId="0" borderId="80" xfId="0" applyNumberFormat="1" applyFont="1" applyBorder="1" applyAlignment="1">
      <alignment horizontal="right" wrapText="1"/>
    </xf>
    <xf numFmtId="5" fontId="1" fillId="0" borderId="52" xfId="0" applyNumberFormat="1" applyFont="1" applyBorder="1" applyAlignment="1">
      <alignment horizontal="right" wrapText="1"/>
    </xf>
    <xf numFmtId="9" fontId="1" fillId="0" borderId="80" xfId="0" applyNumberFormat="1" applyFont="1" applyBorder="1" applyAlignment="1">
      <alignment horizontal="right" wrapText="1"/>
    </xf>
    <xf numFmtId="5" fontId="1" fillId="0" borderId="63" xfId="0" applyNumberFormat="1" applyFont="1" applyBorder="1" applyAlignment="1">
      <alignment horizontal="right" wrapText="1"/>
    </xf>
    <xf numFmtId="9" fontId="1" fillId="0" borderId="63" xfId="0" applyNumberFormat="1" applyFont="1" applyBorder="1" applyAlignment="1">
      <alignment horizontal="right" wrapText="1"/>
    </xf>
    <xf numFmtId="5" fontId="1" fillId="48" borderId="98" xfId="0" applyNumberFormat="1" applyFont="1" applyFill="1" applyBorder="1" applyAlignment="1">
      <alignment horizontal="center" wrapText="1"/>
    </xf>
    <xf numFmtId="5" fontId="1" fillId="48" borderId="97" xfId="0" applyNumberFormat="1" applyFont="1" applyFill="1" applyBorder="1" applyAlignment="1">
      <alignment horizontal="center" wrapText="1"/>
    </xf>
    <xf numFmtId="3" fontId="1" fillId="0" borderId="61" xfId="0" applyNumberFormat="1" applyFont="1" applyBorder="1" applyAlignment="1">
      <alignment horizontal="center"/>
    </xf>
    <xf numFmtId="9" fontId="1" fillId="0" borderId="61" xfId="1" applyFont="1" applyBorder="1" applyAlignment="1">
      <alignment horizontal="center"/>
    </xf>
    <xf numFmtId="9" fontId="1" fillId="0" borderId="62" xfId="1" applyFont="1" applyBorder="1" applyAlignment="1">
      <alignment horizontal="center"/>
    </xf>
    <xf numFmtId="2" fontId="0" fillId="0" borderId="0" xfId="0" applyNumberFormat="1" applyAlignment="1">
      <alignment horizontal="center"/>
    </xf>
    <xf numFmtId="0" fontId="118" fillId="63" borderId="177" xfId="0" applyFont="1" applyFill="1" applyBorder="1"/>
    <xf numFmtId="0" fontId="116" fillId="63" borderId="177" xfId="0" applyFont="1" applyFill="1" applyBorder="1" applyAlignment="1">
      <alignment vertical="center"/>
    </xf>
    <xf numFmtId="166" fontId="128" fillId="68" borderId="30" xfId="2" applyNumberFormat="1" applyFont="1" applyFill="1" applyBorder="1"/>
    <xf numFmtId="0" fontId="128" fillId="69" borderId="139" xfId="0" applyFont="1" applyFill="1" applyBorder="1"/>
    <xf numFmtId="166" fontId="1" fillId="69" borderId="112" xfId="2" applyNumberFormat="1" applyFont="1" applyFill="1" applyBorder="1"/>
    <xf numFmtId="166" fontId="128" fillId="68" borderId="30" xfId="2" applyNumberFormat="1" applyFont="1" applyFill="1" applyBorder="1" applyAlignment="1">
      <alignment horizontal="center"/>
    </xf>
    <xf numFmtId="166" fontId="1" fillId="69" borderId="112" xfId="2" applyNumberFormat="1" applyFont="1" applyFill="1" applyBorder="1" applyAlignment="1">
      <alignment horizontal="center"/>
    </xf>
    <xf numFmtId="0" fontId="128" fillId="64" borderId="44" xfId="0" applyFont="1" applyFill="1" applyBorder="1"/>
    <xf numFmtId="0" fontId="128" fillId="64" borderId="44" xfId="0" applyFont="1" applyFill="1" applyBorder="1" applyAlignment="1">
      <alignment horizontal="left"/>
    </xf>
    <xf numFmtId="165" fontId="128" fillId="64" borderId="44" xfId="4" applyNumberFormat="1" applyFont="1" applyFill="1" applyBorder="1"/>
    <xf numFmtId="43" fontId="149" fillId="75" borderId="44" xfId="4" applyFont="1" applyFill="1" applyBorder="1" applyAlignment="1">
      <alignment horizontal="center"/>
    </xf>
    <xf numFmtId="2" fontId="149" fillId="75" borderId="44" xfId="0" applyNumberFormat="1" applyFont="1" applyFill="1" applyBorder="1" applyAlignment="1">
      <alignment horizontal="center"/>
    </xf>
    <xf numFmtId="164" fontId="149" fillId="75" borderId="44" xfId="0" applyNumberFormat="1" applyFont="1" applyFill="1" applyBorder="1"/>
    <xf numFmtId="0" fontId="116" fillId="63" borderId="50" xfId="0" applyFont="1" applyFill="1" applyBorder="1" applyAlignment="1">
      <alignment horizontal="center" vertical="center"/>
    </xf>
    <xf numFmtId="165" fontId="116" fillId="63" borderId="50" xfId="4" applyNumberFormat="1" applyFont="1" applyFill="1" applyBorder="1" applyAlignment="1">
      <alignment horizontal="center" vertical="center" wrapText="1"/>
    </xf>
    <xf numFmtId="171" fontId="1" fillId="0" borderId="0" xfId="1" applyNumberFormat="1" applyFont="1"/>
    <xf numFmtId="165" fontId="1" fillId="0" borderId="50" xfId="4" applyNumberFormat="1" applyFont="1" applyBorder="1" applyAlignment="1">
      <alignment horizontal="center" vertical="top"/>
    </xf>
    <xf numFmtId="0" fontId="116" fillId="63" borderId="92" xfId="0" applyFont="1" applyFill="1" applyBorder="1" applyAlignment="1">
      <alignment horizontal="center" vertical="center"/>
    </xf>
    <xf numFmtId="0" fontId="116" fillId="63" borderId="132" xfId="0" applyFont="1" applyFill="1" applyBorder="1" applyAlignment="1">
      <alignment horizontal="center" vertical="center"/>
    </xf>
    <xf numFmtId="0" fontId="116" fillId="63" borderId="71" xfId="0" applyFont="1" applyFill="1" applyBorder="1" applyAlignment="1">
      <alignment horizontal="center" vertical="center"/>
    </xf>
    <xf numFmtId="0" fontId="116" fillId="63" borderId="73" xfId="0" applyFont="1" applyFill="1" applyBorder="1" applyAlignment="1">
      <alignment horizontal="center" vertical="center"/>
    </xf>
    <xf numFmtId="0" fontId="116" fillId="63" borderId="74" xfId="0" applyFont="1" applyFill="1" applyBorder="1" applyAlignment="1">
      <alignment horizontal="center" vertical="center"/>
    </xf>
    <xf numFmtId="0" fontId="13" fillId="0" borderId="0" xfId="0" applyFont="1" applyAlignment="1">
      <alignment horizontal="center" vertical="center"/>
    </xf>
    <xf numFmtId="0" fontId="41" fillId="0" borderId="0" xfId="762" applyFont="1" applyAlignment="1">
      <alignment horizontal="center"/>
    </xf>
    <xf numFmtId="0" fontId="108" fillId="0" borderId="0" xfId="762" applyFont="1" applyAlignment="1">
      <alignment horizontal="center"/>
    </xf>
    <xf numFmtId="0" fontId="104" fillId="65" borderId="102" xfId="762" applyFill="1" applyBorder="1" applyAlignment="1">
      <alignment horizontal="center" wrapText="1"/>
    </xf>
    <xf numFmtId="0" fontId="104" fillId="65" borderId="103" xfId="762" applyFill="1" applyBorder="1" applyAlignment="1">
      <alignment horizontal="center" wrapText="1"/>
    </xf>
    <xf numFmtId="0" fontId="104" fillId="65" borderId="98" xfId="762" applyFill="1" applyBorder="1" applyAlignment="1">
      <alignment horizontal="center" wrapText="1"/>
    </xf>
    <xf numFmtId="49" fontId="13" fillId="0" borderId="24" xfId="0" applyNumberFormat="1" applyFont="1" applyBorder="1" applyAlignment="1">
      <alignment horizontal="center"/>
    </xf>
    <xf numFmtId="0" fontId="13" fillId="0" borderId="24" xfId="0" applyFont="1" applyBorder="1" applyAlignment="1">
      <alignment horizontal="center"/>
    </xf>
    <xf numFmtId="0" fontId="26" fillId="68" borderId="68" xfId="762" quotePrefix="1" applyFont="1" applyFill="1" applyBorder="1" applyAlignment="1">
      <alignment horizontal="center"/>
    </xf>
    <xf numFmtId="0" fontId="26" fillId="68" borderId="69" xfId="762" applyFont="1" applyFill="1" applyBorder="1" applyAlignment="1">
      <alignment horizontal="center"/>
    </xf>
    <xf numFmtId="0" fontId="26" fillId="68" borderId="70" xfId="762" applyFont="1" applyFill="1" applyBorder="1" applyAlignment="1">
      <alignment horizontal="center"/>
    </xf>
    <xf numFmtId="0" fontId="26" fillId="68" borderId="82" xfId="762" quotePrefix="1" applyFont="1" applyFill="1" applyBorder="1" applyAlignment="1">
      <alignment horizontal="center"/>
    </xf>
    <xf numFmtId="0" fontId="26" fillId="68" borderId="68" xfId="762" applyFont="1" applyFill="1" applyBorder="1" applyAlignment="1">
      <alignment horizontal="center" wrapText="1"/>
    </xf>
    <xf numFmtId="0" fontId="26" fillId="68" borderId="69" xfId="762" applyFont="1" applyFill="1" applyBorder="1" applyAlignment="1">
      <alignment horizontal="center" wrapText="1"/>
    </xf>
    <xf numFmtId="0" fontId="26" fillId="68" borderId="70" xfId="762" applyFont="1" applyFill="1" applyBorder="1" applyAlignment="1">
      <alignment horizontal="center" wrapText="1"/>
    </xf>
    <xf numFmtId="0" fontId="26" fillId="68" borderId="92" xfId="762" applyFont="1" applyFill="1" applyBorder="1" applyAlignment="1">
      <alignment horizontal="center" vertical="center"/>
    </xf>
    <xf numFmtId="0" fontId="26" fillId="68" borderId="38" xfId="762" applyFont="1" applyFill="1" applyBorder="1" applyAlignment="1">
      <alignment horizontal="center" vertical="center"/>
    </xf>
    <xf numFmtId="0" fontId="116" fillId="63" borderId="71" xfId="762" applyFont="1" applyFill="1" applyBorder="1" applyAlignment="1">
      <alignment horizontal="center"/>
    </xf>
    <xf numFmtId="0" fontId="116" fillId="63" borderId="73" xfId="762" applyFont="1" applyFill="1" applyBorder="1" applyAlignment="1">
      <alignment horizontal="center"/>
    </xf>
    <xf numFmtId="0" fontId="116" fillId="63" borderId="74" xfId="762" applyFont="1" applyFill="1" applyBorder="1" applyAlignment="1">
      <alignment horizontal="center"/>
    </xf>
    <xf numFmtId="0" fontId="26" fillId="68" borderId="132" xfId="762" applyFont="1" applyFill="1" applyBorder="1" applyAlignment="1">
      <alignment horizontal="center" vertical="center"/>
    </xf>
    <xf numFmtId="0" fontId="52" fillId="0" borderId="129" xfId="0" applyFont="1" applyBorder="1" applyAlignment="1">
      <alignment horizontal="left" wrapText="1"/>
    </xf>
    <xf numFmtId="0" fontId="47" fillId="0" borderId="24" xfId="0" applyFont="1" applyBorder="1" applyAlignment="1">
      <alignment horizontal="left" wrapText="1"/>
    </xf>
    <xf numFmtId="0" fontId="47" fillId="0" borderId="39" xfId="0" applyFont="1" applyBorder="1" applyAlignment="1">
      <alignment horizontal="left" wrapText="1"/>
    </xf>
    <xf numFmtId="0" fontId="52" fillId="0" borderId="26" xfId="0" applyFont="1" applyBorder="1" applyAlignment="1">
      <alignment horizontal="left"/>
    </xf>
    <xf numFmtId="0" fontId="47" fillId="0" borderId="0" xfId="0" applyFont="1" applyAlignment="1">
      <alignment horizontal="left"/>
    </xf>
    <xf numFmtId="0" fontId="47" fillId="0" borderId="27" xfId="0" applyFont="1" applyBorder="1" applyAlignment="1">
      <alignment horizontal="left"/>
    </xf>
    <xf numFmtId="0" fontId="26" fillId="68" borderId="78" xfId="762" quotePrefix="1" applyFont="1" applyFill="1" applyBorder="1" applyAlignment="1">
      <alignment horizontal="center" vertical="center" wrapText="1"/>
    </xf>
    <xf numFmtId="0" fontId="26" fillId="68" borderId="79" xfId="762" quotePrefix="1" applyFont="1" applyFill="1" applyBorder="1" applyAlignment="1">
      <alignment horizontal="center" vertical="center" wrapText="1"/>
    </xf>
    <xf numFmtId="0" fontId="26" fillId="68" borderId="80" xfId="762" quotePrefix="1" applyFont="1" applyFill="1" applyBorder="1" applyAlignment="1">
      <alignment horizontal="center" vertical="center" wrapText="1"/>
    </xf>
    <xf numFmtId="0" fontId="13" fillId="0" borderId="0" xfId="0" applyFont="1" applyAlignment="1">
      <alignment horizontal="center"/>
    </xf>
    <xf numFmtId="0" fontId="26" fillId="48" borderId="71" xfId="0" applyFont="1" applyFill="1" applyBorder="1" applyAlignment="1">
      <alignment horizontal="center"/>
    </xf>
    <xf numFmtId="0" fontId="26" fillId="48" borderId="73" xfId="0" applyFont="1" applyFill="1" applyBorder="1" applyAlignment="1">
      <alignment horizontal="center"/>
    </xf>
    <xf numFmtId="0" fontId="26" fillId="48" borderId="74" xfId="0" applyFont="1" applyFill="1" applyBorder="1" applyAlignment="1">
      <alignment horizontal="center"/>
    </xf>
    <xf numFmtId="0" fontId="26" fillId="48" borderId="108" xfId="0" applyFont="1" applyFill="1" applyBorder="1" applyAlignment="1">
      <alignment horizontal="center"/>
    </xf>
    <xf numFmtId="0" fontId="26" fillId="48" borderId="109" xfId="0" applyFont="1" applyFill="1" applyBorder="1" applyAlignment="1">
      <alignment horizontal="center"/>
    </xf>
    <xf numFmtId="0" fontId="26" fillId="48" borderId="110" xfId="0" applyFont="1" applyFill="1" applyBorder="1" applyAlignment="1">
      <alignment horizontal="center"/>
    </xf>
    <xf numFmtId="0" fontId="116" fillId="63" borderId="78" xfId="0" applyFont="1" applyFill="1" applyBorder="1" applyAlignment="1">
      <alignment horizontal="center"/>
    </xf>
    <xf numFmtId="0" fontId="116" fillId="63" borderId="79" xfId="0" applyFont="1" applyFill="1" applyBorder="1" applyAlignment="1">
      <alignment horizontal="center"/>
    </xf>
    <xf numFmtId="0" fontId="116" fillId="63" borderId="80" xfId="0" applyFont="1" applyFill="1" applyBorder="1" applyAlignment="1">
      <alignment horizontal="center"/>
    </xf>
    <xf numFmtId="0" fontId="26" fillId="0" borderId="58" xfId="0" applyFont="1" applyBorder="1" applyAlignment="1">
      <alignment horizontal="left"/>
    </xf>
    <xf numFmtId="0" fontId="26" fillId="0" borderId="91" xfId="0" applyFont="1" applyBorder="1" applyAlignment="1">
      <alignment horizontal="left"/>
    </xf>
    <xf numFmtId="0" fontId="26" fillId="0" borderId="63" xfId="0" applyFont="1" applyBorder="1" applyAlignment="1">
      <alignment horizontal="left"/>
    </xf>
    <xf numFmtId="0" fontId="26" fillId="0" borderId="78" xfId="0" applyFont="1" applyBorder="1" applyAlignment="1">
      <alignment horizontal="left"/>
    </xf>
    <xf numFmtId="0" fontId="26" fillId="0" borderId="79" xfId="0" applyFont="1" applyBorder="1" applyAlignment="1">
      <alignment horizontal="left"/>
    </xf>
    <xf numFmtId="0" fontId="26" fillId="0" borderId="80" xfId="0" applyFont="1" applyBorder="1" applyAlignment="1">
      <alignment horizontal="left"/>
    </xf>
    <xf numFmtId="0" fontId="0" fillId="56" borderId="83" xfId="0" quotePrefix="1" applyFill="1" applyBorder="1" applyAlignment="1">
      <alignment horizontal="left" wrapText="1"/>
    </xf>
    <xf numFmtId="0" fontId="52" fillId="56" borderId="33" xfId="0" quotePrefix="1" applyFont="1" applyFill="1" applyBorder="1" applyAlignment="1">
      <alignment horizontal="left" wrapText="1"/>
    </xf>
    <xf numFmtId="0" fontId="52" fillId="56" borderId="84" xfId="0" quotePrefix="1" applyFont="1" applyFill="1" applyBorder="1" applyAlignment="1">
      <alignment horizontal="left" wrapText="1"/>
    </xf>
    <xf numFmtId="0" fontId="14" fillId="0" borderId="0" xfId="0" quotePrefix="1" applyFont="1" applyAlignment="1">
      <alignment horizontal="left" vertical="center" wrapText="1"/>
    </xf>
    <xf numFmtId="0" fontId="14" fillId="0" borderId="0" xfId="0" applyFont="1" applyAlignment="1">
      <alignment horizontal="left" vertical="center" wrapText="1"/>
    </xf>
    <xf numFmtId="0" fontId="0" fillId="56" borderId="26" xfId="0" quotePrefix="1" applyFill="1" applyBorder="1" applyAlignment="1">
      <alignment horizontal="left" wrapText="1"/>
    </xf>
    <xf numFmtId="0" fontId="52" fillId="56" borderId="0" xfId="0" quotePrefix="1" applyFont="1" applyFill="1" applyAlignment="1">
      <alignment horizontal="left" wrapText="1"/>
    </xf>
    <xf numFmtId="0" fontId="52" fillId="56" borderId="27" xfId="0" quotePrefix="1" applyFont="1" applyFill="1" applyBorder="1" applyAlignment="1">
      <alignment horizontal="left" wrapText="1"/>
    </xf>
    <xf numFmtId="0" fontId="0" fillId="56" borderId="129" xfId="0" quotePrefix="1" applyFill="1" applyBorder="1" applyAlignment="1">
      <alignment horizontal="left" wrapText="1"/>
    </xf>
    <xf numFmtId="0" fontId="52" fillId="56" borderId="24" xfId="0" quotePrefix="1" applyFont="1" applyFill="1" applyBorder="1" applyAlignment="1">
      <alignment horizontal="left" wrapText="1"/>
    </xf>
    <xf numFmtId="0" fontId="52" fillId="56" borderId="39" xfId="0" quotePrefix="1" applyFont="1" applyFill="1" applyBorder="1" applyAlignment="1">
      <alignment horizontal="left" wrapText="1"/>
    </xf>
    <xf numFmtId="0" fontId="0" fillId="0" borderId="0" xfId="0" applyAlignment="1">
      <alignment horizontal="center"/>
    </xf>
    <xf numFmtId="0" fontId="13" fillId="0" borderId="71" xfId="762" applyFont="1" applyBorder="1" applyAlignment="1">
      <alignment horizontal="center" vertical="top"/>
    </xf>
    <xf numFmtId="0" fontId="13" fillId="0" borderId="73" xfId="762" applyFont="1" applyBorder="1" applyAlignment="1">
      <alignment horizontal="center" vertical="top"/>
    </xf>
    <xf numFmtId="0" fontId="13" fillId="0" borderId="74" xfId="762" applyFont="1" applyBorder="1" applyAlignment="1">
      <alignment horizontal="center" vertical="top"/>
    </xf>
    <xf numFmtId="0" fontId="52" fillId="0" borderId="71" xfId="762" applyFont="1" applyBorder="1" applyAlignment="1">
      <alignment horizontal="left" wrapText="1"/>
    </xf>
    <xf numFmtId="0" fontId="52" fillId="0" borderId="73" xfId="762" applyFont="1" applyBorder="1" applyAlignment="1">
      <alignment horizontal="left" wrapText="1"/>
    </xf>
    <xf numFmtId="0" fontId="52" fillId="0" borderId="74" xfId="762" applyFont="1" applyBorder="1" applyAlignment="1">
      <alignment horizontal="left" wrapText="1"/>
    </xf>
    <xf numFmtId="0" fontId="12" fillId="0" borderId="26" xfId="762" applyFont="1" applyBorder="1" applyAlignment="1">
      <alignment horizontal="left" wrapText="1"/>
    </xf>
    <xf numFmtId="0" fontId="12" fillId="0" borderId="0" xfId="762" applyFont="1" applyAlignment="1">
      <alignment horizontal="left" wrapText="1"/>
    </xf>
    <xf numFmtId="0" fontId="26" fillId="64" borderId="68" xfId="762" applyFont="1" applyFill="1" applyBorder="1" applyAlignment="1">
      <alignment horizontal="center"/>
    </xf>
    <xf numFmtId="0" fontId="26" fillId="64" borderId="69" xfId="762" applyFont="1" applyFill="1" applyBorder="1" applyAlignment="1">
      <alignment horizontal="center"/>
    </xf>
    <xf numFmtId="0" fontId="26" fillId="64" borderId="70" xfId="762" applyFont="1" applyFill="1" applyBorder="1" applyAlignment="1">
      <alignment horizontal="center"/>
    </xf>
    <xf numFmtId="0" fontId="26" fillId="64" borderId="68" xfId="762" quotePrefix="1" applyFont="1" applyFill="1" applyBorder="1" applyAlignment="1">
      <alignment horizontal="center"/>
    </xf>
    <xf numFmtId="0" fontId="52" fillId="0" borderId="71" xfId="0" applyFont="1" applyBorder="1" applyAlignment="1">
      <alignment horizontal="left"/>
    </xf>
    <xf numFmtId="0" fontId="52" fillId="0" borderId="73" xfId="0" applyFont="1" applyBorder="1" applyAlignment="1">
      <alignment horizontal="left"/>
    </xf>
    <xf numFmtId="0" fontId="52" fillId="0" borderId="74" xfId="0" applyFont="1" applyBorder="1" applyAlignment="1">
      <alignment horizontal="left"/>
    </xf>
    <xf numFmtId="0" fontId="26" fillId="64" borderId="92" xfId="762" applyFont="1" applyFill="1" applyBorder="1" applyAlignment="1">
      <alignment horizontal="left"/>
    </xf>
    <xf numFmtId="0" fontId="26" fillId="64" borderId="132" xfId="762" applyFont="1" applyFill="1" applyBorder="1" applyAlignment="1">
      <alignment horizontal="left"/>
    </xf>
    <xf numFmtId="0" fontId="52" fillId="0" borderId="129" xfId="762" applyFont="1" applyBorder="1" applyAlignment="1">
      <alignment horizontal="left" wrapText="1"/>
    </xf>
    <xf numFmtId="0" fontId="52" fillId="0" borderId="24" xfId="762" applyFont="1" applyBorder="1" applyAlignment="1">
      <alignment horizontal="left" wrapText="1"/>
    </xf>
    <xf numFmtId="0" fontId="52" fillId="0" borderId="39" xfId="762" applyFont="1" applyBorder="1" applyAlignment="1">
      <alignment horizontal="left" wrapText="1"/>
    </xf>
    <xf numFmtId="0" fontId="52" fillId="0" borderId="83" xfId="762" applyFont="1" applyBorder="1" applyAlignment="1">
      <alignment horizontal="left" wrapText="1"/>
    </xf>
    <xf numFmtId="0" fontId="52" fillId="0" borderId="33" xfId="762" applyFont="1" applyBorder="1" applyAlignment="1">
      <alignment horizontal="left" wrapText="1"/>
    </xf>
    <xf numFmtId="0" fontId="52" fillId="0" borderId="84" xfId="762" applyFont="1" applyBorder="1" applyAlignment="1">
      <alignment horizontal="left" wrapText="1"/>
    </xf>
    <xf numFmtId="0" fontId="0" fillId="0" borderId="0" xfId="0" applyAlignment="1">
      <alignment horizontal="center" vertical="center" wrapText="1"/>
    </xf>
    <xf numFmtId="0" fontId="0" fillId="0" borderId="0" xfId="0" applyAlignment="1">
      <alignment horizontal="center" vertical="center"/>
    </xf>
    <xf numFmtId="0" fontId="13" fillId="0" borderId="26" xfId="0" applyFont="1" applyBorder="1" applyAlignment="1">
      <alignment horizontal="center"/>
    </xf>
    <xf numFmtId="0" fontId="113" fillId="63" borderId="129" xfId="335" applyFont="1" applyFill="1" applyBorder="1" applyAlignment="1">
      <alignment horizontal="center" wrapText="1"/>
    </xf>
    <xf numFmtId="0" fontId="113" fillId="63" borderId="24" xfId="335" applyFont="1" applyFill="1" applyBorder="1" applyAlignment="1">
      <alignment horizontal="center"/>
    </xf>
    <xf numFmtId="0" fontId="113" fillId="63" borderId="39" xfId="335" applyFont="1" applyFill="1" applyBorder="1" applyAlignment="1">
      <alignment horizontal="center"/>
    </xf>
    <xf numFmtId="0" fontId="116" fillId="63" borderId="37" xfId="762" quotePrefix="1" applyFont="1" applyFill="1" applyBorder="1" applyAlignment="1">
      <alignment horizontal="center" vertical="center"/>
    </xf>
    <xf numFmtId="0" fontId="116" fillId="63" borderId="41" xfId="762" quotePrefix="1" applyFont="1" applyFill="1" applyBorder="1" applyAlignment="1">
      <alignment horizontal="center" vertical="center"/>
    </xf>
    <xf numFmtId="0" fontId="116" fillId="63" borderId="53" xfId="762" quotePrefix="1" applyFont="1" applyFill="1" applyBorder="1" applyAlignment="1">
      <alignment horizontal="center" vertical="center"/>
    </xf>
    <xf numFmtId="0" fontId="148" fillId="0" borderId="185" xfId="942" applyFont="1" applyBorder="1" applyAlignment="1">
      <alignment horizontal="left"/>
    </xf>
    <xf numFmtId="0" fontId="141" fillId="0" borderId="0" xfId="942" applyFont="1" applyAlignment="1">
      <alignment horizontal="left"/>
    </xf>
    <xf numFmtId="0" fontId="141" fillId="0" borderId="186" xfId="942" applyFont="1" applyBorder="1" applyAlignment="1">
      <alignment horizontal="left"/>
    </xf>
    <xf numFmtId="0" fontId="141" fillId="0" borderId="182" xfId="942" applyFont="1" applyBorder="1" applyAlignment="1">
      <alignment horizontal="left" wrapText="1"/>
    </xf>
    <xf numFmtId="0" fontId="141" fillId="0" borderId="183" xfId="942" applyFont="1" applyBorder="1" applyAlignment="1">
      <alignment horizontal="left" wrapText="1"/>
    </xf>
    <xf numFmtId="0" fontId="141" fillId="0" borderId="184" xfId="942" applyFont="1" applyBorder="1" applyAlignment="1">
      <alignment horizontal="left" wrapText="1"/>
    </xf>
    <xf numFmtId="0" fontId="141" fillId="0" borderId="185" xfId="942" applyFont="1" applyBorder="1"/>
    <xf numFmtId="0" fontId="141" fillId="0" borderId="0" xfId="942" applyFont="1"/>
    <xf numFmtId="0" fontId="141" fillId="0" borderId="186" xfId="942" applyFont="1" applyBorder="1"/>
    <xf numFmtId="0" fontId="141" fillId="0" borderId="185" xfId="942" applyFont="1" applyBorder="1" applyAlignment="1">
      <alignment horizontal="left"/>
    </xf>
    <xf numFmtId="0" fontId="141" fillId="0" borderId="0" xfId="942" applyFont="1" applyAlignment="1">
      <alignment horizontal="left" wrapText="1"/>
    </xf>
    <xf numFmtId="0" fontId="148" fillId="0" borderId="187" xfId="942" applyFont="1" applyBorder="1" applyAlignment="1">
      <alignment horizontal="left" wrapText="1"/>
    </xf>
    <xf numFmtId="0" fontId="141" fillId="0" borderId="188" xfId="942" applyFont="1" applyBorder="1" applyAlignment="1">
      <alignment horizontal="left" wrapText="1"/>
    </xf>
    <xf numFmtId="0" fontId="141" fillId="0" borderId="189" xfId="942" applyFont="1" applyBorder="1" applyAlignment="1">
      <alignment horizontal="left" wrapText="1"/>
    </xf>
    <xf numFmtId="0" fontId="104" fillId="62" borderId="108" xfId="762" applyFill="1" applyBorder="1" applyAlignment="1">
      <alignment horizontal="center"/>
    </xf>
    <xf numFmtId="0" fontId="104" fillId="62" borderId="109" xfId="762" applyFill="1" applyBorder="1" applyAlignment="1">
      <alignment horizontal="center"/>
    </xf>
    <xf numFmtId="0" fontId="104" fillId="62" borderId="110" xfId="762" applyFill="1" applyBorder="1" applyAlignment="1">
      <alignment horizontal="center"/>
    </xf>
    <xf numFmtId="0" fontId="12" fillId="0" borderId="0" xfId="942" applyFont="1" applyAlignment="1">
      <alignment horizontal="left"/>
    </xf>
    <xf numFmtId="0" fontId="52" fillId="56" borderId="83" xfId="942" applyFont="1" applyFill="1" applyBorder="1" applyAlignment="1">
      <alignment horizontal="left" wrapText="1"/>
    </xf>
    <xf numFmtId="0" fontId="52" fillId="56" borderId="33" xfId="942" applyFont="1" applyFill="1" applyBorder="1" applyAlignment="1">
      <alignment horizontal="left" wrapText="1"/>
    </xf>
    <xf numFmtId="0" fontId="52" fillId="56" borderId="84" xfId="942" applyFont="1" applyFill="1" applyBorder="1" applyAlignment="1">
      <alignment horizontal="left" wrapText="1"/>
    </xf>
    <xf numFmtId="0" fontId="52" fillId="56" borderId="129" xfId="942" applyFont="1" applyFill="1" applyBorder="1" applyAlignment="1">
      <alignment horizontal="left" wrapText="1"/>
    </xf>
    <xf numFmtId="0" fontId="52" fillId="56" borderId="24" xfId="942" applyFont="1" applyFill="1" applyBorder="1" applyAlignment="1">
      <alignment horizontal="left" wrapText="1"/>
    </xf>
    <xf numFmtId="0" fontId="52" fillId="56" borderId="39" xfId="942" applyFont="1" applyFill="1" applyBorder="1" applyAlignment="1">
      <alignment horizontal="left" wrapText="1"/>
    </xf>
    <xf numFmtId="0" fontId="0" fillId="0" borderId="0" xfId="0" applyAlignment="1">
      <alignment horizontal="center" wrapText="1"/>
    </xf>
    <xf numFmtId="0" fontId="113" fillId="63" borderId="129" xfId="0" applyFont="1" applyFill="1" applyBorder="1" applyAlignment="1">
      <alignment horizontal="center" wrapText="1"/>
    </xf>
    <xf numFmtId="0" fontId="113" fillId="63" borderId="24" xfId="0" applyFont="1" applyFill="1" applyBorder="1" applyAlignment="1">
      <alignment horizontal="center" wrapText="1"/>
    </xf>
    <xf numFmtId="0" fontId="96" fillId="0" borderId="0" xfId="0" applyFont="1" applyAlignment="1">
      <alignment horizontal="left" vertical="center" wrapText="1"/>
    </xf>
    <xf numFmtId="0" fontId="0" fillId="0" borderId="0" xfId="0" applyAlignment="1">
      <alignment wrapText="1"/>
    </xf>
    <xf numFmtId="0" fontId="26" fillId="63" borderId="78" xfId="762" quotePrefix="1" applyFont="1" applyFill="1" applyBorder="1" applyAlignment="1">
      <alignment horizontal="center" vertical="center"/>
    </xf>
    <xf numFmtId="0" fontId="26" fillId="63" borderId="79" xfId="762" applyFont="1" applyFill="1" applyBorder="1" applyAlignment="1">
      <alignment horizontal="center" vertical="center"/>
    </xf>
    <xf numFmtId="0" fontId="26" fillId="63" borderId="80" xfId="762" applyFont="1" applyFill="1" applyBorder="1" applyAlignment="1">
      <alignment horizontal="center" vertical="center"/>
    </xf>
    <xf numFmtId="0" fontId="26" fillId="63" borderId="92" xfId="762" applyFont="1" applyFill="1" applyBorder="1" applyAlignment="1">
      <alignment horizontal="center" vertical="center"/>
    </xf>
    <xf numFmtId="0" fontId="26" fillId="63" borderId="132" xfId="762" applyFont="1" applyFill="1" applyBorder="1" applyAlignment="1">
      <alignment horizontal="center" vertical="center"/>
    </xf>
    <xf numFmtId="0" fontId="0" fillId="0" borderId="26" xfId="0" applyBorder="1" applyAlignment="1">
      <alignment vertical="top" wrapText="1"/>
    </xf>
    <xf numFmtId="0" fontId="0" fillId="0" borderId="0" xfId="0" applyAlignment="1">
      <alignment vertical="top" wrapText="1"/>
    </xf>
    <xf numFmtId="0" fontId="0" fillId="0" borderId="27" xfId="0" applyBorder="1" applyAlignment="1">
      <alignment vertical="top" wrapText="1"/>
    </xf>
    <xf numFmtId="0" fontId="0" fillId="0" borderId="129" xfId="0" applyBorder="1"/>
    <xf numFmtId="0" fontId="0" fillId="0" borderId="24" xfId="0" applyBorder="1"/>
    <xf numFmtId="0" fontId="0" fillId="0" borderId="39" xfId="0" applyBorder="1"/>
    <xf numFmtId="0" fontId="0" fillId="0" borderId="26" xfId="942" applyFont="1" applyBorder="1" applyAlignment="1">
      <alignment wrapText="1"/>
    </xf>
    <xf numFmtId="0" fontId="0" fillId="0" borderId="0" xfId="942" applyFont="1" applyAlignment="1">
      <alignment wrapText="1"/>
    </xf>
    <xf numFmtId="0" fontId="0" fillId="0" borderId="27" xfId="942" applyFont="1" applyBorder="1" applyAlignment="1">
      <alignment wrapText="1"/>
    </xf>
    <xf numFmtId="0" fontId="0" fillId="0" borderId="83" xfId="0" applyBorder="1" applyAlignment="1">
      <alignment vertical="top" wrapText="1"/>
    </xf>
    <xf numFmtId="0" fontId="0" fillId="0" borderId="33" xfId="0" applyBorder="1" applyAlignment="1">
      <alignment vertical="top" wrapText="1"/>
    </xf>
    <xf numFmtId="0" fontId="0" fillId="0" borderId="84" xfId="0" applyBorder="1" applyAlignment="1">
      <alignment vertical="top" wrapText="1"/>
    </xf>
    <xf numFmtId="0" fontId="116" fillId="63" borderId="78" xfId="762" quotePrefix="1" applyFont="1" applyFill="1" applyBorder="1" applyAlignment="1">
      <alignment horizontal="center" vertical="center"/>
    </xf>
    <xf numFmtId="0" fontId="116" fillId="63" borderId="79" xfId="762" quotePrefix="1" applyFont="1" applyFill="1" applyBorder="1" applyAlignment="1">
      <alignment horizontal="center" vertical="center"/>
    </xf>
    <xf numFmtId="0" fontId="116" fillId="63" borderId="80" xfId="762" quotePrefix="1" applyFont="1" applyFill="1" applyBorder="1" applyAlignment="1">
      <alignment horizontal="center" vertical="center"/>
    </xf>
    <xf numFmtId="0" fontId="26" fillId="0" borderId="58" xfId="335" applyFont="1" applyBorder="1" applyAlignment="1">
      <alignment horizontal="left"/>
    </xf>
    <xf numFmtId="0" fontId="26" fillId="0" borderId="91" xfId="335" applyFont="1" applyBorder="1" applyAlignment="1">
      <alignment horizontal="left"/>
    </xf>
    <xf numFmtId="0" fontId="26" fillId="0" borderId="63" xfId="335" applyFont="1" applyBorder="1" applyAlignment="1">
      <alignment horizontal="left"/>
    </xf>
    <xf numFmtId="0" fontId="0" fillId="0" borderId="174" xfId="335" applyFont="1" applyBorder="1" applyAlignment="1">
      <alignment horizontal="left"/>
    </xf>
    <xf numFmtId="0" fontId="0" fillId="0" borderId="36" xfId="335" applyFont="1" applyBorder="1" applyAlignment="1">
      <alignment horizontal="left"/>
    </xf>
    <xf numFmtId="0" fontId="0" fillId="0" borderId="95" xfId="335" applyFont="1" applyBorder="1" applyAlignment="1">
      <alignment horizontal="left"/>
    </xf>
    <xf numFmtId="0" fontId="52" fillId="56" borderId="71" xfId="942" applyFont="1" applyFill="1" applyBorder="1" applyAlignment="1">
      <alignment horizontal="left"/>
    </xf>
    <xf numFmtId="0" fontId="52" fillId="56" borderId="73" xfId="942" applyFont="1" applyFill="1" applyBorder="1" applyAlignment="1">
      <alignment horizontal="left"/>
    </xf>
    <xf numFmtId="0" fontId="52" fillId="56" borderId="74" xfId="942" applyFont="1" applyFill="1" applyBorder="1" applyAlignment="1">
      <alignment horizontal="left"/>
    </xf>
    <xf numFmtId="0" fontId="0" fillId="0" borderId="26"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112" fillId="0" borderId="129" xfId="942" applyFont="1" applyBorder="1" applyAlignment="1">
      <alignment wrapText="1"/>
    </xf>
    <xf numFmtId="0" fontId="112" fillId="0" borderId="24" xfId="942" applyFont="1" applyBorder="1" applyAlignment="1">
      <alignment wrapText="1"/>
    </xf>
    <xf numFmtId="0" fontId="112" fillId="0" borderId="39" xfId="942" applyFont="1" applyBorder="1" applyAlignment="1">
      <alignment wrapText="1"/>
    </xf>
    <xf numFmtId="0" fontId="0" fillId="0" borderId="37" xfId="335" applyFont="1" applyBorder="1" applyAlignment="1">
      <alignment horizontal="left"/>
    </xf>
    <xf numFmtId="0" fontId="0" fillId="0" borderId="41" xfId="335" applyFont="1" applyBorder="1" applyAlignment="1">
      <alignment horizontal="left"/>
    </xf>
    <xf numFmtId="0" fontId="0" fillId="0" borderId="53" xfId="335" applyFont="1" applyBorder="1" applyAlignment="1">
      <alignment horizontal="left"/>
    </xf>
    <xf numFmtId="0" fontId="0" fillId="0" borderId="58" xfId="335" applyFont="1" applyBorder="1" applyAlignment="1">
      <alignment horizontal="left"/>
    </xf>
    <xf numFmtId="0" fontId="0" fillId="0" borderId="91" xfId="335" applyFont="1" applyBorder="1" applyAlignment="1">
      <alignment horizontal="left"/>
    </xf>
    <xf numFmtId="0" fontId="0" fillId="0" borderId="63" xfId="335" applyFont="1" applyBorder="1" applyAlignment="1">
      <alignment horizontal="left"/>
    </xf>
    <xf numFmtId="0" fontId="0" fillId="0" borderId="102" xfId="335" applyFont="1" applyBorder="1" applyAlignment="1">
      <alignment horizontal="left"/>
    </xf>
    <xf numFmtId="0" fontId="0" fillId="0" borderId="103" xfId="335" applyFont="1" applyBorder="1" applyAlignment="1">
      <alignment horizontal="left"/>
    </xf>
    <xf numFmtId="0" fontId="0" fillId="0" borderId="98" xfId="335" applyFont="1" applyBorder="1" applyAlignment="1">
      <alignment horizontal="left"/>
    </xf>
    <xf numFmtId="0" fontId="26" fillId="64" borderId="37" xfId="335" applyFont="1" applyFill="1" applyBorder="1" applyAlignment="1">
      <alignment horizontal="left"/>
    </xf>
    <xf numFmtId="0" fontId="26" fillId="64" borderId="41" xfId="335" applyFont="1" applyFill="1" applyBorder="1" applyAlignment="1">
      <alignment horizontal="left"/>
    </xf>
    <xf numFmtId="0" fontId="26" fillId="64" borderId="53" xfId="335" applyFont="1" applyFill="1" applyBorder="1" applyAlignment="1">
      <alignment horizontal="left"/>
    </xf>
    <xf numFmtId="0" fontId="116" fillId="63" borderId="71" xfId="335" applyFont="1" applyFill="1" applyBorder="1" applyAlignment="1">
      <alignment horizontal="center"/>
    </xf>
    <xf numFmtId="0" fontId="116" fillId="63" borderId="73" xfId="335" applyFont="1" applyFill="1" applyBorder="1" applyAlignment="1">
      <alignment horizontal="center"/>
    </xf>
    <xf numFmtId="0" fontId="116" fillId="63" borderId="33" xfId="335" applyFont="1" applyFill="1" applyBorder="1" applyAlignment="1">
      <alignment horizontal="center"/>
    </xf>
    <xf numFmtId="0" fontId="116" fillId="63" borderId="84" xfId="335" applyFont="1" applyFill="1" applyBorder="1" applyAlignment="1">
      <alignment horizontal="center"/>
    </xf>
    <xf numFmtId="0" fontId="0" fillId="0" borderId="83" xfId="0" applyBorder="1" applyAlignment="1">
      <alignment horizontal="left" wrapText="1"/>
    </xf>
    <xf numFmtId="0" fontId="0" fillId="0" borderId="33" xfId="0" applyBorder="1" applyAlignment="1">
      <alignment horizontal="left" wrapText="1"/>
    </xf>
    <xf numFmtId="0" fontId="0" fillId="0" borderId="84" xfId="0" applyBorder="1" applyAlignment="1">
      <alignment horizontal="left" wrapText="1"/>
    </xf>
    <xf numFmtId="0" fontId="0" fillId="0" borderId="26" xfId="0" applyBorder="1" applyAlignment="1">
      <alignment horizontal="left" wrapText="1"/>
    </xf>
    <xf numFmtId="0" fontId="0" fillId="0" borderId="0" xfId="0" applyAlignment="1">
      <alignment horizontal="left" wrapText="1"/>
    </xf>
    <xf numFmtId="0" fontId="0" fillId="0" borderId="27" xfId="0" applyBorder="1" applyAlignment="1">
      <alignment horizontal="left" wrapText="1"/>
    </xf>
    <xf numFmtId="0" fontId="113" fillId="63" borderId="71" xfId="335" applyFont="1" applyFill="1" applyBorder="1" applyAlignment="1">
      <alignment horizontal="center"/>
    </xf>
    <xf numFmtId="0" fontId="113" fillId="63" borderId="73" xfId="335" applyFont="1" applyFill="1" applyBorder="1" applyAlignment="1">
      <alignment horizontal="center"/>
    </xf>
    <xf numFmtId="0" fontId="113" fillId="63" borderId="74" xfId="335" applyFont="1" applyFill="1" applyBorder="1" applyAlignment="1">
      <alignment horizontal="center"/>
    </xf>
    <xf numFmtId="0" fontId="0" fillId="0" borderId="0" xfId="331" applyFont="1" applyAlignment="1">
      <alignment vertical="top" wrapText="1"/>
    </xf>
    <xf numFmtId="0" fontId="113" fillId="63" borderId="71" xfId="331" applyFont="1" applyFill="1" applyBorder="1" applyAlignment="1">
      <alignment horizontal="center"/>
    </xf>
    <xf numFmtId="0" fontId="113" fillId="63" borderId="73" xfId="331" applyFont="1" applyFill="1" applyBorder="1" applyAlignment="1">
      <alignment horizontal="center"/>
    </xf>
    <xf numFmtId="0" fontId="113" fillId="63" borderId="74" xfId="331" applyFont="1" applyFill="1" applyBorder="1" applyAlignment="1">
      <alignment horizontal="center"/>
    </xf>
    <xf numFmtId="0" fontId="116" fillId="63" borderId="71" xfId="331" applyFont="1" applyFill="1" applyBorder="1" applyAlignment="1">
      <alignment horizontal="center"/>
    </xf>
    <xf numFmtId="0" fontId="116" fillId="63" borderId="73" xfId="331" applyFont="1" applyFill="1" applyBorder="1" applyAlignment="1">
      <alignment horizontal="center"/>
    </xf>
    <xf numFmtId="0" fontId="116" fillId="63" borderId="74" xfId="331" applyFont="1" applyFill="1" applyBorder="1" applyAlignment="1">
      <alignment horizontal="center"/>
    </xf>
    <xf numFmtId="0" fontId="116" fillId="63" borderId="67" xfId="331" applyFont="1" applyFill="1" applyBorder="1" applyAlignment="1">
      <alignment horizontal="center" vertical="center"/>
    </xf>
    <xf numFmtId="0" fontId="116" fillId="63" borderId="52" xfId="331" applyFont="1" applyFill="1" applyBorder="1" applyAlignment="1">
      <alignment horizontal="center" vertical="center"/>
    </xf>
    <xf numFmtId="0" fontId="116" fillId="63" borderId="47" xfId="331" applyFont="1" applyFill="1" applyBorder="1" applyAlignment="1">
      <alignment horizontal="center" vertical="center"/>
    </xf>
    <xf numFmtId="0" fontId="116" fillId="63" borderId="67" xfId="331" applyFont="1" applyFill="1" applyBorder="1" applyAlignment="1">
      <alignment horizontal="center" wrapText="1"/>
    </xf>
    <xf numFmtId="0" fontId="116" fillId="63" borderId="52" xfId="331" applyFont="1" applyFill="1" applyBorder="1" applyAlignment="1">
      <alignment horizontal="center" wrapText="1"/>
    </xf>
    <xf numFmtId="0" fontId="116" fillId="63" borderId="47" xfId="331" applyFont="1" applyFill="1" applyBorder="1" applyAlignment="1">
      <alignment horizontal="center" wrapText="1"/>
    </xf>
    <xf numFmtId="0" fontId="0" fillId="0" borderId="0" xfId="331" applyFont="1" applyAlignment="1">
      <alignment horizontal="left" wrapText="1"/>
    </xf>
    <xf numFmtId="0" fontId="0" fillId="0" borderId="0" xfId="331" applyFont="1" applyAlignment="1">
      <alignment horizontal="left" vertical="top" wrapText="1"/>
    </xf>
    <xf numFmtId="0" fontId="113" fillId="63" borderId="83" xfId="331" applyFont="1" applyFill="1" applyBorder="1" applyAlignment="1">
      <alignment horizontal="center"/>
    </xf>
    <xf numFmtId="0" fontId="113" fillId="63" borderId="33" xfId="331" applyFont="1" applyFill="1" applyBorder="1" applyAlignment="1">
      <alignment horizontal="center"/>
    </xf>
    <xf numFmtId="0" fontId="113" fillId="63" borderId="84" xfId="331" applyFont="1" applyFill="1" applyBorder="1" applyAlignment="1">
      <alignment horizontal="center"/>
    </xf>
    <xf numFmtId="0" fontId="116" fillId="63" borderId="129" xfId="331" applyFont="1" applyFill="1" applyBorder="1" applyAlignment="1">
      <alignment horizontal="center"/>
    </xf>
    <xf numFmtId="0" fontId="116" fillId="63" borderId="24" xfId="331" applyFont="1" applyFill="1" applyBorder="1" applyAlignment="1">
      <alignment horizontal="center"/>
    </xf>
    <xf numFmtId="0" fontId="116" fillId="63" borderId="39" xfId="331" applyFont="1" applyFill="1" applyBorder="1" applyAlignment="1">
      <alignment horizontal="center"/>
    </xf>
    <xf numFmtId="0" fontId="26" fillId="69" borderId="83" xfId="335" applyFont="1" applyFill="1" applyBorder="1" applyAlignment="1">
      <alignment horizontal="left"/>
    </xf>
    <xf numFmtId="0" fontId="26" fillId="69" borderId="33" xfId="335" applyFont="1" applyFill="1" applyBorder="1" applyAlignment="1">
      <alignment horizontal="left"/>
    </xf>
    <xf numFmtId="0" fontId="26" fillId="69" borderId="84" xfId="335" applyFont="1" applyFill="1" applyBorder="1" applyAlignment="1">
      <alignment horizontal="left"/>
    </xf>
    <xf numFmtId="0" fontId="26" fillId="69" borderId="26" xfId="335" applyFont="1" applyFill="1" applyBorder="1" applyAlignment="1">
      <alignment horizontal="left"/>
    </xf>
    <xf numFmtId="0" fontId="26" fillId="69" borderId="0" xfId="335" applyFont="1" applyFill="1" applyAlignment="1">
      <alignment horizontal="left"/>
    </xf>
    <xf numFmtId="0" fontId="26" fillId="69" borderId="27" xfId="335" applyFont="1" applyFill="1" applyBorder="1" applyAlignment="1">
      <alignment horizontal="left"/>
    </xf>
    <xf numFmtId="0" fontId="26" fillId="69" borderId="108" xfId="331" applyFont="1" applyFill="1" applyBorder="1" applyAlignment="1">
      <alignment horizontal="left"/>
    </xf>
    <xf numFmtId="0" fontId="26" fillId="69" borderId="109" xfId="331" applyFont="1" applyFill="1" applyBorder="1" applyAlignment="1">
      <alignment horizontal="left"/>
    </xf>
    <xf numFmtId="0" fontId="26" fillId="69" borderId="110" xfId="331" applyFont="1" applyFill="1" applyBorder="1" applyAlignment="1">
      <alignment horizontal="left"/>
    </xf>
    <xf numFmtId="0" fontId="116" fillId="63" borderId="67" xfId="331" applyFont="1" applyFill="1" applyBorder="1"/>
    <xf numFmtId="0" fontId="116" fillId="63" borderId="52" xfId="331" applyFont="1" applyFill="1" applyBorder="1"/>
    <xf numFmtId="0" fontId="116" fillId="63" borderId="47" xfId="331" applyFont="1" applyFill="1" applyBorder="1"/>
    <xf numFmtId="0" fontId="113" fillId="63" borderId="71" xfId="0" applyFont="1" applyFill="1" applyBorder="1" applyAlignment="1">
      <alignment horizontal="center"/>
    </xf>
    <xf numFmtId="0" fontId="113" fillId="63" borderId="73" xfId="0" applyFont="1" applyFill="1" applyBorder="1" applyAlignment="1">
      <alignment horizontal="center"/>
    </xf>
    <xf numFmtId="0" fontId="113" fillId="63" borderId="74" xfId="0" applyFont="1" applyFill="1" applyBorder="1" applyAlignment="1">
      <alignment horizontal="center"/>
    </xf>
    <xf numFmtId="0" fontId="116" fillId="63" borderId="71" xfId="0" applyFont="1" applyFill="1" applyBorder="1" applyAlignment="1">
      <alignment horizontal="center"/>
    </xf>
    <xf numFmtId="0" fontId="116" fillId="63" borderId="73" xfId="0" applyFont="1" applyFill="1" applyBorder="1" applyAlignment="1">
      <alignment horizontal="center"/>
    </xf>
    <xf numFmtId="0" fontId="116" fillId="63" borderId="74" xfId="0" applyFont="1" applyFill="1" applyBorder="1" applyAlignment="1">
      <alignment horizontal="center"/>
    </xf>
    <xf numFmtId="0" fontId="116" fillId="63" borderId="67" xfId="0" applyFont="1" applyFill="1" applyBorder="1" applyAlignment="1">
      <alignment horizontal="center" vertical="center"/>
    </xf>
    <xf numFmtId="0" fontId="116" fillId="63" borderId="47" xfId="0" applyFont="1" applyFill="1" applyBorder="1" applyAlignment="1">
      <alignment horizontal="center" vertical="center"/>
    </xf>
    <xf numFmtId="0" fontId="116" fillId="63" borderId="75" xfId="0" applyFont="1" applyFill="1" applyBorder="1" applyAlignment="1">
      <alignment horizontal="center" vertical="center"/>
    </xf>
    <xf numFmtId="0" fontId="116" fillId="63" borderId="76" xfId="0" applyFont="1" applyFill="1" applyBorder="1" applyAlignment="1">
      <alignment horizontal="center" vertical="center"/>
    </xf>
    <xf numFmtId="0" fontId="116" fillId="63" borderId="77" xfId="0" applyFont="1" applyFill="1" applyBorder="1" applyAlignment="1">
      <alignment horizontal="center" vertical="center"/>
    </xf>
    <xf numFmtId="0" fontId="1" fillId="56" borderId="129" xfId="0" quotePrefix="1" applyFont="1" applyFill="1" applyBorder="1" applyAlignment="1">
      <alignment horizontal="left" wrapText="1"/>
    </xf>
    <xf numFmtId="0" fontId="141" fillId="56" borderId="24" xfId="0" applyFont="1" applyFill="1" applyBorder="1" applyAlignment="1">
      <alignment horizontal="left" wrapText="1"/>
    </xf>
    <xf numFmtId="0" fontId="141" fillId="56" borderId="39" xfId="0" applyFont="1" applyFill="1" applyBorder="1" applyAlignment="1">
      <alignment horizontal="left" wrapText="1"/>
    </xf>
    <xf numFmtId="0" fontId="147" fillId="56" borderId="83" xfId="0" applyFont="1" applyFill="1" applyBorder="1" applyAlignment="1">
      <alignment horizontal="left" vertical="top" wrapText="1"/>
    </xf>
    <xf numFmtId="0" fontId="147" fillId="56" borderId="33" xfId="0" applyFont="1" applyFill="1" applyBorder="1" applyAlignment="1">
      <alignment horizontal="left" vertical="top" wrapText="1"/>
    </xf>
    <xf numFmtId="0" fontId="147" fillId="56" borderId="84" xfId="0" applyFont="1" applyFill="1" applyBorder="1" applyAlignment="1">
      <alignment horizontal="left" vertical="top" wrapText="1"/>
    </xf>
    <xf numFmtId="0" fontId="14" fillId="0" borderId="0" xfId="0" applyFont="1" applyAlignment="1">
      <alignment horizontal="center" vertical="center" wrapText="1"/>
    </xf>
    <xf numFmtId="0" fontId="14" fillId="0" borderId="0" xfId="0" applyFont="1" applyAlignment="1">
      <alignment horizontal="center"/>
    </xf>
    <xf numFmtId="0" fontId="141" fillId="0" borderId="0" xfId="0" applyFont="1" applyAlignment="1">
      <alignment horizontal="left" wrapText="1"/>
    </xf>
    <xf numFmtId="0" fontId="128" fillId="68" borderId="192" xfId="0" applyFont="1" applyFill="1" applyBorder="1" applyAlignment="1">
      <alignment horizontal="left"/>
    </xf>
    <xf numFmtId="0" fontId="128" fillId="68" borderId="143" xfId="0" applyFont="1" applyFill="1" applyBorder="1" applyAlignment="1">
      <alignment horizontal="left"/>
    </xf>
    <xf numFmtId="0" fontId="141" fillId="0" borderId="31" xfId="762" applyFont="1" applyBorder="1" applyAlignment="1">
      <alignment horizontal="left" wrapText="1"/>
    </xf>
    <xf numFmtId="0" fontId="141" fillId="0" borderId="41" xfId="762" applyFont="1" applyBorder="1" applyAlignment="1">
      <alignment horizontal="left" wrapText="1"/>
    </xf>
    <xf numFmtId="0" fontId="141" fillId="0" borderId="42" xfId="762" applyFont="1" applyBorder="1" applyAlignment="1">
      <alignment horizontal="left" wrapText="1"/>
    </xf>
    <xf numFmtId="0" fontId="116" fillId="63" borderId="68" xfId="0" applyFont="1" applyFill="1" applyBorder="1" applyAlignment="1">
      <alignment horizontal="center" vertical="center" wrapText="1"/>
    </xf>
    <xf numFmtId="0" fontId="116" fillId="63" borderId="51" xfId="0" applyFont="1" applyFill="1" applyBorder="1" applyAlignment="1">
      <alignment horizontal="center" vertical="center" wrapText="1"/>
    </xf>
    <xf numFmtId="0" fontId="116" fillId="63" borderId="69" xfId="0" applyFont="1" applyFill="1" applyBorder="1" applyAlignment="1">
      <alignment horizontal="center" vertical="center" wrapText="1"/>
    </xf>
    <xf numFmtId="0" fontId="116" fillId="63" borderId="61" xfId="0" applyFont="1" applyFill="1" applyBorder="1" applyAlignment="1">
      <alignment horizontal="center" vertical="center" wrapText="1"/>
    </xf>
    <xf numFmtId="0" fontId="116" fillId="63" borderId="70" xfId="0" applyFont="1" applyFill="1" applyBorder="1" applyAlignment="1">
      <alignment horizontal="center" vertical="center" wrapText="1"/>
    </xf>
    <xf numFmtId="0" fontId="116" fillId="63" borderId="62" xfId="0" applyFont="1" applyFill="1" applyBorder="1" applyAlignment="1">
      <alignment horizontal="center" vertical="center" wrapText="1"/>
    </xf>
    <xf numFmtId="0" fontId="41" fillId="0" borderId="0" xfId="0" applyFont="1" applyAlignment="1">
      <alignment horizontal="left" wrapText="1"/>
    </xf>
    <xf numFmtId="0" fontId="41" fillId="0" borderId="0" xfId="0" applyFont="1" applyAlignment="1">
      <alignment horizontal="left"/>
    </xf>
    <xf numFmtId="0" fontId="116" fillId="63" borderId="161" xfId="0" applyFont="1" applyFill="1" applyBorder="1" applyAlignment="1">
      <alignment horizontal="center" vertical="center" wrapText="1"/>
    </xf>
    <xf numFmtId="0" fontId="116" fillId="63" borderId="36" xfId="0" applyFont="1" applyFill="1" applyBorder="1" applyAlignment="1">
      <alignment horizontal="center" vertical="center" wrapText="1"/>
    </xf>
    <xf numFmtId="0" fontId="116" fillId="63" borderId="175" xfId="0" applyFont="1" applyFill="1" applyBorder="1" applyAlignment="1">
      <alignment horizontal="center" vertical="center" wrapText="1"/>
    </xf>
    <xf numFmtId="0" fontId="147" fillId="0" borderId="45" xfId="0" applyFont="1" applyBorder="1" applyAlignment="1">
      <alignment horizontal="left" wrapText="1"/>
    </xf>
    <xf numFmtId="0" fontId="141" fillId="0" borderId="35" xfId="0" applyFont="1" applyBorder="1" applyAlignment="1">
      <alignment horizontal="left" wrapText="1"/>
    </xf>
    <xf numFmtId="0" fontId="141" fillId="0" borderId="0" xfId="762" applyFont="1" applyAlignment="1">
      <alignment horizontal="left" wrapText="1"/>
    </xf>
    <xf numFmtId="0" fontId="141" fillId="0" borderId="45" xfId="762" applyFont="1" applyBorder="1" applyAlignment="1">
      <alignment horizontal="left" wrapText="1"/>
    </xf>
    <xf numFmtId="0" fontId="141" fillId="0" borderId="35" xfId="762" applyFont="1" applyBorder="1" applyAlignment="1">
      <alignment horizontal="left" wrapText="1"/>
    </xf>
    <xf numFmtId="0" fontId="26" fillId="69" borderId="190" xfId="0" applyFont="1" applyFill="1" applyBorder="1" applyAlignment="1">
      <alignment horizontal="left"/>
    </xf>
    <xf numFmtId="0" fontId="26" fillId="69" borderId="109" xfId="0" applyFont="1" applyFill="1" applyBorder="1" applyAlignment="1">
      <alignment horizontal="left"/>
    </xf>
    <xf numFmtId="0" fontId="26" fillId="69" borderId="191" xfId="0" applyFont="1" applyFill="1" applyBorder="1" applyAlignment="1">
      <alignment horizontal="left"/>
    </xf>
    <xf numFmtId="0" fontId="116" fillId="63" borderId="49" xfId="0" applyFont="1" applyFill="1" applyBorder="1" applyAlignment="1">
      <alignment horizontal="center" vertical="center" wrapText="1"/>
    </xf>
    <xf numFmtId="0" fontId="116" fillId="63" borderId="50" xfId="0" applyFont="1" applyFill="1" applyBorder="1" applyAlignment="1">
      <alignment horizontal="center" vertical="center" wrapText="1"/>
    </xf>
    <xf numFmtId="0" fontId="116" fillId="63" borderId="48" xfId="0" applyFont="1" applyFill="1" applyBorder="1" applyAlignment="1">
      <alignment horizontal="center" vertical="center" wrapText="1"/>
    </xf>
    <xf numFmtId="0" fontId="116" fillId="63" borderId="61" xfId="0" quotePrefix="1" applyFont="1" applyFill="1" applyBorder="1" applyAlignment="1">
      <alignment horizontal="center" vertical="top"/>
    </xf>
    <xf numFmtId="0" fontId="116" fillId="63" borderId="61" xfId="0" applyFont="1" applyFill="1" applyBorder="1" applyAlignment="1">
      <alignment horizontal="center" vertical="top"/>
    </xf>
    <xf numFmtId="0" fontId="116" fillId="63" borderId="67" xfId="0" applyFont="1" applyFill="1" applyBorder="1" applyAlignment="1">
      <alignment horizontal="center" vertical="center" wrapText="1"/>
    </xf>
    <xf numFmtId="0" fontId="116" fillId="63" borderId="47" xfId="0" applyFont="1" applyFill="1" applyBorder="1" applyAlignment="1">
      <alignment horizontal="center" vertical="center" wrapText="1"/>
    </xf>
    <xf numFmtId="0" fontId="116" fillId="63" borderId="68" xfId="0" applyFont="1" applyFill="1" applyBorder="1" applyAlignment="1">
      <alignment horizontal="center" wrapText="1"/>
    </xf>
    <xf numFmtId="0" fontId="116" fillId="63" borderId="69" xfId="0" applyFont="1" applyFill="1" applyBorder="1" applyAlignment="1">
      <alignment horizontal="center"/>
    </xf>
    <xf numFmtId="0" fontId="116" fillId="63" borderId="70" xfId="0" applyFont="1" applyFill="1" applyBorder="1" applyAlignment="1">
      <alignment horizontal="center"/>
    </xf>
    <xf numFmtId="44" fontId="116" fillId="63" borderId="67" xfId="2" quotePrefix="1" applyFont="1" applyFill="1" applyBorder="1" applyAlignment="1">
      <alignment horizontal="center" wrapText="1"/>
    </xf>
    <xf numFmtId="44" fontId="116" fillId="63" borderId="47" xfId="2" applyFont="1" applyFill="1" applyBorder="1" applyAlignment="1">
      <alignment horizontal="center" wrapText="1"/>
    </xf>
    <xf numFmtId="0" fontId="130" fillId="0" borderId="0" xfId="0" applyFont="1" applyAlignment="1">
      <alignment horizontal="left"/>
    </xf>
    <xf numFmtId="165" fontId="26" fillId="68" borderId="76" xfId="4" applyNumberFormat="1" applyFont="1" applyFill="1" applyBorder="1" applyAlignment="1">
      <alignment horizontal="center" wrapText="1"/>
    </xf>
    <xf numFmtId="165" fontId="26" fillId="68" borderId="72" xfId="4" applyNumberFormat="1" applyFont="1" applyFill="1" applyBorder="1" applyAlignment="1">
      <alignment horizontal="center" wrapText="1"/>
    </xf>
    <xf numFmtId="165" fontId="26" fillId="68" borderId="68" xfId="4" applyNumberFormat="1" applyFont="1" applyFill="1" applyBorder="1" applyAlignment="1">
      <alignment horizontal="center" vertical="center" wrapText="1"/>
    </xf>
    <xf numFmtId="165" fontId="26" fillId="68" borderId="49" xfId="4" applyNumberFormat="1" applyFont="1" applyFill="1" applyBorder="1" applyAlignment="1">
      <alignment horizontal="center" vertical="center" wrapText="1"/>
    </xf>
    <xf numFmtId="0" fontId="141" fillId="0" borderId="71" xfId="0" applyFont="1" applyBorder="1" applyAlignment="1">
      <alignment horizontal="left" wrapText="1"/>
    </xf>
    <xf numFmtId="0" fontId="141" fillId="0" borderId="73" xfId="0" applyFont="1" applyBorder="1" applyAlignment="1">
      <alignment horizontal="left" wrapText="1"/>
    </xf>
    <xf numFmtId="0" fontId="141" fillId="0" borderId="74" xfId="0" applyFont="1" applyBorder="1" applyAlignment="1">
      <alignment horizontal="left" wrapText="1"/>
    </xf>
    <xf numFmtId="44" fontId="26" fillId="68" borderId="89" xfId="2" applyFont="1" applyFill="1" applyBorder="1" applyAlignment="1">
      <alignment horizontal="center" vertical="center" wrapText="1"/>
    </xf>
    <xf numFmtId="44" fontId="26" fillId="68" borderId="127" xfId="2" applyFont="1" applyFill="1" applyBorder="1" applyAlignment="1">
      <alignment horizontal="center" vertical="center" wrapText="1"/>
    </xf>
    <xf numFmtId="165" fontId="116" fillId="63" borderId="71" xfId="4" applyNumberFormat="1" applyFont="1" applyFill="1" applyBorder="1" applyAlignment="1">
      <alignment horizontal="center" vertical="center"/>
    </xf>
    <xf numFmtId="165" fontId="116" fillId="63" borderId="73" xfId="4" applyNumberFormat="1" applyFont="1" applyFill="1" applyBorder="1" applyAlignment="1">
      <alignment horizontal="center" vertical="center"/>
    </xf>
    <xf numFmtId="165" fontId="116" fillId="63" borderId="74" xfId="4" applyNumberFormat="1" applyFont="1" applyFill="1" applyBorder="1" applyAlignment="1">
      <alignment horizontal="center" vertical="center"/>
    </xf>
    <xf numFmtId="165" fontId="116" fillId="63" borderId="71" xfId="4" applyNumberFormat="1" applyFont="1" applyFill="1" applyBorder="1" applyAlignment="1">
      <alignment horizontal="center" vertical="center" wrapText="1"/>
    </xf>
    <xf numFmtId="165" fontId="116" fillId="63" borderId="73" xfId="4" applyNumberFormat="1" applyFont="1" applyFill="1" applyBorder="1" applyAlignment="1">
      <alignment horizontal="center" vertical="center" wrapText="1"/>
    </xf>
    <xf numFmtId="165" fontId="26" fillId="68" borderId="75" xfId="4" applyNumberFormat="1" applyFont="1" applyFill="1" applyBorder="1" applyAlignment="1">
      <alignment horizontal="center" wrapText="1"/>
    </xf>
    <xf numFmtId="165" fontId="26" fillId="68" borderId="77" xfId="4" applyNumberFormat="1" applyFont="1" applyFill="1" applyBorder="1" applyAlignment="1">
      <alignment horizontal="center" wrapText="1"/>
    </xf>
    <xf numFmtId="166" fontId="26" fillId="68" borderId="69" xfId="2" applyNumberFormat="1" applyFont="1" applyFill="1" applyBorder="1" applyAlignment="1">
      <alignment horizontal="center" vertical="center" wrapText="1"/>
    </xf>
    <xf numFmtId="166" fontId="26" fillId="68" borderId="50" xfId="2" applyNumberFormat="1" applyFont="1" applyFill="1" applyBorder="1" applyAlignment="1">
      <alignment horizontal="center" vertical="center" wrapText="1"/>
    </xf>
    <xf numFmtId="166" fontId="26" fillId="68" borderId="90" xfId="2" applyNumberFormat="1" applyFont="1" applyFill="1" applyBorder="1" applyAlignment="1">
      <alignment horizontal="center" vertical="center" wrapText="1"/>
    </xf>
    <xf numFmtId="166" fontId="26" fillId="68" borderId="34" xfId="2" applyNumberFormat="1" applyFont="1" applyFill="1" applyBorder="1" applyAlignment="1">
      <alignment horizontal="center" vertical="center" wrapText="1"/>
    </xf>
    <xf numFmtId="44" fontId="26" fillId="68" borderId="90" xfId="2" applyFont="1" applyFill="1" applyBorder="1" applyAlignment="1">
      <alignment horizontal="center" vertical="center" wrapText="1"/>
    </xf>
    <xf numFmtId="44" fontId="26" fillId="68" borderId="34" xfId="2" applyFont="1" applyFill="1" applyBorder="1" applyAlignment="1">
      <alignment horizontal="center" vertical="center" wrapText="1"/>
    </xf>
    <xf numFmtId="0" fontId="135" fillId="0" borderId="33" xfId="0" applyFont="1" applyBorder="1"/>
    <xf numFmtId="176" fontId="122" fillId="0" borderId="0" xfId="0" applyNumberFormat="1" applyFont="1" applyAlignment="1">
      <alignment horizontal="left" wrapText="1"/>
    </xf>
    <xf numFmtId="0" fontId="52" fillId="0" borderId="83" xfId="0" applyFont="1" applyBorder="1"/>
    <xf numFmtId="0" fontId="52" fillId="0" borderId="33" xfId="0" applyFont="1" applyBorder="1"/>
    <xf numFmtId="0" fontId="52" fillId="0" borderId="84" xfId="0" applyFont="1" applyBorder="1"/>
    <xf numFmtId="0" fontId="52" fillId="0" borderId="26" xfId="0" applyFont="1" applyBorder="1"/>
    <xf numFmtId="0" fontId="52" fillId="0" borderId="0" xfId="0" applyFont="1"/>
    <xf numFmtId="0" fontId="52" fillId="0" borderId="27" xfId="0" applyFont="1" applyBorder="1"/>
    <xf numFmtId="0" fontId="52" fillId="0" borderId="26" xfId="0" applyFont="1" applyBorder="1" applyAlignment="1">
      <alignment wrapText="1"/>
    </xf>
    <xf numFmtId="0" fontId="52" fillId="0" borderId="0" xfId="0" applyFont="1" applyAlignment="1">
      <alignment wrapText="1"/>
    </xf>
    <xf numFmtId="0" fontId="52" fillId="0" borderId="27" xfId="0" applyFont="1" applyBorder="1" applyAlignment="1">
      <alignment wrapText="1"/>
    </xf>
    <xf numFmtId="0" fontId="52" fillId="0" borderId="71" xfId="0" applyFont="1" applyBorder="1" applyAlignment="1">
      <alignment horizontal="left" wrapText="1"/>
    </xf>
    <xf numFmtId="0" fontId="52" fillId="0" borderId="73" xfId="0" applyFont="1" applyBorder="1" applyAlignment="1">
      <alignment horizontal="left" wrapText="1"/>
    </xf>
    <xf numFmtId="0" fontId="52" fillId="0" borderId="74" xfId="0" applyFont="1" applyBorder="1" applyAlignment="1">
      <alignment horizontal="left" wrapText="1"/>
    </xf>
    <xf numFmtId="0" fontId="13" fillId="0" borderId="71" xfId="0" applyFont="1" applyBorder="1" applyAlignment="1">
      <alignment horizontal="center"/>
    </xf>
    <xf numFmtId="0" fontId="13" fillId="0" borderId="66" xfId="0" applyFont="1" applyBorder="1" applyAlignment="1">
      <alignment horizontal="center"/>
    </xf>
    <xf numFmtId="0" fontId="116" fillId="63" borderId="66" xfId="0" applyFont="1" applyFill="1" applyBorder="1" applyAlignment="1">
      <alignment horizontal="center" vertical="center"/>
    </xf>
    <xf numFmtId="0" fontId="116" fillId="63" borderId="66" xfId="0" applyFont="1" applyFill="1" applyBorder="1" applyAlignment="1">
      <alignment horizontal="center"/>
    </xf>
    <xf numFmtId="0" fontId="52" fillId="0" borderId="0" xfId="0" applyFont="1" applyAlignment="1">
      <alignment horizontal="left" wrapText="1"/>
    </xf>
    <xf numFmtId="0" fontId="52" fillId="0" borderId="27" xfId="0" applyFont="1" applyBorder="1" applyAlignment="1">
      <alignment horizontal="left" wrapText="1"/>
    </xf>
    <xf numFmtId="0" fontId="116" fillId="63" borderId="71" xfId="0" applyFont="1" applyFill="1" applyBorder="1" applyAlignment="1">
      <alignment horizontal="center" vertical="center" wrapText="1"/>
    </xf>
    <xf numFmtId="0" fontId="116" fillId="63" borderId="73" xfId="0" applyFont="1" applyFill="1" applyBorder="1" applyAlignment="1">
      <alignment horizontal="center" vertical="center" wrapText="1"/>
    </xf>
    <xf numFmtId="0" fontId="116" fillId="63" borderId="74" xfId="0" applyFont="1" applyFill="1" applyBorder="1" applyAlignment="1">
      <alignment horizontal="center" vertical="center" wrapText="1"/>
    </xf>
    <xf numFmtId="0" fontId="52" fillId="0" borderId="24" xfId="0" applyFont="1" applyBorder="1" applyAlignment="1">
      <alignment horizontal="left" wrapText="1"/>
    </xf>
    <xf numFmtId="0" fontId="52" fillId="0" borderId="39" xfId="0" applyFont="1" applyBorder="1" applyAlignment="1">
      <alignment horizontal="left" wrapText="1"/>
    </xf>
    <xf numFmtId="0" fontId="52" fillId="0" borderId="26" xfId="0" applyFont="1" applyBorder="1" applyAlignment="1">
      <alignment horizontal="left" wrapText="1"/>
    </xf>
    <xf numFmtId="0" fontId="116" fillId="63" borderId="83" xfId="0" applyFont="1" applyFill="1" applyBorder="1" applyAlignment="1">
      <alignment horizontal="center" vertical="center" wrapText="1"/>
    </xf>
    <xf numFmtId="0" fontId="116" fillId="63" borderId="33" xfId="0" applyFont="1" applyFill="1" applyBorder="1" applyAlignment="1">
      <alignment horizontal="center" vertical="center" wrapText="1"/>
    </xf>
    <xf numFmtId="0" fontId="116" fillId="63" borderId="84" xfId="0" applyFont="1" applyFill="1" applyBorder="1" applyAlignment="1">
      <alignment horizontal="center" vertical="center" wrapText="1"/>
    </xf>
    <xf numFmtId="0" fontId="12" fillId="0" borderId="0" xfId="0" applyFont="1" applyAlignment="1">
      <alignment horizontal="left" wrapText="1"/>
    </xf>
    <xf numFmtId="0" fontId="116" fillId="63" borderId="83" xfId="0" applyFont="1" applyFill="1" applyBorder="1" applyAlignment="1" applyProtection="1">
      <alignment horizontal="center" vertical="center" wrapText="1"/>
      <protection locked="0"/>
    </xf>
    <xf numFmtId="0" fontId="116" fillId="63" borderId="33" xfId="0" applyFont="1" applyFill="1" applyBorder="1" applyAlignment="1" applyProtection="1">
      <alignment horizontal="center" vertical="center" wrapText="1"/>
      <protection locked="0"/>
    </xf>
    <xf numFmtId="0" fontId="116" fillId="63" borderId="84" xfId="0" applyFont="1" applyFill="1" applyBorder="1" applyAlignment="1" applyProtection="1">
      <alignment horizontal="center" vertical="center" wrapText="1"/>
      <protection locked="0"/>
    </xf>
    <xf numFmtId="0" fontId="116" fillId="63" borderId="71" xfId="0" applyFont="1" applyFill="1" applyBorder="1" applyAlignment="1" applyProtection="1">
      <alignment horizontal="center" vertical="center" wrapText="1"/>
      <protection locked="0"/>
    </xf>
    <xf numFmtId="0" fontId="116" fillId="63" borderId="73" xfId="0" applyFont="1" applyFill="1" applyBorder="1" applyAlignment="1" applyProtection="1">
      <alignment horizontal="center" vertical="center" wrapText="1"/>
      <protection locked="0"/>
    </xf>
    <xf numFmtId="0" fontId="116" fillId="63" borderId="74" xfId="0" applyFont="1" applyFill="1" applyBorder="1" applyAlignment="1" applyProtection="1">
      <alignment horizontal="center" vertical="center" wrapText="1"/>
      <protection locked="0"/>
    </xf>
    <xf numFmtId="0" fontId="0" fillId="0" borderId="71" xfId="0" applyBorder="1" applyAlignment="1">
      <alignment horizontal="left" wrapText="1"/>
    </xf>
    <xf numFmtId="0" fontId="0" fillId="0" borderId="73" xfId="0" applyBorder="1" applyAlignment="1">
      <alignment horizontal="left" wrapText="1"/>
    </xf>
    <xf numFmtId="0" fontId="0" fillId="0" borderId="74" xfId="0" applyBorder="1" applyAlignment="1">
      <alignment horizontal="left" wrapText="1"/>
    </xf>
    <xf numFmtId="0" fontId="14" fillId="0" borderId="0" xfId="0" applyFont="1" applyAlignment="1">
      <alignment horizontal="left" wrapText="1"/>
    </xf>
    <xf numFmtId="0" fontId="116" fillId="63" borderId="129" xfId="0" applyFont="1" applyFill="1" applyBorder="1" applyAlignment="1">
      <alignment horizontal="center" vertical="center" wrapText="1"/>
    </xf>
    <xf numFmtId="0" fontId="116" fillId="63" borderId="24" xfId="0" applyFont="1" applyFill="1" applyBorder="1" applyAlignment="1">
      <alignment horizontal="center" vertical="center" wrapText="1"/>
    </xf>
    <xf numFmtId="0" fontId="116" fillId="63" borderId="26" xfId="0" applyFont="1" applyFill="1" applyBorder="1" applyAlignment="1">
      <alignment horizontal="center" vertical="center" wrapText="1"/>
    </xf>
    <xf numFmtId="0" fontId="116" fillId="63" borderId="0" xfId="0" applyFont="1" applyFill="1" applyAlignment="1">
      <alignment horizontal="center" vertical="center" wrapText="1"/>
    </xf>
    <xf numFmtId="0" fontId="52" fillId="0" borderId="83" xfId="0" applyFont="1" applyBorder="1" applyAlignment="1">
      <alignment horizontal="left" wrapText="1"/>
    </xf>
    <xf numFmtId="0" fontId="52" fillId="0" borderId="33" xfId="0" applyFont="1" applyBorder="1" applyAlignment="1">
      <alignment horizontal="left" wrapText="1"/>
    </xf>
    <xf numFmtId="0" fontId="52" fillId="0" borderId="129" xfId="0" applyFont="1" applyBorder="1" applyAlignment="1">
      <alignment wrapText="1"/>
    </xf>
    <xf numFmtId="0" fontId="52" fillId="0" borderId="24" xfId="0" applyFont="1" applyBorder="1" applyAlignment="1">
      <alignment wrapText="1"/>
    </xf>
    <xf numFmtId="0" fontId="52" fillId="0" borderId="39" xfId="0" applyFont="1" applyBorder="1" applyAlignment="1">
      <alignment wrapText="1"/>
    </xf>
    <xf numFmtId="0" fontId="26" fillId="0" borderId="0" xfId="0" applyFont="1" applyAlignment="1">
      <alignment horizontal="center" vertical="center"/>
    </xf>
    <xf numFmtId="0" fontId="116" fillId="63" borderId="78" xfId="0" applyFont="1" applyFill="1" applyBorder="1" applyAlignment="1">
      <alignment horizontal="center" vertical="center" wrapText="1"/>
    </xf>
    <xf numFmtId="0" fontId="116" fillId="63" borderId="79" xfId="0" applyFont="1" applyFill="1" applyBorder="1" applyAlignment="1">
      <alignment horizontal="center" vertical="center" wrapText="1"/>
    </xf>
    <xf numFmtId="0" fontId="116" fillId="63" borderId="80" xfId="0" applyFont="1" applyFill="1" applyBorder="1" applyAlignment="1">
      <alignment horizontal="center" vertical="center" wrapText="1"/>
    </xf>
    <xf numFmtId="0" fontId="116" fillId="63" borderId="75" xfId="0" applyFont="1" applyFill="1" applyBorder="1" applyAlignment="1">
      <alignment horizontal="center" vertical="center" wrapText="1"/>
    </xf>
    <xf numFmtId="0" fontId="116" fillId="63" borderId="76" xfId="0" applyFont="1" applyFill="1" applyBorder="1" applyAlignment="1">
      <alignment horizontal="center" vertical="center" wrapText="1"/>
    </xf>
    <xf numFmtId="0" fontId="116" fillId="63" borderId="77" xfId="0" applyFont="1" applyFill="1" applyBorder="1" applyAlignment="1">
      <alignment horizontal="center" vertical="center" wrapText="1"/>
    </xf>
    <xf numFmtId="0" fontId="116" fillId="63" borderId="75" xfId="0" quotePrefix="1" applyFont="1" applyFill="1" applyBorder="1" applyAlignment="1">
      <alignment horizontal="center" vertical="center" wrapText="1"/>
    </xf>
    <xf numFmtId="0" fontId="116" fillId="63" borderId="55" xfId="0" applyFont="1" applyFill="1" applyBorder="1" applyAlignment="1">
      <alignment horizontal="center" vertical="center" wrapText="1"/>
    </xf>
    <xf numFmtId="0" fontId="118" fillId="63" borderId="56" xfId="0" applyFont="1" applyFill="1" applyBorder="1" applyAlignment="1">
      <alignment horizontal="center" vertical="center" wrapText="1"/>
    </xf>
    <xf numFmtId="0" fontId="118" fillId="63" borderId="57" xfId="0" applyFont="1" applyFill="1" applyBorder="1" applyAlignment="1">
      <alignment horizontal="center" vertical="center" wrapText="1"/>
    </xf>
    <xf numFmtId="0" fontId="52" fillId="0" borderId="24" xfId="0" applyFont="1" applyBorder="1" applyAlignment="1">
      <alignment horizontal="left"/>
    </xf>
    <xf numFmtId="0" fontId="52" fillId="0" borderId="0" xfId="0" applyFont="1" applyAlignment="1">
      <alignment horizontal="left"/>
    </xf>
    <xf numFmtId="0" fontId="116" fillId="63" borderId="42" xfId="0" quotePrefix="1" applyFont="1" applyFill="1" applyBorder="1" applyAlignment="1">
      <alignment horizontal="center" vertical="center" wrapText="1"/>
    </xf>
    <xf numFmtId="0" fontId="116" fillId="63" borderId="30" xfId="0" applyFont="1" applyFill="1" applyBorder="1" applyAlignment="1">
      <alignment horizontal="center" vertical="center" wrapText="1"/>
    </xf>
    <xf numFmtId="0" fontId="116" fillId="0" borderId="0" xfId="0" applyFont="1" applyAlignment="1">
      <alignment horizontal="center" vertical="center" wrapText="1"/>
    </xf>
    <xf numFmtId="0" fontId="0" fillId="0" borderId="83" xfId="0" applyBorder="1" applyAlignment="1">
      <alignment horizontal="left"/>
    </xf>
    <xf numFmtId="0" fontId="0" fillId="0" borderId="84" xfId="0" applyBorder="1" applyAlignment="1">
      <alignment horizontal="left"/>
    </xf>
    <xf numFmtId="0" fontId="0" fillId="0" borderId="129" xfId="0" applyBorder="1" applyAlignment="1">
      <alignment horizontal="left" wrapText="1"/>
    </xf>
    <xf numFmtId="0" fontId="0" fillId="0" borderId="39" xfId="0" applyBorder="1" applyAlignment="1">
      <alignment horizontal="left"/>
    </xf>
    <xf numFmtId="0" fontId="47" fillId="0" borderId="0" xfId="0" applyFont="1" applyAlignment="1">
      <alignment horizontal="left" wrapText="1"/>
    </xf>
    <xf numFmtId="0" fontId="116" fillId="63" borderId="71" xfId="0" applyFont="1" applyFill="1" applyBorder="1" applyAlignment="1">
      <alignment horizontal="center" wrapText="1"/>
    </xf>
    <xf numFmtId="0" fontId="116" fillId="63" borderId="74" xfId="0" applyFont="1" applyFill="1" applyBorder="1" applyAlignment="1">
      <alignment horizontal="center" wrapText="1"/>
    </xf>
    <xf numFmtId="0" fontId="116" fillId="63" borderId="73" xfId="0" applyFont="1" applyFill="1" applyBorder="1" applyAlignment="1">
      <alignment horizontal="center" wrapText="1"/>
    </xf>
    <xf numFmtId="0" fontId="52" fillId="0" borderId="26" xfId="0" applyFont="1" applyBorder="1" applyAlignment="1">
      <alignment horizontal="left" vertical="top" wrapText="1"/>
    </xf>
    <xf numFmtId="0" fontId="52" fillId="0" borderId="0" xfId="0" applyFont="1" applyAlignment="1">
      <alignment horizontal="left" vertical="top" wrapText="1"/>
    </xf>
    <xf numFmtId="0" fontId="52" fillId="0" borderId="27" xfId="0" applyFont="1" applyBorder="1" applyAlignment="1">
      <alignment horizontal="left" vertical="top" wrapText="1"/>
    </xf>
    <xf numFmtId="0" fontId="148" fillId="0" borderId="129" xfId="0" applyFont="1" applyBorder="1" applyAlignment="1">
      <alignment horizontal="left" vertical="top" wrapText="1"/>
    </xf>
    <xf numFmtId="0" fontId="52" fillId="0" borderId="24" xfId="0" applyFont="1" applyBorder="1" applyAlignment="1">
      <alignment horizontal="left" vertical="top" wrapText="1"/>
    </xf>
    <xf numFmtId="0" fontId="52" fillId="0" borderId="39" xfId="0" applyFont="1" applyBorder="1" applyAlignment="1">
      <alignment horizontal="left" vertical="top" wrapText="1"/>
    </xf>
    <xf numFmtId="0" fontId="97" fillId="0" borderId="0" xfId="0" quotePrefix="1" applyFont="1" applyAlignment="1">
      <alignment horizontal="left" vertical="top" wrapText="1"/>
    </xf>
    <xf numFmtId="0" fontId="116" fillId="63" borderId="78" xfId="0" quotePrefix="1" applyFont="1" applyFill="1" applyBorder="1" applyAlignment="1">
      <alignment horizontal="center"/>
    </xf>
    <xf numFmtId="0" fontId="116" fillId="63" borderId="79" xfId="0" quotePrefix="1" applyFont="1" applyFill="1" applyBorder="1" applyAlignment="1">
      <alignment horizontal="center"/>
    </xf>
    <xf numFmtId="0" fontId="116" fillId="63" borderId="80" xfId="0" quotePrefix="1" applyFont="1" applyFill="1" applyBorder="1" applyAlignment="1">
      <alignment horizontal="center"/>
    </xf>
    <xf numFmtId="0" fontId="0" fillId="56" borderId="0" xfId="331" applyFont="1" applyFill="1" applyAlignment="1">
      <alignment vertical="center" wrapText="1"/>
    </xf>
    <xf numFmtId="0" fontId="0" fillId="56" borderId="0" xfId="331" applyFont="1" applyFill="1" applyAlignment="1">
      <alignment vertical="center"/>
    </xf>
    <xf numFmtId="0" fontId="0" fillId="56" borderId="0" xfId="0" applyFill="1" applyAlignment="1">
      <alignment horizontal="left" wrapText="1"/>
    </xf>
    <xf numFmtId="0" fontId="0" fillId="56" borderId="0" xfId="0" applyFill="1" applyAlignment="1">
      <alignment vertical="center" wrapText="1"/>
    </xf>
    <xf numFmtId="0" fontId="13" fillId="0" borderId="0" xfId="335" applyFont="1" applyAlignment="1">
      <alignment horizontal="center" wrapText="1"/>
    </xf>
    <xf numFmtId="0" fontId="0" fillId="0" borderId="0" xfId="30978" applyFont="1" applyAlignment="1">
      <alignment vertical="top" wrapText="1"/>
    </xf>
    <xf numFmtId="0" fontId="0" fillId="0" borderId="27" xfId="30978" applyFont="1" applyBorder="1" applyAlignment="1">
      <alignment vertical="top" wrapText="1"/>
    </xf>
    <xf numFmtId="0" fontId="0" fillId="0" borderId="0" xfId="30979" applyFont="1" applyAlignment="1">
      <alignment vertical="top" wrapText="1"/>
    </xf>
    <xf numFmtId="0" fontId="0" fillId="0" borderId="27" xfId="30979" applyFont="1" applyBorder="1" applyAlignment="1">
      <alignment vertical="top" wrapText="1"/>
    </xf>
    <xf numFmtId="0" fontId="104" fillId="0" borderId="0" xfId="0" applyFont="1" applyAlignment="1">
      <alignment vertical="top" wrapText="1"/>
    </xf>
    <xf numFmtId="0" fontId="104" fillId="0" borderId="27" xfId="0" applyFont="1" applyBorder="1" applyAlignment="1">
      <alignment vertical="top" wrapText="1"/>
    </xf>
    <xf numFmtId="0" fontId="26" fillId="64" borderId="54" xfId="0" applyFont="1" applyFill="1" applyBorder="1" applyAlignment="1">
      <alignment horizontal="left" vertical="center" wrapText="1"/>
    </xf>
    <xf numFmtId="0" fontId="26" fillId="64" borderId="91" xfId="0" applyFont="1" applyFill="1" applyBorder="1" applyAlignment="1">
      <alignment horizontal="left" vertical="center" wrapText="1"/>
    </xf>
    <xf numFmtId="0" fontId="26" fillId="64" borderId="63" xfId="0" applyFont="1" applyFill="1" applyBorder="1" applyAlignment="1">
      <alignment horizontal="left" vertical="center" wrapText="1"/>
    </xf>
    <xf numFmtId="0" fontId="0" fillId="0" borderId="0" xfId="0"/>
    <xf numFmtId="0" fontId="0" fillId="0" borderId="27" xfId="0" applyBorder="1"/>
    <xf numFmtId="0" fontId="26" fillId="64" borderId="58" xfId="0" applyFont="1" applyFill="1" applyBorder="1" applyAlignment="1">
      <alignment horizontal="left" vertical="center" wrapText="1"/>
    </xf>
    <xf numFmtId="0" fontId="26" fillId="68" borderId="58" xfId="0" applyFont="1" applyFill="1" applyBorder="1" applyAlignment="1">
      <alignment horizontal="left" vertical="center" wrapText="1"/>
    </xf>
    <xf numFmtId="0" fontId="26" fillId="68" borderId="91" xfId="0" applyFont="1" applyFill="1" applyBorder="1" applyAlignment="1">
      <alignment horizontal="left" vertical="center" wrapText="1"/>
    </xf>
    <xf numFmtId="0" fontId="26" fillId="68" borderId="63" xfId="0" applyFont="1" applyFill="1" applyBorder="1" applyAlignment="1">
      <alignment horizontal="left" vertical="center" wrapText="1"/>
    </xf>
    <xf numFmtId="0" fontId="26" fillId="68" borderId="58" xfId="0" applyFont="1" applyFill="1" applyBorder="1" applyAlignment="1">
      <alignment horizontal="left" wrapText="1"/>
    </xf>
    <xf numFmtId="0" fontId="26" fillId="68" borderId="91" xfId="0" applyFont="1" applyFill="1" applyBorder="1" applyAlignment="1">
      <alignment horizontal="left" wrapText="1"/>
    </xf>
    <xf numFmtId="0" fontId="26" fillId="0" borderId="91" xfId="0" applyFont="1" applyBorder="1" applyAlignment="1">
      <alignment horizontal="left" wrapText="1"/>
    </xf>
    <xf numFmtId="0" fontId="26" fillId="68" borderId="63" xfId="0" applyFont="1" applyFill="1" applyBorder="1" applyAlignment="1">
      <alignment horizontal="left" wrapText="1"/>
    </xf>
    <xf numFmtId="0" fontId="0" fillId="0" borderId="0" xfId="0" applyAlignment="1">
      <alignment horizontal="left" vertical="center" wrapText="1"/>
    </xf>
    <xf numFmtId="0" fontId="26" fillId="69" borderId="58" xfId="0" applyFont="1" applyFill="1" applyBorder="1" applyAlignment="1">
      <alignment horizontal="left" vertical="center" wrapText="1"/>
    </xf>
    <xf numFmtId="0" fontId="26" fillId="69" borderId="91" xfId="0" applyFont="1" applyFill="1" applyBorder="1" applyAlignment="1">
      <alignment horizontal="left" vertical="center" wrapText="1"/>
    </xf>
    <xf numFmtId="0" fontId="26" fillId="69" borderId="63" xfId="0" applyFont="1" applyFill="1" applyBorder="1" applyAlignment="1">
      <alignment horizontal="left" vertical="center" wrapText="1"/>
    </xf>
    <xf numFmtId="2" fontId="26" fillId="69" borderId="58" xfId="0" applyNumberFormat="1" applyFont="1" applyFill="1" applyBorder="1" applyAlignment="1">
      <alignment horizontal="left" vertical="center" wrapText="1"/>
    </xf>
    <xf numFmtId="2" fontId="26" fillId="69" borderId="91" xfId="0" applyNumberFormat="1" applyFont="1" applyFill="1" applyBorder="1" applyAlignment="1">
      <alignment horizontal="left" vertical="center" wrapText="1"/>
    </xf>
    <xf numFmtId="1" fontId="26" fillId="69" borderId="91" xfId="0" applyNumberFormat="1" applyFont="1" applyFill="1" applyBorder="1" applyAlignment="1">
      <alignment horizontal="left" vertical="center" wrapText="1"/>
    </xf>
    <xf numFmtId="2" fontId="26" fillId="69" borderId="63" xfId="0" applyNumberFormat="1" applyFont="1" applyFill="1" applyBorder="1" applyAlignment="1">
      <alignment horizontal="left" vertical="center" wrapText="1"/>
    </xf>
    <xf numFmtId="2" fontId="26" fillId="68" borderId="58" xfId="0" applyNumberFormat="1" applyFont="1" applyFill="1" applyBorder="1" applyAlignment="1">
      <alignment horizontal="left" vertical="center" wrapText="1"/>
    </xf>
    <xf numFmtId="2" fontId="26" fillId="68" borderId="91" xfId="0" applyNumberFormat="1" applyFont="1" applyFill="1" applyBorder="1" applyAlignment="1">
      <alignment horizontal="left" vertical="center" wrapText="1"/>
    </xf>
    <xf numFmtId="1" fontId="26" fillId="68" borderId="91" xfId="0" applyNumberFormat="1" applyFont="1" applyFill="1" applyBorder="1" applyAlignment="1">
      <alignment horizontal="left" vertical="center" wrapText="1"/>
    </xf>
    <xf numFmtId="2" fontId="26" fillId="68" borderId="63" xfId="0" applyNumberFormat="1" applyFont="1" applyFill="1" applyBorder="1" applyAlignment="1">
      <alignment horizontal="left" vertical="center" wrapText="1"/>
    </xf>
    <xf numFmtId="2" fontId="26" fillId="68" borderId="58" xfId="0" applyNumberFormat="1" applyFont="1" applyFill="1" applyBorder="1" applyAlignment="1">
      <alignment horizontal="left" wrapText="1"/>
    </xf>
    <xf numFmtId="2" fontId="26" fillId="68" borderId="91" xfId="0" applyNumberFormat="1" applyFont="1" applyFill="1" applyBorder="1" applyAlignment="1">
      <alignment horizontal="left" wrapText="1"/>
    </xf>
    <xf numFmtId="1" fontId="26" fillId="68" borderId="91" xfId="0" applyNumberFormat="1" applyFont="1" applyFill="1" applyBorder="1" applyAlignment="1">
      <alignment horizontal="left" wrapText="1"/>
    </xf>
    <xf numFmtId="2" fontId="26" fillId="68" borderId="63" xfId="0" applyNumberFormat="1" applyFont="1" applyFill="1" applyBorder="1" applyAlignment="1">
      <alignment horizontal="left" wrapText="1"/>
    </xf>
    <xf numFmtId="0" fontId="26" fillId="64" borderId="78" xfId="0" applyFont="1" applyFill="1" applyBorder="1" applyAlignment="1">
      <alignment horizontal="left" vertical="center" wrapText="1"/>
    </xf>
    <xf numFmtId="0" fontId="26" fillId="64" borderId="79" xfId="0" applyFont="1" applyFill="1" applyBorder="1" applyAlignment="1">
      <alignment horizontal="left" vertical="center" wrapText="1"/>
    </xf>
    <xf numFmtId="0" fontId="26" fillId="64" borderId="80" xfId="0" applyFont="1" applyFill="1" applyBorder="1" applyAlignment="1">
      <alignment horizontal="left" vertical="center" wrapText="1"/>
    </xf>
    <xf numFmtId="0" fontId="128" fillId="64" borderId="58" xfId="0" applyFont="1" applyFill="1" applyBorder="1" applyAlignment="1">
      <alignment horizontal="left" vertical="center" wrapText="1"/>
    </xf>
    <xf numFmtId="0" fontId="128" fillId="64" borderId="91" xfId="0" applyFont="1" applyFill="1" applyBorder="1" applyAlignment="1">
      <alignment horizontal="left" vertical="center" wrapText="1"/>
    </xf>
    <xf numFmtId="0" fontId="128" fillId="64" borderId="63" xfId="0" applyFont="1" applyFill="1" applyBorder="1" applyAlignment="1">
      <alignment horizontal="left" vertical="center" wrapText="1"/>
    </xf>
    <xf numFmtId="0" fontId="128" fillId="69" borderId="58" xfId="0" applyFont="1" applyFill="1" applyBorder="1" applyAlignment="1">
      <alignment horizontal="left" vertical="center" wrapText="1"/>
    </xf>
    <xf numFmtId="0" fontId="128" fillId="69" borderId="91" xfId="0" applyFont="1" applyFill="1" applyBorder="1" applyAlignment="1">
      <alignment horizontal="left" vertical="center" wrapText="1"/>
    </xf>
    <xf numFmtId="0" fontId="128" fillId="69" borderId="63" xfId="0" applyFont="1" applyFill="1" applyBorder="1" applyAlignment="1">
      <alignment horizontal="left" vertical="center" wrapText="1"/>
    </xf>
    <xf numFmtId="0" fontId="116" fillId="63" borderId="71" xfId="30951" applyFont="1" applyFill="1" applyBorder="1" applyAlignment="1">
      <alignment horizontal="center" wrapText="1"/>
    </xf>
    <xf numFmtId="0" fontId="116" fillId="63" borderId="73" xfId="30951" applyFont="1" applyFill="1" applyBorder="1" applyAlignment="1">
      <alignment horizontal="center"/>
    </xf>
    <xf numFmtId="0" fontId="116" fillId="63" borderId="74" xfId="30951" applyFont="1" applyFill="1" applyBorder="1" applyAlignment="1">
      <alignment horizontal="center"/>
    </xf>
    <xf numFmtId="0" fontId="0" fillId="0" borderId="24" xfId="0" applyBorder="1" applyAlignment="1">
      <alignment horizontal="center"/>
    </xf>
    <xf numFmtId="17" fontId="139" fillId="0" borderId="26" xfId="0" quotePrefix="1" applyNumberFormat="1" applyFont="1" applyBorder="1" applyAlignment="1">
      <alignment horizontal="left" vertical="center" wrapText="1"/>
    </xf>
    <xf numFmtId="17" fontId="141" fillId="0" borderId="0" xfId="0" quotePrefix="1" applyNumberFormat="1" applyFont="1" applyAlignment="1">
      <alignment horizontal="left" vertical="center" wrapText="1"/>
    </xf>
    <xf numFmtId="0" fontId="141" fillId="0" borderId="26" xfId="30951" applyFont="1" applyBorder="1" applyAlignment="1">
      <alignment horizontal="left" wrapText="1"/>
    </xf>
    <xf numFmtId="0" fontId="141" fillId="0" borderId="0" xfId="30951" applyFont="1" applyAlignment="1">
      <alignment horizontal="left" wrapText="1"/>
    </xf>
    <xf numFmtId="0" fontId="141" fillId="0" borderId="27" xfId="30951" applyFont="1" applyBorder="1" applyAlignment="1">
      <alignment horizontal="left" wrapText="1"/>
    </xf>
    <xf numFmtId="0" fontId="116" fillId="63" borderId="129" xfId="0" applyFont="1" applyFill="1" applyBorder="1" applyAlignment="1">
      <alignment horizontal="center" wrapText="1"/>
    </xf>
    <xf numFmtId="0" fontId="116" fillId="63" borderId="24" xfId="0" applyFont="1" applyFill="1" applyBorder="1" applyAlignment="1">
      <alignment horizontal="center" wrapText="1"/>
    </xf>
    <xf numFmtId="0" fontId="1" fillId="0" borderId="129" xfId="30974" quotePrefix="1" applyFont="1" applyBorder="1" applyAlignment="1">
      <alignment horizontal="left" wrapText="1"/>
    </xf>
    <xf numFmtId="0" fontId="141" fillId="0" borderId="24" xfId="30974" quotePrefix="1" applyFont="1" applyBorder="1" applyAlignment="1">
      <alignment horizontal="left" wrapText="1"/>
    </xf>
    <xf numFmtId="0" fontId="141" fillId="0" borderId="39" xfId="30974" quotePrefix="1" applyFont="1" applyBorder="1" applyAlignment="1">
      <alignment horizontal="left" wrapText="1"/>
    </xf>
    <xf numFmtId="0" fontId="1" fillId="0" borderId="83" xfId="30974" quotePrefix="1" applyFont="1" applyBorder="1" applyAlignment="1">
      <alignment horizontal="left"/>
    </xf>
    <xf numFmtId="0" fontId="141" fillId="0" borderId="33" xfId="30974" quotePrefix="1" applyFont="1" applyBorder="1" applyAlignment="1">
      <alignment horizontal="left"/>
    </xf>
    <xf numFmtId="0" fontId="141" fillId="0" borderId="84" xfId="30974" quotePrefix="1" applyFont="1" applyBorder="1" applyAlignment="1">
      <alignment horizontal="left"/>
    </xf>
    <xf numFmtId="0" fontId="116" fillId="63" borderId="57" xfId="0" applyFont="1" applyFill="1" applyBorder="1" applyAlignment="1">
      <alignment horizontal="center" vertical="center" wrapText="1"/>
    </xf>
    <xf numFmtId="0" fontId="116" fillId="63" borderId="67" xfId="0" quotePrefix="1" applyFont="1" applyFill="1" applyBorder="1" applyAlignment="1">
      <alignment horizontal="center" vertical="center" wrapText="1"/>
    </xf>
    <xf numFmtId="0" fontId="116" fillId="63" borderId="92" xfId="0" applyFont="1" applyFill="1" applyBorder="1" applyAlignment="1">
      <alignment horizontal="center" vertical="center" wrapText="1"/>
    </xf>
    <xf numFmtId="0" fontId="118" fillId="63" borderId="28" xfId="0" applyFont="1" applyFill="1" applyBorder="1" applyAlignment="1">
      <alignment horizontal="center" vertical="center" wrapText="1"/>
    </xf>
    <xf numFmtId="0" fontId="1" fillId="0" borderId="26" xfId="30974" quotePrefix="1" applyFont="1" applyBorder="1" applyAlignment="1">
      <alignment horizontal="left" wrapText="1"/>
    </xf>
    <xf numFmtId="0" fontId="141" fillId="0" borderId="0" xfId="30974" quotePrefix="1" applyFont="1" applyAlignment="1">
      <alignment horizontal="left" wrapText="1"/>
    </xf>
    <xf numFmtId="0" fontId="141" fillId="0" borderId="27" xfId="30974" quotePrefix="1" applyFont="1" applyBorder="1" applyAlignment="1">
      <alignment horizontal="left" wrapText="1"/>
    </xf>
    <xf numFmtId="0" fontId="141" fillId="0" borderId="26" xfId="30974" quotePrefix="1" applyFont="1" applyBorder="1" applyAlignment="1">
      <alignment horizontal="left" wrapText="1"/>
    </xf>
    <xf numFmtId="0" fontId="1" fillId="0" borderId="26" xfId="30974" quotePrefix="1" applyFont="1" applyBorder="1" applyAlignment="1">
      <alignment horizontal="left"/>
    </xf>
    <xf numFmtId="0" fontId="141" fillId="0" borderId="0" xfId="30974" quotePrefix="1" applyFont="1" applyAlignment="1">
      <alignment horizontal="left"/>
    </xf>
    <xf numFmtId="0" fontId="141" fillId="0" borderId="27" xfId="30974" quotePrefix="1" applyFont="1" applyBorder="1" applyAlignment="1">
      <alignment horizontal="left"/>
    </xf>
    <xf numFmtId="0" fontId="26" fillId="64" borderId="69" xfId="331" applyFont="1" applyFill="1" applyBorder="1" applyAlignment="1">
      <alignment horizontal="center" vertical="center" wrapText="1"/>
    </xf>
    <xf numFmtId="0" fontId="26" fillId="64" borderId="50" xfId="331" applyFont="1" applyFill="1" applyBorder="1" applyAlignment="1">
      <alignment horizontal="center" vertical="center" wrapText="1"/>
    </xf>
    <xf numFmtId="0" fontId="138" fillId="0" borderId="26" xfId="331" applyFont="1" applyBorder="1"/>
    <xf numFmtId="0" fontId="138" fillId="0" borderId="0" xfId="331" applyFont="1"/>
    <xf numFmtId="0" fontId="26" fillId="64" borderId="33" xfId="331" applyFont="1" applyFill="1" applyBorder="1" applyAlignment="1">
      <alignment horizontal="center" vertical="center" wrapText="1"/>
    </xf>
    <xf numFmtId="0" fontId="26" fillId="64" borderId="24" xfId="331" applyFont="1" applyFill="1" applyBorder="1" applyAlignment="1">
      <alignment horizontal="center" vertical="center" wrapText="1"/>
    </xf>
    <xf numFmtId="0" fontId="26" fillId="64" borderId="68" xfId="331" applyFont="1" applyFill="1" applyBorder="1" applyAlignment="1">
      <alignment horizontal="center" vertical="center" wrapText="1"/>
    </xf>
    <xf numFmtId="0" fontId="26" fillId="64" borderId="49" xfId="331" applyFont="1" applyFill="1" applyBorder="1" applyAlignment="1">
      <alignment horizontal="center" vertical="center" wrapText="1"/>
    </xf>
    <xf numFmtId="0" fontId="26" fillId="58" borderId="67" xfId="331" applyFont="1" applyFill="1" applyBorder="1" applyAlignment="1">
      <alignment horizontal="center" vertical="center"/>
    </xf>
    <xf numFmtId="0" fontId="26" fillId="58" borderId="52" xfId="331" applyFont="1" applyFill="1" applyBorder="1" applyAlignment="1">
      <alignment horizontal="center" vertical="center"/>
    </xf>
    <xf numFmtId="0" fontId="26" fillId="58" borderId="47" xfId="331" applyFont="1" applyFill="1" applyBorder="1" applyAlignment="1">
      <alignment horizontal="center" vertical="center"/>
    </xf>
    <xf numFmtId="0" fontId="116" fillId="63" borderId="71" xfId="331" applyFont="1" applyFill="1" applyBorder="1" applyAlignment="1">
      <alignment horizontal="center" vertical="center" wrapText="1"/>
    </xf>
    <xf numFmtId="0" fontId="116" fillId="63" borderId="73" xfId="331" applyFont="1" applyFill="1" applyBorder="1" applyAlignment="1">
      <alignment horizontal="center" vertical="center" wrapText="1"/>
    </xf>
    <xf numFmtId="0" fontId="116" fillId="63" borderId="74" xfId="331" applyFont="1" applyFill="1" applyBorder="1" applyAlignment="1">
      <alignment horizontal="center" vertical="center" wrapText="1"/>
    </xf>
    <xf numFmtId="0" fontId="116" fillId="63" borderId="75" xfId="331" applyFont="1" applyFill="1" applyBorder="1" applyAlignment="1">
      <alignment horizontal="center" vertical="center" wrapText="1"/>
    </xf>
    <xf numFmtId="0" fontId="116" fillId="63" borderId="76" xfId="331" applyFont="1" applyFill="1" applyBorder="1" applyAlignment="1">
      <alignment horizontal="center" vertical="center" wrapText="1"/>
    </xf>
    <xf numFmtId="0" fontId="116" fillId="63" borderId="77" xfId="331" applyFont="1" applyFill="1" applyBorder="1" applyAlignment="1">
      <alignment horizontal="center" vertical="center" wrapText="1"/>
    </xf>
    <xf numFmtId="0" fontId="26" fillId="64" borderId="70" xfId="331" applyFont="1" applyFill="1" applyBorder="1" applyAlignment="1">
      <alignment horizontal="center" vertical="center" wrapText="1"/>
    </xf>
    <xf numFmtId="0" fontId="26" fillId="64" borderId="83" xfId="331" applyFont="1" applyFill="1" applyBorder="1" applyAlignment="1">
      <alignment horizontal="center" vertical="center" wrapText="1"/>
    </xf>
    <xf numFmtId="0" fontId="26" fillId="64" borderId="84" xfId="331" applyFont="1" applyFill="1" applyBorder="1" applyAlignment="1">
      <alignment horizontal="center" vertical="center" wrapText="1"/>
    </xf>
    <xf numFmtId="0" fontId="138" fillId="0" borderId="83" xfId="331" applyFont="1" applyBorder="1"/>
    <xf numFmtId="0" fontId="138" fillId="0" borderId="33" xfId="331" applyFont="1" applyBorder="1"/>
    <xf numFmtId="0" fontId="26" fillId="64" borderId="89" xfId="331" applyFont="1" applyFill="1" applyBorder="1" applyAlignment="1">
      <alignment horizontal="center" vertical="center" wrapText="1"/>
    </xf>
    <xf numFmtId="0" fontId="26" fillId="64" borderId="127" xfId="331" applyFont="1" applyFill="1" applyBorder="1" applyAlignment="1">
      <alignment horizontal="center" vertical="center" wrapText="1"/>
    </xf>
    <xf numFmtId="0" fontId="138" fillId="0" borderId="129" xfId="331" applyFont="1" applyBorder="1"/>
    <xf numFmtId="0" fontId="138" fillId="0" borderId="24" xfId="331" applyFont="1" applyBorder="1"/>
    <xf numFmtId="0" fontId="116" fillId="63" borderId="39" xfId="0" applyFont="1" applyFill="1" applyBorder="1" applyAlignment="1">
      <alignment horizontal="center" vertical="center" wrapText="1"/>
    </xf>
    <xf numFmtId="0" fontId="26" fillId="64" borderId="90" xfId="331" applyFont="1" applyFill="1" applyBorder="1" applyAlignment="1">
      <alignment horizontal="center" vertical="center" wrapText="1"/>
    </xf>
    <xf numFmtId="0" fontId="104" fillId="64" borderId="34" xfId="0" applyFont="1" applyFill="1" applyBorder="1" applyAlignment="1">
      <alignment horizontal="center" vertical="center" wrapText="1"/>
    </xf>
    <xf numFmtId="0" fontId="116" fillId="63" borderId="88" xfId="331" applyFont="1" applyFill="1" applyBorder="1" applyAlignment="1">
      <alignment horizontal="center" vertical="center" wrapText="1"/>
    </xf>
    <xf numFmtId="0" fontId="116" fillId="63" borderId="25" xfId="331" applyFont="1" applyFill="1" applyBorder="1" applyAlignment="1">
      <alignment horizontal="center" vertical="center" wrapText="1"/>
    </xf>
    <xf numFmtId="0" fontId="116" fillId="63" borderId="126" xfId="331" applyFont="1" applyFill="1" applyBorder="1" applyAlignment="1">
      <alignment horizontal="center" vertical="center" wrapText="1"/>
    </xf>
    <xf numFmtId="0" fontId="26" fillId="58" borderId="90" xfId="331" applyFont="1" applyFill="1" applyBorder="1" applyAlignment="1">
      <alignment horizontal="center" vertical="center" wrapText="1"/>
    </xf>
    <xf numFmtId="0" fontId="26" fillId="58" borderId="44" xfId="331" applyFont="1" applyFill="1" applyBorder="1" applyAlignment="1">
      <alignment horizontal="center" vertical="center" wrapText="1"/>
    </xf>
    <xf numFmtId="0" fontId="26" fillId="58" borderId="34" xfId="331" applyFont="1" applyFill="1" applyBorder="1" applyAlignment="1">
      <alignment horizontal="center" vertical="center" wrapText="1"/>
    </xf>
    <xf numFmtId="0" fontId="26" fillId="64" borderId="48" xfId="331" applyFont="1" applyFill="1" applyBorder="1" applyAlignment="1">
      <alignment horizontal="center" vertical="center" wrapText="1"/>
    </xf>
    <xf numFmtId="0" fontId="26" fillId="64" borderId="80" xfId="331" applyFont="1" applyFill="1" applyBorder="1" applyAlignment="1">
      <alignment horizontal="center" vertical="center" wrapText="1"/>
    </xf>
    <xf numFmtId="0" fontId="26" fillId="64" borderId="56" xfId="331" applyFont="1" applyFill="1" applyBorder="1" applyAlignment="1">
      <alignment horizontal="center" vertical="center" wrapText="1"/>
    </xf>
    <xf numFmtId="0" fontId="26" fillId="58" borderId="89" xfId="331" applyFont="1" applyFill="1" applyBorder="1" applyAlignment="1">
      <alignment horizontal="center" vertical="center" wrapText="1"/>
    </xf>
    <xf numFmtId="0" fontId="26" fillId="58" borderId="46" xfId="331" applyFont="1" applyFill="1" applyBorder="1" applyAlignment="1">
      <alignment horizontal="center" vertical="center" wrapText="1"/>
    </xf>
    <xf numFmtId="0" fontId="26" fillId="58" borderId="127" xfId="331" applyFont="1" applyFill="1" applyBorder="1" applyAlignment="1">
      <alignment horizontal="center" vertical="center" wrapText="1"/>
    </xf>
    <xf numFmtId="0" fontId="15" fillId="0" borderId="0" xfId="0" applyFont="1" applyAlignment="1">
      <alignment horizontal="left" vertical="center" wrapText="1"/>
    </xf>
    <xf numFmtId="0" fontId="113" fillId="63" borderId="71" xfId="330" applyFont="1" applyFill="1" applyBorder="1" applyAlignment="1">
      <alignment horizontal="center" vertical="center" wrapText="1"/>
    </xf>
    <xf numFmtId="0" fontId="113" fillId="63" borderId="73" xfId="330" applyFont="1" applyFill="1" applyBorder="1" applyAlignment="1">
      <alignment horizontal="center" vertical="center" wrapText="1"/>
    </xf>
    <xf numFmtId="0" fontId="113" fillId="63" borderId="74" xfId="330" applyFont="1" applyFill="1" applyBorder="1" applyAlignment="1">
      <alignment horizontal="center" vertical="center" wrapText="1"/>
    </xf>
    <xf numFmtId="0" fontId="138" fillId="0" borderId="83" xfId="3350" applyFont="1" applyBorder="1" applyAlignment="1">
      <alignment wrapText="1"/>
    </xf>
    <xf numFmtId="0" fontId="138" fillId="0" borderId="33" xfId="3350" applyFont="1" applyBorder="1" applyAlignment="1">
      <alignment wrapText="1"/>
    </xf>
    <xf numFmtId="0" fontId="138" fillId="0" borderId="84" xfId="3350" applyFont="1" applyBorder="1" applyAlignment="1">
      <alignment wrapText="1"/>
    </xf>
    <xf numFmtId="0" fontId="138" fillId="0" borderId="26" xfId="331" applyFont="1" applyBorder="1" applyAlignment="1">
      <alignment wrapText="1"/>
    </xf>
    <xf numFmtId="0" fontId="138" fillId="0" borderId="0" xfId="331" applyFont="1" applyAlignment="1">
      <alignment wrapText="1"/>
    </xf>
    <xf numFmtId="0" fontId="138" fillId="0" borderId="27" xfId="331" applyFont="1" applyBorder="1" applyAlignment="1">
      <alignment wrapText="1"/>
    </xf>
    <xf numFmtId="0" fontId="113" fillId="63" borderId="83" xfId="331" applyFont="1" applyFill="1" applyBorder="1" applyAlignment="1">
      <alignment horizontal="center" vertical="center" wrapText="1"/>
    </xf>
    <xf numFmtId="0" fontId="113" fillId="63" borderId="33" xfId="331" applyFont="1" applyFill="1" applyBorder="1" applyAlignment="1">
      <alignment horizontal="center" vertical="center" wrapText="1"/>
    </xf>
    <xf numFmtId="0" fontId="113" fillId="63" borderId="84" xfId="331" applyFont="1" applyFill="1" applyBorder="1" applyAlignment="1">
      <alignment horizontal="center" vertical="center" wrapText="1"/>
    </xf>
    <xf numFmtId="0" fontId="113" fillId="63" borderId="129" xfId="331" applyFont="1" applyFill="1" applyBorder="1" applyAlignment="1">
      <alignment horizontal="center" vertical="center" wrapText="1"/>
    </xf>
    <xf numFmtId="0" fontId="113" fillId="63" borderId="24" xfId="331" applyFont="1" applyFill="1" applyBorder="1" applyAlignment="1">
      <alignment horizontal="center" vertical="center" wrapText="1"/>
    </xf>
    <xf numFmtId="0" fontId="113" fillId="63" borderId="39" xfId="331" applyFont="1" applyFill="1" applyBorder="1" applyAlignment="1">
      <alignment horizontal="center" vertical="center" wrapText="1"/>
    </xf>
    <xf numFmtId="0" fontId="52" fillId="0" borderId="129" xfId="3350" applyFont="1" applyBorder="1" applyAlignment="1">
      <alignment wrapText="1"/>
    </xf>
    <xf numFmtId="0" fontId="52" fillId="0" borderId="24" xfId="3350" applyFont="1" applyBorder="1" applyAlignment="1">
      <alignment wrapText="1"/>
    </xf>
    <xf numFmtId="0" fontId="52" fillId="0" borderId="39" xfId="3350" applyFont="1" applyBorder="1" applyAlignment="1">
      <alignment wrapText="1"/>
    </xf>
    <xf numFmtId="0" fontId="52" fillId="0" borderId="26" xfId="3350" applyFont="1" applyBorder="1" applyAlignment="1">
      <alignment wrapText="1"/>
    </xf>
    <xf numFmtId="0" fontId="52" fillId="0" borderId="0" xfId="3350" applyFont="1" applyAlignment="1">
      <alignment wrapText="1"/>
    </xf>
    <xf numFmtId="0" fontId="52" fillId="0" borderId="27" xfId="3350" applyFont="1" applyBorder="1" applyAlignment="1">
      <alignment wrapText="1"/>
    </xf>
    <xf numFmtId="0" fontId="47" fillId="0" borderId="129" xfId="0" applyFont="1" applyBorder="1" applyAlignment="1">
      <alignment wrapText="1"/>
    </xf>
    <xf numFmtId="0" fontId="47" fillId="0" borderId="24" xfId="0" applyFont="1" applyBorder="1" applyAlignment="1">
      <alignment wrapText="1"/>
    </xf>
    <xf numFmtId="0" fontId="47" fillId="0" borderId="39" xfId="0" applyFont="1" applyBorder="1" applyAlignment="1">
      <alignment wrapText="1"/>
    </xf>
    <xf numFmtId="17" fontId="1" fillId="0" borderId="129" xfId="0" quotePrefix="1" applyNumberFormat="1" applyFont="1" applyBorder="1"/>
    <xf numFmtId="17" fontId="141" fillId="0" borderId="24" xfId="0" applyNumberFormat="1" applyFont="1" applyBorder="1"/>
    <xf numFmtId="17" fontId="141" fillId="0" borderId="39" xfId="0" applyNumberFormat="1" applyFont="1" applyBorder="1"/>
    <xf numFmtId="0" fontId="113" fillId="63" borderId="78" xfId="0" applyFont="1" applyFill="1" applyBorder="1" applyAlignment="1">
      <alignment horizontal="center" vertical="center"/>
    </xf>
    <xf numFmtId="0" fontId="113" fillId="63" borderId="79" xfId="0" applyFont="1" applyFill="1" applyBorder="1" applyAlignment="1">
      <alignment horizontal="center" vertical="center"/>
    </xf>
    <xf numFmtId="0" fontId="113" fillId="63" borderId="80" xfId="0" applyFont="1" applyFill="1" applyBorder="1" applyAlignment="1">
      <alignment horizontal="center" vertical="center"/>
    </xf>
    <xf numFmtId="17" fontId="1" fillId="0" borderId="83" xfId="0" quotePrefix="1" applyNumberFormat="1" applyFont="1" applyBorder="1"/>
    <xf numFmtId="17" fontId="141" fillId="0" borderId="33" xfId="0" applyNumberFormat="1" applyFont="1" applyBorder="1"/>
    <xf numFmtId="17" fontId="141" fillId="0" borderId="84" xfId="0" applyNumberFormat="1" applyFont="1" applyBorder="1"/>
    <xf numFmtId="17" fontId="126" fillId="0" borderId="129" xfId="0" quotePrefix="1" applyNumberFormat="1" applyFont="1" applyBorder="1"/>
    <xf numFmtId="0" fontId="138" fillId="56" borderId="26" xfId="330" applyFont="1" applyFill="1" applyBorder="1" applyAlignment="1">
      <alignment horizontal="left" vertical="top" wrapText="1"/>
    </xf>
    <xf numFmtId="0" fontId="52" fillId="56" borderId="0" xfId="330" applyFont="1" applyFill="1" applyAlignment="1">
      <alignment horizontal="left" vertical="top" wrapText="1"/>
    </xf>
    <xf numFmtId="0" fontId="52" fillId="56" borderId="27" xfId="330" applyFont="1" applyFill="1" applyBorder="1" applyAlignment="1">
      <alignment horizontal="left" vertical="top" wrapText="1"/>
    </xf>
    <xf numFmtId="0" fontId="138" fillId="56" borderId="129" xfId="330" applyFont="1" applyFill="1" applyBorder="1" applyAlignment="1">
      <alignment horizontal="left"/>
    </xf>
    <xf numFmtId="0" fontId="52" fillId="56" borderId="24" xfId="330" applyFont="1" applyFill="1" applyBorder="1" applyAlignment="1">
      <alignment horizontal="left"/>
    </xf>
    <xf numFmtId="0" fontId="52" fillId="56" borderId="39" xfId="330" applyFont="1" applyFill="1" applyBorder="1" applyAlignment="1">
      <alignment horizontal="left"/>
    </xf>
    <xf numFmtId="0" fontId="52" fillId="56" borderId="129" xfId="0" applyFont="1" applyFill="1" applyBorder="1" applyAlignment="1">
      <alignment wrapText="1"/>
    </xf>
    <xf numFmtId="0" fontId="52" fillId="56" borderId="24" xfId="0" applyFont="1" applyFill="1" applyBorder="1" applyAlignment="1">
      <alignment wrapText="1"/>
    </xf>
    <xf numFmtId="0" fontId="52" fillId="56" borderId="39" xfId="0" applyFont="1" applyFill="1" applyBorder="1" applyAlignment="1">
      <alignment wrapText="1"/>
    </xf>
    <xf numFmtId="0" fontId="15" fillId="0" borderId="0" xfId="0" applyFont="1" applyAlignment="1">
      <alignment horizontal="left" wrapText="1"/>
    </xf>
    <xf numFmtId="0" fontId="52" fillId="0" borderId="83" xfId="331" applyFont="1" applyBorder="1" applyAlignment="1">
      <alignment wrapText="1"/>
    </xf>
    <xf numFmtId="0" fontId="52" fillId="0" borderId="33" xfId="0" applyFont="1" applyBorder="1" applyAlignment="1">
      <alignment wrapText="1"/>
    </xf>
    <xf numFmtId="0" fontId="52" fillId="0" borderId="84" xfId="0" applyFont="1" applyBorder="1" applyAlignment="1">
      <alignment wrapText="1"/>
    </xf>
    <xf numFmtId="0" fontId="52" fillId="0" borderId="26" xfId="331" applyFont="1" applyBorder="1" applyAlignment="1">
      <alignment wrapText="1"/>
    </xf>
    <xf numFmtId="0" fontId="52" fillId="0" borderId="26" xfId="331" applyFont="1" applyBorder="1"/>
    <xf numFmtId="0" fontId="52" fillId="0" borderId="129" xfId="0" applyFont="1" applyBorder="1"/>
    <xf numFmtId="0" fontId="52" fillId="0" borderId="24" xfId="0" applyFont="1" applyBorder="1"/>
    <xf numFmtId="0" fontId="52" fillId="0" borderId="39" xfId="0" applyFont="1" applyBorder="1"/>
    <xf numFmtId="0" fontId="52" fillId="0" borderId="26" xfId="329" applyFont="1" applyBorder="1" applyAlignment="1">
      <alignment horizontal="left" vertical="center"/>
    </xf>
    <xf numFmtId="0" fontId="52" fillId="0" borderId="0" xfId="329" applyFont="1" applyAlignment="1">
      <alignment horizontal="left" vertical="center"/>
    </xf>
    <xf numFmtId="0" fontId="52" fillId="0" borderId="27" xfId="329" applyFont="1" applyBorder="1" applyAlignment="1">
      <alignment horizontal="left" vertical="center"/>
    </xf>
    <xf numFmtId="0" fontId="116" fillId="63" borderId="88" xfId="329" applyFont="1" applyFill="1" applyBorder="1" applyAlignment="1">
      <alignment horizontal="center" vertical="center" wrapText="1"/>
    </xf>
    <xf numFmtId="0" fontId="116" fillId="63" borderId="75" xfId="329" applyFont="1" applyFill="1" applyBorder="1" applyAlignment="1">
      <alignment horizontal="center" vertical="center" wrapText="1"/>
    </xf>
    <xf numFmtId="0" fontId="116" fillId="63" borderId="81" xfId="329" applyFont="1" applyFill="1" applyBorder="1" applyAlignment="1">
      <alignment horizontal="center" vertical="center" wrapText="1"/>
    </xf>
    <xf numFmtId="3" fontId="116" fillId="63" borderId="81" xfId="2" applyNumberFormat="1" applyFont="1" applyFill="1" applyBorder="1" applyAlignment="1">
      <alignment horizontal="center" vertical="center" wrapText="1"/>
    </xf>
    <xf numFmtId="0" fontId="52" fillId="0" borderId="26" xfId="2082" applyFont="1" applyBorder="1" applyAlignment="1">
      <alignment horizontal="left" wrapText="1"/>
    </xf>
    <xf numFmtId="0" fontId="52" fillId="0" borderId="0" xfId="2082" applyFont="1" applyAlignment="1">
      <alignment horizontal="left" wrapText="1"/>
    </xf>
    <xf numFmtId="0" fontId="52" fillId="0" borderId="27" xfId="2082" applyFont="1" applyBorder="1" applyAlignment="1">
      <alignment horizontal="left" wrapText="1"/>
    </xf>
    <xf numFmtId="0" fontId="26" fillId="64" borderId="55" xfId="0" applyFont="1" applyFill="1" applyBorder="1" applyAlignment="1">
      <alignment horizontal="center" wrapText="1"/>
    </xf>
    <xf numFmtId="0" fontId="26" fillId="64" borderId="56" xfId="0" applyFont="1" applyFill="1" applyBorder="1" applyAlignment="1">
      <alignment horizontal="center" wrapText="1"/>
    </xf>
    <xf numFmtId="0" fontId="26" fillId="64" borderId="57" xfId="0" applyFont="1" applyFill="1" applyBorder="1" applyAlignment="1">
      <alignment horizontal="center" wrapText="1"/>
    </xf>
    <xf numFmtId="0" fontId="26" fillId="64" borderId="92" xfId="0" applyFont="1" applyFill="1" applyBorder="1" applyAlignment="1">
      <alignment horizontal="center" vertical="center" wrapText="1"/>
    </xf>
    <xf numFmtId="0" fontId="0" fillId="64" borderId="132" xfId="0" applyFill="1" applyBorder="1" applyAlignment="1">
      <alignment horizontal="center" vertical="center" wrapText="1"/>
    </xf>
    <xf numFmtId="0" fontId="26" fillId="64" borderId="150" xfId="0" applyFont="1" applyFill="1" applyBorder="1" applyAlignment="1">
      <alignment horizontal="center" vertical="center" wrapText="1"/>
    </xf>
    <xf numFmtId="0" fontId="0" fillId="64" borderId="151" xfId="0" applyFill="1" applyBorder="1" applyAlignment="1">
      <alignment horizontal="center" vertical="center" wrapText="1"/>
    </xf>
    <xf numFmtId="0" fontId="116" fillId="63" borderId="49" xfId="0" applyFont="1" applyFill="1" applyBorder="1" applyAlignment="1">
      <alignment horizontal="center" wrapText="1"/>
    </xf>
    <xf numFmtId="0" fontId="116" fillId="63" borderId="50" xfId="0" applyFont="1" applyFill="1" applyBorder="1" applyAlignment="1">
      <alignment horizontal="center" wrapText="1"/>
    </xf>
    <xf numFmtId="0" fontId="116" fillId="63" borderId="48" xfId="0" applyFont="1" applyFill="1" applyBorder="1" applyAlignment="1">
      <alignment horizontal="center" wrapText="1"/>
    </xf>
    <xf numFmtId="0" fontId="116" fillId="63" borderId="75" xfId="125" applyFont="1" applyFill="1" applyBorder="1" applyAlignment="1">
      <alignment horizontal="center" wrapText="1"/>
    </xf>
    <xf numFmtId="0" fontId="116" fillId="63" borderId="76" xfId="125" applyFont="1" applyFill="1" applyBorder="1" applyAlignment="1">
      <alignment horizontal="center" wrapText="1"/>
    </xf>
    <xf numFmtId="0" fontId="116" fillId="63" borderId="77" xfId="125" applyFont="1" applyFill="1" applyBorder="1" applyAlignment="1">
      <alignment horizontal="center" wrapText="1"/>
    </xf>
    <xf numFmtId="0" fontId="42" fillId="64" borderId="44" xfId="125" applyFont="1" applyFill="1" applyBorder="1" applyAlignment="1">
      <alignment horizontal="center" vertical="center" wrapText="1"/>
    </xf>
    <xf numFmtId="0" fontId="42" fillId="64" borderId="30" xfId="125" applyFont="1" applyFill="1" applyBorder="1" applyAlignment="1">
      <alignment horizontal="center" vertical="center" wrapText="1"/>
    </xf>
    <xf numFmtId="0" fontId="42" fillId="64" borderId="46" xfId="125" applyFont="1" applyFill="1" applyBorder="1" applyAlignment="1">
      <alignment horizontal="center" vertical="center" wrapText="1"/>
    </xf>
    <xf numFmtId="0" fontId="42" fillId="64" borderId="32" xfId="125" applyFont="1" applyFill="1" applyBorder="1" applyAlignment="1">
      <alignment horizontal="center" vertical="center" wrapText="1"/>
    </xf>
    <xf numFmtId="0" fontId="42" fillId="64" borderId="61" xfId="125" applyFont="1" applyFill="1" applyBorder="1" applyAlignment="1">
      <alignment horizontal="center" vertical="center" wrapText="1"/>
    </xf>
    <xf numFmtId="0" fontId="42" fillId="64" borderId="88" xfId="125" applyFont="1" applyFill="1" applyBorder="1" applyAlignment="1">
      <alignment horizontal="center" vertical="center" wrapText="1"/>
    </xf>
    <xf numFmtId="0" fontId="42" fillId="64" borderId="25" xfId="125" applyFont="1" applyFill="1" applyBorder="1" applyAlignment="1">
      <alignment horizontal="center" vertical="center" wrapText="1"/>
    </xf>
    <xf numFmtId="0" fontId="42" fillId="64" borderId="29" xfId="125" applyFont="1" applyFill="1" applyBorder="1" applyAlignment="1">
      <alignment horizontal="center" vertical="center" wrapText="1"/>
    </xf>
    <xf numFmtId="0" fontId="138" fillId="0" borderId="129" xfId="0" applyFont="1" applyBorder="1" applyAlignment="1">
      <alignment horizontal="left" vertical="center"/>
    </xf>
    <xf numFmtId="0" fontId="138" fillId="0" borderId="24" xfId="0" applyFont="1" applyBorder="1" applyAlignment="1">
      <alignment horizontal="left" vertical="center"/>
    </xf>
    <xf numFmtId="0" fontId="138" fillId="0" borderId="39" xfId="0" applyFont="1" applyBorder="1" applyAlignment="1">
      <alignment horizontal="left" vertical="center"/>
    </xf>
    <xf numFmtId="0" fontId="116" fillId="63" borderId="75" xfId="0" applyFont="1" applyFill="1" applyBorder="1" applyAlignment="1">
      <alignment horizontal="center" wrapText="1"/>
    </xf>
    <xf numFmtId="0" fontId="116" fillId="63" borderId="76" xfId="0" applyFont="1" applyFill="1" applyBorder="1" applyAlignment="1">
      <alignment horizontal="center" wrapText="1"/>
    </xf>
    <xf numFmtId="0" fontId="116" fillId="63" borderId="77" xfId="0" applyFont="1" applyFill="1" applyBorder="1" applyAlignment="1">
      <alignment horizontal="center" wrapText="1"/>
    </xf>
    <xf numFmtId="0" fontId="118" fillId="63" borderId="76" xfId="0" applyFont="1" applyFill="1" applyBorder="1" applyAlignment="1">
      <alignment horizontal="center" wrapText="1"/>
    </xf>
    <xf numFmtId="0" fontId="118" fillId="63" borderId="77" xfId="0" applyFont="1" applyFill="1" applyBorder="1" applyAlignment="1">
      <alignment horizontal="center" wrapText="1"/>
    </xf>
    <xf numFmtId="0" fontId="42" fillId="64" borderId="92" xfId="0" applyFont="1" applyFill="1" applyBorder="1" applyAlignment="1">
      <alignment horizontal="center" vertical="center" wrapText="1"/>
    </xf>
    <xf numFmtId="0" fontId="26" fillId="64" borderId="132" xfId="0" applyFont="1" applyFill="1" applyBorder="1" applyAlignment="1">
      <alignment horizontal="center" vertical="center" wrapText="1"/>
    </xf>
    <xf numFmtId="0" fontId="26" fillId="64" borderId="88" xfId="0" applyFont="1" applyFill="1" applyBorder="1" applyAlignment="1">
      <alignment horizontal="center" vertical="center" wrapText="1"/>
    </xf>
    <xf numFmtId="0" fontId="26" fillId="64" borderId="90" xfId="0" applyFont="1" applyFill="1" applyBorder="1" applyAlignment="1">
      <alignment horizontal="center" vertical="center" wrapText="1"/>
    </xf>
    <xf numFmtId="0" fontId="26" fillId="64" borderId="89" xfId="0" applyFont="1" applyFill="1" applyBorder="1" applyAlignment="1">
      <alignment horizontal="center" vertical="center" wrapText="1"/>
    </xf>
    <xf numFmtId="0" fontId="0" fillId="64" borderId="126" xfId="0" applyFill="1" applyBorder="1" applyAlignment="1">
      <alignment horizontal="center" vertical="center" wrapText="1"/>
    </xf>
    <xf numFmtId="0" fontId="116" fillId="63" borderId="88" xfId="0" applyFont="1" applyFill="1" applyBorder="1" applyAlignment="1">
      <alignment horizontal="center" vertical="center" wrapText="1"/>
    </xf>
    <xf numFmtId="0" fontId="116" fillId="63" borderId="90" xfId="0" applyFont="1" applyFill="1" applyBorder="1" applyAlignment="1">
      <alignment horizontal="center" vertical="center" wrapText="1"/>
    </xf>
    <xf numFmtId="0" fontId="116" fillId="63" borderId="169" xfId="0" applyFont="1" applyFill="1" applyBorder="1" applyAlignment="1">
      <alignment horizontal="center" vertical="center" wrapText="1"/>
    </xf>
    <xf numFmtId="0" fontId="116" fillId="63" borderId="89" xfId="0" applyFont="1" applyFill="1" applyBorder="1" applyAlignment="1">
      <alignment horizontal="center" vertical="center" wrapText="1"/>
    </xf>
    <xf numFmtId="0" fontId="116" fillId="63" borderId="132" xfId="0" applyFont="1" applyFill="1" applyBorder="1" applyAlignment="1">
      <alignment horizontal="center" vertical="center" wrapText="1"/>
    </xf>
    <xf numFmtId="0" fontId="52" fillId="0" borderId="129" xfId="0" applyFont="1" applyBorder="1" applyAlignment="1">
      <alignment horizontal="left"/>
    </xf>
    <xf numFmtId="0" fontId="52" fillId="0" borderId="39" xfId="0" applyFont="1" applyBorder="1" applyAlignment="1">
      <alignment horizontal="left"/>
    </xf>
    <xf numFmtId="0" fontId="52" fillId="0" borderId="84" xfId="0" applyFont="1" applyBorder="1" applyAlignment="1">
      <alignment horizontal="left" wrapText="1"/>
    </xf>
    <xf numFmtId="0" fontId="52" fillId="0" borderId="0" xfId="0" quotePrefix="1" applyFont="1"/>
    <xf numFmtId="0" fontId="52" fillId="0" borderId="27" xfId="0" quotePrefix="1" applyFont="1" applyBorder="1"/>
    <xf numFmtId="0" fontId="116" fillId="63" borderId="88" xfId="0" applyFont="1" applyFill="1" applyBorder="1" applyAlignment="1">
      <alignment horizontal="center"/>
    </xf>
    <xf numFmtId="0" fontId="116" fillId="63" borderId="92" xfId="0" applyFont="1" applyFill="1" applyBorder="1" applyAlignment="1">
      <alignment horizontal="center"/>
    </xf>
    <xf numFmtId="0" fontId="116" fillId="63" borderId="68" xfId="0" quotePrefix="1" applyFont="1" applyFill="1" applyBorder="1" applyAlignment="1">
      <alignment horizontal="center" vertical="center" wrapText="1"/>
    </xf>
    <xf numFmtId="0" fontId="123" fillId="63" borderId="75" xfId="0" applyFont="1" applyFill="1" applyBorder="1" applyAlignment="1">
      <alignment horizontal="center" vertical="center" wrapText="1"/>
    </xf>
    <xf numFmtId="0" fontId="123" fillId="63" borderId="77" xfId="0" applyFont="1" applyFill="1" applyBorder="1" applyAlignment="1">
      <alignment horizontal="center" vertical="center" wrapText="1"/>
    </xf>
    <xf numFmtId="0" fontId="24" fillId="64" borderId="69" xfId="331" applyFont="1" applyFill="1" applyBorder="1" applyAlignment="1">
      <alignment horizontal="center" vertical="center" wrapText="1"/>
    </xf>
    <xf numFmtId="0" fontId="24" fillId="64" borderId="50" xfId="331" applyFont="1" applyFill="1" applyBorder="1" applyAlignment="1">
      <alignment horizontal="center" vertical="center" wrapText="1"/>
    </xf>
    <xf numFmtId="0" fontId="24" fillId="64" borderId="90" xfId="331" applyFont="1" applyFill="1" applyBorder="1" applyAlignment="1">
      <alignment horizontal="center" vertical="center" wrapText="1"/>
    </xf>
    <xf numFmtId="0" fontId="14" fillId="64" borderId="34" xfId="0" applyFont="1" applyFill="1" applyBorder="1" applyAlignment="1">
      <alignment horizontal="center" vertical="center" wrapText="1"/>
    </xf>
    <xf numFmtId="0" fontId="26" fillId="58" borderId="28" xfId="331" applyFont="1" applyFill="1" applyBorder="1" applyAlignment="1">
      <alignment horizontal="center" vertical="center"/>
    </xf>
    <xf numFmtId="0" fontId="123" fillId="63" borderId="129" xfId="331" applyFont="1" applyFill="1" applyBorder="1" applyAlignment="1">
      <alignment horizontal="center" vertical="center" wrapText="1"/>
    </xf>
    <xf numFmtId="0" fontId="123" fillId="63" borderId="24" xfId="331" applyFont="1" applyFill="1" applyBorder="1" applyAlignment="1">
      <alignment horizontal="center" vertical="center" wrapText="1"/>
    </xf>
    <xf numFmtId="0" fontId="123" fillId="63" borderId="39" xfId="331" applyFont="1" applyFill="1" applyBorder="1" applyAlignment="1">
      <alignment horizontal="center" vertical="center" wrapText="1"/>
    </xf>
    <xf numFmtId="0" fontId="123" fillId="63" borderId="126" xfId="331" applyFont="1" applyFill="1" applyBorder="1" applyAlignment="1">
      <alignment horizontal="center" vertical="center" wrapText="1"/>
    </xf>
    <xf numFmtId="0" fontId="123" fillId="63" borderId="34" xfId="331" applyFont="1" applyFill="1" applyBorder="1" applyAlignment="1">
      <alignment horizontal="center" vertical="center" wrapText="1"/>
    </xf>
    <xf numFmtId="0" fontId="123" fillId="63" borderId="127" xfId="331" applyFont="1" applyFill="1" applyBorder="1" applyAlignment="1">
      <alignment horizontal="center" vertical="center" wrapText="1"/>
    </xf>
    <xf numFmtId="0" fontId="123" fillId="63" borderId="26" xfId="331" applyFont="1" applyFill="1" applyBorder="1" applyAlignment="1">
      <alignment horizontal="center" vertical="center" wrapText="1"/>
    </xf>
    <xf numFmtId="0" fontId="123" fillId="63" borderId="0" xfId="331" applyFont="1" applyFill="1" applyAlignment="1">
      <alignment horizontal="center" vertical="center" wrapText="1"/>
    </xf>
    <xf numFmtId="0" fontId="24" fillId="64" borderId="89" xfId="331" applyFont="1" applyFill="1" applyBorder="1" applyAlignment="1">
      <alignment horizontal="center" vertical="center" wrapText="1"/>
    </xf>
    <xf numFmtId="0" fontId="24" fillId="64" borderId="127" xfId="331" applyFont="1" applyFill="1" applyBorder="1" applyAlignment="1">
      <alignment horizontal="center" vertical="center" wrapText="1"/>
    </xf>
    <xf numFmtId="0" fontId="24" fillId="64" borderId="68" xfId="331" applyFont="1" applyFill="1" applyBorder="1" applyAlignment="1">
      <alignment horizontal="center" vertical="center" wrapText="1"/>
    </xf>
    <xf numFmtId="0" fontId="24" fillId="64" borderId="49" xfId="331" applyFont="1" applyFill="1" applyBorder="1" applyAlignment="1">
      <alignment horizontal="center" vertical="center" wrapText="1"/>
    </xf>
    <xf numFmtId="0" fontId="24" fillId="64" borderId="80" xfId="331" applyFont="1" applyFill="1" applyBorder="1" applyAlignment="1">
      <alignment horizontal="center" vertical="center" wrapText="1"/>
    </xf>
    <xf numFmtId="0" fontId="24" fillId="64" borderId="56" xfId="331" applyFont="1" applyFill="1" applyBorder="1" applyAlignment="1">
      <alignment horizontal="center" vertical="center" wrapText="1"/>
    </xf>
    <xf numFmtId="0" fontId="123" fillId="63" borderId="83" xfId="0" applyFont="1" applyFill="1" applyBorder="1" applyAlignment="1">
      <alignment horizontal="center" vertical="center" wrapText="1"/>
    </xf>
    <xf numFmtId="0" fontId="123" fillId="63" borderId="33" xfId="0" applyFont="1" applyFill="1" applyBorder="1" applyAlignment="1">
      <alignment horizontal="center" vertical="center" wrapText="1"/>
    </xf>
    <xf numFmtId="0" fontId="123" fillId="63" borderId="84" xfId="0" applyFont="1" applyFill="1" applyBorder="1" applyAlignment="1">
      <alignment horizontal="center" vertical="center" wrapText="1"/>
    </xf>
    <xf numFmtId="0" fontId="123" fillId="63" borderId="129" xfId="0" applyFont="1" applyFill="1" applyBorder="1" applyAlignment="1">
      <alignment horizontal="center" vertical="center" wrapText="1"/>
    </xf>
    <xf numFmtId="0" fontId="123" fillId="63" borderId="24" xfId="0" applyFont="1" applyFill="1" applyBorder="1" applyAlignment="1">
      <alignment horizontal="center" vertical="center" wrapText="1"/>
    </xf>
    <xf numFmtId="0" fontId="123" fillId="63" borderId="39" xfId="0" applyFont="1" applyFill="1" applyBorder="1" applyAlignment="1">
      <alignment horizontal="center" vertical="center" wrapText="1"/>
    </xf>
    <xf numFmtId="0" fontId="123" fillId="63" borderId="35" xfId="331" applyFont="1" applyFill="1" applyBorder="1" applyAlignment="1">
      <alignment horizontal="center" vertical="center" wrapText="1"/>
    </xf>
    <xf numFmtId="0" fontId="123" fillId="63" borderId="43" xfId="331" applyFont="1" applyFill="1" applyBorder="1" applyAlignment="1">
      <alignment horizontal="center" vertical="center" wrapText="1"/>
    </xf>
    <xf numFmtId="0" fontId="123" fillId="63" borderId="44" xfId="331" applyFont="1" applyFill="1" applyBorder="1" applyAlignment="1">
      <alignment horizontal="center" vertical="center" wrapText="1"/>
    </xf>
    <xf numFmtId="0" fontId="123" fillId="63" borderId="46" xfId="331" applyFont="1" applyFill="1" applyBorder="1" applyAlignment="1">
      <alignment horizontal="center" vertical="center" wrapText="1"/>
    </xf>
    <xf numFmtId="0" fontId="123" fillId="63" borderId="68" xfId="331" applyFont="1" applyFill="1" applyBorder="1" applyAlignment="1">
      <alignment horizontal="center" vertical="center" wrapText="1"/>
    </xf>
    <xf numFmtId="0" fontId="123" fillId="63" borderId="69" xfId="331" applyFont="1" applyFill="1" applyBorder="1" applyAlignment="1">
      <alignment horizontal="center" vertical="center" wrapText="1"/>
    </xf>
    <xf numFmtId="0" fontId="123" fillId="63" borderId="70" xfId="331" applyFont="1" applyFill="1" applyBorder="1" applyAlignment="1">
      <alignment horizontal="center" vertical="center" wrapText="1"/>
    </xf>
    <xf numFmtId="0" fontId="123" fillId="63" borderId="83" xfId="331" applyFont="1" applyFill="1" applyBorder="1" applyAlignment="1">
      <alignment horizontal="center" vertical="center" wrapText="1"/>
    </xf>
    <xf numFmtId="0" fontId="123" fillId="63" borderId="33" xfId="331" applyFont="1" applyFill="1" applyBorder="1" applyAlignment="1">
      <alignment horizontal="center" vertical="center" wrapText="1"/>
    </xf>
    <xf numFmtId="0" fontId="123" fillId="63" borderId="84" xfId="331" applyFont="1" applyFill="1" applyBorder="1" applyAlignment="1">
      <alignment horizontal="center" vertical="center" wrapText="1"/>
    </xf>
    <xf numFmtId="0" fontId="24" fillId="64" borderId="33" xfId="331" applyFont="1" applyFill="1" applyBorder="1" applyAlignment="1">
      <alignment horizontal="center" vertical="center" wrapText="1"/>
    </xf>
    <xf numFmtId="0" fontId="24" fillId="64" borderId="24" xfId="331" applyFont="1" applyFill="1" applyBorder="1" applyAlignment="1">
      <alignment horizontal="center" vertical="center" wrapText="1"/>
    </xf>
    <xf numFmtId="0" fontId="24" fillId="64" borderId="70" xfId="331" applyFont="1" applyFill="1" applyBorder="1" applyAlignment="1">
      <alignment horizontal="center" vertical="center" wrapText="1"/>
    </xf>
    <xf numFmtId="0" fontId="24" fillId="64" borderId="48" xfId="331" applyFont="1" applyFill="1" applyBorder="1" applyAlignment="1">
      <alignment horizontal="center" vertical="center" wrapText="1"/>
    </xf>
    <xf numFmtId="17" fontId="141" fillId="0" borderId="129" xfId="0" quotePrefix="1" applyNumberFormat="1" applyFont="1" applyBorder="1"/>
    <xf numFmtId="0" fontId="52" fillId="0" borderId="129" xfId="3350" applyFont="1" applyBorder="1" applyAlignment="1">
      <alignment horizontal="left" wrapText="1"/>
    </xf>
    <xf numFmtId="0" fontId="52" fillId="0" borderId="24" xfId="3350" applyFont="1" applyBorder="1" applyAlignment="1">
      <alignment horizontal="left" wrapText="1"/>
    </xf>
    <xf numFmtId="0" fontId="52" fillId="0" borderId="39" xfId="3350" applyFont="1" applyBorder="1" applyAlignment="1">
      <alignment horizontal="left" wrapText="1"/>
    </xf>
    <xf numFmtId="0" fontId="113" fillId="63" borderId="73" xfId="330" applyFont="1" applyFill="1" applyBorder="1" applyAlignment="1">
      <alignment horizontal="center" vertical="center"/>
    </xf>
    <xf numFmtId="0" fontId="113" fillId="63" borderId="74" xfId="330" applyFont="1" applyFill="1" applyBorder="1" applyAlignment="1">
      <alignment horizontal="center" vertical="center"/>
    </xf>
    <xf numFmtId="0" fontId="138" fillId="0" borderId="83" xfId="3350" applyFont="1" applyBorder="1" applyAlignment="1">
      <alignment horizontal="left" wrapText="1"/>
    </xf>
    <xf numFmtId="0" fontId="52" fillId="0" borderId="33" xfId="3350" applyFont="1" applyBorder="1" applyAlignment="1">
      <alignment horizontal="left" wrapText="1"/>
    </xf>
    <xf numFmtId="0" fontId="138" fillId="0" borderId="26" xfId="331" applyFont="1" applyBorder="1" applyAlignment="1">
      <alignment horizontal="left" wrapText="1"/>
    </xf>
    <xf numFmtId="0" fontId="52" fillId="0" borderId="0" xfId="331" applyFont="1" applyAlignment="1">
      <alignment horizontal="left" wrapText="1"/>
    </xf>
    <xf numFmtId="0" fontId="52" fillId="0" borderId="27" xfId="331" applyFont="1" applyBorder="1" applyAlignment="1">
      <alignment horizontal="left" wrapText="1"/>
    </xf>
    <xf numFmtId="0" fontId="52" fillId="0" borderId="26" xfId="3350" applyFont="1" applyBorder="1" applyAlignment="1">
      <alignment horizontal="left" wrapText="1"/>
    </xf>
    <xf numFmtId="0" fontId="52" fillId="0" borderId="0" xfId="3350" applyFont="1" applyAlignment="1">
      <alignment horizontal="left" wrapText="1"/>
    </xf>
    <xf numFmtId="0" fontId="52" fillId="0" borderId="27" xfId="3350" applyFont="1" applyBorder="1" applyAlignment="1">
      <alignment horizontal="left" wrapText="1"/>
    </xf>
    <xf numFmtId="0" fontId="47" fillId="0" borderId="129" xfId="0" applyFont="1" applyBorder="1" applyAlignment="1">
      <alignment horizontal="left" wrapText="1"/>
    </xf>
    <xf numFmtId="17" fontId="141" fillId="0" borderId="26" xfId="0" quotePrefix="1" applyNumberFormat="1" applyFont="1" applyBorder="1"/>
    <xf numFmtId="17" fontId="141" fillId="0" borderId="0" xfId="0" applyNumberFormat="1" applyFont="1"/>
    <xf numFmtId="17" fontId="141" fillId="0" borderId="27" xfId="0" applyNumberFormat="1" applyFont="1" applyBorder="1"/>
    <xf numFmtId="17" fontId="141" fillId="0" borderId="83" xfId="0" quotePrefix="1" applyNumberFormat="1" applyFont="1" applyBorder="1"/>
    <xf numFmtId="0" fontId="138" fillId="0" borderId="26" xfId="330" applyFont="1" applyBorder="1" applyAlignment="1">
      <alignment horizontal="left" vertical="top" wrapText="1"/>
    </xf>
    <xf numFmtId="0" fontId="52" fillId="0" borderId="0" xfId="330" applyFont="1" applyAlignment="1">
      <alignment horizontal="left" vertical="top" wrapText="1"/>
    </xf>
    <xf numFmtId="0" fontId="52" fillId="0" borderId="27" xfId="330" applyFont="1" applyBorder="1" applyAlignment="1">
      <alignment horizontal="left" vertical="top" wrapText="1"/>
    </xf>
    <xf numFmtId="0" fontId="138" fillId="0" borderId="129" xfId="330" applyFont="1" applyBorder="1" applyAlignment="1">
      <alignment horizontal="left"/>
    </xf>
    <xf numFmtId="0" fontId="52" fillId="0" borderId="24" xfId="330" applyFont="1" applyBorder="1" applyAlignment="1">
      <alignment horizontal="left"/>
    </xf>
    <xf numFmtId="0" fontId="52" fillId="0" borderId="39" xfId="330" applyFont="1" applyBorder="1" applyAlignment="1">
      <alignment horizontal="left"/>
    </xf>
    <xf numFmtId="0" fontId="52" fillId="0" borderId="71" xfId="0" applyFont="1" applyBorder="1" applyAlignment="1">
      <alignment wrapText="1"/>
    </xf>
    <xf numFmtId="0" fontId="52" fillId="0" borderId="73" xfId="0" applyFont="1" applyBorder="1" applyAlignment="1">
      <alignment wrapText="1"/>
    </xf>
    <xf numFmtId="0" fontId="52" fillId="0" borderId="74" xfId="0" applyFont="1" applyBorder="1" applyAlignment="1">
      <alignment wrapText="1"/>
    </xf>
    <xf numFmtId="0" fontId="52" fillId="0" borderId="83" xfId="329" applyFont="1" applyBorder="1" applyAlignment="1">
      <alignment horizontal="left" vertical="center"/>
    </xf>
    <xf numFmtId="0" fontId="52" fillId="0" borderId="33" xfId="329" applyFont="1" applyBorder="1" applyAlignment="1">
      <alignment horizontal="left" vertical="center"/>
    </xf>
    <xf numFmtId="0" fontId="52" fillId="0" borderId="84" xfId="329" applyFont="1" applyBorder="1" applyAlignment="1">
      <alignment horizontal="left" vertical="center"/>
    </xf>
    <xf numFmtId="0" fontId="52" fillId="0" borderId="129" xfId="329" applyFont="1" applyBorder="1" applyAlignment="1">
      <alignment horizontal="left" vertical="center"/>
    </xf>
    <xf numFmtId="0" fontId="52" fillId="0" borderId="24" xfId="329" applyFont="1" applyBorder="1" applyAlignment="1">
      <alignment horizontal="left" vertical="center"/>
    </xf>
    <xf numFmtId="0" fontId="52" fillId="0" borderId="39" xfId="329" applyFont="1" applyBorder="1" applyAlignment="1">
      <alignment horizontal="left" vertical="center"/>
    </xf>
    <xf numFmtId="0" fontId="116" fillId="63" borderId="83" xfId="329" applyFont="1" applyFill="1" applyBorder="1" applyAlignment="1">
      <alignment horizontal="center" vertical="center" wrapText="1"/>
    </xf>
    <xf numFmtId="0" fontId="116" fillId="63" borderId="71" xfId="329" applyFont="1" applyFill="1" applyBorder="1" applyAlignment="1">
      <alignment horizontal="center" vertical="center" wrapText="1"/>
    </xf>
    <xf numFmtId="0" fontId="116" fillId="63" borderId="72" xfId="329" applyFont="1" applyFill="1" applyBorder="1" applyAlignment="1">
      <alignment horizontal="center" vertical="center" wrapText="1"/>
    </xf>
    <xf numFmtId="0" fontId="116" fillId="63" borderId="77" xfId="329" applyFont="1" applyFill="1" applyBorder="1" applyAlignment="1">
      <alignment horizontal="center" vertical="center" wrapText="1"/>
    </xf>
    <xf numFmtId="3" fontId="116" fillId="63" borderId="71" xfId="2" applyNumberFormat="1" applyFont="1" applyFill="1" applyBorder="1" applyAlignment="1">
      <alignment horizontal="center" vertical="center" wrapText="1"/>
    </xf>
    <xf numFmtId="3" fontId="116" fillId="63" borderId="72" xfId="2" applyNumberFormat="1" applyFont="1" applyFill="1" applyBorder="1" applyAlignment="1">
      <alignment horizontal="center" vertical="center" wrapText="1"/>
    </xf>
    <xf numFmtId="3" fontId="116" fillId="63" borderId="77" xfId="2" applyNumberFormat="1" applyFont="1" applyFill="1" applyBorder="1" applyAlignment="1">
      <alignment horizontal="center" vertical="center" wrapText="1"/>
    </xf>
    <xf numFmtId="0" fontId="14" fillId="0" borderId="0" xfId="2082" applyFont="1" applyAlignment="1">
      <alignment horizontal="left" vertical="center" wrapText="1"/>
    </xf>
    <xf numFmtId="0" fontId="116" fillId="63" borderId="69" xfId="0" applyFont="1" applyFill="1" applyBorder="1" applyAlignment="1">
      <alignment horizontal="center" wrapText="1"/>
    </xf>
    <xf numFmtId="0" fontId="116" fillId="63" borderId="70" xfId="0" applyFont="1" applyFill="1" applyBorder="1" applyAlignment="1">
      <alignment horizontal="center" wrapText="1"/>
    </xf>
    <xf numFmtId="0" fontId="26" fillId="64" borderId="84" xfId="0" applyFont="1" applyFill="1" applyBorder="1" applyAlignment="1">
      <alignment horizontal="center" vertical="center" wrapText="1"/>
    </xf>
    <xf numFmtId="0" fontId="0" fillId="64" borderId="39" xfId="0" applyFill="1" applyBorder="1" applyAlignment="1">
      <alignment horizontal="center" vertical="center" wrapText="1"/>
    </xf>
  </cellXfs>
  <cellStyles count="31052">
    <cellStyle name="% complete (beyond plan) legend" xfId="31015" xr:uid="{2B8AE07A-D146-4709-87E9-247631A20783}"/>
    <cellStyle name="20% - Accent1" xfId="6" xr:uid="{00000000-0005-0000-0000-000006000000}"/>
    <cellStyle name="20% - Accent1 2" xfId="665" xr:uid="{00000000-0005-0000-0000-000099020000}"/>
    <cellStyle name="20% - Accent1 2 10" xfId="858" xr:uid="{00000000-0005-0000-0000-00005A030000}"/>
    <cellStyle name="20% - Accent1 2 2" xfId="1165" xr:uid="{00000000-0005-0000-0000-00008D040000}"/>
    <cellStyle name="20% - Accent1 2 2 2 2" xfId="30962" xr:uid="{00000000-0005-0000-0000-0000F7780000}"/>
    <cellStyle name="20% - Accent1 2 3" xfId="1166" xr:uid="{00000000-0005-0000-0000-00008E040000}"/>
    <cellStyle name="20% - Accent1 2 4" xfId="1167" xr:uid="{00000000-0005-0000-0000-00008F040000}"/>
    <cellStyle name="20% - Accent1 2 5" xfId="1168" xr:uid="{00000000-0005-0000-0000-000090040000}"/>
    <cellStyle name="20% - Accent1 2 6" xfId="1169" xr:uid="{00000000-0005-0000-0000-000091040000}"/>
    <cellStyle name="20% - Accent1 2 7" xfId="1164" xr:uid="{00000000-0005-0000-0000-00008C040000}"/>
    <cellStyle name="20% - Accent1 2 8" xfId="1056" xr:uid="{00000000-0005-0000-0000-000020040000}"/>
    <cellStyle name="20% - Accent2" xfId="7" xr:uid="{00000000-0005-0000-0000-000007000000}"/>
    <cellStyle name="20% - Accent2 2" xfId="666" xr:uid="{00000000-0005-0000-0000-00009A020000}"/>
    <cellStyle name="20% - Accent2 2 10" xfId="859" xr:uid="{00000000-0005-0000-0000-00005B030000}"/>
    <cellStyle name="20% - Accent2 2 2" xfId="1171" xr:uid="{00000000-0005-0000-0000-000093040000}"/>
    <cellStyle name="20% - Accent2 2 3" xfId="1172" xr:uid="{00000000-0005-0000-0000-000094040000}"/>
    <cellStyle name="20% - Accent2 2 4" xfId="1173" xr:uid="{00000000-0005-0000-0000-000095040000}"/>
    <cellStyle name="20% - Accent2 2 5" xfId="1174" xr:uid="{00000000-0005-0000-0000-000096040000}"/>
    <cellStyle name="20% - Accent2 2 6" xfId="1175" xr:uid="{00000000-0005-0000-0000-000097040000}"/>
    <cellStyle name="20% - Accent2 2 7" xfId="1170" xr:uid="{00000000-0005-0000-0000-000092040000}"/>
    <cellStyle name="20% - Accent2 2 8" xfId="1057" xr:uid="{00000000-0005-0000-0000-000021040000}"/>
    <cellStyle name="20% - Accent3" xfId="8" xr:uid="{00000000-0005-0000-0000-000008000000}"/>
    <cellStyle name="20% - Accent3 2" xfId="667" xr:uid="{00000000-0005-0000-0000-00009B020000}"/>
    <cellStyle name="20% - Accent3 2 10" xfId="860" xr:uid="{00000000-0005-0000-0000-00005C030000}"/>
    <cellStyle name="20% - Accent3 2 2" xfId="1177" xr:uid="{00000000-0005-0000-0000-000099040000}"/>
    <cellStyle name="20% - Accent3 2 3" xfId="1178" xr:uid="{00000000-0005-0000-0000-00009A040000}"/>
    <cellStyle name="20% - Accent3 2 4" xfId="1179" xr:uid="{00000000-0005-0000-0000-00009B040000}"/>
    <cellStyle name="20% - Accent3 2 5" xfId="1180" xr:uid="{00000000-0005-0000-0000-00009C040000}"/>
    <cellStyle name="20% - Accent3 2 6" xfId="1181" xr:uid="{00000000-0005-0000-0000-00009D040000}"/>
    <cellStyle name="20% - Accent3 2 7" xfId="1176" xr:uid="{00000000-0005-0000-0000-000098040000}"/>
    <cellStyle name="20% - Accent3 2 8" xfId="1058" xr:uid="{00000000-0005-0000-0000-000022040000}"/>
    <cellStyle name="20% - Accent4" xfId="9" xr:uid="{00000000-0005-0000-0000-000009000000}"/>
    <cellStyle name="20% - Accent4 2" xfId="668" xr:uid="{00000000-0005-0000-0000-00009C020000}"/>
    <cellStyle name="20% - Accent4 2 10" xfId="861" xr:uid="{00000000-0005-0000-0000-00005D030000}"/>
    <cellStyle name="20% - Accent4 2 2" xfId="1183" xr:uid="{00000000-0005-0000-0000-00009F040000}"/>
    <cellStyle name="20% - Accent4 2 3" xfId="1184" xr:uid="{00000000-0005-0000-0000-0000A0040000}"/>
    <cellStyle name="20% - Accent4 2 4" xfId="1185" xr:uid="{00000000-0005-0000-0000-0000A1040000}"/>
    <cellStyle name="20% - Accent4 2 5" xfId="1186" xr:uid="{00000000-0005-0000-0000-0000A2040000}"/>
    <cellStyle name="20% - Accent4 2 6" xfId="1187" xr:uid="{00000000-0005-0000-0000-0000A3040000}"/>
    <cellStyle name="20% - Accent4 2 7" xfId="1182" xr:uid="{00000000-0005-0000-0000-00009E040000}"/>
    <cellStyle name="20% - Accent4 2 8" xfId="1059" xr:uid="{00000000-0005-0000-0000-000023040000}"/>
    <cellStyle name="20% - Accent5" xfId="10" xr:uid="{00000000-0005-0000-0000-00000A000000}"/>
    <cellStyle name="20% - Accent5 2" xfId="669" xr:uid="{00000000-0005-0000-0000-00009D020000}"/>
    <cellStyle name="20% - Accent5 2 2" xfId="1060" xr:uid="{00000000-0005-0000-0000-000024040000}"/>
    <cellStyle name="20% - Accent5 2 4" xfId="862" xr:uid="{00000000-0005-0000-0000-00005E030000}"/>
    <cellStyle name="20% - Accent6" xfId="11" xr:uid="{00000000-0005-0000-0000-00000B000000}"/>
    <cellStyle name="20% - Accent6 2" xfId="670" xr:uid="{00000000-0005-0000-0000-00009E020000}"/>
    <cellStyle name="20% - Accent6 2 10" xfId="863" xr:uid="{00000000-0005-0000-0000-00005F030000}"/>
    <cellStyle name="20% - Accent6 2 2" xfId="1189" xr:uid="{00000000-0005-0000-0000-0000A5040000}"/>
    <cellStyle name="20% - Accent6 2 3" xfId="1190" xr:uid="{00000000-0005-0000-0000-0000A6040000}"/>
    <cellStyle name="20% - Accent6 2 4" xfId="1191" xr:uid="{00000000-0005-0000-0000-0000A7040000}"/>
    <cellStyle name="20% - Accent6 2 5" xfId="1192" xr:uid="{00000000-0005-0000-0000-0000A8040000}"/>
    <cellStyle name="20% - Accent6 2 6" xfId="1193" xr:uid="{00000000-0005-0000-0000-0000A9040000}"/>
    <cellStyle name="20% - Accent6 2 7" xfId="1188" xr:uid="{00000000-0005-0000-0000-0000A4040000}"/>
    <cellStyle name="20% - Accent6 2 8" xfId="1061" xr:uid="{00000000-0005-0000-0000-000025040000}"/>
    <cellStyle name="40% - Accent1" xfId="12" xr:uid="{00000000-0005-0000-0000-00000C000000}"/>
    <cellStyle name="40% - Accent1 2" xfId="671" xr:uid="{00000000-0005-0000-0000-00009F020000}"/>
    <cellStyle name="40% - Accent1 2 10" xfId="864" xr:uid="{00000000-0005-0000-0000-000060030000}"/>
    <cellStyle name="40% - Accent1 2 2" xfId="1195" xr:uid="{00000000-0005-0000-0000-0000AB040000}"/>
    <cellStyle name="40% - Accent1 2 3" xfId="1196" xr:uid="{00000000-0005-0000-0000-0000AC040000}"/>
    <cellStyle name="40% - Accent1 2 4" xfId="1197" xr:uid="{00000000-0005-0000-0000-0000AD040000}"/>
    <cellStyle name="40% - Accent1 2 5" xfId="1198" xr:uid="{00000000-0005-0000-0000-0000AE040000}"/>
    <cellStyle name="40% - Accent1 2 6" xfId="1199" xr:uid="{00000000-0005-0000-0000-0000AF040000}"/>
    <cellStyle name="40% - Accent1 2 7" xfId="1194" xr:uid="{00000000-0005-0000-0000-0000AA040000}"/>
    <cellStyle name="40% - Accent1 2 8" xfId="1062" xr:uid="{00000000-0005-0000-0000-000026040000}"/>
    <cellStyle name="40% - Accent2" xfId="13" xr:uid="{00000000-0005-0000-0000-00000D000000}"/>
    <cellStyle name="40% - Accent2 2" xfId="672" xr:uid="{00000000-0005-0000-0000-0000A0020000}"/>
    <cellStyle name="40% - Accent2 2 2" xfId="1063" xr:uid="{00000000-0005-0000-0000-000027040000}"/>
    <cellStyle name="40% - Accent2 2 4" xfId="865" xr:uid="{00000000-0005-0000-0000-000061030000}"/>
    <cellStyle name="40% - Accent3" xfId="14" xr:uid="{00000000-0005-0000-0000-00000E000000}"/>
    <cellStyle name="40% - Accent3 2" xfId="673" xr:uid="{00000000-0005-0000-0000-0000A1020000}"/>
    <cellStyle name="40% - Accent3 2 10" xfId="866" xr:uid="{00000000-0005-0000-0000-000062030000}"/>
    <cellStyle name="40% - Accent3 2 2" xfId="1201" xr:uid="{00000000-0005-0000-0000-0000B1040000}"/>
    <cellStyle name="40% - Accent3 2 3" xfId="1202" xr:uid="{00000000-0005-0000-0000-0000B2040000}"/>
    <cellStyle name="40% - Accent3 2 4" xfId="1203" xr:uid="{00000000-0005-0000-0000-0000B3040000}"/>
    <cellStyle name="40% - Accent3 2 5" xfId="1204" xr:uid="{00000000-0005-0000-0000-0000B4040000}"/>
    <cellStyle name="40% - Accent3 2 6" xfId="1205" xr:uid="{00000000-0005-0000-0000-0000B5040000}"/>
    <cellStyle name="40% - Accent3 2 7" xfId="1200" xr:uid="{00000000-0005-0000-0000-0000B0040000}"/>
    <cellStyle name="40% - Accent3 2 8" xfId="1064" xr:uid="{00000000-0005-0000-0000-000028040000}"/>
    <cellStyle name="40% - Accent4" xfId="15" xr:uid="{00000000-0005-0000-0000-00000F000000}"/>
    <cellStyle name="40% - Accent4 2" xfId="674" xr:uid="{00000000-0005-0000-0000-0000A2020000}"/>
    <cellStyle name="40% - Accent4 2 10" xfId="867" xr:uid="{00000000-0005-0000-0000-000063030000}"/>
    <cellStyle name="40% - Accent4 2 2" xfId="1207" xr:uid="{00000000-0005-0000-0000-0000B7040000}"/>
    <cellStyle name="40% - Accent4 2 3" xfId="1208" xr:uid="{00000000-0005-0000-0000-0000B8040000}"/>
    <cellStyle name="40% - Accent4 2 4" xfId="1209" xr:uid="{00000000-0005-0000-0000-0000B9040000}"/>
    <cellStyle name="40% - Accent4 2 5" xfId="1210" xr:uid="{00000000-0005-0000-0000-0000BA040000}"/>
    <cellStyle name="40% - Accent4 2 6" xfId="1211" xr:uid="{00000000-0005-0000-0000-0000BB040000}"/>
    <cellStyle name="40% - Accent4 2 7" xfId="1206" xr:uid="{00000000-0005-0000-0000-0000B6040000}"/>
    <cellStyle name="40% - Accent4 2 8" xfId="1065" xr:uid="{00000000-0005-0000-0000-000029040000}"/>
    <cellStyle name="40% - Accent5" xfId="16" xr:uid="{00000000-0005-0000-0000-000010000000}"/>
    <cellStyle name="40% - Accent5 2" xfId="675" xr:uid="{00000000-0005-0000-0000-0000A3020000}"/>
    <cellStyle name="40% - Accent5 2 2" xfId="1066" xr:uid="{00000000-0005-0000-0000-00002A040000}"/>
    <cellStyle name="40% - Accent5 2 4" xfId="868" xr:uid="{00000000-0005-0000-0000-000064030000}"/>
    <cellStyle name="40% - Accent6" xfId="17" xr:uid="{00000000-0005-0000-0000-000011000000}"/>
    <cellStyle name="40% - Accent6 2" xfId="676" xr:uid="{00000000-0005-0000-0000-0000A4020000}"/>
    <cellStyle name="40% - Accent6 2 10" xfId="869" xr:uid="{00000000-0005-0000-0000-000065030000}"/>
    <cellStyle name="40% - Accent6 2 2" xfId="1213" xr:uid="{00000000-0005-0000-0000-0000BD040000}"/>
    <cellStyle name="40% - Accent6 2 3" xfId="1214" xr:uid="{00000000-0005-0000-0000-0000BE040000}"/>
    <cellStyle name="40% - Accent6 2 4" xfId="1215" xr:uid="{00000000-0005-0000-0000-0000BF040000}"/>
    <cellStyle name="40% - Accent6 2 5" xfId="1216" xr:uid="{00000000-0005-0000-0000-0000C0040000}"/>
    <cellStyle name="40% - Accent6 2 6" xfId="1217" xr:uid="{00000000-0005-0000-0000-0000C1040000}"/>
    <cellStyle name="40% - Accent6 2 7" xfId="1212" xr:uid="{00000000-0005-0000-0000-0000BC040000}"/>
    <cellStyle name="40% - Accent6 2 8" xfId="1067" xr:uid="{00000000-0005-0000-0000-00002B040000}"/>
    <cellStyle name="60% - Accent1" xfId="18" xr:uid="{00000000-0005-0000-0000-000012000000}"/>
    <cellStyle name="60% - Accent1 2" xfId="677" xr:uid="{00000000-0005-0000-0000-0000A5020000}"/>
    <cellStyle name="60% - Accent1 2 10" xfId="870" xr:uid="{00000000-0005-0000-0000-000066030000}"/>
    <cellStyle name="60% - Accent1 2 2" xfId="1219" xr:uid="{00000000-0005-0000-0000-0000C3040000}"/>
    <cellStyle name="60% - Accent1 2 3" xfId="1220" xr:uid="{00000000-0005-0000-0000-0000C4040000}"/>
    <cellStyle name="60% - Accent1 2 4" xfId="1221" xr:uid="{00000000-0005-0000-0000-0000C5040000}"/>
    <cellStyle name="60% - Accent1 2 5" xfId="1222" xr:uid="{00000000-0005-0000-0000-0000C6040000}"/>
    <cellStyle name="60% - Accent1 2 6" xfId="1223" xr:uid="{00000000-0005-0000-0000-0000C7040000}"/>
    <cellStyle name="60% - Accent1 2 7" xfId="1218" xr:uid="{00000000-0005-0000-0000-0000C2040000}"/>
    <cellStyle name="60% - Accent1 2 8" xfId="1068" xr:uid="{00000000-0005-0000-0000-00002C040000}"/>
    <cellStyle name="60% - Accent2" xfId="19" xr:uid="{00000000-0005-0000-0000-000013000000}"/>
    <cellStyle name="60% - Accent2 2" xfId="678" xr:uid="{00000000-0005-0000-0000-0000A6020000}"/>
    <cellStyle name="60% - Accent2 2 2" xfId="1069" xr:uid="{00000000-0005-0000-0000-00002D040000}"/>
    <cellStyle name="60% - Accent2 2 4" xfId="871" xr:uid="{00000000-0005-0000-0000-000067030000}"/>
    <cellStyle name="60% - Accent3" xfId="20" xr:uid="{00000000-0005-0000-0000-000014000000}"/>
    <cellStyle name="60% - Accent3 2" xfId="679" xr:uid="{00000000-0005-0000-0000-0000A7020000}"/>
    <cellStyle name="60% - Accent3 2 10" xfId="872" xr:uid="{00000000-0005-0000-0000-000068030000}"/>
    <cellStyle name="60% - Accent3 2 2" xfId="1225" xr:uid="{00000000-0005-0000-0000-0000C9040000}"/>
    <cellStyle name="60% - Accent3 2 3" xfId="1226" xr:uid="{00000000-0005-0000-0000-0000CA040000}"/>
    <cellStyle name="60% - Accent3 2 4" xfId="1227" xr:uid="{00000000-0005-0000-0000-0000CB040000}"/>
    <cellStyle name="60% - Accent3 2 5" xfId="1228" xr:uid="{00000000-0005-0000-0000-0000CC040000}"/>
    <cellStyle name="60% - Accent3 2 6" xfId="1229" xr:uid="{00000000-0005-0000-0000-0000CD040000}"/>
    <cellStyle name="60% - Accent3 2 7" xfId="1224" xr:uid="{00000000-0005-0000-0000-0000C8040000}"/>
    <cellStyle name="60% - Accent3 2 8" xfId="1070" xr:uid="{00000000-0005-0000-0000-00002E040000}"/>
    <cellStyle name="60% - Accent4" xfId="21" xr:uid="{00000000-0005-0000-0000-000015000000}"/>
    <cellStyle name="60% - Accent4 2" xfId="680" xr:uid="{00000000-0005-0000-0000-0000A8020000}"/>
    <cellStyle name="60% - Accent4 2 10" xfId="873" xr:uid="{00000000-0005-0000-0000-000069030000}"/>
    <cellStyle name="60% - Accent4 2 2" xfId="1231" xr:uid="{00000000-0005-0000-0000-0000CF040000}"/>
    <cellStyle name="60% - Accent4 2 3" xfId="1232" xr:uid="{00000000-0005-0000-0000-0000D0040000}"/>
    <cellStyle name="60% - Accent4 2 4" xfId="1233" xr:uid="{00000000-0005-0000-0000-0000D1040000}"/>
    <cellStyle name="60% - Accent4 2 5" xfId="1234" xr:uid="{00000000-0005-0000-0000-0000D2040000}"/>
    <cellStyle name="60% - Accent4 2 6" xfId="1235" xr:uid="{00000000-0005-0000-0000-0000D3040000}"/>
    <cellStyle name="60% - Accent4 2 7" xfId="1230" xr:uid="{00000000-0005-0000-0000-0000CE040000}"/>
    <cellStyle name="60% - Accent4 2 8" xfId="1071" xr:uid="{00000000-0005-0000-0000-00002F040000}"/>
    <cellStyle name="60% - Accent5" xfId="22" xr:uid="{00000000-0005-0000-0000-000016000000}"/>
    <cellStyle name="60% - Accent5 2" xfId="681" xr:uid="{00000000-0005-0000-0000-0000A9020000}"/>
    <cellStyle name="60% - Accent5 2 2" xfId="1072" xr:uid="{00000000-0005-0000-0000-000030040000}"/>
    <cellStyle name="60% - Accent5 2 4" xfId="874" xr:uid="{00000000-0005-0000-0000-00006A030000}"/>
    <cellStyle name="60% - Accent6" xfId="23" xr:uid="{00000000-0005-0000-0000-000017000000}"/>
    <cellStyle name="60% - Accent6 2" xfId="682" xr:uid="{00000000-0005-0000-0000-0000AA020000}"/>
    <cellStyle name="60% - Accent6 2 10" xfId="875" xr:uid="{00000000-0005-0000-0000-00006B030000}"/>
    <cellStyle name="60% - Accent6 2 2" xfId="1237" xr:uid="{00000000-0005-0000-0000-0000D5040000}"/>
    <cellStyle name="60% - Accent6 2 3" xfId="1238" xr:uid="{00000000-0005-0000-0000-0000D6040000}"/>
    <cellStyle name="60% - Accent6 2 4" xfId="1239" xr:uid="{00000000-0005-0000-0000-0000D7040000}"/>
    <cellStyle name="60% - Accent6 2 5" xfId="1240" xr:uid="{00000000-0005-0000-0000-0000D8040000}"/>
    <cellStyle name="60% - Accent6 2 6" xfId="1241" xr:uid="{00000000-0005-0000-0000-0000D9040000}"/>
    <cellStyle name="60% - Accent6 2 7" xfId="1236" xr:uid="{00000000-0005-0000-0000-0000D4040000}"/>
    <cellStyle name="60% - Accent6 2 8" xfId="1073" xr:uid="{00000000-0005-0000-0000-000031040000}"/>
    <cellStyle name="Accent1" xfId="24" xr:uid="{00000000-0005-0000-0000-000018000000}"/>
    <cellStyle name="Accent1 - 20%" xfId="336" xr:uid="{00000000-0005-0000-0000-000050010000}"/>
    <cellStyle name="Accent1 - 40%" xfId="337" xr:uid="{00000000-0005-0000-0000-000051010000}"/>
    <cellStyle name="Accent1 - 60%" xfId="338" xr:uid="{00000000-0005-0000-0000-000052010000}"/>
    <cellStyle name="Accent1 2" xfId="683" xr:uid="{00000000-0005-0000-0000-0000AB020000}"/>
    <cellStyle name="Accent1 2 10" xfId="876" xr:uid="{00000000-0005-0000-0000-00006C030000}"/>
    <cellStyle name="Accent1 2 2" xfId="1243" xr:uid="{00000000-0005-0000-0000-0000DB040000}"/>
    <cellStyle name="Accent1 2 3" xfId="1244" xr:uid="{00000000-0005-0000-0000-0000DC040000}"/>
    <cellStyle name="Accent1 2 4" xfId="1245" xr:uid="{00000000-0005-0000-0000-0000DD040000}"/>
    <cellStyle name="Accent1 2 5" xfId="1246" xr:uid="{00000000-0005-0000-0000-0000DE040000}"/>
    <cellStyle name="Accent1 2 6" xfId="1247" xr:uid="{00000000-0005-0000-0000-0000DF040000}"/>
    <cellStyle name="Accent1 2 7" xfId="1242" xr:uid="{00000000-0005-0000-0000-0000DA040000}"/>
    <cellStyle name="Accent1 2 8" xfId="1074" xr:uid="{00000000-0005-0000-0000-000032040000}"/>
    <cellStyle name="Accent2" xfId="25" xr:uid="{00000000-0005-0000-0000-000019000000}"/>
    <cellStyle name="Accent2 - 20%" xfId="339" xr:uid="{00000000-0005-0000-0000-000053010000}"/>
    <cellStyle name="Accent2 - 40%" xfId="340" xr:uid="{00000000-0005-0000-0000-000054010000}"/>
    <cellStyle name="Accent2 - 60%" xfId="341" xr:uid="{00000000-0005-0000-0000-000055010000}"/>
    <cellStyle name="Accent2 2" xfId="684" xr:uid="{00000000-0005-0000-0000-0000AC020000}"/>
    <cellStyle name="Accent2 2 2" xfId="1075" xr:uid="{00000000-0005-0000-0000-000033040000}"/>
    <cellStyle name="Accent2 2 4" xfId="877" xr:uid="{00000000-0005-0000-0000-00006D030000}"/>
    <cellStyle name="Accent3" xfId="26" xr:uid="{00000000-0005-0000-0000-00001A000000}"/>
    <cellStyle name="Accent3 - 20%" xfId="342" xr:uid="{00000000-0005-0000-0000-000056010000}"/>
    <cellStyle name="Accent3 - 40%" xfId="343" xr:uid="{00000000-0005-0000-0000-000057010000}"/>
    <cellStyle name="Accent3 - 60%" xfId="344" xr:uid="{00000000-0005-0000-0000-000058010000}"/>
    <cellStyle name="Accent3 2" xfId="685" xr:uid="{00000000-0005-0000-0000-0000AD020000}"/>
    <cellStyle name="Accent3 2 2" xfId="1076" xr:uid="{00000000-0005-0000-0000-000034040000}"/>
    <cellStyle name="Accent3 2 4" xfId="878" xr:uid="{00000000-0005-0000-0000-00006E030000}"/>
    <cellStyle name="Accent4" xfId="27" xr:uid="{00000000-0005-0000-0000-00001B000000}"/>
    <cellStyle name="Accent4 - 20%" xfId="345" xr:uid="{00000000-0005-0000-0000-000059010000}"/>
    <cellStyle name="Accent4 - 40%" xfId="346" xr:uid="{00000000-0005-0000-0000-00005A010000}"/>
    <cellStyle name="Accent4 - 60%" xfId="347" xr:uid="{00000000-0005-0000-0000-00005B010000}"/>
    <cellStyle name="Accent4 2" xfId="686" xr:uid="{00000000-0005-0000-0000-0000AE020000}"/>
    <cellStyle name="Accent4 2 10" xfId="879" xr:uid="{00000000-0005-0000-0000-00006F030000}"/>
    <cellStyle name="Accent4 2 2" xfId="1249" xr:uid="{00000000-0005-0000-0000-0000E1040000}"/>
    <cellStyle name="Accent4 2 3" xfId="1250" xr:uid="{00000000-0005-0000-0000-0000E2040000}"/>
    <cellStyle name="Accent4 2 4" xfId="1251" xr:uid="{00000000-0005-0000-0000-0000E3040000}"/>
    <cellStyle name="Accent4 2 5" xfId="1252" xr:uid="{00000000-0005-0000-0000-0000E4040000}"/>
    <cellStyle name="Accent4 2 6" xfId="1253" xr:uid="{00000000-0005-0000-0000-0000E5040000}"/>
    <cellStyle name="Accent4 2 7" xfId="1248" xr:uid="{00000000-0005-0000-0000-0000E0040000}"/>
    <cellStyle name="Accent4 2 8" xfId="1077" xr:uid="{00000000-0005-0000-0000-000035040000}"/>
    <cellStyle name="Accent5" xfId="28" xr:uid="{00000000-0005-0000-0000-00001C000000}"/>
    <cellStyle name="Accent5 - 20%" xfId="348" xr:uid="{00000000-0005-0000-0000-00005C010000}"/>
    <cellStyle name="Accent5 - 40%" xfId="349" xr:uid="{00000000-0005-0000-0000-00005D010000}"/>
    <cellStyle name="Accent5 - 60%" xfId="350" xr:uid="{00000000-0005-0000-0000-00005E010000}"/>
    <cellStyle name="Accent5 2" xfId="687" xr:uid="{00000000-0005-0000-0000-0000AF020000}"/>
    <cellStyle name="Accent5 2 2" xfId="1078" xr:uid="{00000000-0005-0000-0000-000036040000}"/>
    <cellStyle name="Accent5 2 4" xfId="880" xr:uid="{00000000-0005-0000-0000-000070030000}"/>
    <cellStyle name="Accent6" xfId="29" xr:uid="{00000000-0005-0000-0000-00001D000000}"/>
    <cellStyle name="Accent6 - 20%" xfId="351" xr:uid="{00000000-0005-0000-0000-00005F010000}"/>
    <cellStyle name="Accent6 - 40%" xfId="352" xr:uid="{00000000-0005-0000-0000-000060010000}"/>
    <cellStyle name="Accent6 - 60%" xfId="353" xr:uid="{00000000-0005-0000-0000-000061010000}"/>
    <cellStyle name="Accent6 2" xfId="688" xr:uid="{00000000-0005-0000-0000-0000B0020000}"/>
    <cellStyle name="Accent6 2 2" xfId="1079" xr:uid="{00000000-0005-0000-0000-000037040000}"/>
    <cellStyle name="Accent6 2 4" xfId="881" xr:uid="{00000000-0005-0000-0000-000071030000}"/>
    <cellStyle name="Activity" xfId="31018" xr:uid="{D25F7500-5E1F-461B-BE10-34BBDD7524F3}"/>
    <cellStyle name="Actual (beyond plan) legend" xfId="31014" xr:uid="{9A049FD1-CBB6-4B1C-82C5-ED4515B4E93A}"/>
    <cellStyle name="Actual Date" xfId="30" xr:uid="{00000000-0005-0000-0000-00001E000000}"/>
    <cellStyle name="Actual Date 2" xfId="31" xr:uid="{00000000-0005-0000-0000-00001F000000}"/>
    <cellStyle name="Actual Date 2 2" xfId="882" xr:uid="{00000000-0005-0000-0000-000072030000}"/>
    <cellStyle name="Actual Date_2011-12 LIEE Table 1 Updated budget" xfId="32" xr:uid="{00000000-0005-0000-0000-000020000000}"/>
    <cellStyle name="ariel" xfId="489" xr:uid="{00000000-0005-0000-0000-0000E9010000}"/>
    <cellStyle name="Bad" xfId="33" xr:uid="{00000000-0005-0000-0000-000021000000}"/>
    <cellStyle name="Bad 2" xfId="689" xr:uid="{00000000-0005-0000-0000-0000B1020000}"/>
    <cellStyle name="Bad 2 2" xfId="1080" xr:uid="{00000000-0005-0000-0000-000038040000}"/>
    <cellStyle name="Bad 2 4" xfId="883" xr:uid="{00000000-0005-0000-0000-000073030000}"/>
    <cellStyle name="Calculation" xfId="34" xr:uid="{00000000-0005-0000-0000-000022000000}"/>
    <cellStyle name="Calculation 2" xfId="690" xr:uid="{00000000-0005-0000-0000-0000B2020000}"/>
    <cellStyle name="Calculation 2 10" xfId="884" xr:uid="{00000000-0005-0000-0000-000074030000}"/>
    <cellStyle name="Calculation 2 2" xfId="1255" xr:uid="{00000000-0005-0000-0000-0000E7040000}"/>
    <cellStyle name="Calculation 2 3" xfId="1256" xr:uid="{00000000-0005-0000-0000-0000E8040000}"/>
    <cellStyle name="Calculation 2 4" xfId="1257" xr:uid="{00000000-0005-0000-0000-0000E9040000}"/>
    <cellStyle name="Calculation 2 5" xfId="1258" xr:uid="{00000000-0005-0000-0000-0000EA040000}"/>
    <cellStyle name="Calculation 2 6" xfId="1259" xr:uid="{00000000-0005-0000-0000-0000EB040000}"/>
    <cellStyle name="Calculation 2 7" xfId="1254" xr:uid="{00000000-0005-0000-0000-0000E6040000}"/>
    <cellStyle name="Calculation 2 8" xfId="1081" xr:uid="{00000000-0005-0000-0000-000039040000}"/>
    <cellStyle name="Check Cell" xfId="35" xr:uid="{00000000-0005-0000-0000-000023000000}"/>
    <cellStyle name="Check Cell 2" xfId="691" xr:uid="{00000000-0005-0000-0000-0000B3020000}"/>
    <cellStyle name="Check Cell 2 2" xfId="1082" xr:uid="{00000000-0005-0000-0000-00003A040000}"/>
    <cellStyle name="Check Cell 2 4" xfId="885" xr:uid="{00000000-0005-0000-0000-000075030000}"/>
    <cellStyle name="Comma" xfId="4" xr:uid="{00000000-0005-0000-0000-000004000000}"/>
    <cellStyle name="Comma [0]" xfId="5" xr:uid="{00000000-0005-0000-0000-000005000000}"/>
    <cellStyle name="Comma [0] 2" xfId="36" xr:uid="{00000000-0005-0000-0000-000024000000}"/>
    <cellStyle name="Comma [0] 2 2" xfId="763" xr:uid="{00000000-0005-0000-0000-0000FB020000}"/>
    <cellStyle name="Comma [0] 2 3" xfId="359" xr:uid="{00000000-0005-0000-0000-000067010000}"/>
    <cellStyle name="Comma 10" xfId="482" xr:uid="{00000000-0005-0000-0000-0000E2010000}"/>
    <cellStyle name="Comma 10 2" xfId="1260" xr:uid="{00000000-0005-0000-0000-0000EC040000}"/>
    <cellStyle name="Comma 10 3" xfId="886" xr:uid="{00000000-0005-0000-0000-000076030000}"/>
    <cellStyle name="Comma 11" xfId="798" xr:uid="{00000000-0005-0000-0000-00001E030000}"/>
    <cellStyle name="Comma 11 2" xfId="887" xr:uid="{00000000-0005-0000-0000-000077030000}"/>
    <cellStyle name="Comma 12" xfId="856" xr:uid="{00000000-0005-0000-0000-000058030000}"/>
    <cellStyle name="Comma 12 2" xfId="888" xr:uid="{00000000-0005-0000-0000-000078030000}"/>
    <cellStyle name="Comma 13" xfId="889" xr:uid="{00000000-0005-0000-0000-000079030000}"/>
    <cellStyle name="Comma 13 2" xfId="890" xr:uid="{00000000-0005-0000-0000-00007A030000}"/>
    <cellStyle name="Comma 14" xfId="891" xr:uid="{00000000-0005-0000-0000-00007B030000}"/>
    <cellStyle name="Comma 15" xfId="892" xr:uid="{00000000-0005-0000-0000-00007C030000}"/>
    <cellStyle name="Comma 16" xfId="893" xr:uid="{00000000-0005-0000-0000-00007D030000}"/>
    <cellStyle name="Comma 17" xfId="894" xr:uid="{00000000-0005-0000-0000-00007E030000}"/>
    <cellStyle name="Comma 18" xfId="895" xr:uid="{00000000-0005-0000-0000-00007F030000}"/>
    <cellStyle name="Comma 19" xfId="896" xr:uid="{00000000-0005-0000-0000-000080030000}"/>
    <cellStyle name="Comma 2" xfId="37" xr:uid="{00000000-0005-0000-0000-000025000000}"/>
    <cellStyle name="Comma 2 2" xfId="38" xr:uid="{00000000-0005-0000-0000-000026000000}"/>
    <cellStyle name="Comma 2 2 2" xfId="334" xr:uid="{00000000-0005-0000-0000-00004E010000}"/>
    <cellStyle name="Comma 2 2 3" xfId="1261" xr:uid="{00000000-0005-0000-0000-0000ED040000}"/>
    <cellStyle name="Comma 2 2 3 10" xfId="6748" xr:uid="{00000000-0005-0000-0000-00005C1A0000}"/>
    <cellStyle name="Comma 2 2 3 10 3" xfId="21852" xr:uid="{00000000-0005-0000-0000-00005C550000}"/>
    <cellStyle name="Comma 2 2 3 12" xfId="16837" xr:uid="{00000000-0005-0000-0000-0000C5410000}"/>
    <cellStyle name="Comma 2 2 3 2" xfId="1712" xr:uid="{00000000-0005-0000-0000-0000B0060000}"/>
    <cellStyle name="Comma 2 2 3 2 11" xfId="16891" xr:uid="{00000000-0005-0000-0000-0000FB410000}"/>
    <cellStyle name="Comma 2 2 3 2 2" xfId="1820" xr:uid="{00000000-0005-0000-0000-00001C070000}"/>
    <cellStyle name="Comma 2 2 3 2 2 10" xfId="16995" xr:uid="{00000000-0005-0000-0000-000063420000}"/>
    <cellStyle name="Comma 2 2 3 2 2 2" xfId="2037" xr:uid="{00000000-0005-0000-0000-0000F5070000}"/>
    <cellStyle name="Comma 2 2 3 2 2 2 2" xfId="2458" xr:uid="{00000000-0005-0000-0000-00009A090000}"/>
    <cellStyle name="Comma 2 2 3 2 2 2 2 2" xfId="3297" xr:uid="{00000000-0005-0000-0000-0000E10C0000}"/>
    <cellStyle name="Comma 2 2 3 2 2 2 2 2 2" xfId="4987" xr:uid="{00000000-0005-0000-0000-00007B130000}"/>
    <cellStyle name="Comma 2 2 3 2 2 2 2 2 2 2" xfId="15060" xr:uid="{00000000-0005-0000-0000-0000D43A0000}"/>
    <cellStyle name="Comma 2 2 3 2 2 2 2 2 2 2 3" xfId="30158" xr:uid="{00000000-0005-0000-0000-0000CE750000}"/>
    <cellStyle name="Comma 2 2 3 2 2 2 2 2 2 3" xfId="10040" xr:uid="{00000000-0005-0000-0000-000038270000}"/>
    <cellStyle name="Comma 2 2 3 2 2 2 2 2 2 3 3" xfId="25141" xr:uid="{00000000-0005-0000-0000-000035620000}"/>
    <cellStyle name="Comma 2 2 3 2 2 2 2 2 2 5" xfId="20128" xr:uid="{00000000-0005-0000-0000-0000A04E0000}"/>
    <cellStyle name="Comma 2 2 3 2 2 2 2 2 3" xfId="6679" xr:uid="{00000000-0005-0000-0000-0000171A0000}"/>
    <cellStyle name="Comma 2 2 3 2 2 2 2 2 3 2" xfId="16731" xr:uid="{00000000-0005-0000-0000-00005B410000}"/>
    <cellStyle name="Comma 2 2 3 2 2 2 2 2 3 3" xfId="11711" xr:uid="{00000000-0005-0000-0000-0000BF2D0000}"/>
    <cellStyle name="Comma 2 2 3 2 2 2 2 2 3 3 3" xfId="26812" xr:uid="{00000000-0005-0000-0000-0000BC680000}"/>
    <cellStyle name="Comma 2 2 3 2 2 2 2 2 3 5" xfId="21799" xr:uid="{00000000-0005-0000-0000-000027550000}"/>
    <cellStyle name="Comma 2 2 3 2 2 2 2 2 4" xfId="13389" xr:uid="{00000000-0005-0000-0000-00004D340000}"/>
    <cellStyle name="Comma 2 2 3 2 2 2 2 2 4 3" xfId="28487" xr:uid="{00000000-0005-0000-0000-0000476F0000}"/>
    <cellStyle name="Comma 2 2 3 2 2 2 2 2 5" xfId="8368" xr:uid="{00000000-0005-0000-0000-0000B0200000}"/>
    <cellStyle name="Comma 2 2 3 2 2 2 2 2 5 3" xfId="23470" xr:uid="{00000000-0005-0000-0000-0000AE5B0000}"/>
    <cellStyle name="Comma 2 2 3 2 2 2 2 2 7" xfId="18457" xr:uid="{00000000-0005-0000-0000-000019480000}"/>
    <cellStyle name="Comma 2 2 3 2 2 2 2 3" xfId="4150" xr:uid="{00000000-0005-0000-0000-000036100000}"/>
    <cellStyle name="Comma 2 2 3 2 2 2 2 3 2" xfId="14224" xr:uid="{00000000-0005-0000-0000-000090370000}"/>
    <cellStyle name="Comma 2 2 3 2 2 2 2 3 2 3" xfId="29322" xr:uid="{00000000-0005-0000-0000-00008A720000}"/>
    <cellStyle name="Comma 2 2 3 2 2 2 2 3 3" xfId="9204" xr:uid="{00000000-0005-0000-0000-0000F4230000}"/>
    <cellStyle name="Comma 2 2 3 2 2 2 2 3 3 3" xfId="24305" xr:uid="{00000000-0005-0000-0000-0000F15E0000}"/>
    <cellStyle name="Comma 2 2 3 2 2 2 2 3 5" xfId="19292" xr:uid="{00000000-0005-0000-0000-00005C4B0000}"/>
    <cellStyle name="Comma 2 2 3 2 2 2 2 4" xfId="5843" xr:uid="{00000000-0005-0000-0000-0000D3160000}"/>
    <cellStyle name="Comma 2 2 3 2 2 2 2 4 2" xfId="15895" xr:uid="{00000000-0005-0000-0000-0000173E0000}"/>
    <cellStyle name="Comma 2 2 3 2 2 2 2 4 3" xfId="10875" xr:uid="{00000000-0005-0000-0000-00007B2A0000}"/>
    <cellStyle name="Comma 2 2 3 2 2 2 2 4 3 3" xfId="25976" xr:uid="{00000000-0005-0000-0000-000078650000}"/>
    <cellStyle name="Comma 2 2 3 2 2 2 2 4 5" xfId="20963" xr:uid="{00000000-0005-0000-0000-0000E3510000}"/>
    <cellStyle name="Comma 2 2 3 2 2 2 2 5" xfId="12553" xr:uid="{00000000-0005-0000-0000-000009310000}"/>
    <cellStyle name="Comma 2 2 3 2 2 2 2 5 3" xfId="27651" xr:uid="{00000000-0005-0000-0000-0000036C0000}"/>
    <cellStyle name="Comma 2 2 3 2 2 2 2 6" xfId="7532" xr:uid="{00000000-0005-0000-0000-00006C1D0000}"/>
    <cellStyle name="Comma 2 2 3 2 2 2 2 6 3" xfId="22634" xr:uid="{00000000-0005-0000-0000-00006A580000}"/>
    <cellStyle name="Comma 2 2 3 2 2 2 2 8" xfId="17621" xr:uid="{00000000-0005-0000-0000-0000D5440000}"/>
    <cellStyle name="Comma 2 2 3 2 2 2 3" xfId="2879" xr:uid="{00000000-0005-0000-0000-00003F0B0000}"/>
    <cellStyle name="Comma 2 2 3 2 2 2 3 2" xfId="4569" xr:uid="{00000000-0005-0000-0000-0000D9110000}"/>
    <cellStyle name="Comma 2 2 3 2 2 2 3 2 2" xfId="14642" xr:uid="{00000000-0005-0000-0000-000032390000}"/>
    <cellStyle name="Comma 2 2 3 2 2 2 3 2 2 3" xfId="29740" xr:uid="{00000000-0005-0000-0000-00002C740000}"/>
    <cellStyle name="Comma 2 2 3 2 2 2 3 2 3" xfId="9622" xr:uid="{00000000-0005-0000-0000-000096250000}"/>
    <cellStyle name="Comma 2 2 3 2 2 2 3 2 3 3" xfId="24723" xr:uid="{00000000-0005-0000-0000-000093600000}"/>
    <cellStyle name="Comma 2 2 3 2 2 2 3 2 5" xfId="19710" xr:uid="{00000000-0005-0000-0000-0000FE4C0000}"/>
    <cellStyle name="Comma 2 2 3 2 2 2 3 3" xfId="6261" xr:uid="{00000000-0005-0000-0000-000075180000}"/>
    <cellStyle name="Comma 2 2 3 2 2 2 3 3 2" xfId="16313" xr:uid="{00000000-0005-0000-0000-0000B93F0000}"/>
    <cellStyle name="Comma 2 2 3 2 2 2 3 3 3" xfId="11293" xr:uid="{00000000-0005-0000-0000-00001D2C0000}"/>
    <cellStyle name="Comma 2 2 3 2 2 2 3 3 3 3" xfId="26394" xr:uid="{00000000-0005-0000-0000-00001A670000}"/>
    <cellStyle name="Comma 2 2 3 2 2 2 3 3 5" xfId="21381" xr:uid="{00000000-0005-0000-0000-000085530000}"/>
    <cellStyle name="Comma 2 2 3 2 2 2 3 4" xfId="12971" xr:uid="{00000000-0005-0000-0000-0000AB320000}"/>
    <cellStyle name="Comma 2 2 3 2 2 2 3 4 3" xfId="28069" xr:uid="{00000000-0005-0000-0000-0000A56D0000}"/>
    <cellStyle name="Comma 2 2 3 2 2 2 3 5" xfId="7950" xr:uid="{00000000-0005-0000-0000-00000E1F0000}"/>
    <cellStyle name="Comma 2 2 3 2 2 2 3 5 3" xfId="23052" xr:uid="{00000000-0005-0000-0000-00000C5A0000}"/>
    <cellStyle name="Comma 2 2 3 2 2 2 3 7" xfId="18039" xr:uid="{00000000-0005-0000-0000-000077460000}"/>
    <cellStyle name="Comma 2 2 3 2 2 2 4" xfId="3732" xr:uid="{00000000-0005-0000-0000-0000940E0000}"/>
    <cellStyle name="Comma 2 2 3 2 2 2 4 2" xfId="13806" xr:uid="{00000000-0005-0000-0000-0000EE350000}"/>
    <cellStyle name="Comma 2 2 3 2 2 2 4 2 3" xfId="28904" xr:uid="{00000000-0005-0000-0000-0000E8700000}"/>
    <cellStyle name="Comma 2 2 3 2 2 2 4 3" xfId="8786" xr:uid="{00000000-0005-0000-0000-000052220000}"/>
    <cellStyle name="Comma 2 2 3 2 2 2 4 3 3" xfId="23887" xr:uid="{00000000-0005-0000-0000-00004F5D0000}"/>
    <cellStyle name="Comma 2 2 3 2 2 2 4 5" xfId="18874" xr:uid="{00000000-0005-0000-0000-0000BA490000}"/>
    <cellStyle name="Comma 2 2 3 2 2 2 5" xfId="5425" xr:uid="{00000000-0005-0000-0000-000031150000}"/>
    <cellStyle name="Comma 2 2 3 2 2 2 5 2" xfId="15477" xr:uid="{00000000-0005-0000-0000-0000753C0000}"/>
    <cellStyle name="Comma 2 2 3 2 2 2 5 2 3" xfId="30575" xr:uid="{00000000-0005-0000-0000-00006F770000}"/>
    <cellStyle name="Comma 2 2 3 2 2 2 5 3" xfId="10457" xr:uid="{00000000-0005-0000-0000-0000D9280000}"/>
    <cellStyle name="Comma 2 2 3 2 2 2 5 3 3" xfId="25558" xr:uid="{00000000-0005-0000-0000-0000D6630000}"/>
    <cellStyle name="Comma 2 2 3 2 2 2 5 5" xfId="20545" xr:uid="{00000000-0005-0000-0000-000041500000}"/>
    <cellStyle name="Comma 2 2 3 2 2 2 6" xfId="12135" xr:uid="{00000000-0005-0000-0000-0000672F0000}"/>
    <cellStyle name="Comma 2 2 3 2 2 2 6 3" xfId="27233" xr:uid="{00000000-0005-0000-0000-0000616A0000}"/>
    <cellStyle name="Comma 2 2 3 2 2 2 7" xfId="7114" xr:uid="{00000000-0005-0000-0000-0000CA1B0000}"/>
    <cellStyle name="Comma 2 2 3 2 2 2 7 3" xfId="22216" xr:uid="{00000000-0005-0000-0000-0000C8560000}"/>
    <cellStyle name="Comma 2 2 3 2 2 2 9" xfId="17203" xr:uid="{00000000-0005-0000-0000-000033430000}"/>
    <cellStyle name="Comma 2 2 3 2 2 3" xfId="2250" xr:uid="{00000000-0005-0000-0000-0000CA080000}"/>
    <cellStyle name="Comma 2 2 3 2 2 3 2" xfId="3089" xr:uid="{00000000-0005-0000-0000-0000110C0000}"/>
    <cellStyle name="Comma 2 2 3 2 2 3 2 2" xfId="4779" xr:uid="{00000000-0005-0000-0000-0000AB120000}"/>
    <cellStyle name="Comma 2 2 3 2 2 3 2 2 2" xfId="14852" xr:uid="{00000000-0005-0000-0000-0000043A0000}"/>
    <cellStyle name="Comma 2 2 3 2 2 3 2 2 2 3" xfId="29950" xr:uid="{00000000-0005-0000-0000-0000FE740000}"/>
    <cellStyle name="Comma 2 2 3 2 2 3 2 2 3" xfId="9832" xr:uid="{00000000-0005-0000-0000-000068260000}"/>
    <cellStyle name="Comma 2 2 3 2 2 3 2 2 3 3" xfId="24933" xr:uid="{00000000-0005-0000-0000-000065610000}"/>
    <cellStyle name="Comma 2 2 3 2 2 3 2 2 5" xfId="19920" xr:uid="{00000000-0005-0000-0000-0000D04D0000}"/>
    <cellStyle name="Comma 2 2 3 2 2 3 2 3" xfId="6471" xr:uid="{00000000-0005-0000-0000-000047190000}"/>
    <cellStyle name="Comma 2 2 3 2 2 3 2 3 2" xfId="16523" xr:uid="{00000000-0005-0000-0000-00008B400000}"/>
    <cellStyle name="Comma 2 2 3 2 2 3 2 3 3" xfId="11503" xr:uid="{00000000-0005-0000-0000-0000EF2C0000}"/>
    <cellStyle name="Comma 2 2 3 2 2 3 2 3 3 3" xfId="26604" xr:uid="{00000000-0005-0000-0000-0000EC670000}"/>
    <cellStyle name="Comma 2 2 3 2 2 3 2 3 5" xfId="21591" xr:uid="{00000000-0005-0000-0000-000057540000}"/>
    <cellStyle name="Comma 2 2 3 2 2 3 2 4" xfId="13181" xr:uid="{00000000-0005-0000-0000-00007D330000}"/>
    <cellStyle name="Comma 2 2 3 2 2 3 2 4 3" xfId="28279" xr:uid="{00000000-0005-0000-0000-0000776E0000}"/>
    <cellStyle name="Comma 2 2 3 2 2 3 2 5" xfId="8160" xr:uid="{00000000-0005-0000-0000-0000E01F0000}"/>
    <cellStyle name="Comma 2 2 3 2 2 3 2 5 3" xfId="23262" xr:uid="{00000000-0005-0000-0000-0000DE5A0000}"/>
    <cellStyle name="Comma 2 2 3 2 2 3 2 7" xfId="18249" xr:uid="{00000000-0005-0000-0000-000049470000}"/>
    <cellStyle name="Comma 2 2 3 2 2 3 3" xfId="3942" xr:uid="{00000000-0005-0000-0000-0000660F0000}"/>
    <cellStyle name="Comma 2 2 3 2 2 3 3 2" xfId="14016" xr:uid="{00000000-0005-0000-0000-0000C0360000}"/>
    <cellStyle name="Comma 2 2 3 2 2 3 3 2 3" xfId="29114" xr:uid="{00000000-0005-0000-0000-0000BA710000}"/>
    <cellStyle name="Comma 2 2 3 2 2 3 3 3" xfId="8996" xr:uid="{00000000-0005-0000-0000-000024230000}"/>
    <cellStyle name="Comma 2 2 3 2 2 3 3 3 3" xfId="24097" xr:uid="{00000000-0005-0000-0000-0000215E0000}"/>
    <cellStyle name="Comma 2 2 3 2 2 3 3 5" xfId="19084" xr:uid="{00000000-0005-0000-0000-00008C4A0000}"/>
    <cellStyle name="Comma 2 2 3 2 2 3 4" xfId="5635" xr:uid="{00000000-0005-0000-0000-000003160000}"/>
    <cellStyle name="Comma 2 2 3 2 2 3 4 2" xfId="15687" xr:uid="{00000000-0005-0000-0000-0000473D0000}"/>
    <cellStyle name="Comma 2 2 3 2 2 3 4 2 3" xfId="30785" xr:uid="{00000000-0005-0000-0000-000041780000}"/>
    <cellStyle name="Comma 2 2 3 2 2 3 4 3" xfId="10667" xr:uid="{00000000-0005-0000-0000-0000AB290000}"/>
    <cellStyle name="Comma 2 2 3 2 2 3 4 3 3" xfId="25768" xr:uid="{00000000-0005-0000-0000-0000A8640000}"/>
    <cellStyle name="Comma 2 2 3 2 2 3 4 5" xfId="20755" xr:uid="{00000000-0005-0000-0000-000013510000}"/>
    <cellStyle name="Comma 2 2 3 2 2 3 5" xfId="12345" xr:uid="{00000000-0005-0000-0000-000039300000}"/>
    <cellStyle name="Comma 2 2 3 2 2 3 5 3" xfId="27443" xr:uid="{00000000-0005-0000-0000-0000336B0000}"/>
    <cellStyle name="Comma 2 2 3 2 2 3 6" xfId="7324" xr:uid="{00000000-0005-0000-0000-00009C1C0000}"/>
    <cellStyle name="Comma 2 2 3 2 2 3 6 3" xfId="22426" xr:uid="{00000000-0005-0000-0000-00009A570000}"/>
    <cellStyle name="Comma 2 2 3 2 2 3 8" xfId="17413" xr:uid="{00000000-0005-0000-0000-000005440000}"/>
    <cellStyle name="Comma 2 2 3 2 2 4" xfId="2671" xr:uid="{00000000-0005-0000-0000-00006F0A0000}"/>
    <cellStyle name="Comma 2 2 3 2 2 4 2" xfId="4361" xr:uid="{00000000-0005-0000-0000-000009110000}"/>
    <cellStyle name="Comma 2 2 3 2 2 4 2 2" xfId="14434" xr:uid="{00000000-0005-0000-0000-000062380000}"/>
    <cellStyle name="Comma 2 2 3 2 2 4 2 2 3" xfId="29532" xr:uid="{00000000-0005-0000-0000-00005C730000}"/>
    <cellStyle name="Comma 2 2 3 2 2 4 2 3" xfId="9414" xr:uid="{00000000-0005-0000-0000-0000C6240000}"/>
    <cellStyle name="Comma 2 2 3 2 2 4 2 3 3" xfId="24515" xr:uid="{00000000-0005-0000-0000-0000C35F0000}"/>
    <cellStyle name="Comma 2 2 3 2 2 4 2 5" xfId="19502" xr:uid="{00000000-0005-0000-0000-00002E4C0000}"/>
    <cellStyle name="Comma 2 2 3 2 2 4 3" xfId="6053" xr:uid="{00000000-0005-0000-0000-0000A5170000}"/>
    <cellStyle name="Comma 2 2 3 2 2 4 3 2" xfId="16105" xr:uid="{00000000-0005-0000-0000-0000E93E0000}"/>
    <cellStyle name="Comma 2 2 3 2 2 4 3 3" xfId="11085" xr:uid="{00000000-0005-0000-0000-00004D2B0000}"/>
    <cellStyle name="Comma 2 2 3 2 2 4 3 3 3" xfId="26186" xr:uid="{00000000-0005-0000-0000-00004A660000}"/>
    <cellStyle name="Comma 2 2 3 2 2 4 3 5" xfId="21173" xr:uid="{00000000-0005-0000-0000-0000B5520000}"/>
    <cellStyle name="Comma 2 2 3 2 2 4 4" xfId="12763" xr:uid="{00000000-0005-0000-0000-0000DB310000}"/>
    <cellStyle name="Comma 2 2 3 2 2 4 4 3" xfId="27861" xr:uid="{00000000-0005-0000-0000-0000D56C0000}"/>
    <cellStyle name="Comma 2 2 3 2 2 4 5" xfId="7742" xr:uid="{00000000-0005-0000-0000-00003E1E0000}"/>
    <cellStyle name="Comma 2 2 3 2 2 4 5 3" xfId="22844" xr:uid="{00000000-0005-0000-0000-00003C590000}"/>
    <cellStyle name="Comma 2 2 3 2 2 4 7" xfId="17831" xr:uid="{00000000-0005-0000-0000-0000A7450000}"/>
    <cellStyle name="Comma 2 2 3 2 2 5" xfId="3524" xr:uid="{00000000-0005-0000-0000-0000C40D0000}"/>
    <cellStyle name="Comma 2 2 3 2 2 5 2" xfId="13598" xr:uid="{00000000-0005-0000-0000-00001E350000}"/>
    <cellStyle name="Comma 2 2 3 2 2 5 2 3" xfId="28696" xr:uid="{00000000-0005-0000-0000-000018700000}"/>
    <cellStyle name="Comma 2 2 3 2 2 5 3" xfId="8578" xr:uid="{00000000-0005-0000-0000-000082210000}"/>
    <cellStyle name="Comma 2 2 3 2 2 5 3 3" xfId="23679" xr:uid="{00000000-0005-0000-0000-00007F5C0000}"/>
    <cellStyle name="Comma 2 2 3 2 2 5 5" xfId="18666" xr:uid="{00000000-0005-0000-0000-0000EA480000}"/>
    <cellStyle name="Comma 2 2 3 2 2 6" xfId="5217" xr:uid="{00000000-0005-0000-0000-000061140000}"/>
    <cellStyle name="Comma 2 2 3 2 2 6 2" xfId="15269" xr:uid="{00000000-0005-0000-0000-0000A53B0000}"/>
    <cellStyle name="Comma 2 2 3 2 2 6 2 3" xfId="30367" xr:uid="{00000000-0005-0000-0000-00009F760000}"/>
    <cellStyle name="Comma 2 2 3 2 2 6 3" xfId="10249" xr:uid="{00000000-0005-0000-0000-000009280000}"/>
    <cellStyle name="Comma 2 2 3 2 2 6 3 3" xfId="25350" xr:uid="{00000000-0005-0000-0000-000006630000}"/>
    <cellStyle name="Comma 2 2 3 2 2 6 5" xfId="20337" xr:uid="{00000000-0005-0000-0000-0000714F0000}"/>
    <cellStyle name="Comma 2 2 3 2 2 7" xfId="11927" xr:uid="{00000000-0005-0000-0000-0000972E0000}"/>
    <cellStyle name="Comma 2 2 3 2 2 7 3" xfId="27025" xr:uid="{00000000-0005-0000-0000-000091690000}"/>
    <cellStyle name="Comma 2 2 3 2 2 8" xfId="6906" xr:uid="{00000000-0005-0000-0000-0000FA1A0000}"/>
    <cellStyle name="Comma 2 2 3 2 2 8 3" xfId="22008" xr:uid="{00000000-0005-0000-0000-0000F8550000}"/>
    <cellStyle name="Comma 2 2 3 2 3" xfId="1933" xr:uid="{00000000-0005-0000-0000-00008D070000}"/>
    <cellStyle name="Comma 2 2 3 2 3 2" xfId="2354" xr:uid="{00000000-0005-0000-0000-000032090000}"/>
    <cellStyle name="Comma 2 2 3 2 3 2 2" xfId="3193" xr:uid="{00000000-0005-0000-0000-0000790C0000}"/>
    <cellStyle name="Comma 2 2 3 2 3 2 2 2" xfId="4883" xr:uid="{00000000-0005-0000-0000-000013130000}"/>
    <cellStyle name="Comma 2 2 3 2 3 2 2 2 2" xfId="14956" xr:uid="{00000000-0005-0000-0000-00006C3A0000}"/>
    <cellStyle name="Comma 2 2 3 2 3 2 2 2 2 3" xfId="30054" xr:uid="{00000000-0005-0000-0000-000066750000}"/>
    <cellStyle name="Comma 2 2 3 2 3 2 2 2 3" xfId="9936" xr:uid="{00000000-0005-0000-0000-0000D0260000}"/>
    <cellStyle name="Comma 2 2 3 2 3 2 2 2 3 3" xfId="25037" xr:uid="{00000000-0005-0000-0000-0000CD610000}"/>
    <cellStyle name="Comma 2 2 3 2 3 2 2 2 5" xfId="20024" xr:uid="{00000000-0005-0000-0000-0000384E0000}"/>
    <cellStyle name="Comma 2 2 3 2 3 2 2 3" xfId="6575" xr:uid="{00000000-0005-0000-0000-0000AF190000}"/>
    <cellStyle name="Comma 2 2 3 2 3 2 2 3 2" xfId="16627" xr:uid="{00000000-0005-0000-0000-0000F3400000}"/>
    <cellStyle name="Comma 2 2 3 2 3 2 2 3 3" xfId="11607" xr:uid="{00000000-0005-0000-0000-0000572D0000}"/>
    <cellStyle name="Comma 2 2 3 2 3 2 2 3 3 3" xfId="26708" xr:uid="{00000000-0005-0000-0000-000054680000}"/>
    <cellStyle name="Comma 2 2 3 2 3 2 2 3 5" xfId="21695" xr:uid="{00000000-0005-0000-0000-0000BF540000}"/>
    <cellStyle name="Comma 2 2 3 2 3 2 2 4" xfId="13285" xr:uid="{00000000-0005-0000-0000-0000E5330000}"/>
    <cellStyle name="Comma 2 2 3 2 3 2 2 4 3" xfId="28383" xr:uid="{00000000-0005-0000-0000-0000DF6E0000}"/>
    <cellStyle name="Comma 2 2 3 2 3 2 2 5" xfId="8264" xr:uid="{00000000-0005-0000-0000-000048200000}"/>
    <cellStyle name="Comma 2 2 3 2 3 2 2 5 3" xfId="23366" xr:uid="{00000000-0005-0000-0000-0000465B0000}"/>
    <cellStyle name="Comma 2 2 3 2 3 2 2 7" xfId="18353" xr:uid="{00000000-0005-0000-0000-0000B1470000}"/>
    <cellStyle name="Comma 2 2 3 2 3 2 3" xfId="4046" xr:uid="{00000000-0005-0000-0000-0000CE0F0000}"/>
    <cellStyle name="Comma 2 2 3 2 3 2 3 2" xfId="14120" xr:uid="{00000000-0005-0000-0000-000028370000}"/>
    <cellStyle name="Comma 2 2 3 2 3 2 3 2 3" xfId="29218" xr:uid="{00000000-0005-0000-0000-000022720000}"/>
    <cellStyle name="Comma 2 2 3 2 3 2 3 3" xfId="9100" xr:uid="{00000000-0005-0000-0000-00008C230000}"/>
    <cellStyle name="Comma 2 2 3 2 3 2 3 3 3" xfId="24201" xr:uid="{00000000-0005-0000-0000-0000895E0000}"/>
    <cellStyle name="Comma 2 2 3 2 3 2 3 5" xfId="19188" xr:uid="{00000000-0005-0000-0000-0000F44A0000}"/>
    <cellStyle name="Comma 2 2 3 2 3 2 4" xfId="5739" xr:uid="{00000000-0005-0000-0000-00006B160000}"/>
    <cellStyle name="Comma 2 2 3 2 3 2 4 2" xfId="15791" xr:uid="{00000000-0005-0000-0000-0000AF3D0000}"/>
    <cellStyle name="Comma 2 2 3 2 3 2 4 2 3" xfId="30889" xr:uid="{00000000-0005-0000-0000-0000A9780000}"/>
    <cellStyle name="Comma 2 2 3 2 3 2 4 3" xfId="10771" xr:uid="{00000000-0005-0000-0000-0000132A0000}"/>
    <cellStyle name="Comma 2 2 3 2 3 2 4 3 3" xfId="25872" xr:uid="{00000000-0005-0000-0000-000010650000}"/>
    <cellStyle name="Comma 2 2 3 2 3 2 4 5" xfId="20859" xr:uid="{00000000-0005-0000-0000-00007B510000}"/>
    <cellStyle name="Comma 2 2 3 2 3 2 5" xfId="12449" xr:uid="{00000000-0005-0000-0000-0000A1300000}"/>
    <cellStyle name="Comma 2 2 3 2 3 2 5 3" xfId="27547" xr:uid="{00000000-0005-0000-0000-00009B6B0000}"/>
    <cellStyle name="Comma 2 2 3 2 3 2 6" xfId="7428" xr:uid="{00000000-0005-0000-0000-0000041D0000}"/>
    <cellStyle name="Comma 2 2 3 2 3 2 6 3" xfId="22530" xr:uid="{00000000-0005-0000-0000-000002580000}"/>
    <cellStyle name="Comma 2 2 3 2 3 2 8" xfId="17517" xr:uid="{00000000-0005-0000-0000-00006D440000}"/>
    <cellStyle name="Comma 2 2 3 2 3 3" xfId="2775" xr:uid="{00000000-0005-0000-0000-0000D70A0000}"/>
    <cellStyle name="Comma 2 2 3 2 3 3 2" xfId="4465" xr:uid="{00000000-0005-0000-0000-000071110000}"/>
    <cellStyle name="Comma 2 2 3 2 3 3 2 2" xfId="14538" xr:uid="{00000000-0005-0000-0000-0000CA380000}"/>
    <cellStyle name="Comma 2 2 3 2 3 3 2 2 3" xfId="29636" xr:uid="{00000000-0005-0000-0000-0000C4730000}"/>
    <cellStyle name="Comma 2 2 3 2 3 3 2 3" xfId="9518" xr:uid="{00000000-0005-0000-0000-00002E250000}"/>
    <cellStyle name="Comma 2 2 3 2 3 3 2 3 3" xfId="24619" xr:uid="{00000000-0005-0000-0000-00002B600000}"/>
    <cellStyle name="Comma 2 2 3 2 3 3 2 5" xfId="19606" xr:uid="{00000000-0005-0000-0000-0000964C0000}"/>
    <cellStyle name="Comma 2 2 3 2 3 3 3" xfId="6157" xr:uid="{00000000-0005-0000-0000-00000D180000}"/>
    <cellStyle name="Comma 2 2 3 2 3 3 3 2" xfId="16209" xr:uid="{00000000-0005-0000-0000-0000513F0000}"/>
    <cellStyle name="Comma 2 2 3 2 3 3 3 3" xfId="11189" xr:uid="{00000000-0005-0000-0000-0000B52B0000}"/>
    <cellStyle name="Comma 2 2 3 2 3 3 3 3 3" xfId="26290" xr:uid="{00000000-0005-0000-0000-0000B2660000}"/>
    <cellStyle name="Comma 2 2 3 2 3 3 3 5" xfId="21277" xr:uid="{00000000-0005-0000-0000-00001D530000}"/>
    <cellStyle name="Comma 2 2 3 2 3 3 4" xfId="12867" xr:uid="{00000000-0005-0000-0000-000043320000}"/>
    <cellStyle name="Comma 2 2 3 2 3 3 4 3" xfId="27965" xr:uid="{00000000-0005-0000-0000-00003D6D0000}"/>
    <cellStyle name="Comma 2 2 3 2 3 3 5" xfId="7846" xr:uid="{00000000-0005-0000-0000-0000A61E0000}"/>
    <cellStyle name="Comma 2 2 3 2 3 3 5 3" xfId="22948" xr:uid="{00000000-0005-0000-0000-0000A4590000}"/>
    <cellStyle name="Comma 2 2 3 2 3 3 7" xfId="17935" xr:uid="{00000000-0005-0000-0000-00000F460000}"/>
    <cellStyle name="Comma 2 2 3 2 3 4" xfId="3628" xr:uid="{00000000-0005-0000-0000-00002C0E0000}"/>
    <cellStyle name="Comma 2 2 3 2 3 4 2" xfId="13702" xr:uid="{00000000-0005-0000-0000-000086350000}"/>
    <cellStyle name="Comma 2 2 3 2 3 4 2 3" xfId="28800" xr:uid="{00000000-0005-0000-0000-000080700000}"/>
    <cellStyle name="Comma 2 2 3 2 3 4 3" xfId="8682" xr:uid="{00000000-0005-0000-0000-0000EA210000}"/>
    <cellStyle name="Comma 2 2 3 2 3 4 3 3" xfId="23783" xr:uid="{00000000-0005-0000-0000-0000E75C0000}"/>
    <cellStyle name="Comma 2 2 3 2 3 4 5" xfId="18770" xr:uid="{00000000-0005-0000-0000-000052490000}"/>
    <cellStyle name="Comma 2 2 3 2 3 5" xfId="5321" xr:uid="{00000000-0005-0000-0000-0000C9140000}"/>
    <cellStyle name="Comma 2 2 3 2 3 5 2" xfId="15373" xr:uid="{00000000-0005-0000-0000-00000D3C0000}"/>
    <cellStyle name="Comma 2 2 3 2 3 5 2 3" xfId="30471" xr:uid="{00000000-0005-0000-0000-000007770000}"/>
    <cellStyle name="Comma 2 2 3 2 3 5 3" xfId="10353" xr:uid="{00000000-0005-0000-0000-000071280000}"/>
    <cellStyle name="Comma 2 2 3 2 3 5 3 3" xfId="25454" xr:uid="{00000000-0005-0000-0000-00006E630000}"/>
    <cellStyle name="Comma 2 2 3 2 3 5 5" xfId="20441" xr:uid="{00000000-0005-0000-0000-0000D94F0000}"/>
    <cellStyle name="Comma 2 2 3 2 3 6" xfId="12031" xr:uid="{00000000-0005-0000-0000-0000FF2E0000}"/>
    <cellStyle name="Comma 2 2 3 2 3 6 3" xfId="27129" xr:uid="{00000000-0005-0000-0000-0000F9690000}"/>
    <cellStyle name="Comma 2 2 3 2 3 7" xfId="7010" xr:uid="{00000000-0005-0000-0000-0000621B0000}"/>
    <cellStyle name="Comma 2 2 3 2 3 7 3" xfId="22112" xr:uid="{00000000-0005-0000-0000-000060560000}"/>
    <cellStyle name="Comma 2 2 3 2 3 9" xfId="17099" xr:uid="{00000000-0005-0000-0000-0000CB420000}"/>
    <cellStyle name="Comma 2 2 3 2 4" xfId="2146" xr:uid="{00000000-0005-0000-0000-000062080000}"/>
    <cellStyle name="Comma 2 2 3 2 4 2" xfId="2985" xr:uid="{00000000-0005-0000-0000-0000A90B0000}"/>
    <cellStyle name="Comma 2 2 3 2 4 2 2" xfId="4675" xr:uid="{00000000-0005-0000-0000-000043120000}"/>
    <cellStyle name="Comma 2 2 3 2 4 2 2 2" xfId="14748" xr:uid="{00000000-0005-0000-0000-00009C390000}"/>
    <cellStyle name="Comma 2 2 3 2 4 2 2 2 3" xfId="29846" xr:uid="{00000000-0005-0000-0000-000096740000}"/>
    <cellStyle name="Comma 2 2 3 2 4 2 2 3" xfId="9728" xr:uid="{00000000-0005-0000-0000-000000260000}"/>
    <cellStyle name="Comma 2 2 3 2 4 2 2 3 3" xfId="24829" xr:uid="{00000000-0005-0000-0000-0000FD600000}"/>
    <cellStyle name="Comma 2 2 3 2 4 2 2 5" xfId="19816" xr:uid="{00000000-0005-0000-0000-0000684D0000}"/>
    <cellStyle name="Comma 2 2 3 2 4 2 3" xfId="6367" xr:uid="{00000000-0005-0000-0000-0000DF180000}"/>
    <cellStyle name="Comma 2 2 3 2 4 2 3 2" xfId="16419" xr:uid="{00000000-0005-0000-0000-000023400000}"/>
    <cellStyle name="Comma 2 2 3 2 4 2 3 3" xfId="11399" xr:uid="{00000000-0005-0000-0000-0000872C0000}"/>
    <cellStyle name="Comma 2 2 3 2 4 2 3 3 3" xfId="26500" xr:uid="{00000000-0005-0000-0000-000084670000}"/>
    <cellStyle name="Comma 2 2 3 2 4 2 3 5" xfId="21487" xr:uid="{00000000-0005-0000-0000-0000EF530000}"/>
    <cellStyle name="Comma 2 2 3 2 4 2 4" xfId="13077" xr:uid="{00000000-0005-0000-0000-000015330000}"/>
    <cellStyle name="Comma 2 2 3 2 4 2 4 3" xfId="28175" xr:uid="{00000000-0005-0000-0000-00000F6E0000}"/>
    <cellStyle name="Comma 2 2 3 2 4 2 5" xfId="8056" xr:uid="{00000000-0005-0000-0000-0000781F0000}"/>
    <cellStyle name="Comma 2 2 3 2 4 2 5 3" xfId="23158" xr:uid="{00000000-0005-0000-0000-0000765A0000}"/>
    <cellStyle name="Comma 2 2 3 2 4 2 7" xfId="18145" xr:uid="{00000000-0005-0000-0000-0000E1460000}"/>
    <cellStyle name="Comma 2 2 3 2 4 3" xfId="3838" xr:uid="{00000000-0005-0000-0000-0000FE0E0000}"/>
    <cellStyle name="Comma 2 2 3 2 4 3 2" xfId="13912" xr:uid="{00000000-0005-0000-0000-000058360000}"/>
    <cellStyle name="Comma 2 2 3 2 4 3 2 3" xfId="29010" xr:uid="{00000000-0005-0000-0000-000052710000}"/>
    <cellStyle name="Comma 2 2 3 2 4 3 3" xfId="8892" xr:uid="{00000000-0005-0000-0000-0000BC220000}"/>
    <cellStyle name="Comma 2 2 3 2 4 3 3 3" xfId="23993" xr:uid="{00000000-0005-0000-0000-0000B95D0000}"/>
    <cellStyle name="Comma 2 2 3 2 4 3 5" xfId="18980" xr:uid="{00000000-0005-0000-0000-0000244A0000}"/>
    <cellStyle name="Comma 2 2 3 2 4 4" xfId="5531" xr:uid="{00000000-0005-0000-0000-00009B150000}"/>
    <cellStyle name="Comma 2 2 3 2 4 4 2" xfId="15583" xr:uid="{00000000-0005-0000-0000-0000DF3C0000}"/>
    <cellStyle name="Comma 2 2 3 2 4 4 2 3" xfId="30681" xr:uid="{00000000-0005-0000-0000-0000D9770000}"/>
    <cellStyle name="Comma 2 2 3 2 4 4 3" xfId="10563" xr:uid="{00000000-0005-0000-0000-000043290000}"/>
    <cellStyle name="Comma 2 2 3 2 4 4 3 3" xfId="25664" xr:uid="{00000000-0005-0000-0000-000040640000}"/>
    <cellStyle name="Comma 2 2 3 2 4 4 5" xfId="20651" xr:uid="{00000000-0005-0000-0000-0000AB500000}"/>
    <cellStyle name="Comma 2 2 3 2 4 5" xfId="12241" xr:uid="{00000000-0005-0000-0000-0000D12F0000}"/>
    <cellStyle name="Comma 2 2 3 2 4 5 3" xfId="27339" xr:uid="{00000000-0005-0000-0000-0000CB6A0000}"/>
    <cellStyle name="Comma 2 2 3 2 4 6" xfId="7220" xr:uid="{00000000-0005-0000-0000-0000341C0000}"/>
    <cellStyle name="Comma 2 2 3 2 4 6 3" xfId="22322" xr:uid="{00000000-0005-0000-0000-000032570000}"/>
    <cellStyle name="Comma 2 2 3 2 4 8" xfId="17309" xr:uid="{00000000-0005-0000-0000-00009D430000}"/>
    <cellStyle name="Comma 2 2 3 2 5" xfId="2567" xr:uid="{00000000-0005-0000-0000-0000070A0000}"/>
    <cellStyle name="Comma 2 2 3 2 5 2" xfId="4257" xr:uid="{00000000-0005-0000-0000-0000A1100000}"/>
    <cellStyle name="Comma 2 2 3 2 5 2 2" xfId="14330" xr:uid="{00000000-0005-0000-0000-0000FA370000}"/>
    <cellStyle name="Comma 2 2 3 2 5 2 2 3" xfId="29428" xr:uid="{00000000-0005-0000-0000-0000F4720000}"/>
    <cellStyle name="Comma 2 2 3 2 5 2 3" xfId="9310" xr:uid="{00000000-0005-0000-0000-00005E240000}"/>
    <cellStyle name="Comma 2 2 3 2 5 2 3 3" xfId="24411" xr:uid="{00000000-0005-0000-0000-00005B5F0000}"/>
    <cellStyle name="Comma 2 2 3 2 5 2 5" xfId="19398" xr:uid="{00000000-0005-0000-0000-0000C64B0000}"/>
    <cellStyle name="Comma 2 2 3 2 5 3" xfId="5949" xr:uid="{00000000-0005-0000-0000-00003D170000}"/>
    <cellStyle name="Comma 2 2 3 2 5 3 2" xfId="16001" xr:uid="{00000000-0005-0000-0000-0000813E0000}"/>
    <cellStyle name="Comma 2 2 3 2 5 3 3" xfId="10981" xr:uid="{00000000-0005-0000-0000-0000E52A0000}"/>
    <cellStyle name="Comma 2 2 3 2 5 3 3 3" xfId="26082" xr:uid="{00000000-0005-0000-0000-0000E2650000}"/>
    <cellStyle name="Comma 2 2 3 2 5 3 5" xfId="21069" xr:uid="{00000000-0005-0000-0000-00004D520000}"/>
    <cellStyle name="Comma 2 2 3 2 5 4" xfId="12659" xr:uid="{00000000-0005-0000-0000-000073310000}"/>
    <cellStyle name="Comma 2 2 3 2 5 4 3" xfId="27757" xr:uid="{00000000-0005-0000-0000-00006D6C0000}"/>
    <cellStyle name="Comma 2 2 3 2 5 5" xfId="7638" xr:uid="{00000000-0005-0000-0000-0000D61D0000}"/>
    <cellStyle name="Comma 2 2 3 2 5 5 3" xfId="22740" xr:uid="{00000000-0005-0000-0000-0000D4580000}"/>
    <cellStyle name="Comma 2 2 3 2 5 7" xfId="17727" xr:uid="{00000000-0005-0000-0000-00003F450000}"/>
    <cellStyle name="Comma 2 2 3 2 6" xfId="3420" xr:uid="{00000000-0005-0000-0000-00005C0D0000}"/>
    <cellStyle name="Comma 2 2 3 2 6 2" xfId="13494" xr:uid="{00000000-0005-0000-0000-0000B6340000}"/>
    <cellStyle name="Comma 2 2 3 2 6 2 3" xfId="28592" xr:uid="{00000000-0005-0000-0000-0000B06F0000}"/>
    <cellStyle name="Comma 2 2 3 2 6 3" xfId="8474" xr:uid="{00000000-0005-0000-0000-00001A210000}"/>
    <cellStyle name="Comma 2 2 3 2 6 3 3" xfId="23575" xr:uid="{00000000-0005-0000-0000-0000175C0000}"/>
    <cellStyle name="Comma 2 2 3 2 6 5" xfId="18562" xr:uid="{00000000-0005-0000-0000-000082480000}"/>
    <cellStyle name="Comma 2 2 3 2 7" xfId="5113" xr:uid="{00000000-0005-0000-0000-0000F9130000}"/>
    <cellStyle name="Comma 2 2 3 2 7 2" xfId="15165" xr:uid="{00000000-0005-0000-0000-00003D3B0000}"/>
    <cellStyle name="Comma 2 2 3 2 7 2 3" xfId="30263" xr:uid="{00000000-0005-0000-0000-000037760000}"/>
    <cellStyle name="Comma 2 2 3 2 7 3" xfId="10145" xr:uid="{00000000-0005-0000-0000-0000A1270000}"/>
    <cellStyle name="Comma 2 2 3 2 7 3 3" xfId="25246" xr:uid="{00000000-0005-0000-0000-00009E620000}"/>
    <cellStyle name="Comma 2 2 3 2 7 5" xfId="20233" xr:uid="{00000000-0005-0000-0000-0000094F0000}"/>
    <cellStyle name="Comma 2 2 3 2 8" xfId="11823" xr:uid="{00000000-0005-0000-0000-00002F2E0000}"/>
    <cellStyle name="Comma 2 2 3 2 8 3" xfId="26921" xr:uid="{00000000-0005-0000-0000-000029690000}"/>
    <cellStyle name="Comma 2 2 3 2 9" xfId="6802" xr:uid="{00000000-0005-0000-0000-0000921A0000}"/>
    <cellStyle name="Comma 2 2 3 2 9 3" xfId="21904" xr:uid="{00000000-0005-0000-0000-000090550000}"/>
    <cellStyle name="Comma 2 2 3 3" xfId="1766" xr:uid="{00000000-0005-0000-0000-0000E6060000}"/>
    <cellStyle name="Comma 2 2 3 3 10" xfId="16943" xr:uid="{00000000-0005-0000-0000-00002F420000}"/>
    <cellStyle name="Comma 2 2 3 3 2" xfId="1985" xr:uid="{00000000-0005-0000-0000-0000C1070000}"/>
    <cellStyle name="Comma 2 2 3 3 2 2" xfId="2406" xr:uid="{00000000-0005-0000-0000-000066090000}"/>
    <cellStyle name="Comma 2 2 3 3 2 2 2" xfId="3245" xr:uid="{00000000-0005-0000-0000-0000AD0C0000}"/>
    <cellStyle name="Comma 2 2 3 3 2 2 2 2" xfId="4935" xr:uid="{00000000-0005-0000-0000-000047130000}"/>
    <cellStyle name="Comma 2 2 3 3 2 2 2 2 2" xfId="15008" xr:uid="{00000000-0005-0000-0000-0000A03A0000}"/>
    <cellStyle name="Comma 2 2 3 3 2 2 2 2 2 3" xfId="30106" xr:uid="{00000000-0005-0000-0000-00009A750000}"/>
    <cellStyle name="Comma 2 2 3 3 2 2 2 2 3" xfId="9988" xr:uid="{00000000-0005-0000-0000-000004270000}"/>
    <cellStyle name="Comma 2 2 3 3 2 2 2 2 3 3" xfId="25089" xr:uid="{00000000-0005-0000-0000-000001620000}"/>
    <cellStyle name="Comma 2 2 3 3 2 2 2 2 5" xfId="20076" xr:uid="{00000000-0005-0000-0000-00006C4E0000}"/>
    <cellStyle name="Comma 2 2 3 3 2 2 2 3" xfId="6627" xr:uid="{00000000-0005-0000-0000-0000E3190000}"/>
    <cellStyle name="Comma 2 2 3 3 2 2 2 3 2" xfId="16679" xr:uid="{00000000-0005-0000-0000-000027410000}"/>
    <cellStyle name="Comma 2 2 3 3 2 2 2 3 3" xfId="11659" xr:uid="{00000000-0005-0000-0000-00008B2D0000}"/>
    <cellStyle name="Comma 2 2 3 3 2 2 2 3 3 3" xfId="26760" xr:uid="{00000000-0005-0000-0000-000088680000}"/>
    <cellStyle name="Comma 2 2 3 3 2 2 2 3 5" xfId="21747" xr:uid="{00000000-0005-0000-0000-0000F3540000}"/>
    <cellStyle name="Comma 2 2 3 3 2 2 2 4" xfId="13337" xr:uid="{00000000-0005-0000-0000-000019340000}"/>
    <cellStyle name="Comma 2 2 3 3 2 2 2 4 3" xfId="28435" xr:uid="{00000000-0005-0000-0000-0000136F0000}"/>
    <cellStyle name="Comma 2 2 3 3 2 2 2 5" xfId="8316" xr:uid="{00000000-0005-0000-0000-00007C200000}"/>
    <cellStyle name="Comma 2 2 3 3 2 2 2 5 3" xfId="23418" xr:uid="{00000000-0005-0000-0000-00007A5B0000}"/>
    <cellStyle name="Comma 2 2 3 3 2 2 2 7" xfId="18405" xr:uid="{00000000-0005-0000-0000-0000E5470000}"/>
    <cellStyle name="Comma 2 2 3 3 2 2 3" xfId="4098" xr:uid="{00000000-0005-0000-0000-000002100000}"/>
    <cellStyle name="Comma 2 2 3 3 2 2 3 2" xfId="14172" xr:uid="{00000000-0005-0000-0000-00005C370000}"/>
    <cellStyle name="Comma 2 2 3 3 2 2 3 2 3" xfId="29270" xr:uid="{00000000-0005-0000-0000-000056720000}"/>
    <cellStyle name="Comma 2 2 3 3 2 2 3 3" xfId="9152" xr:uid="{00000000-0005-0000-0000-0000C0230000}"/>
    <cellStyle name="Comma 2 2 3 3 2 2 3 3 3" xfId="24253" xr:uid="{00000000-0005-0000-0000-0000BD5E0000}"/>
    <cellStyle name="Comma 2 2 3 3 2 2 3 5" xfId="19240" xr:uid="{00000000-0005-0000-0000-0000284B0000}"/>
    <cellStyle name="Comma 2 2 3 3 2 2 4" xfId="5791" xr:uid="{00000000-0005-0000-0000-00009F160000}"/>
    <cellStyle name="Comma 2 2 3 3 2 2 4 2" xfId="15843" xr:uid="{00000000-0005-0000-0000-0000E33D0000}"/>
    <cellStyle name="Comma 2 2 3 3 2 2 4 2 3" xfId="30941" xr:uid="{00000000-0005-0000-0000-0000DD780000}"/>
    <cellStyle name="Comma 2 2 3 3 2 2 4 3" xfId="10823" xr:uid="{00000000-0005-0000-0000-0000472A0000}"/>
    <cellStyle name="Comma 2 2 3 3 2 2 4 3 3" xfId="25924" xr:uid="{00000000-0005-0000-0000-000044650000}"/>
    <cellStyle name="Comma 2 2 3 3 2 2 4 5" xfId="20911" xr:uid="{00000000-0005-0000-0000-0000AF510000}"/>
    <cellStyle name="Comma 2 2 3 3 2 2 5" xfId="12501" xr:uid="{00000000-0005-0000-0000-0000D5300000}"/>
    <cellStyle name="Comma 2 2 3 3 2 2 5 3" xfId="27599" xr:uid="{00000000-0005-0000-0000-0000CF6B0000}"/>
    <cellStyle name="Comma 2 2 3 3 2 2 6" xfId="7480" xr:uid="{00000000-0005-0000-0000-0000381D0000}"/>
    <cellStyle name="Comma 2 2 3 3 2 2 6 3" xfId="22582" xr:uid="{00000000-0005-0000-0000-000036580000}"/>
    <cellStyle name="Comma 2 2 3 3 2 2 8" xfId="17569" xr:uid="{00000000-0005-0000-0000-0000A1440000}"/>
    <cellStyle name="Comma 2 2 3 3 2 3" xfId="2827" xr:uid="{00000000-0005-0000-0000-00000B0B0000}"/>
    <cellStyle name="Comma 2 2 3 3 2 3 2" xfId="4517" xr:uid="{00000000-0005-0000-0000-0000A5110000}"/>
    <cellStyle name="Comma 2 2 3 3 2 3 2 2" xfId="14590" xr:uid="{00000000-0005-0000-0000-0000FE380000}"/>
    <cellStyle name="Comma 2 2 3 3 2 3 2 2 3" xfId="29688" xr:uid="{00000000-0005-0000-0000-0000F8730000}"/>
    <cellStyle name="Comma 2 2 3 3 2 3 2 3" xfId="9570" xr:uid="{00000000-0005-0000-0000-000062250000}"/>
    <cellStyle name="Comma 2 2 3 3 2 3 2 3 3" xfId="24671" xr:uid="{00000000-0005-0000-0000-00005F600000}"/>
    <cellStyle name="Comma 2 2 3 3 2 3 2 5" xfId="19658" xr:uid="{00000000-0005-0000-0000-0000CA4C0000}"/>
    <cellStyle name="Comma 2 2 3 3 2 3 3" xfId="6209" xr:uid="{00000000-0005-0000-0000-000041180000}"/>
    <cellStyle name="Comma 2 2 3 3 2 3 3 2" xfId="16261" xr:uid="{00000000-0005-0000-0000-0000853F0000}"/>
    <cellStyle name="Comma 2 2 3 3 2 3 3 3" xfId="11241" xr:uid="{00000000-0005-0000-0000-0000E92B0000}"/>
    <cellStyle name="Comma 2 2 3 3 2 3 3 3 3" xfId="26342" xr:uid="{00000000-0005-0000-0000-0000E6660000}"/>
    <cellStyle name="Comma 2 2 3 3 2 3 3 5" xfId="21329" xr:uid="{00000000-0005-0000-0000-000051530000}"/>
    <cellStyle name="Comma 2 2 3 3 2 3 4" xfId="12919" xr:uid="{00000000-0005-0000-0000-000077320000}"/>
    <cellStyle name="Comma 2 2 3 3 2 3 4 3" xfId="28017" xr:uid="{00000000-0005-0000-0000-0000716D0000}"/>
    <cellStyle name="Comma 2 2 3 3 2 3 5" xfId="7898" xr:uid="{00000000-0005-0000-0000-0000DA1E0000}"/>
    <cellStyle name="Comma 2 2 3 3 2 3 5 3" xfId="23000" xr:uid="{00000000-0005-0000-0000-0000D8590000}"/>
    <cellStyle name="Comma 2 2 3 3 2 3 7" xfId="17987" xr:uid="{00000000-0005-0000-0000-000043460000}"/>
    <cellStyle name="Comma 2 2 3 3 2 4" xfId="3680" xr:uid="{00000000-0005-0000-0000-0000600E0000}"/>
    <cellStyle name="Comma 2 2 3 3 2 4 2" xfId="13754" xr:uid="{00000000-0005-0000-0000-0000BA350000}"/>
    <cellStyle name="Comma 2 2 3 3 2 4 2 3" xfId="28852" xr:uid="{00000000-0005-0000-0000-0000B4700000}"/>
    <cellStyle name="Comma 2 2 3 3 2 4 3" xfId="8734" xr:uid="{00000000-0005-0000-0000-00001E220000}"/>
    <cellStyle name="Comma 2 2 3 3 2 4 3 3" xfId="23835" xr:uid="{00000000-0005-0000-0000-00001B5D0000}"/>
    <cellStyle name="Comma 2 2 3 3 2 4 5" xfId="18822" xr:uid="{00000000-0005-0000-0000-000086490000}"/>
    <cellStyle name="Comma 2 2 3 3 2 5" xfId="5373" xr:uid="{00000000-0005-0000-0000-0000FD140000}"/>
    <cellStyle name="Comma 2 2 3 3 2 5 2" xfId="15425" xr:uid="{00000000-0005-0000-0000-0000413C0000}"/>
    <cellStyle name="Comma 2 2 3 3 2 5 2 3" xfId="30523" xr:uid="{00000000-0005-0000-0000-00003B770000}"/>
    <cellStyle name="Comma 2 2 3 3 2 5 3" xfId="10405" xr:uid="{00000000-0005-0000-0000-0000A5280000}"/>
    <cellStyle name="Comma 2 2 3 3 2 5 3 3" xfId="25506" xr:uid="{00000000-0005-0000-0000-0000A2630000}"/>
    <cellStyle name="Comma 2 2 3 3 2 5 5" xfId="20493" xr:uid="{00000000-0005-0000-0000-00000D500000}"/>
    <cellStyle name="Comma 2 2 3 3 2 6" xfId="12083" xr:uid="{00000000-0005-0000-0000-0000332F0000}"/>
    <cellStyle name="Comma 2 2 3 3 2 6 3" xfId="27181" xr:uid="{00000000-0005-0000-0000-00002D6A0000}"/>
    <cellStyle name="Comma 2 2 3 3 2 7" xfId="7062" xr:uid="{00000000-0005-0000-0000-0000961B0000}"/>
    <cellStyle name="Comma 2 2 3 3 2 7 3" xfId="22164" xr:uid="{00000000-0005-0000-0000-000094560000}"/>
    <cellStyle name="Comma 2 2 3 3 2 9" xfId="17151" xr:uid="{00000000-0005-0000-0000-0000FF420000}"/>
    <cellStyle name="Comma 2 2 3 3 3" xfId="2198" xr:uid="{00000000-0005-0000-0000-000096080000}"/>
    <cellStyle name="Comma 2 2 3 3 3 2" xfId="3037" xr:uid="{00000000-0005-0000-0000-0000DD0B0000}"/>
    <cellStyle name="Comma 2 2 3 3 3 2 2" xfId="4727" xr:uid="{00000000-0005-0000-0000-000077120000}"/>
    <cellStyle name="Comma 2 2 3 3 3 2 2 2" xfId="14800" xr:uid="{00000000-0005-0000-0000-0000D0390000}"/>
    <cellStyle name="Comma 2 2 3 3 3 2 2 2 3" xfId="29898" xr:uid="{00000000-0005-0000-0000-0000CA740000}"/>
    <cellStyle name="Comma 2 2 3 3 3 2 2 3" xfId="9780" xr:uid="{00000000-0005-0000-0000-000034260000}"/>
    <cellStyle name="Comma 2 2 3 3 3 2 2 3 3" xfId="24881" xr:uid="{00000000-0005-0000-0000-000031610000}"/>
    <cellStyle name="Comma 2 2 3 3 3 2 2 5" xfId="19868" xr:uid="{00000000-0005-0000-0000-00009C4D0000}"/>
    <cellStyle name="Comma 2 2 3 3 3 2 3" xfId="6419" xr:uid="{00000000-0005-0000-0000-000013190000}"/>
    <cellStyle name="Comma 2 2 3 3 3 2 3 2" xfId="16471" xr:uid="{00000000-0005-0000-0000-000057400000}"/>
    <cellStyle name="Comma 2 2 3 3 3 2 3 3" xfId="11451" xr:uid="{00000000-0005-0000-0000-0000BB2C0000}"/>
    <cellStyle name="Comma 2 2 3 3 3 2 3 3 3" xfId="26552" xr:uid="{00000000-0005-0000-0000-0000B8670000}"/>
    <cellStyle name="Comma 2 2 3 3 3 2 3 5" xfId="21539" xr:uid="{00000000-0005-0000-0000-000023540000}"/>
    <cellStyle name="Comma 2 2 3 3 3 2 4" xfId="13129" xr:uid="{00000000-0005-0000-0000-000049330000}"/>
    <cellStyle name="Comma 2 2 3 3 3 2 4 3" xfId="28227" xr:uid="{00000000-0005-0000-0000-0000436E0000}"/>
    <cellStyle name="Comma 2 2 3 3 3 2 5" xfId="8108" xr:uid="{00000000-0005-0000-0000-0000AC1F0000}"/>
    <cellStyle name="Comma 2 2 3 3 3 2 5 3" xfId="23210" xr:uid="{00000000-0005-0000-0000-0000AA5A0000}"/>
    <cellStyle name="Comma 2 2 3 3 3 2 7" xfId="18197" xr:uid="{00000000-0005-0000-0000-000015470000}"/>
    <cellStyle name="Comma 2 2 3 3 3 3" xfId="3890" xr:uid="{00000000-0005-0000-0000-0000320F0000}"/>
    <cellStyle name="Comma 2 2 3 3 3 3 2" xfId="13964" xr:uid="{00000000-0005-0000-0000-00008C360000}"/>
    <cellStyle name="Comma 2 2 3 3 3 3 2 3" xfId="29062" xr:uid="{00000000-0005-0000-0000-000086710000}"/>
    <cellStyle name="Comma 2 2 3 3 3 3 3" xfId="8944" xr:uid="{00000000-0005-0000-0000-0000F0220000}"/>
    <cellStyle name="Comma 2 2 3 3 3 3 3 3" xfId="24045" xr:uid="{00000000-0005-0000-0000-0000ED5D0000}"/>
    <cellStyle name="Comma 2 2 3 3 3 3 5" xfId="19032" xr:uid="{00000000-0005-0000-0000-0000584A0000}"/>
    <cellStyle name="Comma 2 2 3 3 3 4" xfId="5583" xr:uid="{00000000-0005-0000-0000-0000CF150000}"/>
    <cellStyle name="Comma 2 2 3 3 3 4 2" xfId="15635" xr:uid="{00000000-0005-0000-0000-0000133D0000}"/>
    <cellStyle name="Comma 2 2 3 3 3 4 2 3" xfId="30733" xr:uid="{00000000-0005-0000-0000-00000D780000}"/>
    <cellStyle name="Comma 2 2 3 3 3 4 3" xfId="10615" xr:uid="{00000000-0005-0000-0000-000077290000}"/>
    <cellStyle name="Comma 2 2 3 3 3 4 3 3" xfId="25716" xr:uid="{00000000-0005-0000-0000-000074640000}"/>
    <cellStyle name="Comma 2 2 3 3 3 4 5" xfId="20703" xr:uid="{00000000-0005-0000-0000-0000DF500000}"/>
    <cellStyle name="Comma 2 2 3 3 3 5" xfId="12293" xr:uid="{00000000-0005-0000-0000-000005300000}"/>
    <cellStyle name="Comma 2 2 3 3 3 5 3" xfId="27391" xr:uid="{00000000-0005-0000-0000-0000FF6A0000}"/>
    <cellStyle name="Comma 2 2 3 3 3 6" xfId="7272" xr:uid="{00000000-0005-0000-0000-0000681C0000}"/>
    <cellStyle name="Comma 2 2 3 3 3 6 3" xfId="22374" xr:uid="{00000000-0005-0000-0000-000066570000}"/>
    <cellStyle name="Comma 2 2 3 3 3 8" xfId="17361" xr:uid="{00000000-0005-0000-0000-0000D1430000}"/>
    <cellStyle name="Comma 2 2 3 3 4" xfId="2619" xr:uid="{00000000-0005-0000-0000-00003B0A0000}"/>
    <cellStyle name="Comma 2 2 3 3 4 2" xfId="4309" xr:uid="{00000000-0005-0000-0000-0000D5100000}"/>
    <cellStyle name="Comma 2 2 3 3 4 2 2" xfId="14382" xr:uid="{00000000-0005-0000-0000-00002E380000}"/>
    <cellStyle name="Comma 2 2 3 3 4 2 2 3" xfId="29480" xr:uid="{00000000-0005-0000-0000-000028730000}"/>
    <cellStyle name="Comma 2 2 3 3 4 2 3" xfId="9362" xr:uid="{00000000-0005-0000-0000-000092240000}"/>
    <cellStyle name="Comma 2 2 3 3 4 2 3 3" xfId="24463" xr:uid="{00000000-0005-0000-0000-00008F5F0000}"/>
    <cellStyle name="Comma 2 2 3 3 4 2 5" xfId="19450" xr:uid="{00000000-0005-0000-0000-0000FA4B0000}"/>
    <cellStyle name="Comma 2 2 3 3 4 3" xfId="6001" xr:uid="{00000000-0005-0000-0000-000071170000}"/>
    <cellStyle name="Comma 2 2 3 3 4 3 2" xfId="16053" xr:uid="{00000000-0005-0000-0000-0000B53E0000}"/>
    <cellStyle name="Comma 2 2 3 3 4 3 3" xfId="11033" xr:uid="{00000000-0005-0000-0000-0000192B0000}"/>
    <cellStyle name="Comma 2 2 3 3 4 3 3 3" xfId="26134" xr:uid="{00000000-0005-0000-0000-000016660000}"/>
    <cellStyle name="Comma 2 2 3 3 4 3 5" xfId="21121" xr:uid="{00000000-0005-0000-0000-000081520000}"/>
    <cellStyle name="Comma 2 2 3 3 4 4" xfId="12711" xr:uid="{00000000-0005-0000-0000-0000A7310000}"/>
    <cellStyle name="Comma 2 2 3 3 4 4 3" xfId="27809" xr:uid="{00000000-0005-0000-0000-0000A16C0000}"/>
    <cellStyle name="Comma 2 2 3 3 4 5" xfId="7690" xr:uid="{00000000-0005-0000-0000-00000A1E0000}"/>
    <cellStyle name="Comma 2 2 3 3 4 5 3" xfId="22792" xr:uid="{00000000-0005-0000-0000-000008590000}"/>
    <cellStyle name="Comma 2 2 3 3 4 7" xfId="17779" xr:uid="{00000000-0005-0000-0000-000073450000}"/>
    <cellStyle name="Comma 2 2 3 3 5" xfId="3472" xr:uid="{00000000-0005-0000-0000-0000900D0000}"/>
    <cellStyle name="Comma 2 2 3 3 5 2" xfId="13546" xr:uid="{00000000-0005-0000-0000-0000EA340000}"/>
    <cellStyle name="Comma 2 2 3 3 5 2 3" xfId="28644" xr:uid="{00000000-0005-0000-0000-0000E46F0000}"/>
    <cellStyle name="Comma 2 2 3 3 5 3" xfId="8526" xr:uid="{00000000-0005-0000-0000-00004E210000}"/>
    <cellStyle name="Comma 2 2 3 3 5 3 3" xfId="23627" xr:uid="{00000000-0005-0000-0000-00004B5C0000}"/>
    <cellStyle name="Comma 2 2 3 3 5 5" xfId="18614" xr:uid="{00000000-0005-0000-0000-0000B6480000}"/>
    <cellStyle name="Comma 2 2 3 3 6" xfId="5165" xr:uid="{00000000-0005-0000-0000-00002D140000}"/>
    <cellStyle name="Comma 2 2 3 3 6 2" xfId="15217" xr:uid="{00000000-0005-0000-0000-0000713B0000}"/>
    <cellStyle name="Comma 2 2 3 3 6 2 3" xfId="30315" xr:uid="{00000000-0005-0000-0000-00006B760000}"/>
    <cellStyle name="Comma 2 2 3 3 6 3" xfId="10197" xr:uid="{00000000-0005-0000-0000-0000D5270000}"/>
    <cellStyle name="Comma 2 2 3 3 6 3 3" xfId="25298" xr:uid="{00000000-0005-0000-0000-0000D2620000}"/>
    <cellStyle name="Comma 2 2 3 3 6 5" xfId="20285" xr:uid="{00000000-0005-0000-0000-00003D4F0000}"/>
    <cellStyle name="Comma 2 2 3 3 7" xfId="11875" xr:uid="{00000000-0005-0000-0000-0000632E0000}"/>
    <cellStyle name="Comma 2 2 3 3 7 3" xfId="26973" xr:uid="{00000000-0005-0000-0000-00005D690000}"/>
    <cellStyle name="Comma 2 2 3 3 8" xfId="6854" xr:uid="{00000000-0005-0000-0000-0000C61A0000}"/>
    <cellStyle name="Comma 2 2 3 3 8 3" xfId="21956" xr:uid="{00000000-0005-0000-0000-0000C4550000}"/>
    <cellStyle name="Comma 2 2 3 4" xfId="1879" xr:uid="{00000000-0005-0000-0000-000057070000}"/>
    <cellStyle name="Comma 2 2 3 4 2" xfId="2302" xr:uid="{00000000-0005-0000-0000-0000FE080000}"/>
    <cellStyle name="Comma 2 2 3 4 2 2" xfId="3141" xr:uid="{00000000-0005-0000-0000-0000450C0000}"/>
    <cellStyle name="Comma 2 2 3 4 2 2 2" xfId="4831" xr:uid="{00000000-0005-0000-0000-0000DF120000}"/>
    <cellStyle name="Comma 2 2 3 4 2 2 2 2" xfId="14904" xr:uid="{00000000-0005-0000-0000-0000383A0000}"/>
    <cellStyle name="Comma 2 2 3 4 2 2 2 2 3" xfId="30002" xr:uid="{00000000-0005-0000-0000-000032750000}"/>
    <cellStyle name="Comma 2 2 3 4 2 2 2 3" xfId="9884" xr:uid="{00000000-0005-0000-0000-00009C260000}"/>
    <cellStyle name="Comma 2 2 3 4 2 2 2 3 3" xfId="24985" xr:uid="{00000000-0005-0000-0000-000099610000}"/>
    <cellStyle name="Comma 2 2 3 4 2 2 2 5" xfId="19972" xr:uid="{00000000-0005-0000-0000-0000044E0000}"/>
    <cellStyle name="Comma 2 2 3 4 2 2 3" xfId="6523" xr:uid="{00000000-0005-0000-0000-00007B190000}"/>
    <cellStyle name="Comma 2 2 3 4 2 2 3 2" xfId="16575" xr:uid="{00000000-0005-0000-0000-0000BF400000}"/>
    <cellStyle name="Comma 2 2 3 4 2 2 3 3" xfId="11555" xr:uid="{00000000-0005-0000-0000-0000232D0000}"/>
    <cellStyle name="Comma 2 2 3 4 2 2 3 3 3" xfId="26656" xr:uid="{00000000-0005-0000-0000-000020680000}"/>
    <cellStyle name="Comma 2 2 3 4 2 2 3 5" xfId="21643" xr:uid="{00000000-0005-0000-0000-00008B540000}"/>
    <cellStyle name="Comma 2 2 3 4 2 2 4" xfId="13233" xr:uid="{00000000-0005-0000-0000-0000B1330000}"/>
    <cellStyle name="Comma 2 2 3 4 2 2 4 3" xfId="28331" xr:uid="{00000000-0005-0000-0000-0000AB6E0000}"/>
    <cellStyle name="Comma 2 2 3 4 2 2 5" xfId="8212" xr:uid="{00000000-0005-0000-0000-000014200000}"/>
    <cellStyle name="Comma 2 2 3 4 2 2 5 3" xfId="23314" xr:uid="{00000000-0005-0000-0000-0000125B0000}"/>
    <cellStyle name="Comma 2 2 3 4 2 2 7" xfId="18301" xr:uid="{00000000-0005-0000-0000-00007D470000}"/>
    <cellStyle name="Comma 2 2 3 4 2 3" xfId="3994" xr:uid="{00000000-0005-0000-0000-00009A0F0000}"/>
    <cellStyle name="Comma 2 2 3 4 2 3 2" xfId="14068" xr:uid="{00000000-0005-0000-0000-0000F4360000}"/>
    <cellStyle name="Comma 2 2 3 4 2 3 2 3" xfId="29166" xr:uid="{00000000-0005-0000-0000-0000EE710000}"/>
    <cellStyle name="Comma 2 2 3 4 2 3 3" xfId="9048" xr:uid="{00000000-0005-0000-0000-000058230000}"/>
    <cellStyle name="Comma 2 2 3 4 2 3 3 3" xfId="24149" xr:uid="{00000000-0005-0000-0000-0000555E0000}"/>
    <cellStyle name="Comma 2 2 3 4 2 3 5" xfId="19136" xr:uid="{00000000-0005-0000-0000-0000C04A0000}"/>
    <cellStyle name="Comma 2 2 3 4 2 4" xfId="5687" xr:uid="{00000000-0005-0000-0000-000037160000}"/>
    <cellStyle name="Comma 2 2 3 4 2 4 2" xfId="15739" xr:uid="{00000000-0005-0000-0000-00007B3D0000}"/>
    <cellStyle name="Comma 2 2 3 4 2 4 2 3" xfId="30837" xr:uid="{00000000-0005-0000-0000-000075780000}"/>
    <cellStyle name="Comma 2 2 3 4 2 4 3" xfId="10719" xr:uid="{00000000-0005-0000-0000-0000DF290000}"/>
    <cellStyle name="Comma 2 2 3 4 2 4 3 3" xfId="25820" xr:uid="{00000000-0005-0000-0000-0000DC640000}"/>
    <cellStyle name="Comma 2 2 3 4 2 4 5" xfId="20807" xr:uid="{00000000-0005-0000-0000-000047510000}"/>
    <cellStyle name="Comma 2 2 3 4 2 5" xfId="12397" xr:uid="{00000000-0005-0000-0000-00006D300000}"/>
    <cellStyle name="Comma 2 2 3 4 2 5 3" xfId="27495" xr:uid="{00000000-0005-0000-0000-0000676B0000}"/>
    <cellStyle name="Comma 2 2 3 4 2 6" xfId="7376" xr:uid="{00000000-0005-0000-0000-0000D01C0000}"/>
    <cellStyle name="Comma 2 2 3 4 2 6 3" xfId="22478" xr:uid="{00000000-0005-0000-0000-0000CE570000}"/>
    <cellStyle name="Comma 2 2 3 4 2 8" xfId="17465" xr:uid="{00000000-0005-0000-0000-000039440000}"/>
    <cellStyle name="Comma 2 2 3 4 3" xfId="2723" xr:uid="{00000000-0005-0000-0000-0000A30A0000}"/>
    <cellStyle name="Comma 2 2 3 4 3 2" xfId="4413" xr:uid="{00000000-0005-0000-0000-00003D110000}"/>
    <cellStyle name="Comma 2 2 3 4 3 2 2" xfId="14486" xr:uid="{00000000-0005-0000-0000-000096380000}"/>
    <cellStyle name="Comma 2 2 3 4 3 2 2 3" xfId="29584" xr:uid="{00000000-0005-0000-0000-000090730000}"/>
    <cellStyle name="Comma 2 2 3 4 3 2 3" xfId="9466" xr:uid="{00000000-0005-0000-0000-0000FA240000}"/>
    <cellStyle name="Comma 2 2 3 4 3 2 3 3" xfId="24567" xr:uid="{00000000-0005-0000-0000-0000F75F0000}"/>
    <cellStyle name="Comma 2 2 3 4 3 2 5" xfId="19554" xr:uid="{00000000-0005-0000-0000-0000624C0000}"/>
    <cellStyle name="Comma 2 2 3 4 3 3" xfId="6105" xr:uid="{00000000-0005-0000-0000-0000D9170000}"/>
    <cellStyle name="Comma 2 2 3 4 3 3 2" xfId="16157" xr:uid="{00000000-0005-0000-0000-00001D3F0000}"/>
    <cellStyle name="Comma 2 2 3 4 3 3 3" xfId="11137" xr:uid="{00000000-0005-0000-0000-0000812B0000}"/>
    <cellStyle name="Comma 2 2 3 4 3 3 3 3" xfId="26238" xr:uid="{00000000-0005-0000-0000-00007E660000}"/>
    <cellStyle name="Comma 2 2 3 4 3 3 5" xfId="21225" xr:uid="{00000000-0005-0000-0000-0000E9520000}"/>
    <cellStyle name="Comma 2 2 3 4 3 4" xfId="12815" xr:uid="{00000000-0005-0000-0000-00000F320000}"/>
    <cellStyle name="Comma 2 2 3 4 3 4 3" xfId="27913" xr:uid="{00000000-0005-0000-0000-0000096D0000}"/>
    <cellStyle name="Comma 2 2 3 4 3 5" xfId="7794" xr:uid="{00000000-0005-0000-0000-0000721E0000}"/>
    <cellStyle name="Comma 2 2 3 4 3 5 3" xfId="22896" xr:uid="{00000000-0005-0000-0000-000070590000}"/>
    <cellStyle name="Comma 2 2 3 4 3 7" xfId="17883" xr:uid="{00000000-0005-0000-0000-0000DB450000}"/>
    <cellStyle name="Comma 2 2 3 4 4" xfId="3576" xr:uid="{00000000-0005-0000-0000-0000F80D0000}"/>
    <cellStyle name="Comma 2 2 3 4 4 2" xfId="13650" xr:uid="{00000000-0005-0000-0000-000052350000}"/>
    <cellStyle name="Comma 2 2 3 4 4 2 3" xfId="28748" xr:uid="{00000000-0005-0000-0000-00004C700000}"/>
    <cellStyle name="Comma 2 2 3 4 4 3" xfId="8630" xr:uid="{00000000-0005-0000-0000-0000B6210000}"/>
    <cellStyle name="Comma 2 2 3 4 4 3 3" xfId="23731" xr:uid="{00000000-0005-0000-0000-0000B35C0000}"/>
    <cellStyle name="Comma 2 2 3 4 4 5" xfId="18718" xr:uid="{00000000-0005-0000-0000-00001E490000}"/>
    <cellStyle name="Comma 2 2 3 4 5" xfId="5269" xr:uid="{00000000-0005-0000-0000-000095140000}"/>
    <cellStyle name="Comma 2 2 3 4 5 2" xfId="15321" xr:uid="{00000000-0005-0000-0000-0000D93B0000}"/>
    <cellStyle name="Comma 2 2 3 4 5 2 3" xfId="30419" xr:uid="{00000000-0005-0000-0000-0000D3760000}"/>
    <cellStyle name="Comma 2 2 3 4 5 3" xfId="10301" xr:uid="{00000000-0005-0000-0000-00003D280000}"/>
    <cellStyle name="Comma 2 2 3 4 5 3 3" xfId="25402" xr:uid="{00000000-0005-0000-0000-00003A630000}"/>
    <cellStyle name="Comma 2 2 3 4 5 5" xfId="20389" xr:uid="{00000000-0005-0000-0000-0000A54F0000}"/>
    <cellStyle name="Comma 2 2 3 4 6" xfId="11979" xr:uid="{00000000-0005-0000-0000-0000CB2E0000}"/>
    <cellStyle name="Comma 2 2 3 4 6 3" xfId="27077" xr:uid="{00000000-0005-0000-0000-0000C5690000}"/>
    <cellStyle name="Comma 2 2 3 4 7" xfId="6958" xr:uid="{00000000-0005-0000-0000-00002E1B0000}"/>
    <cellStyle name="Comma 2 2 3 4 7 3" xfId="22060" xr:uid="{00000000-0005-0000-0000-00002C560000}"/>
    <cellStyle name="Comma 2 2 3 4 9" xfId="17047" xr:uid="{00000000-0005-0000-0000-000097420000}"/>
    <cellStyle name="Comma 2 2 3 5" xfId="2092" xr:uid="{00000000-0005-0000-0000-00002C080000}"/>
    <cellStyle name="Comma 2 2 3 5 2" xfId="2933" xr:uid="{00000000-0005-0000-0000-0000750B0000}"/>
    <cellStyle name="Comma 2 2 3 5 2 2" xfId="4623" xr:uid="{00000000-0005-0000-0000-00000F120000}"/>
    <cellStyle name="Comma 2 2 3 5 2 2 2" xfId="14696" xr:uid="{00000000-0005-0000-0000-000068390000}"/>
    <cellStyle name="Comma 2 2 3 5 2 2 2 3" xfId="29794" xr:uid="{00000000-0005-0000-0000-000062740000}"/>
    <cellStyle name="Comma 2 2 3 5 2 2 3" xfId="9676" xr:uid="{00000000-0005-0000-0000-0000CC250000}"/>
    <cellStyle name="Comma 2 2 3 5 2 2 3 3" xfId="24777" xr:uid="{00000000-0005-0000-0000-0000C9600000}"/>
    <cellStyle name="Comma 2 2 3 5 2 2 5" xfId="19764" xr:uid="{00000000-0005-0000-0000-0000344D0000}"/>
    <cellStyle name="Comma 2 2 3 5 2 3" xfId="6315" xr:uid="{00000000-0005-0000-0000-0000AB180000}"/>
    <cellStyle name="Comma 2 2 3 5 2 3 2" xfId="16367" xr:uid="{00000000-0005-0000-0000-0000EF3F0000}"/>
    <cellStyle name="Comma 2 2 3 5 2 3 3" xfId="11347" xr:uid="{00000000-0005-0000-0000-0000532C0000}"/>
    <cellStyle name="Comma 2 2 3 5 2 3 3 3" xfId="26448" xr:uid="{00000000-0005-0000-0000-000050670000}"/>
    <cellStyle name="Comma 2 2 3 5 2 3 5" xfId="21435" xr:uid="{00000000-0005-0000-0000-0000BB530000}"/>
    <cellStyle name="Comma 2 2 3 5 2 4" xfId="13025" xr:uid="{00000000-0005-0000-0000-0000E1320000}"/>
    <cellStyle name="Comma 2 2 3 5 2 4 3" xfId="28123" xr:uid="{00000000-0005-0000-0000-0000DB6D0000}"/>
    <cellStyle name="Comma 2 2 3 5 2 5" xfId="8004" xr:uid="{00000000-0005-0000-0000-0000441F0000}"/>
    <cellStyle name="Comma 2 2 3 5 2 5 3" xfId="23106" xr:uid="{00000000-0005-0000-0000-0000425A0000}"/>
    <cellStyle name="Comma 2 2 3 5 2 7" xfId="18093" xr:uid="{00000000-0005-0000-0000-0000AD460000}"/>
    <cellStyle name="Comma 2 2 3 5 3" xfId="3786" xr:uid="{00000000-0005-0000-0000-0000CA0E0000}"/>
    <cellStyle name="Comma 2 2 3 5 3 2" xfId="13860" xr:uid="{00000000-0005-0000-0000-000024360000}"/>
    <cellStyle name="Comma 2 2 3 5 3 2 3" xfId="28958" xr:uid="{00000000-0005-0000-0000-00001E710000}"/>
    <cellStyle name="Comma 2 2 3 5 3 3" xfId="8840" xr:uid="{00000000-0005-0000-0000-000088220000}"/>
    <cellStyle name="Comma 2 2 3 5 3 3 3" xfId="23941" xr:uid="{00000000-0005-0000-0000-0000855D0000}"/>
    <cellStyle name="Comma 2 2 3 5 3 5" xfId="18928" xr:uid="{00000000-0005-0000-0000-0000F0490000}"/>
    <cellStyle name="Comma 2 2 3 5 4" xfId="5479" xr:uid="{00000000-0005-0000-0000-000067150000}"/>
    <cellStyle name="Comma 2 2 3 5 4 2" xfId="15531" xr:uid="{00000000-0005-0000-0000-0000AB3C0000}"/>
    <cellStyle name="Comma 2 2 3 5 4 2 3" xfId="30629" xr:uid="{00000000-0005-0000-0000-0000A5770000}"/>
    <cellStyle name="Comma 2 2 3 5 4 3" xfId="10511" xr:uid="{00000000-0005-0000-0000-00000F290000}"/>
    <cellStyle name="Comma 2 2 3 5 4 3 3" xfId="25612" xr:uid="{00000000-0005-0000-0000-00000C640000}"/>
    <cellStyle name="Comma 2 2 3 5 4 5" xfId="20599" xr:uid="{00000000-0005-0000-0000-000077500000}"/>
    <cellStyle name="Comma 2 2 3 5 5" xfId="12189" xr:uid="{00000000-0005-0000-0000-00009D2F0000}"/>
    <cellStyle name="Comma 2 2 3 5 5 3" xfId="27287" xr:uid="{00000000-0005-0000-0000-0000976A0000}"/>
    <cellStyle name="Comma 2 2 3 5 6" xfId="7168" xr:uid="{00000000-0005-0000-0000-0000001C0000}"/>
    <cellStyle name="Comma 2 2 3 5 6 3" xfId="22270" xr:uid="{00000000-0005-0000-0000-0000FE560000}"/>
    <cellStyle name="Comma 2 2 3 5 8" xfId="17257" xr:uid="{00000000-0005-0000-0000-000069430000}"/>
    <cellStyle name="Comma 2 2 3 6" xfId="2513" xr:uid="{00000000-0005-0000-0000-0000D1090000}"/>
    <cellStyle name="Comma 2 2 3 6 2" xfId="4205" xr:uid="{00000000-0005-0000-0000-00006D100000}"/>
    <cellStyle name="Comma 2 2 3 6 2 2" xfId="14278" xr:uid="{00000000-0005-0000-0000-0000C6370000}"/>
    <cellStyle name="Comma 2 2 3 6 2 2 3" xfId="29376" xr:uid="{00000000-0005-0000-0000-0000C0720000}"/>
    <cellStyle name="Comma 2 2 3 6 2 3" xfId="9258" xr:uid="{00000000-0005-0000-0000-00002A240000}"/>
    <cellStyle name="Comma 2 2 3 6 2 3 3" xfId="24359" xr:uid="{00000000-0005-0000-0000-0000275F0000}"/>
    <cellStyle name="Comma 2 2 3 6 2 5" xfId="19346" xr:uid="{00000000-0005-0000-0000-0000924B0000}"/>
    <cellStyle name="Comma 2 2 3 6 3" xfId="5897" xr:uid="{00000000-0005-0000-0000-000009170000}"/>
    <cellStyle name="Comma 2 2 3 6 3 2" xfId="15949" xr:uid="{00000000-0005-0000-0000-00004D3E0000}"/>
    <cellStyle name="Comma 2 2 3 6 3 3" xfId="10929" xr:uid="{00000000-0005-0000-0000-0000B12A0000}"/>
    <cellStyle name="Comma 2 2 3 6 3 3 3" xfId="26030" xr:uid="{00000000-0005-0000-0000-0000AE650000}"/>
    <cellStyle name="Comma 2 2 3 6 3 5" xfId="21017" xr:uid="{00000000-0005-0000-0000-000019520000}"/>
    <cellStyle name="Comma 2 2 3 6 4" xfId="12607" xr:uid="{00000000-0005-0000-0000-00003F310000}"/>
    <cellStyle name="Comma 2 2 3 6 4 3" xfId="27705" xr:uid="{00000000-0005-0000-0000-0000396C0000}"/>
    <cellStyle name="Comma 2 2 3 6 5" xfId="7586" xr:uid="{00000000-0005-0000-0000-0000A21D0000}"/>
    <cellStyle name="Comma 2 2 3 6 5 3" xfId="22688" xr:uid="{00000000-0005-0000-0000-0000A0580000}"/>
    <cellStyle name="Comma 2 2 3 6 7" xfId="17675" xr:uid="{00000000-0005-0000-0000-00000B450000}"/>
    <cellStyle name="Comma 2 2 3 7" xfId="3362" xr:uid="{00000000-0005-0000-0000-0000220D0000}"/>
    <cellStyle name="Comma 2 2 3 7 2" xfId="13442" xr:uid="{00000000-0005-0000-0000-000082340000}"/>
    <cellStyle name="Comma 2 2 3 7 2 3" xfId="28540" xr:uid="{00000000-0005-0000-0000-00007C6F0000}"/>
    <cellStyle name="Comma 2 2 3 7 3" xfId="8422" xr:uid="{00000000-0005-0000-0000-0000E6200000}"/>
    <cellStyle name="Comma 2 2 3 7 3 3" xfId="23523" xr:uid="{00000000-0005-0000-0000-0000E35B0000}"/>
    <cellStyle name="Comma 2 2 3 7 5" xfId="18510" xr:uid="{00000000-0005-0000-0000-00004E480000}"/>
    <cellStyle name="Comma 2 2 3 8" xfId="5057" xr:uid="{00000000-0005-0000-0000-0000C1130000}"/>
    <cellStyle name="Comma 2 2 3 8 2" xfId="15113" xr:uid="{00000000-0005-0000-0000-0000093B0000}"/>
    <cellStyle name="Comma 2 2 3 8 2 3" xfId="30211" xr:uid="{00000000-0005-0000-0000-000003760000}"/>
    <cellStyle name="Comma 2 2 3 8 3" xfId="10093" xr:uid="{00000000-0005-0000-0000-00006D270000}"/>
    <cellStyle name="Comma 2 2 3 8 3 3" xfId="25194" xr:uid="{00000000-0005-0000-0000-00006A620000}"/>
    <cellStyle name="Comma 2 2 3 8 5" xfId="20181" xr:uid="{00000000-0005-0000-0000-0000D54E0000}"/>
    <cellStyle name="Comma 2 2 3 9" xfId="11769" xr:uid="{00000000-0005-0000-0000-0000F92D0000}"/>
    <cellStyle name="Comma 2 2 3 9 3" xfId="26869" xr:uid="{00000000-0005-0000-0000-0000F5680000}"/>
    <cellStyle name="Comma 2 3" xfId="39" xr:uid="{00000000-0005-0000-0000-000027000000}"/>
    <cellStyle name="Comma 2 3 2" xfId="594" xr:uid="{00000000-0005-0000-0000-000052020000}"/>
    <cellStyle name="Comma 2 3 2 2" xfId="1263" xr:uid="{00000000-0005-0000-0000-0000EF040000}"/>
    <cellStyle name="Comma 2 3 3" xfId="1264" xr:uid="{00000000-0005-0000-0000-0000F0040000}"/>
    <cellStyle name="Comma 2 3 4" xfId="1265" xr:uid="{00000000-0005-0000-0000-0000F1040000}"/>
    <cellStyle name="Comma 2 3 5" xfId="1266" xr:uid="{00000000-0005-0000-0000-0000F2040000}"/>
    <cellStyle name="Comma 2 3 6" xfId="1267" xr:uid="{00000000-0005-0000-0000-0000F3040000}"/>
    <cellStyle name="Comma 2 3 6 10" xfId="6749" xr:uid="{00000000-0005-0000-0000-00005D1A0000}"/>
    <cellStyle name="Comma 2 3 6 10 3" xfId="21853" xr:uid="{00000000-0005-0000-0000-00005D550000}"/>
    <cellStyle name="Comma 2 3 6 12" xfId="16838" xr:uid="{00000000-0005-0000-0000-0000C6410000}"/>
    <cellStyle name="Comma 2 3 6 2" xfId="1713" xr:uid="{00000000-0005-0000-0000-0000B1060000}"/>
    <cellStyle name="Comma 2 3 6 2 11" xfId="16892" xr:uid="{00000000-0005-0000-0000-0000FC410000}"/>
    <cellStyle name="Comma 2 3 6 2 2" xfId="1821" xr:uid="{00000000-0005-0000-0000-00001D070000}"/>
    <cellStyle name="Comma 2 3 6 2 2 10" xfId="16996" xr:uid="{00000000-0005-0000-0000-000064420000}"/>
    <cellStyle name="Comma 2 3 6 2 2 2" xfId="2038" xr:uid="{00000000-0005-0000-0000-0000F6070000}"/>
    <cellStyle name="Comma 2 3 6 2 2 2 2" xfId="2459" xr:uid="{00000000-0005-0000-0000-00009B090000}"/>
    <cellStyle name="Comma 2 3 6 2 2 2 2 2" xfId="3298" xr:uid="{00000000-0005-0000-0000-0000E20C0000}"/>
    <cellStyle name="Comma 2 3 6 2 2 2 2 2 2" xfId="4988" xr:uid="{00000000-0005-0000-0000-00007C130000}"/>
    <cellStyle name="Comma 2 3 6 2 2 2 2 2 2 2" xfId="15061" xr:uid="{00000000-0005-0000-0000-0000D53A0000}"/>
    <cellStyle name="Comma 2 3 6 2 2 2 2 2 2 2 3" xfId="30159" xr:uid="{00000000-0005-0000-0000-0000CF750000}"/>
    <cellStyle name="Comma 2 3 6 2 2 2 2 2 2 3" xfId="10041" xr:uid="{00000000-0005-0000-0000-000039270000}"/>
    <cellStyle name="Comma 2 3 6 2 2 2 2 2 2 3 3" xfId="25142" xr:uid="{00000000-0005-0000-0000-000036620000}"/>
    <cellStyle name="Comma 2 3 6 2 2 2 2 2 2 5" xfId="20129" xr:uid="{00000000-0005-0000-0000-0000A14E0000}"/>
    <cellStyle name="Comma 2 3 6 2 2 2 2 2 3" xfId="6680" xr:uid="{00000000-0005-0000-0000-0000181A0000}"/>
    <cellStyle name="Comma 2 3 6 2 2 2 2 2 3 2" xfId="16732" xr:uid="{00000000-0005-0000-0000-00005C410000}"/>
    <cellStyle name="Comma 2 3 6 2 2 2 2 2 3 3" xfId="11712" xr:uid="{00000000-0005-0000-0000-0000C02D0000}"/>
    <cellStyle name="Comma 2 3 6 2 2 2 2 2 3 3 3" xfId="26813" xr:uid="{00000000-0005-0000-0000-0000BD680000}"/>
    <cellStyle name="Comma 2 3 6 2 2 2 2 2 3 5" xfId="21800" xr:uid="{00000000-0005-0000-0000-000028550000}"/>
    <cellStyle name="Comma 2 3 6 2 2 2 2 2 4" xfId="13390" xr:uid="{00000000-0005-0000-0000-00004E340000}"/>
    <cellStyle name="Comma 2 3 6 2 2 2 2 2 4 3" xfId="28488" xr:uid="{00000000-0005-0000-0000-0000486F0000}"/>
    <cellStyle name="Comma 2 3 6 2 2 2 2 2 5" xfId="8369" xr:uid="{00000000-0005-0000-0000-0000B1200000}"/>
    <cellStyle name="Comma 2 3 6 2 2 2 2 2 5 3" xfId="23471" xr:uid="{00000000-0005-0000-0000-0000AF5B0000}"/>
    <cellStyle name="Comma 2 3 6 2 2 2 2 2 7" xfId="18458" xr:uid="{00000000-0005-0000-0000-00001A480000}"/>
    <cellStyle name="Comma 2 3 6 2 2 2 2 3" xfId="4151" xr:uid="{00000000-0005-0000-0000-000037100000}"/>
    <cellStyle name="Comma 2 3 6 2 2 2 2 3 2" xfId="14225" xr:uid="{00000000-0005-0000-0000-000091370000}"/>
    <cellStyle name="Comma 2 3 6 2 2 2 2 3 2 3" xfId="29323" xr:uid="{00000000-0005-0000-0000-00008B720000}"/>
    <cellStyle name="Comma 2 3 6 2 2 2 2 3 3" xfId="9205" xr:uid="{00000000-0005-0000-0000-0000F5230000}"/>
    <cellStyle name="Comma 2 3 6 2 2 2 2 3 3 3" xfId="24306" xr:uid="{00000000-0005-0000-0000-0000F25E0000}"/>
    <cellStyle name="Comma 2 3 6 2 2 2 2 3 5" xfId="19293" xr:uid="{00000000-0005-0000-0000-00005D4B0000}"/>
    <cellStyle name="Comma 2 3 6 2 2 2 2 4" xfId="5844" xr:uid="{00000000-0005-0000-0000-0000D4160000}"/>
    <cellStyle name="Comma 2 3 6 2 2 2 2 4 2" xfId="15896" xr:uid="{00000000-0005-0000-0000-0000183E0000}"/>
    <cellStyle name="Comma 2 3 6 2 2 2 2 4 3" xfId="10876" xr:uid="{00000000-0005-0000-0000-00007C2A0000}"/>
    <cellStyle name="Comma 2 3 6 2 2 2 2 4 3 3" xfId="25977" xr:uid="{00000000-0005-0000-0000-000079650000}"/>
    <cellStyle name="Comma 2 3 6 2 2 2 2 4 5" xfId="20964" xr:uid="{00000000-0005-0000-0000-0000E4510000}"/>
    <cellStyle name="Comma 2 3 6 2 2 2 2 5" xfId="12554" xr:uid="{00000000-0005-0000-0000-00000A310000}"/>
    <cellStyle name="Comma 2 3 6 2 2 2 2 5 3" xfId="27652" xr:uid="{00000000-0005-0000-0000-0000046C0000}"/>
    <cellStyle name="Comma 2 3 6 2 2 2 2 6" xfId="7533" xr:uid="{00000000-0005-0000-0000-00006D1D0000}"/>
    <cellStyle name="Comma 2 3 6 2 2 2 2 6 3" xfId="22635" xr:uid="{00000000-0005-0000-0000-00006B580000}"/>
    <cellStyle name="Comma 2 3 6 2 2 2 2 8" xfId="17622" xr:uid="{00000000-0005-0000-0000-0000D6440000}"/>
    <cellStyle name="Comma 2 3 6 2 2 2 3" xfId="2880" xr:uid="{00000000-0005-0000-0000-0000400B0000}"/>
    <cellStyle name="Comma 2 3 6 2 2 2 3 2" xfId="4570" xr:uid="{00000000-0005-0000-0000-0000DA110000}"/>
    <cellStyle name="Comma 2 3 6 2 2 2 3 2 2" xfId="14643" xr:uid="{00000000-0005-0000-0000-000033390000}"/>
    <cellStyle name="Comma 2 3 6 2 2 2 3 2 2 3" xfId="29741" xr:uid="{00000000-0005-0000-0000-00002D740000}"/>
    <cellStyle name="Comma 2 3 6 2 2 2 3 2 3" xfId="9623" xr:uid="{00000000-0005-0000-0000-000097250000}"/>
    <cellStyle name="Comma 2 3 6 2 2 2 3 2 3 3" xfId="24724" xr:uid="{00000000-0005-0000-0000-000094600000}"/>
    <cellStyle name="Comma 2 3 6 2 2 2 3 2 5" xfId="19711" xr:uid="{00000000-0005-0000-0000-0000FF4C0000}"/>
    <cellStyle name="Comma 2 3 6 2 2 2 3 3" xfId="6262" xr:uid="{00000000-0005-0000-0000-000076180000}"/>
    <cellStyle name="Comma 2 3 6 2 2 2 3 3 2" xfId="16314" xr:uid="{00000000-0005-0000-0000-0000BA3F0000}"/>
    <cellStyle name="Comma 2 3 6 2 2 2 3 3 3" xfId="11294" xr:uid="{00000000-0005-0000-0000-00001E2C0000}"/>
    <cellStyle name="Comma 2 3 6 2 2 2 3 3 3 3" xfId="26395" xr:uid="{00000000-0005-0000-0000-00001B670000}"/>
    <cellStyle name="Comma 2 3 6 2 2 2 3 3 5" xfId="21382" xr:uid="{00000000-0005-0000-0000-000086530000}"/>
    <cellStyle name="Comma 2 3 6 2 2 2 3 4" xfId="12972" xr:uid="{00000000-0005-0000-0000-0000AC320000}"/>
    <cellStyle name="Comma 2 3 6 2 2 2 3 4 3" xfId="28070" xr:uid="{00000000-0005-0000-0000-0000A66D0000}"/>
    <cellStyle name="Comma 2 3 6 2 2 2 3 5" xfId="7951" xr:uid="{00000000-0005-0000-0000-00000F1F0000}"/>
    <cellStyle name="Comma 2 3 6 2 2 2 3 5 3" xfId="23053" xr:uid="{00000000-0005-0000-0000-00000D5A0000}"/>
    <cellStyle name="Comma 2 3 6 2 2 2 3 7" xfId="18040" xr:uid="{00000000-0005-0000-0000-000078460000}"/>
    <cellStyle name="Comma 2 3 6 2 2 2 4" xfId="3733" xr:uid="{00000000-0005-0000-0000-0000950E0000}"/>
    <cellStyle name="Comma 2 3 6 2 2 2 4 2" xfId="13807" xr:uid="{00000000-0005-0000-0000-0000EF350000}"/>
    <cellStyle name="Comma 2 3 6 2 2 2 4 2 3" xfId="28905" xr:uid="{00000000-0005-0000-0000-0000E9700000}"/>
    <cellStyle name="Comma 2 3 6 2 2 2 4 3" xfId="8787" xr:uid="{00000000-0005-0000-0000-000053220000}"/>
    <cellStyle name="Comma 2 3 6 2 2 2 4 3 3" xfId="23888" xr:uid="{00000000-0005-0000-0000-0000505D0000}"/>
    <cellStyle name="Comma 2 3 6 2 2 2 4 5" xfId="18875" xr:uid="{00000000-0005-0000-0000-0000BB490000}"/>
    <cellStyle name="Comma 2 3 6 2 2 2 5" xfId="5426" xr:uid="{00000000-0005-0000-0000-000032150000}"/>
    <cellStyle name="Comma 2 3 6 2 2 2 5 2" xfId="15478" xr:uid="{00000000-0005-0000-0000-0000763C0000}"/>
    <cellStyle name="Comma 2 3 6 2 2 2 5 2 3" xfId="30576" xr:uid="{00000000-0005-0000-0000-000070770000}"/>
    <cellStyle name="Comma 2 3 6 2 2 2 5 3" xfId="10458" xr:uid="{00000000-0005-0000-0000-0000DA280000}"/>
    <cellStyle name="Comma 2 3 6 2 2 2 5 3 3" xfId="25559" xr:uid="{00000000-0005-0000-0000-0000D7630000}"/>
    <cellStyle name="Comma 2 3 6 2 2 2 5 5" xfId="20546" xr:uid="{00000000-0005-0000-0000-000042500000}"/>
    <cellStyle name="Comma 2 3 6 2 2 2 6" xfId="12136" xr:uid="{00000000-0005-0000-0000-0000682F0000}"/>
    <cellStyle name="Comma 2 3 6 2 2 2 6 3" xfId="27234" xr:uid="{00000000-0005-0000-0000-0000626A0000}"/>
    <cellStyle name="Comma 2 3 6 2 2 2 7" xfId="7115" xr:uid="{00000000-0005-0000-0000-0000CB1B0000}"/>
    <cellStyle name="Comma 2 3 6 2 2 2 7 3" xfId="22217" xr:uid="{00000000-0005-0000-0000-0000C9560000}"/>
    <cellStyle name="Comma 2 3 6 2 2 2 9" xfId="17204" xr:uid="{00000000-0005-0000-0000-000034430000}"/>
    <cellStyle name="Comma 2 3 6 2 2 3" xfId="2251" xr:uid="{00000000-0005-0000-0000-0000CB080000}"/>
    <cellStyle name="Comma 2 3 6 2 2 3 2" xfId="3090" xr:uid="{00000000-0005-0000-0000-0000120C0000}"/>
    <cellStyle name="Comma 2 3 6 2 2 3 2 2" xfId="4780" xr:uid="{00000000-0005-0000-0000-0000AC120000}"/>
    <cellStyle name="Comma 2 3 6 2 2 3 2 2 2" xfId="14853" xr:uid="{00000000-0005-0000-0000-0000053A0000}"/>
    <cellStyle name="Comma 2 3 6 2 2 3 2 2 2 3" xfId="29951" xr:uid="{00000000-0005-0000-0000-0000FF740000}"/>
    <cellStyle name="Comma 2 3 6 2 2 3 2 2 3" xfId="9833" xr:uid="{00000000-0005-0000-0000-000069260000}"/>
    <cellStyle name="Comma 2 3 6 2 2 3 2 2 3 3" xfId="24934" xr:uid="{00000000-0005-0000-0000-000066610000}"/>
    <cellStyle name="Comma 2 3 6 2 2 3 2 2 5" xfId="19921" xr:uid="{00000000-0005-0000-0000-0000D14D0000}"/>
    <cellStyle name="Comma 2 3 6 2 2 3 2 3" xfId="6472" xr:uid="{00000000-0005-0000-0000-000048190000}"/>
    <cellStyle name="Comma 2 3 6 2 2 3 2 3 2" xfId="16524" xr:uid="{00000000-0005-0000-0000-00008C400000}"/>
    <cellStyle name="Comma 2 3 6 2 2 3 2 3 3" xfId="11504" xr:uid="{00000000-0005-0000-0000-0000F02C0000}"/>
    <cellStyle name="Comma 2 3 6 2 2 3 2 3 3 3" xfId="26605" xr:uid="{00000000-0005-0000-0000-0000ED670000}"/>
    <cellStyle name="Comma 2 3 6 2 2 3 2 3 5" xfId="21592" xr:uid="{00000000-0005-0000-0000-000058540000}"/>
    <cellStyle name="Comma 2 3 6 2 2 3 2 4" xfId="13182" xr:uid="{00000000-0005-0000-0000-00007E330000}"/>
    <cellStyle name="Comma 2 3 6 2 2 3 2 4 3" xfId="28280" xr:uid="{00000000-0005-0000-0000-0000786E0000}"/>
    <cellStyle name="Comma 2 3 6 2 2 3 2 5" xfId="8161" xr:uid="{00000000-0005-0000-0000-0000E11F0000}"/>
    <cellStyle name="Comma 2 3 6 2 2 3 2 5 3" xfId="23263" xr:uid="{00000000-0005-0000-0000-0000DF5A0000}"/>
    <cellStyle name="Comma 2 3 6 2 2 3 2 7" xfId="18250" xr:uid="{00000000-0005-0000-0000-00004A470000}"/>
    <cellStyle name="Comma 2 3 6 2 2 3 3" xfId="3943" xr:uid="{00000000-0005-0000-0000-0000670F0000}"/>
    <cellStyle name="Comma 2 3 6 2 2 3 3 2" xfId="14017" xr:uid="{00000000-0005-0000-0000-0000C1360000}"/>
    <cellStyle name="Comma 2 3 6 2 2 3 3 2 3" xfId="29115" xr:uid="{00000000-0005-0000-0000-0000BB710000}"/>
    <cellStyle name="Comma 2 3 6 2 2 3 3 3" xfId="8997" xr:uid="{00000000-0005-0000-0000-000025230000}"/>
    <cellStyle name="Comma 2 3 6 2 2 3 3 3 3" xfId="24098" xr:uid="{00000000-0005-0000-0000-0000225E0000}"/>
    <cellStyle name="Comma 2 3 6 2 2 3 3 5" xfId="19085" xr:uid="{00000000-0005-0000-0000-00008D4A0000}"/>
    <cellStyle name="Comma 2 3 6 2 2 3 4" xfId="5636" xr:uid="{00000000-0005-0000-0000-000004160000}"/>
    <cellStyle name="Comma 2 3 6 2 2 3 4 2" xfId="15688" xr:uid="{00000000-0005-0000-0000-0000483D0000}"/>
    <cellStyle name="Comma 2 3 6 2 2 3 4 2 3" xfId="30786" xr:uid="{00000000-0005-0000-0000-000042780000}"/>
    <cellStyle name="Comma 2 3 6 2 2 3 4 3" xfId="10668" xr:uid="{00000000-0005-0000-0000-0000AC290000}"/>
    <cellStyle name="Comma 2 3 6 2 2 3 4 3 3" xfId="25769" xr:uid="{00000000-0005-0000-0000-0000A9640000}"/>
    <cellStyle name="Comma 2 3 6 2 2 3 4 5" xfId="20756" xr:uid="{00000000-0005-0000-0000-000014510000}"/>
    <cellStyle name="Comma 2 3 6 2 2 3 5" xfId="12346" xr:uid="{00000000-0005-0000-0000-00003A300000}"/>
    <cellStyle name="Comma 2 3 6 2 2 3 5 3" xfId="27444" xr:uid="{00000000-0005-0000-0000-0000346B0000}"/>
    <cellStyle name="Comma 2 3 6 2 2 3 6" xfId="7325" xr:uid="{00000000-0005-0000-0000-00009D1C0000}"/>
    <cellStyle name="Comma 2 3 6 2 2 3 6 3" xfId="22427" xr:uid="{00000000-0005-0000-0000-00009B570000}"/>
    <cellStyle name="Comma 2 3 6 2 2 3 8" xfId="17414" xr:uid="{00000000-0005-0000-0000-000006440000}"/>
    <cellStyle name="Comma 2 3 6 2 2 4" xfId="2672" xr:uid="{00000000-0005-0000-0000-0000700A0000}"/>
    <cellStyle name="Comma 2 3 6 2 2 4 2" xfId="4362" xr:uid="{00000000-0005-0000-0000-00000A110000}"/>
    <cellStyle name="Comma 2 3 6 2 2 4 2 2" xfId="14435" xr:uid="{00000000-0005-0000-0000-000063380000}"/>
    <cellStyle name="Comma 2 3 6 2 2 4 2 2 3" xfId="29533" xr:uid="{00000000-0005-0000-0000-00005D730000}"/>
    <cellStyle name="Comma 2 3 6 2 2 4 2 3" xfId="9415" xr:uid="{00000000-0005-0000-0000-0000C7240000}"/>
    <cellStyle name="Comma 2 3 6 2 2 4 2 3 3" xfId="24516" xr:uid="{00000000-0005-0000-0000-0000C45F0000}"/>
    <cellStyle name="Comma 2 3 6 2 2 4 2 5" xfId="19503" xr:uid="{00000000-0005-0000-0000-00002F4C0000}"/>
    <cellStyle name="Comma 2 3 6 2 2 4 3" xfId="6054" xr:uid="{00000000-0005-0000-0000-0000A6170000}"/>
    <cellStyle name="Comma 2 3 6 2 2 4 3 2" xfId="16106" xr:uid="{00000000-0005-0000-0000-0000EA3E0000}"/>
    <cellStyle name="Comma 2 3 6 2 2 4 3 3" xfId="11086" xr:uid="{00000000-0005-0000-0000-00004E2B0000}"/>
    <cellStyle name="Comma 2 3 6 2 2 4 3 3 3" xfId="26187" xr:uid="{00000000-0005-0000-0000-00004B660000}"/>
    <cellStyle name="Comma 2 3 6 2 2 4 3 5" xfId="21174" xr:uid="{00000000-0005-0000-0000-0000B6520000}"/>
    <cellStyle name="Comma 2 3 6 2 2 4 4" xfId="12764" xr:uid="{00000000-0005-0000-0000-0000DC310000}"/>
    <cellStyle name="Comma 2 3 6 2 2 4 4 3" xfId="27862" xr:uid="{00000000-0005-0000-0000-0000D66C0000}"/>
    <cellStyle name="Comma 2 3 6 2 2 4 5" xfId="7743" xr:uid="{00000000-0005-0000-0000-00003F1E0000}"/>
    <cellStyle name="Comma 2 3 6 2 2 4 5 3" xfId="22845" xr:uid="{00000000-0005-0000-0000-00003D590000}"/>
    <cellStyle name="Comma 2 3 6 2 2 4 7" xfId="17832" xr:uid="{00000000-0005-0000-0000-0000A8450000}"/>
    <cellStyle name="Comma 2 3 6 2 2 5" xfId="3525" xr:uid="{00000000-0005-0000-0000-0000C50D0000}"/>
    <cellStyle name="Comma 2 3 6 2 2 5 2" xfId="13599" xr:uid="{00000000-0005-0000-0000-00001F350000}"/>
    <cellStyle name="Comma 2 3 6 2 2 5 2 3" xfId="28697" xr:uid="{00000000-0005-0000-0000-000019700000}"/>
    <cellStyle name="Comma 2 3 6 2 2 5 3" xfId="8579" xr:uid="{00000000-0005-0000-0000-000083210000}"/>
    <cellStyle name="Comma 2 3 6 2 2 5 3 3" xfId="23680" xr:uid="{00000000-0005-0000-0000-0000805C0000}"/>
    <cellStyle name="Comma 2 3 6 2 2 5 5" xfId="18667" xr:uid="{00000000-0005-0000-0000-0000EB480000}"/>
    <cellStyle name="Comma 2 3 6 2 2 6" xfId="5218" xr:uid="{00000000-0005-0000-0000-000062140000}"/>
    <cellStyle name="Comma 2 3 6 2 2 6 2" xfId="15270" xr:uid="{00000000-0005-0000-0000-0000A63B0000}"/>
    <cellStyle name="Comma 2 3 6 2 2 6 2 3" xfId="30368" xr:uid="{00000000-0005-0000-0000-0000A0760000}"/>
    <cellStyle name="Comma 2 3 6 2 2 6 3" xfId="10250" xr:uid="{00000000-0005-0000-0000-00000A280000}"/>
    <cellStyle name="Comma 2 3 6 2 2 6 3 3" xfId="25351" xr:uid="{00000000-0005-0000-0000-000007630000}"/>
    <cellStyle name="Comma 2 3 6 2 2 6 5" xfId="20338" xr:uid="{00000000-0005-0000-0000-0000724F0000}"/>
    <cellStyle name="Comma 2 3 6 2 2 7" xfId="11928" xr:uid="{00000000-0005-0000-0000-0000982E0000}"/>
    <cellStyle name="Comma 2 3 6 2 2 7 3" xfId="27026" xr:uid="{00000000-0005-0000-0000-000092690000}"/>
    <cellStyle name="Comma 2 3 6 2 2 8" xfId="6907" xr:uid="{00000000-0005-0000-0000-0000FB1A0000}"/>
    <cellStyle name="Comma 2 3 6 2 2 8 3" xfId="22009" xr:uid="{00000000-0005-0000-0000-0000F9550000}"/>
    <cellStyle name="Comma 2 3 6 2 3" xfId="1934" xr:uid="{00000000-0005-0000-0000-00008E070000}"/>
    <cellStyle name="Comma 2 3 6 2 3 2" xfId="2355" xr:uid="{00000000-0005-0000-0000-000033090000}"/>
    <cellStyle name="Comma 2 3 6 2 3 2 2" xfId="3194" xr:uid="{00000000-0005-0000-0000-00007A0C0000}"/>
    <cellStyle name="Comma 2 3 6 2 3 2 2 2" xfId="4884" xr:uid="{00000000-0005-0000-0000-000014130000}"/>
    <cellStyle name="Comma 2 3 6 2 3 2 2 2 2" xfId="14957" xr:uid="{00000000-0005-0000-0000-00006D3A0000}"/>
    <cellStyle name="Comma 2 3 6 2 3 2 2 2 2 3" xfId="30055" xr:uid="{00000000-0005-0000-0000-000067750000}"/>
    <cellStyle name="Comma 2 3 6 2 3 2 2 2 3" xfId="9937" xr:uid="{00000000-0005-0000-0000-0000D1260000}"/>
    <cellStyle name="Comma 2 3 6 2 3 2 2 2 3 3" xfId="25038" xr:uid="{00000000-0005-0000-0000-0000CE610000}"/>
    <cellStyle name="Comma 2 3 6 2 3 2 2 2 5" xfId="20025" xr:uid="{00000000-0005-0000-0000-0000394E0000}"/>
    <cellStyle name="Comma 2 3 6 2 3 2 2 3" xfId="6576" xr:uid="{00000000-0005-0000-0000-0000B0190000}"/>
    <cellStyle name="Comma 2 3 6 2 3 2 2 3 2" xfId="16628" xr:uid="{00000000-0005-0000-0000-0000F4400000}"/>
    <cellStyle name="Comma 2 3 6 2 3 2 2 3 3" xfId="11608" xr:uid="{00000000-0005-0000-0000-0000582D0000}"/>
    <cellStyle name="Comma 2 3 6 2 3 2 2 3 3 3" xfId="26709" xr:uid="{00000000-0005-0000-0000-000055680000}"/>
    <cellStyle name="Comma 2 3 6 2 3 2 2 3 5" xfId="21696" xr:uid="{00000000-0005-0000-0000-0000C0540000}"/>
    <cellStyle name="Comma 2 3 6 2 3 2 2 4" xfId="13286" xr:uid="{00000000-0005-0000-0000-0000E6330000}"/>
    <cellStyle name="Comma 2 3 6 2 3 2 2 4 3" xfId="28384" xr:uid="{00000000-0005-0000-0000-0000E06E0000}"/>
    <cellStyle name="Comma 2 3 6 2 3 2 2 5" xfId="8265" xr:uid="{00000000-0005-0000-0000-000049200000}"/>
    <cellStyle name="Comma 2 3 6 2 3 2 2 5 3" xfId="23367" xr:uid="{00000000-0005-0000-0000-0000475B0000}"/>
    <cellStyle name="Comma 2 3 6 2 3 2 2 7" xfId="18354" xr:uid="{00000000-0005-0000-0000-0000B2470000}"/>
    <cellStyle name="Comma 2 3 6 2 3 2 3" xfId="4047" xr:uid="{00000000-0005-0000-0000-0000CF0F0000}"/>
    <cellStyle name="Comma 2 3 6 2 3 2 3 2" xfId="14121" xr:uid="{00000000-0005-0000-0000-000029370000}"/>
    <cellStyle name="Comma 2 3 6 2 3 2 3 2 3" xfId="29219" xr:uid="{00000000-0005-0000-0000-000023720000}"/>
    <cellStyle name="Comma 2 3 6 2 3 2 3 3" xfId="9101" xr:uid="{00000000-0005-0000-0000-00008D230000}"/>
    <cellStyle name="Comma 2 3 6 2 3 2 3 3 3" xfId="24202" xr:uid="{00000000-0005-0000-0000-00008A5E0000}"/>
    <cellStyle name="Comma 2 3 6 2 3 2 3 5" xfId="19189" xr:uid="{00000000-0005-0000-0000-0000F54A0000}"/>
    <cellStyle name="Comma 2 3 6 2 3 2 4" xfId="5740" xr:uid="{00000000-0005-0000-0000-00006C160000}"/>
    <cellStyle name="Comma 2 3 6 2 3 2 4 2" xfId="15792" xr:uid="{00000000-0005-0000-0000-0000B03D0000}"/>
    <cellStyle name="Comma 2 3 6 2 3 2 4 2 3" xfId="30890" xr:uid="{00000000-0005-0000-0000-0000AA780000}"/>
    <cellStyle name="Comma 2 3 6 2 3 2 4 3" xfId="10772" xr:uid="{00000000-0005-0000-0000-0000142A0000}"/>
    <cellStyle name="Comma 2 3 6 2 3 2 4 3 3" xfId="25873" xr:uid="{00000000-0005-0000-0000-000011650000}"/>
    <cellStyle name="Comma 2 3 6 2 3 2 4 5" xfId="20860" xr:uid="{00000000-0005-0000-0000-00007C510000}"/>
    <cellStyle name="Comma 2 3 6 2 3 2 5" xfId="12450" xr:uid="{00000000-0005-0000-0000-0000A2300000}"/>
    <cellStyle name="Comma 2 3 6 2 3 2 5 3" xfId="27548" xr:uid="{00000000-0005-0000-0000-00009C6B0000}"/>
    <cellStyle name="Comma 2 3 6 2 3 2 6" xfId="7429" xr:uid="{00000000-0005-0000-0000-0000051D0000}"/>
    <cellStyle name="Comma 2 3 6 2 3 2 6 3" xfId="22531" xr:uid="{00000000-0005-0000-0000-000003580000}"/>
    <cellStyle name="Comma 2 3 6 2 3 2 8" xfId="17518" xr:uid="{00000000-0005-0000-0000-00006E440000}"/>
    <cellStyle name="Comma 2 3 6 2 3 3" xfId="2776" xr:uid="{00000000-0005-0000-0000-0000D80A0000}"/>
    <cellStyle name="Comma 2 3 6 2 3 3 2" xfId="4466" xr:uid="{00000000-0005-0000-0000-000072110000}"/>
    <cellStyle name="Comma 2 3 6 2 3 3 2 2" xfId="14539" xr:uid="{00000000-0005-0000-0000-0000CB380000}"/>
    <cellStyle name="Comma 2 3 6 2 3 3 2 2 3" xfId="29637" xr:uid="{00000000-0005-0000-0000-0000C5730000}"/>
    <cellStyle name="Comma 2 3 6 2 3 3 2 3" xfId="9519" xr:uid="{00000000-0005-0000-0000-00002F250000}"/>
    <cellStyle name="Comma 2 3 6 2 3 3 2 3 3" xfId="24620" xr:uid="{00000000-0005-0000-0000-00002C600000}"/>
    <cellStyle name="Comma 2 3 6 2 3 3 2 5" xfId="19607" xr:uid="{00000000-0005-0000-0000-0000974C0000}"/>
    <cellStyle name="Comma 2 3 6 2 3 3 3" xfId="6158" xr:uid="{00000000-0005-0000-0000-00000E180000}"/>
    <cellStyle name="Comma 2 3 6 2 3 3 3 2" xfId="16210" xr:uid="{00000000-0005-0000-0000-0000523F0000}"/>
    <cellStyle name="Comma 2 3 6 2 3 3 3 3" xfId="11190" xr:uid="{00000000-0005-0000-0000-0000B62B0000}"/>
    <cellStyle name="Comma 2 3 6 2 3 3 3 3 3" xfId="26291" xr:uid="{00000000-0005-0000-0000-0000B3660000}"/>
    <cellStyle name="Comma 2 3 6 2 3 3 3 5" xfId="21278" xr:uid="{00000000-0005-0000-0000-00001E530000}"/>
    <cellStyle name="Comma 2 3 6 2 3 3 4" xfId="12868" xr:uid="{00000000-0005-0000-0000-000044320000}"/>
    <cellStyle name="Comma 2 3 6 2 3 3 4 3" xfId="27966" xr:uid="{00000000-0005-0000-0000-00003E6D0000}"/>
    <cellStyle name="Comma 2 3 6 2 3 3 5" xfId="7847" xr:uid="{00000000-0005-0000-0000-0000A71E0000}"/>
    <cellStyle name="Comma 2 3 6 2 3 3 5 3" xfId="22949" xr:uid="{00000000-0005-0000-0000-0000A5590000}"/>
    <cellStyle name="Comma 2 3 6 2 3 3 7" xfId="17936" xr:uid="{00000000-0005-0000-0000-000010460000}"/>
    <cellStyle name="Comma 2 3 6 2 3 4" xfId="3629" xr:uid="{00000000-0005-0000-0000-00002D0E0000}"/>
    <cellStyle name="Comma 2 3 6 2 3 4 2" xfId="13703" xr:uid="{00000000-0005-0000-0000-000087350000}"/>
    <cellStyle name="Comma 2 3 6 2 3 4 2 3" xfId="28801" xr:uid="{00000000-0005-0000-0000-000081700000}"/>
    <cellStyle name="Comma 2 3 6 2 3 4 3" xfId="8683" xr:uid="{00000000-0005-0000-0000-0000EB210000}"/>
    <cellStyle name="Comma 2 3 6 2 3 4 3 3" xfId="23784" xr:uid="{00000000-0005-0000-0000-0000E85C0000}"/>
    <cellStyle name="Comma 2 3 6 2 3 4 5" xfId="18771" xr:uid="{00000000-0005-0000-0000-000053490000}"/>
    <cellStyle name="Comma 2 3 6 2 3 5" xfId="5322" xr:uid="{00000000-0005-0000-0000-0000CA140000}"/>
    <cellStyle name="Comma 2 3 6 2 3 5 2" xfId="15374" xr:uid="{00000000-0005-0000-0000-00000E3C0000}"/>
    <cellStyle name="Comma 2 3 6 2 3 5 2 3" xfId="30472" xr:uid="{00000000-0005-0000-0000-000008770000}"/>
    <cellStyle name="Comma 2 3 6 2 3 5 3" xfId="10354" xr:uid="{00000000-0005-0000-0000-000072280000}"/>
    <cellStyle name="Comma 2 3 6 2 3 5 3 3" xfId="25455" xr:uid="{00000000-0005-0000-0000-00006F630000}"/>
    <cellStyle name="Comma 2 3 6 2 3 5 5" xfId="20442" xr:uid="{00000000-0005-0000-0000-0000DA4F0000}"/>
    <cellStyle name="Comma 2 3 6 2 3 6" xfId="12032" xr:uid="{00000000-0005-0000-0000-0000002F0000}"/>
    <cellStyle name="Comma 2 3 6 2 3 6 3" xfId="27130" xr:uid="{00000000-0005-0000-0000-0000FA690000}"/>
    <cellStyle name="Comma 2 3 6 2 3 7" xfId="7011" xr:uid="{00000000-0005-0000-0000-0000631B0000}"/>
    <cellStyle name="Comma 2 3 6 2 3 7 3" xfId="22113" xr:uid="{00000000-0005-0000-0000-000061560000}"/>
    <cellStyle name="Comma 2 3 6 2 3 9" xfId="17100" xr:uid="{00000000-0005-0000-0000-0000CC420000}"/>
    <cellStyle name="Comma 2 3 6 2 4" xfId="2147" xr:uid="{00000000-0005-0000-0000-000063080000}"/>
    <cellStyle name="Comma 2 3 6 2 4 2" xfId="2986" xr:uid="{00000000-0005-0000-0000-0000AA0B0000}"/>
    <cellStyle name="Comma 2 3 6 2 4 2 2" xfId="4676" xr:uid="{00000000-0005-0000-0000-000044120000}"/>
    <cellStyle name="Comma 2 3 6 2 4 2 2 2" xfId="14749" xr:uid="{00000000-0005-0000-0000-00009D390000}"/>
    <cellStyle name="Comma 2 3 6 2 4 2 2 2 3" xfId="29847" xr:uid="{00000000-0005-0000-0000-000097740000}"/>
    <cellStyle name="Comma 2 3 6 2 4 2 2 3" xfId="9729" xr:uid="{00000000-0005-0000-0000-000001260000}"/>
    <cellStyle name="Comma 2 3 6 2 4 2 2 3 3" xfId="24830" xr:uid="{00000000-0005-0000-0000-0000FE600000}"/>
    <cellStyle name="Comma 2 3 6 2 4 2 2 5" xfId="19817" xr:uid="{00000000-0005-0000-0000-0000694D0000}"/>
    <cellStyle name="Comma 2 3 6 2 4 2 3" xfId="6368" xr:uid="{00000000-0005-0000-0000-0000E0180000}"/>
    <cellStyle name="Comma 2 3 6 2 4 2 3 2" xfId="16420" xr:uid="{00000000-0005-0000-0000-000024400000}"/>
    <cellStyle name="Comma 2 3 6 2 4 2 3 3" xfId="11400" xr:uid="{00000000-0005-0000-0000-0000882C0000}"/>
    <cellStyle name="Comma 2 3 6 2 4 2 3 3 3" xfId="26501" xr:uid="{00000000-0005-0000-0000-000085670000}"/>
    <cellStyle name="Comma 2 3 6 2 4 2 3 5" xfId="21488" xr:uid="{00000000-0005-0000-0000-0000F0530000}"/>
    <cellStyle name="Comma 2 3 6 2 4 2 4" xfId="13078" xr:uid="{00000000-0005-0000-0000-000016330000}"/>
    <cellStyle name="Comma 2 3 6 2 4 2 4 3" xfId="28176" xr:uid="{00000000-0005-0000-0000-0000106E0000}"/>
    <cellStyle name="Comma 2 3 6 2 4 2 5" xfId="8057" xr:uid="{00000000-0005-0000-0000-0000791F0000}"/>
    <cellStyle name="Comma 2 3 6 2 4 2 5 3" xfId="23159" xr:uid="{00000000-0005-0000-0000-0000775A0000}"/>
    <cellStyle name="Comma 2 3 6 2 4 2 7" xfId="18146" xr:uid="{00000000-0005-0000-0000-0000E2460000}"/>
    <cellStyle name="Comma 2 3 6 2 4 3" xfId="3839" xr:uid="{00000000-0005-0000-0000-0000FF0E0000}"/>
    <cellStyle name="Comma 2 3 6 2 4 3 2" xfId="13913" xr:uid="{00000000-0005-0000-0000-000059360000}"/>
    <cellStyle name="Comma 2 3 6 2 4 3 2 3" xfId="29011" xr:uid="{00000000-0005-0000-0000-000053710000}"/>
    <cellStyle name="Comma 2 3 6 2 4 3 3" xfId="8893" xr:uid="{00000000-0005-0000-0000-0000BD220000}"/>
    <cellStyle name="Comma 2 3 6 2 4 3 3 3" xfId="23994" xr:uid="{00000000-0005-0000-0000-0000BA5D0000}"/>
    <cellStyle name="Comma 2 3 6 2 4 3 5" xfId="18981" xr:uid="{00000000-0005-0000-0000-0000254A0000}"/>
    <cellStyle name="Comma 2 3 6 2 4 4" xfId="5532" xr:uid="{00000000-0005-0000-0000-00009C150000}"/>
    <cellStyle name="Comma 2 3 6 2 4 4 2" xfId="15584" xr:uid="{00000000-0005-0000-0000-0000E03C0000}"/>
    <cellStyle name="Comma 2 3 6 2 4 4 2 3" xfId="30682" xr:uid="{00000000-0005-0000-0000-0000DA770000}"/>
    <cellStyle name="Comma 2 3 6 2 4 4 3" xfId="10564" xr:uid="{00000000-0005-0000-0000-000044290000}"/>
    <cellStyle name="Comma 2 3 6 2 4 4 3 3" xfId="25665" xr:uid="{00000000-0005-0000-0000-000041640000}"/>
    <cellStyle name="Comma 2 3 6 2 4 4 5" xfId="20652" xr:uid="{00000000-0005-0000-0000-0000AC500000}"/>
    <cellStyle name="Comma 2 3 6 2 4 5" xfId="12242" xr:uid="{00000000-0005-0000-0000-0000D22F0000}"/>
    <cellStyle name="Comma 2 3 6 2 4 5 3" xfId="27340" xr:uid="{00000000-0005-0000-0000-0000CC6A0000}"/>
    <cellStyle name="Comma 2 3 6 2 4 6" xfId="7221" xr:uid="{00000000-0005-0000-0000-0000351C0000}"/>
    <cellStyle name="Comma 2 3 6 2 4 6 3" xfId="22323" xr:uid="{00000000-0005-0000-0000-000033570000}"/>
    <cellStyle name="Comma 2 3 6 2 4 8" xfId="17310" xr:uid="{00000000-0005-0000-0000-00009E430000}"/>
    <cellStyle name="Comma 2 3 6 2 5" xfId="2568" xr:uid="{00000000-0005-0000-0000-0000080A0000}"/>
    <cellStyle name="Comma 2 3 6 2 5 2" xfId="4258" xr:uid="{00000000-0005-0000-0000-0000A2100000}"/>
    <cellStyle name="Comma 2 3 6 2 5 2 2" xfId="14331" xr:uid="{00000000-0005-0000-0000-0000FB370000}"/>
    <cellStyle name="Comma 2 3 6 2 5 2 2 3" xfId="29429" xr:uid="{00000000-0005-0000-0000-0000F5720000}"/>
    <cellStyle name="Comma 2 3 6 2 5 2 3" xfId="9311" xr:uid="{00000000-0005-0000-0000-00005F240000}"/>
    <cellStyle name="Comma 2 3 6 2 5 2 3 3" xfId="24412" xr:uid="{00000000-0005-0000-0000-00005C5F0000}"/>
    <cellStyle name="Comma 2 3 6 2 5 2 5" xfId="19399" xr:uid="{00000000-0005-0000-0000-0000C74B0000}"/>
    <cellStyle name="Comma 2 3 6 2 5 3" xfId="5950" xr:uid="{00000000-0005-0000-0000-00003E170000}"/>
    <cellStyle name="Comma 2 3 6 2 5 3 2" xfId="16002" xr:uid="{00000000-0005-0000-0000-0000823E0000}"/>
    <cellStyle name="Comma 2 3 6 2 5 3 3" xfId="10982" xr:uid="{00000000-0005-0000-0000-0000E62A0000}"/>
    <cellStyle name="Comma 2 3 6 2 5 3 3 3" xfId="26083" xr:uid="{00000000-0005-0000-0000-0000E3650000}"/>
    <cellStyle name="Comma 2 3 6 2 5 3 5" xfId="21070" xr:uid="{00000000-0005-0000-0000-00004E520000}"/>
    <cellStyle name="Comma 2 3 6 2 5 4" xfId="12660" xr:uid="{00000000-0005-0000-0000-000074310000}"/>
    <cellStyle name="Comma 2 3 6 2 5 4 3" xfId="27758" xr:uid="{00000000-0005-0000-0000-00006E6C0000}"/>
    <cellStyle name="Comma 2 3 6 2 5 5" xfId="7639" xr:uid="{00000000-0005-0000-0000-0000D71D0000}"/>
    <cellStyle name="Comma 2 3 6 2 5 5 3" xfId="22741" xr:uid="{00000000-0005-0000-0000-0000D5580000}"/>
    <cellStyle name="Comma 2 3 6 2 5 7" xfId="17728" xr:uid="{00000000-0005-0000-0000-000040450000}"/>
    <cellStyle name="Comma 2 3 6 2 6" xfId="3421" xr:uid="{00000000-0005-0000-0000-00005D0D0000}"/>
    <cellStyle name="Comma 2 3 6 2 6 2" xfId="13495" xr:uid="{00000000-0005-0000-0000-0000B7340000}"/>
    <cellStyle name="Comma 2 3 6 2 6 2 3" xfId="28593" xr:uid="{00000000-0005-0000-0000-0000B16F0000}"/>
    <cellStyle name="Comma 2 3 6 2 6 3" xfId="8475" xr:uid="{00000000-0005-0000-0000-00001B210000}"/>
    <cellStyle name="Comma 2 3 6 2 6 3 3" xfId="23576" xr:uid="{00000000-0005-0000-0000-0000185C0000}"/>
    <cellStyle name="Comma 2 3 6 2 6 5" xfId="18563" xr:uid="{00000000-0005-0000-0000-000083480000}"/>
    <cellStyle name="Comma 2 3 6 2 7" xfId="5114" xr:uid="{00000000-0005-0000-0000-0000FA130000}"/>
    <cellStyle name="Comma 2 3 6 2 7 2" xfId="15166" xr:uid="{00000000-0005-0000-0000-00003E3B0000}"/>
    <cellStyle name="Comma 2 3 6 2 7 2 3" xfId="30264" xr:uid="{00000000-0005-0000-0000-000038760000}"/>
    <cellStyle name="Comma 2 3 6 2 7 3" xfId="10146" xr:uid="{00000000-0005-0000-0000-0000A2270000}"/>
    <cellStyle name="Comma 2 3 6 2 7 3 3" xfId="25247" xr:uid="{00000000-0005-0000-0000-00009F620000}"/>
    <cellStyle name="Comma 2 3 6 2 7 5" xfId="20234" xr:uid="{00000000-0005-0000-0000-00000A4F0000}"/>
    <cellStyle name="Comma 2 3 6 2 8" xfId="11824" xr:uid="{00000000-0005-0000-0000-0000302E0000}"/>
    <cellStyle name="Comma 2 3 6 2 8 3" xfId="26922" xr:uid="{00000000-0005-0000-0000-00002A690000}"/>
    <cellStyle name="Comma 2 3 6 2 9" xfId="6803" xr:uid="{00000000-0005-0000-0000-0000931A0000}"/>
    <cellStyle name="Comma 2 3 6 2 9 3" xfId="21905" xr:uid="{00000000-0005-0000-0000-000091550000}"/>
    <cellStyle name="Comma 2 3 6 3" xfId="1767" xr:uid="{00000000-0005-0000-0000-0000E7060000}"/>
    <cellStyle name="Comma 2 3 6 3 10" xfId="16944" xr:uid="{00000000-0005-0000-0000-000030420000}"/>
    <cellStyle name="Comma 2 3 6 3 2" xfId="1986" xr:uid="{00000000-0005-0000-0000-0000C2070000}"/>
    <cellStyle name="Comma 2 3 6 3 2 2" xfId="2407" xr:uid="{00000000-0005-0000-0000-000067090000}"/>
    <cellStyle name="Comma 2 3 6 3 2 2 2" xfId="3246" xr:uid="{00000000-0005-0000-0000-0000AE0C0000}"/>
    <cellStyle name="Comma 2 3 6 3 2 2 2 2" xfId="4936" xr:uid="{00000000-0005-0000-0000-000048130000}"/>
    <cellStyle name="Comma 2 3 6 3 2 2 2 2 2" xfId="15009" xr:uid="{00000000-0005-0000-0000-0000A13A0000}"/>
    <cellStyle name="Comma 2 3 6 3 2 2 2 2 2 3" xfId="30107" xr:uid="{00000000-0005-0000-0000-00009B750000}"/>
    <cellStyle name="Comma 2 3 6 3 2 2 2 2 3" xfId="9989" xr:uid="{00000000-0005-0000-0000-000005270000}"/>
    <cellStyle name="Comma 2 3 6 3 2 2 2 2 3 3" xfId="25090" xr:uid="{00000000-0005-0000-0000-000002620000}"/>
    <cellStyle name="Comma 2 3 6 3 2 2 2 2 5" xfId="20077" xr:uid="{00000000-0005-0000-0000-00006D4E0000}"/>
    <cellStyle name="Comma 2 3 6 3 2 2 2 3" xfId="6628" xr:uid="{00000000-0005-0000-0000-0000E4190000}"/>
    <cellStyle name="Comma 2 3 6 3 2 2 2 3 2" xfId="16680" xr:uid="{00000000-0005-0000-0000-000028410000}"/>
    <cellStyle name="Comma 2 3 6 3 2 2 2 3 3" xfId="11660" xr:uid="{00000000-0005-0000-0000-00008C2D0000}"/>
    <cellStyle name="Comma 2 3 6 3 2 2 2 3 3 3" xfId="26761" xr:uid="{00000000-0005-0000-0000-000089680000}"/>
    <cellStyle name="Comma 2 3 6 3 2 2 2 3 5" xfId="21748" xr:uid="{00000000-0005-0000-0000-0000F4540000}"/>
    <cellStyle name="Comma 2 3 6 3 2 2 2 4" xfId="13338" xr:uid="{00000000-0005-0000-0000-00001A340000}"/>
    <cellStyle name="Comma 2 3 6 3 2 2 2 4 3" xfId="28436" xr:uid="{00000000-0005-0000-0000-0000146F0000}"/>
    <cellStyle name="Comma 2 3 6 3 2 2 2 5" xfId="8317" xr:uid="{00000000-0005-0000-0000-00007D200000}"/>
    <cellStyle name="Comma 2 3 6 3 2 2 2 5 3" xfId="23419" xr:uid="{00000000-0005-0000-0000-00007B5B0000}"/>
    <cellStyle name="Comma 2 3 6 3 2 2 2 7" xfId="18406" xr:uid="{00000000-0005-0000-0000-0000E6470000}"/>
    <cellStyle name="Comma 2 3 6 3 2 2 3" xfId="4099" xr:uid="{00000000-0005-0000-0000-000003100000}"/>
    <cellStyle name="Comma 2 3 6 3 2 2 3 2" xfId="14173" xr:uid="{00000000-0005-0000-0000-00005D370000}"/>
    <cellStyle name="Comma 2 3 6 3 2 2 3 2 3" xfId="29271" xr:uid="{00000000-0005-0000-0000-000057720000}"/>
    <cellStyle name="Comma 2 3 6 3 2 2 3 3" xfId="9153" xr:uid="{00000000-0005-0000-0000-0000C1230000}"/>
    <cellStyle name="Comma 2 3 6 3 2 2 3 3 3" xfId="24254" xr:uid="{00000000-0005-0000-0000-0000BE5E0000}"/>
    <cellStyle name="Comma 2 3 6 3 2 2 3 5" xfId="19241" xr:uid="{00000000-0005-0000-0000-0000294B0000}"/>
    <cellStyle name="Comma 2 3 6 3 2 2 4" xfId="5792" xr:uid="{00000000-0005-0000-0000-0000A0160000}"/>
    <cellStyle name="Comma 2 3 6 3 2 2 4 2" xfId="15844" xr:uid="{00000000-0005-0000-0000-0000E43D0000}"/>
    <cellStyle name="Comma 2 3 6 3 2 2 4 2 3" xfId="30942" xr:uid="{00000000-0005-0000-0000-0000DE780000}"/>
    <cellStyle name="Comma 2 3 6 3 2 2 4 3" xfId="10824" xr:uid="{00000000-0005-0000-0000-0000482A0000}"/>
    <cellStyle name="Comma 2 3 6 3 2 2 4 3 3" xfId="25925" xr:uid="{00000000-0005-0000-0000-000045650000}"/>
    <cellStyle name="Comma 2 3 6 3 2 2 4 5" xfId="20912" xr:uid="{00000000-0005-0000-0000-0000B0510000}"/>
    <cellStyle name="Comma 2 3 6 3 2 2 5" xfId="12502" xr:uid="{00000000-0005-0000-0000-0000D6300000}"/>
    <cellStyle name="Comma 2 3 6 3 2 2 5 3" xfId="27600" xr:uid="{00000000-0005-0000-0000-0000D06B0000}"/>
    <cellStyle name="Comma 2 3 6 3 2 2 6" xfId="7481" xr:uid="{00000000-0005-0000-0000-0000391D0000}"/>
    <cellStyle name="Comma 2 3 6 3 2 2 6 3" xfId="22583" xr:uid="{00000000-0005-0000-0000-000037580000}"/>
    <cellStyle name="Comma 2 3 6 3 2 2 8" xfId="17570" xr:uid="{00000000-0005-0000-0000-0000A2440000}"/>
    <cellStyle name="Comma 2 3 6 3 2 3" xfId="2828" xr:uid="{00000000-0005-0000-0000-00000C0B0000}"/>
    <cellStyle name="Comma 2 3 6 3 2 3 2" xfId="4518" xr:uid="{00000000-0005-0000-0000-0000A6110000}"/>
    <cellStyle name="Comma 2 3 6 3 2 3 2 2" xfId="14591" xr:uid="{00000000-0005-0000-0000-0000FF380000}"/>
    <cellStyle name="Comma 2 3 6 3 2 3 2 2 3" xfId="29689" xr:uid="{00000000-0005-0000-0000-0000F9730000}"/>
    <cellStyle name="Comma 2 3 6 3 2 3 2 3" xfId="9571" xr:uid="{00000000-0005-0000-0000-000063250000}"/>
    <cellStyle name="Comma 2 3 6 3 2 3 2 3 3" xfId="24672" xr:uid="{00000000-0005-0000-0000-000060600000}"/>
    <cellStyle name="Comma 2 3 6 3 2 3 2 5" xfId="19659" xr:uid="{00000000-0005-0000-0000-0000CB4C0000}"/>
    <cellStyle name="Comma 2 3 6 3 2 3 3" xfId="6210" xr:uid="{00000000-0005-0000-0000-000042180000}"/>
    <cellStyle name="Comma 2 3 6 3 2 3 3 2" xfId="16262" xr:uid="{00000000-0005-0000-0000-0000863F0000}"/>
    <cellStyle name="Comma 2 3 6 3 2 3 3 3" xfId="11242" xr:uid="{00000000-0005-0000-0000-0000EA2B0000}"/>
    <cellStyle name="Comma 2 3 6 3 2 3 3 3 3" xfId="26343" xr:uid="{00000000-0005-0000-0000-0000E7660000}"/>
    <cellStyle name="Comma 2 3 6 3 2 3 3 5" xfId="21330" xr:uid="{00000000-0005-0000-0000-000052530000}"/>
    <cellStyle name="Comma 2 3 6 3 2 3 4" xfId="12920" xr:uid="{00000000-0005-0000-0000-000078320000}"/>
    <cellStyle name="Comma 2 3 6 3 2 3 4 3" xfId="28018" xr:uid="{00000000-0005-0000-0000-0000726D0000}"/>
    <cellStyle name="Comma 2 3 6 3 2 3 5" xfId="7899" xr:uid="{00000000-0005-0000-0000-0000DB1E0000}"/>
    <cellStyle name="Comma 2 3 6 3 2 3 5 3" xfId="23001" xr:uid="{00000000-0005-0000-0000-0000D9590000}"/>
    <cellStyle name="Comma 2 3 6 3 2 3 7" xfId="17988" xr:uid="{00000000-0005-0000-0000-000044460000}"/>
    <cellStyle name="Comma 2 3 6 3 2 4" xfId="3681" xr:uid="{00000000-0005-0000-0000-0000610E0000}"/>
    <cellStyle name="Comma 2 3 6 3 2 4 2" xfId="13755" xr:uid="{00000000-0005-0000-0000-0000BB350000}"/>
    <cellStyle name="Comma 2 3 6 3 2 4 2 3" xfId="28853" xr:uid="{00000000-0005-0000-0000-0000B5700000}"/>
    <cellStyle name="Comma 2 3 6 3 2 4 3" xfId="8735" xr:uid="{00000000-0005-0000-0000-00001F220000}"/>
    <cellStyle name="Comma 2 3 6 3 2 4 3 3" xfId="23836" xr:uid="{00000000-0005-0000-0000-00001C5D0000}"/>
    <cellStyle name="Comma 2 3 6 3 2 4 5" xfId="18823" xr:uid="{00000000-0005-0000-0000-000087490000}"/>
    <cellStyle name="Comma 2 3 6 3 2 5" xfId="5374" xr:uid="{00000000-0005-0000-0000-0000FE140000}"/>
    <cellStyle name="Comma 2 3 6 3 2 5 2" xfId="15426" xr:uid="{00000000-0005-0000-0000-0000423C0000}"/>
    <cellStyle name="Comma 2 3 6 3 2 5 2 3" xfId="30524" xr:uid="{00000000-0005-0000-0000-00003C770000}"/>
    <cellStyle name="Comma 2 3 6 3 2 5 3" xfId="10406" xr:uid="{00000000-0005-0000-0000-0000A6280000}"/>
    <cellStyle name="Comma 2 3 6 3 2 5 3 3" xfId="25507" xr:uid="{00000000-0005-0000-0000-0000A3630000}"/>
    <cellStyle name="Comma 2 3 6 3 2 5 5" xfId="20494" xr:uid="{00000000-0005-0000-0000-00000E500000}"/>
    <cellStyle name="Comma 2 3 6 3 2 6" xfId="12084" xr:uid="{00000000-0005-0000-0000-0000342F0000}"/>
    <cellStyle name="Comma 2 3 6 3 2 6 3" xfId="27182" xr:uid="{00000000-0005-0000-0000-00002E6A0000}"/>
    <cellStyle name="Comma 2 3 6 3 2 7" xfId="7063" xr:uid="{00000000-0005-0000-0000-0000971B0000}"/>
    <cellStyle name="Comma 2 3 6 3 2 7 3" xfId="22165" xr:uid="{00000000-0005-0000-0000-000095560000}"/>
    <cellStyle name="Comma 2 3 6 3 2 9" xfId="17152" xr:uid="{00000000-0005-0000-0000-000000430000}"/>
    <cellStyle name="Comma 2 3 6 3 3" xfId="2199" xr:uid="{00000000-0005-0000-0000-000097080000}"/>
    <cellStyle name="Comma 2 3 6 3 3 2" xfId="3038" xr:uid="{00000000-0005-0000-0000-0000DE0B0000}"/>
    <cellStyle name="Comma 2 3 6 3 3 2 2" xfId="4728" xr:uid="{00000000-0005-0000-0000-000078120000}"/>
    <cellStyle name="Comma 2 3 6 3 3 2 2 2" xfId="14801" xr:uid="{00000000-0005-0000-0000-0000D1390000}"/>
    <cellStyle name="Comma 2 3 6 3 3 2 2 2 3" xfId="29899" xr:uid="{00000000-0005-0000-0000-0000CB740000}"/>
    <cellStyle name="Comma 2 3 6 3 3 2 2 3" xfId="9781" xr:uid="{00000000-0005-0000-0000-000035260000}"/>
    <cellStyle name="Comma 2 3 6 3 3 2 2 3 3" xfId="24882" xr:uid="{00000000-0005-0000-0000-000032610000}"/>
    <cellStyle name="Comma 2 3 6 3 3 2 2 5" xfId="19869" xr:uid="{00000000-0005-0000-0000-00009D4D0000}"/>
    <cellStyle name="Comma 2 3 6 3 3 2 3" xfId="6420" xr:uid="{00000000-0005-0000-0000-000014190000}"/>
    <cellStyle name="Comma 2 3 6 3 3 2 3 2" xfId="16472" xr:uid="{00000000-0005-0000-0000-000058400000}"/>
    <cellStyle name="Comma 2 3 6 3 3 2 3 3" xfId="11452" xr:uid="{00000000-0005-0000-0000-0000BC2C0000}"/>
    <cellStyle name="Comma 2 3 6 3 3 2 3 3 3" xfId="26553" xr:uid="{00000000-0005-0000-0000-0000B9670000}"/>
    <cellStyle name="Comma 2 3 6 3 3 2 3 5" xfId="21540" xr:uid="{00000000-0005-0000-0000-000024540000}"/>
    <cellStyle name="Comma 2 3 6 3 3 2 4" xfId="13130" xr:uid="{00000000-0005-0000-0000-00004A330000}"/>
    <cellStyle name="Comma 2 3 6 3 3 2 4 3" xfId="28228" xr:uid="{00000000-0005-0000-0000-0000446E0000}"/>
    <cellStyle name="Comma 2 3 6 3 3 2 5" xfId="8109" xr:uid="{00000000-0005-0000-0000-0000AD1F0000}"/>
    <cellStyle name="Comma 2 3 6 3 3 2 5 3" xfId="23211" xr:uid="{00000000-0005-0000-0000-0000AB5A0000}"/>
    <cellStyle name="Comma 2 3 6 3 3 2 7" xfId="18198" xr:uid="{00000000-0005-0000-0000-000016470000}"/>
    <cellStyle name="Comma 2 3 6 3 3 3" xfId="3891" xr:uid="{00000000-0005-0000-0000-0000330F0000}"/>
    <cellStyle name="Comma 2 3 6 3 3 3 2" xfId="13965" xr:uid="{00000000-0005-0000-0000-00008D360000}"/>
    <cellStyle name="Comma 2 3 6 3 3 3 2 3" xfId="29063" xr:uid="{00000000-0005-0000-0000-000087710000}"/>
    <cellStyle name="Comma 2 3 6 3 3 3 3" xfId="8945" xr:uid="{00000000-0005-0000-0000-0000F1220000}"/>
    <cellStyle name="Comma 2 3 6 3 3 3 3 3" xfId="24046" xr:uid="{00000000-0005-0000-0000-0000EE5D0000}"/>
    <cellStyle name="Comma 2 3 6 3 3 3 5" xfId="19033" xr:uid="{00000000-0005-0000-0000-0000594A0000}"/>
    <cellStyle name="Comma 2 3 6 3 3 4" xfId="5584" xr:uid="{00000000-0005-0000-0000-0000D0150000}"/>
    <cellStyle name="Comma 2 3 6 3 3 4 2" xfId="15636" xr:uid="{00000000-0005-0000-0000-0000143D0000}"/>
    <cellStyle name="Comma 2 3 6 3 3 4 2 3" xfId="30734" xr:uid="{00000000-0005-0000-0000-00000E780000}"/>
    <cellStyle name="Comma 2 3 6 3 3 4 3" xfId="10616" xr:uid="{00000000-0005-0000-0000-000078290000}"/>
    <cellStyle name="Comma 2 3 6 3 3 4 3 3" xfId="25717" xr:uid="{00000000-0005-0000-0000-000075640000}"/>
    <cellStyle name="Comma 2 3 6 3 3 4 5" xfId="20704" xr:uid="{00000000-0005-0000-0000-0000E0500000}"/>
    <cellStyle name="Comma 2 3 6 3 3 5" xfId="12294" xr:uid="{00000000-0005-0000-0000-000006300000}"/>
    <cellStyle name="Comma 2 3 6 3 3 5 3" xfId="27392" xr:uid="{00000000-0005-0000-0000-0000006B0000}"/>
    <cellStyle name="Comma 2 3 6 3 3 6" xfId="7273" xr:uid="{00000000-0005-0000-0000-0000691C0000}"/>
    <cellStyle name="Comma 2 3 6 3 3 6 3" xfId="22375" xr:uid="{00000000-0005-0000-0000-000067570000}"/>
    <cellStyle name="Comma 2 3 6 3 3 8" xfId="17362" xr:uid="{00000000-0005-0000-0000-0000D2430000}"/>
    <cellStyle name="Comma 2 3 6 3 4" xfId="2620" xr:uid="{00000000-0005-0000-0000-00003C0A0000}"/>
    <cellStyle name="Comma 2 3 6 3 4 2" xfId="4310" xr:uid="{00000000-0005-0000-0000-0000D6100000}"/>
    <cellStyle name="Comma 2 3 6 3 4 2 2" xfId="14383" xr:uid="{00000000-0005-0000-0000-00002F380000}"/>
    <cellStyle name="Comma 2 3 6 3 4 2 2 3" xfId="29481" xr:uid="{00000000-0005-0000-0000-000029730000}"/>
    <cellStyle name="Comma 2 3 6 3 4 2 3" xfId="9363" xr:uid="{00000000-0005-0000-0000-000093240000}"/>
    <cellStyle name="Comma 2 3 6 3 4 2 3 3" xfId="24464" xr:uid="{00000000-0005-0000-0000-0000905F0000}"/>
    <cellStyle name="Comma 2 3 6 3 4 2 5" xfId="19451" xr:uid="{00000000-0005-0000-0000-0000FB4B0000}"/>
    <cellStyle name="Comma 2 3 6 3 4 3" xfId="6002" xr:uid="{00000000-0005-0000-0000-000072170000}"/>
    <cellStyle name="Comma 2 3 6 3 4 3 2" xfId="16054" xr:uid="{00000000-0005-0000-0000-0000B63E0000}"/>
    <cellStyle name="Comma 2 3 6 3 4 3 3" xfId="11034" xr:uid="{00000000-0005-0000-0000-00001A2B0000}"/>
    <cellStyle name="Comma 2 3 6 3 4 3 3 3" xfId="26135" xr:uid="{00000000-0005-0000-0000-000017660000}"/>
    <cellStyle name="Comma 2 3 6 3 4 3 5" xfId="21122" xr:uid="{00000000-0005-0000-0000-000082520000}"/>
    <cellStyle name="Comma 2 3 6 3 4 4" xfId="12712" xr:uid="{00000000-0005-0000-0000-0000A8310000}"/>
    <cellStyle name="Comma 2 3 6 3 4 4 3" xfId="27810" xr:uid="{00000000-0005-0000-0000-0000A26C0000}"/>
    <cellStyle name="Comma 2 3 6 3 4 5" xfId="7691" xr:uid="{00000000-0005-0000-0000-00000B1E0000}"/>
    <cellStyle name="Comma 2 3 6 3 4 5 3" xfId="22793" xr:uid="{00000000-0005-0000-0000-000009590000}"/>
    <cellStyle name="Comma 2 3 6 3 4 7" xfId="17780" xr:uid="{00000000-0005-0000-0000-000074450000}"/>
    <cellStyle name="Comma 2 3 6 3 5" xfId="3473" xr:uid="{00000000-0005-0000-0000-0000910D0000}"/>
    <cellStyle name="Comma 2 3 6 3 5 2" xfId="13547" xr:uid="{00000000-0005-0000-0000-0000EB340000}"/>
    <cellStyle name="Comma 2 3 6 3 5 2 3" xfId="28645" xr:uid="{00000000-0005-0000-0000-0000E56F0000}"/>
    <cellStyle name="Comma 2 3 6 3 5 3" xfId="8527" xr:uid="{00000000-0005-0000-0000-00004F210000}"/>
    <cellStyle name="Comma 2 3 6 3 5 3 3" xfId="23628" xr:uid="{00000000-0005-0000-0000-00004C5C0000}"/>
    <cellStyle name="Comma 2 3 6 3 5 5" xfId="18615" xr:uid="{00000000-0005-0000-0000-0000B7480000}"/>
    <cellStyle name="Comma 2 3 6 3 6" xfId="5166" xr:uid="{00000000-0005-0000-0000-00002E140000}"/>
    <cellStyle name="Comma 2 3 6 3 6 2" xfId="15218" xr:uid="{00000000-0005-0000-0000-0000723B0000}"/>
    <cellStyle name="Comma 2 3 6 3 6 2 3" xfId="30316" xr:uid="{00000000-0005-0000-0000-00006C760000}"/>
    <cellStyle name="Comma 2 3 6 3 6 3" xfId="10198" xr:uid="{00000000-0005-0000-0000-0000D6270000}"/>
    <cellStyle name="Comma 2 3 6 3 6 3 3" xfId="25299" xr:uid="{00000000-0005-0000-0000-0000D3620000}"/>
    <cellStyle name="Comma 2 3 6 3 6 5" xfId="20286" xr:uid="{00000000-0005-0000-0000-00003E4F0000}"/>
    <cellStyle name="Comma 2 3 6 3 7" xfId="11876" xr:uid="{00000000-0005-0000-0000-0000642E0000}"/>
    <cellStyle name="Comma 2 3 6 3 7 3" xfId="26974" xr:uid="{00000000-0005-0000-0000-00005E690000}"/>
    <cellStyle name="Comma 2 3 6 3 8" xfId="6855" xr:uid="{00000000-0005-0000-0000-0000C71A0000}"/>
    <cellStyle name="Comma 2 3 6 3 8 3" xfId="21957" xr:uid="{00000000-0005-0000-0000-0000C5550000}"/>
    <cellStyle name="Comma 2 3 6 4" xfId="1880" xr:uid="{00000000-0005-0000-0000-000058070000}"/>
    <cellStyle name="Comma 2 3 6 4 2" xfId="2303" xr:uid="{00000000-0005-0000-0000-0000FF080000}"/>
    <cellStyle name="Comma 2 3 6 4 2 2" xfId="3142" xr:uid="{00000000-0005-0000-0000-0000460C0000}"/>
    <cellStyle name="Comma 2 3 6 4 2 2 2" xfId="4832" xr:uid="{00000000-0005-0000-0000-0000E0120000}"/>
    <cellStyle name="Comma 2 3 6 4 2 2 2 2" xfId="14905" xr:uid="{00000000-0005-0000-0000-0000393A0000}"/>
    <cellStyle name="Comma 2 3 6 4 2 2 2 2 3" xfId="30003" xr:uid="{00000000-0005-0000-0000-000033750000}"/>
    <cellStyle name="Comma 2 3 6 4 2 2 2 3" xfId="9885" xr:uid="{00000000-0005-0000-0000-00009D260000}"/>
    <cellStyle name="Comma 2 3 6 4 2 2 2 3 3" xfId="24986" xr:uid="{00000000-0005-0000-0000-00009A610000}"/>
    <cellStyle name="Comma 2 3 6 4 2 2 2 5" xfId="19973" xr:uid="{00000000-0005-0000-0000-0000054E0000}"/>
    <cellStyle name="Comma 2 3 6 4 2 2 3" xfId="6524" xr:uid="{00000000-0005-0000-0000-00007C190000}"/>
    <cellStyle name="Comma 2 3 6 4 2 2 3 2" xfId="16576" xr:uid="{00000000-0005-0000-0000-0000C0400000}"/>
    <cellStyle name="Comma 2 3 6 4 2 2 3 3" xfId="11556" xr:uid="{00000000-0005-0000-0000-0000242D0000}"/>
    <cellStyle name="Comma 2 3 6 4 2 2 3 3 3" xfId="26657" xr:uid="{00000000-0005-0000-0000-000021680000}"/>
    <cellStyle name="Comma 2 3 6 4 2 2 3 5" xfId="21644" xr:uid="{00000000-0005-0000-0000-00008C540000}"/>
    <cellStyle name="Comma 2 3 6 4 2 2 4" xfId="13234" xr:uid="{00000000-0005-0000-0000-0000B2330000}"/>
    <cellStyle name="Comma 2 3 6 4 2 2 4 3" xfId="28332" xr:uid="{00000000-0005-0000-0000-0000AC6E0000}"/>
    <cellStyle name="Comma 2 3 6 4 2 2 5" xfId="8213" xr:uid="{00000000-0005-0000-0000-000015200000}"/>
    <cellStyle name="Comma 2 3 6 4 2 2 5 3" xfId="23315" xr:uid="{00000000-0005-0000-0000-0000135B0000}"/>
    <cellStyle name="Comma 2 3 6 4 2 2 7" xfId="18302" xr:uid="{00000000-0005-0000-0000-00007E470000}"/>
    <cellStyle name="Comma 2 3 6 4 2 3" xfId="3995" xr:uid="{00000000-0005-0000-0000-00009B0F0000}"/>
    <cellStyle name="Comma 2 3 6 4 2 3 2" xfId="14069" xr:uid="{00000000-0005-0000-0000-0000F5360000}"/>
    <cellStyle name="Comma 2 3 6 4 2 3 2 3" xfId="29167" xr:uid="{00000000-0005-0000-0000-0000EF710000}"/>
    <cellStyle name="Comma 2 3 6 4 2 3 3" xfId="9049" xr:uid="{00000000-0005-0000-0000-000059230000}"/>
    <cellStyle name="Comma 2 3 6 4 2 3 3 3" xfId="24150" xr:uid="{00000000-0005-0000-0000-0000565E0000}"/>
    <cellStyle name="Comma 2 3 6 4 2 3 5" xfId="19137" xr:uid="{00000000-0005-0000-0000-0000C14A0000}"/>
    <cellStyle name="Comma 2 3 6 4 2 4" xfId="5688" xr:uid="{00000000-0005-0000-0000-000038160000}"/>
    <cellStyle name="Comma 2 3 6 4 2 4 2" xfId="15740" xr:uid="{00000000-0005-0000-0000-00007C3D0000}"/>
    <cellStyle name="Comma 2 3 6 4 2 4 2 3" xfId="30838" xr:uid="{00000000-0005-0000-0000-000076780000}"/>
    <cellStyle name="Comma 2 3 6 4 2 4 3" xfId="10720" xr:uid="{00000000-0005-0000-0000-0000E0290000}"/>
    <cellStyle name="Comma 2 3 6 4 2 4 3 3" xfId="25821" xr:uid="{00000000-0005-0000-0000-0000DD640000}"/>
    <cellStyle name="Comma 2 3 6 4 2 4 5" xfId="20808" xr:uid="{00000000-0005-0000-0000-000048510000}"/>
    <cellStyle name="Comma 2 3 6 4 2 5" xfId="12398" xr:uid="{00000000-0005-0000-0000-00006E300000}"/>
    <cellStyle name="Comma 2 3 6 4 2 5 3" xfId="27496" xr:uid="{00000000-0005-0000-0000-0000686B0000}"/>
    <cellStyle name="Comma 2 3 6 4 2 6" xfId="7377" xr:uid="{00000000-0005-0000-0000-0000D11C0000}"/>
    <cellStyle name="Comma 2 3 6 4 2 6 3" xfId="22479" xr:uid="{00000000-0005-0000-0000-0000CF570000}"/>
    <cellStyle name="Comma 2 3 6 4 2 8" xfId="17466" xr:uid="{00000000-0005-0000-0000-00003A440000}"/>
    <cellStyle name="Comma 2 3 6 4 3" xfId="2724" xr:uid="{00000000-0005-0000-0000-0000A40A0000}"/>
    <cellStyle name="Comma 2 3 6 4 3 2" xfId="4414" xr:uid="{00000000-0005-0000-0000-00003E110000}"/>
    <cellStyle name="Comma 2 3 6 4 3 2 2" xfId="14487" xr:uid="{00000000-0005-0000-0000-000097380000}"/>
    <cellStyle name="Comma 2 3 6 4 3 2 2 3" xfId="29585" xr:uid="{00000000-0005-0000-0000-000091730000}"/>
    <cellStyle name="Comma 2 3 6 4 3 2 3" xfId="9467" xr:uid="{00000000-0005-0000-0000-0000FB240000}"/>
    <cellStyle name="Comma 2 3 6 4 3 2 3 3" xfId="24568" xr:uid="{00000000-0005-0000-0000-0000F85F0000}"/>
    <cellStyle name="Comma 2 3 6 4 3 2 5" xfId="19555" xr:uid="{00000000-0005-0000-0000-0000634C0000}"/>
    <cellStyle name="Comma 2 3 6 4 3 3" xfId="6106" xr:uid="{00000000-0005-0000-0000-0000DA170000}"/>
    <cellStyle name="Comma 2 3 6 4 3 3 2" xfId="16158" xr:uid="{00000000-0005-0000-0000-00001E3F0000}"/>
    <cellStyle name="Comma 2 3 6 4 3 3 3" xfId="11138" xr:uid="{00000000-0005-0000-0000-0000822B0000}"/>
    <cellStyle name="Comma 2 3 6 4 3 3 3 3" xfId="26239" xr:uid="{00000000-0005-0000-0000-00007F660000}"/>
    <cellStyle name="Comma 2 3 6 4 3 3 5" xfId="21226" xr:uid="{00000000-0005-0000-0000-0000EA520000}"/>
    <cellStyle name="Comma 2 3 6 4 3 4" xfId="12816" xr:uid="{00000000-0005-0000-0000-000010320000}"/>
    <cellStyle name="Comma 2 3 6 4 3 4 3" xfId="27914" xr:uid="{00000000-0005-0000-0000-00000A6D0000}"/>
    <cellStyle name="Comma 2 3 6 4 3 5" xfId="7795" xr:uid="{00000000-0005-0000-0000-0000731E0000}"/>
    <cellStyle name="Comma 2 3 6 4 3 5 3" xfId="22897" xr:uid="{00000000-0005-0000-0000-000071590000}"/>
    <cellStyle name="Comma 2 3 6 4 3 7" xfId="17884" xr:uid="{00000000-0005-0000-0000-0000DC450000}"/>
    <cellStyle name="Comma 2 3 6 4 4" xfId="3577" xr:uid="{00000000-0005-0000-0000-0000F90D0000}"/>
    <cellStyle name="Comma 2 3 6 4 4 2" xfId="13651" xr:uid="{00000000-0005-0000-0000-000053350000}"/>
    <cellStyle name="Comma 2 3 6 4 4 2 3" xfId="28749" xr:uid="{00000000-0005-0000-0000-00004D700000}"/>
    <cellStyle name="Comma 2 3 6 4 4 3" xfId="8631" xr:uid="{00000000-0005-0000-0000-0000B7210000}"/>
    <cellStyle name="Comma 2 3 6 4 4 3 3" xfId="23732" xr:uid="{00000000-0005-0000-0000-0000B45C0000}"/>
    <cellStyle name="Comma 2 3 6 4 4 5" xfId="18719" xr:uid="{00000000-0005-0000-0000-00001F490000}"/>
    <cellStyle name="Comma 2 3 6 4 5" xfId="5270" xr:uid="{00000000-0005-0000-0000-000096140000}"/>
    <cellStyle name="Comma 2 3 6 4 5 2" xfId="15322" xr:uid="{00000000-0005-0000-0000-0000DA3B0000}"/>
    <cellStyle name="Comma 2 3 6 4 5 2 3" xfId="30420" xr:uid="{00000000-0005-0000-0000-0000D4760000}"/>
    <cellStyle name="Comma 2 3 6 4 5 3" xfId="10302" xr:uid="{00000000-0005-0000-0000-00003E280000}"/>
    <cellStyle name="Comma 2 3 6 4 5 3 3" xfId="25403" xr:uid="{00000000-0005-0000-0000-00003B630000}"/>
    <cellStyle name="Comma 2 3 6 4 5 5" xfId="20390" xr:uid="{00000000-0005-0000-0000-0000A64F0000}"/>
    <cellStyle name="Comma 2 3 6 4 6" xfId="11980" xr:uid="{00000000-0005-0000-0000-0000CC2E0000}"/>
    <cellStyle name="Comma 2 3 6 4 6 3" xfId="27078" xr:uid="{00000000-0005-0000-0000-0000C6690000}"/>
    <cellStyle name="Comma 2 3 6 4 7" xfId="6959" xr:uid="{00000000-0005-0000-0000-00002F1B0000}"/>
    <cellStyle name="Comma 2 3 6 4 7 3" xfId="22061" xr:uid="{00000000-0005-0000-0000-00002D560000}"/>
    <cellStyle name="Comma 2 3 6 4 9" xfId="17048" xr:uid="{00000000-0005-0000-0000-000098420000}"/>
    <cellStyle name="Comma 2 3 6 5" xfId="2093" xr:uid="{00000000-0005-0000-0000-00002D080000}"/>
    <cellStyle name="Comma 2 3 6 5 2" xfId="2934" xr:uid="{00000000-0005-0000-0000-0000760B0000}"/>
    <cellStyle name="Comma 2 3 6 5 2 2" xfId="4624" xr:uid="{00000000-0005-0000-0000-000010120000}"/>
    <cellStyle name="Comma 2 3 6 5 2 2 2" xfId="14697" xr:uid="{00000000-0005-0000-0000-000069390000}"/>
    <cellStyle name="Comma 2 3 6 5 2 2 2 3" xfId="29795" xr:uid="{00000000-0005-0000-0000-000063740000}"/>
    <cellStyle name="Comma 2 3 6 5 2 2 3" xfId="9677" xr:uid="{00000000-0005-0000-0000-0000CD250000}"/>
    <cellStyle name="Comma 2 3 6 5 2 2 3 3" xfId="24778" xr:uid="{00000000-0005-0000-0000-0000CA600000}"/>
    <cellStyle name="Comma 2 3 6 5 2 2 5" xfId="19765" xr:uid="{00000000-0005-0000-0000-0000354D0000}"/>
    <cellStyle name="Comma 2 3 6 5 2 3" xfId="6316" xr:uid="{00000000-0005-0000-0000-0000AC180000}"/>
    <cellStyle name="Comma 2 3 6 5 2 3 2" xfId="16368" xr:uid="{00000000-0005-0000-0000-0000F03F0000}"/>
    <cellStyle name="Comma 2 3 6 5 2 3 3" xfId="11348" xr:uid="{00000000-0005-0000-0000-0000542C0000}"/>
    <cellStyle name="Comma 2 3 6 5 2 3 3 3" xfId="26449" xr:uid="{00000000-0005-0000-0000-000051670000}"/>
    <cellStyle name="Comma 2 3 6 5 2 3 5" xfId="21436" xr:uid="{00000000-0005-0000-0000-0000BC530000}"/>
    <cellStyle name="Comma 2 3 6 5 2 4" xfId="13026" xr:uid="{00000000-0005-0000-0000-0000E2320000}"/>
    <cellStyle name="Comma 2 3 6 5 2 4 3" xfId="28124" xr:uid="{00000000-0005-0000-0000-0000DC6D0000}"/>
    <cellStyle name="Comma 2 3 6 5 2 5" xfId="8005" xr:uid="{00000000-0005-0000-0000-0000451F0000}"/>
    <cellStyle name="Comma 2 3 6 5 2 5 3" xfId="23107" xr:uid="{00000000-0005-0000-0000-0000435A0000}"/>
    <cellStyle name="Comma 2 3 6 5 2 7" xfId="18094" xr:uid="{00000000-0005-0000-0000-0000AE460000}"/>
    <cellStyle name="Comma 2 3 6 5 3" xfId="3787" xr:uid="{00000000-0005-0000-0000-0000CB0E0000}"/>
    <cellStyle name="Comma 2 3 6 5 3 2" xfId="13861" xr:uid="{00000000-0005-0000-0000-000025360000}"/>
    <cellStyle name="Comma 2 3 6 5 3 2 3" xfId="28959" xr:uid="{00000000-0005-0000-0000-00001F710000}"/>
    <cellStyle name="Comma 2 3 6 5 3 3" xfId="8841" xr:uid="{00000000-0005-0000-0000-000089220000}"/>
    <cellStyle name="Comma 2 3 6 5 3 3 3" xfId="23942" xr:uid="{00000000-0005-0000-0000-0000865D0000}"/>
    <cellStyle name="Comma 2 3 6 5 3 5" xfId="18929" xr:uid="{00000000-0005-0000-0000-0000F1490000}"/>
    <cellStyle name="Comma 2 3 6 5 4" xfId="5480" xr:uid="{00000000-0005-0000-0000-000068150000}"/>
    <cellStyle name="Comma 2 3 6 5 4 2" xfId="15532" xr:uid="{00000000-0005-0000-0000-0000AC3C0000}"/>
    <cellStyle name="Comma 2 3 6 5 4 2 3" xfId="30630" xr:uid="{00000000-0005-0000-0000-0000A6770000}"/>
    <cellStyle name="Comma 2 3 6 5 4 3" xfId="10512" xr:uid="{00000000-0005-0000-0000-000010290000}"/>
    <cellStyle name="Comma 2 3 6 5 4 3 3" xfId="25613" xr:uid="{00000000-0005-0000-0000-00000D640000}"/>
    <cellStyle name="Comma 2 3 6 5 4 5" xfId="20600" xr:uid="{00000000-0005-0000-0000-000078500000}"/>
    <cellStyle name="Comma 2 3 6 5 5" xfId="12190" xr:uid="{00000000-0005-0000-0000-00009E2F0000}"/>
    <cellStyle name="Comma 2 3 6 5 5 3" xfId="27288" xr:uid="{00000000-0005-0000-0000-0000986A0000}"/>
    <cellStyle name="Comma 2 3 6 5 6" xfId="7169" xr:uid="{00000000-0005-0000-0000-0000011C0000}"/>
    <cellStyle name="Comma 2 3 6 5 6 3" xfId="22271" xr:uid="{00000000-0005-0000-0000-0000FF560000}"/>
    <cellStyle name="Comma 2 3 6 5 8" xfId="17258" xr:uid="{00000000-0005-0000-0000-00006A430000}"/>
    <cellStyle name="Comma 2 3 6 6" xfId="2514" xr:uid="{00000000-0005-0000-0000-0000D2090000}"/>
    <cellStyle name="Comma 2 3 6 6 2" xfId="4206" xr:uid="{00000000-0005-0000-0000-00006E100000}"/>
    <cellStyle name="Comma 2 3 6 6 2 2" xfId="14279" xr:uid="{00000000-0005-0000-0000-0000C7370000}"/>
    <cellStyle name="Comma 2 3 6 6 2 2 3" xfId="29377" xr:uid="{00000000-0005-0000-0000-0000C1720000}"/>
    <cellStyle name="Comma 2 3 6 6 2 3" xfId="9259" xr:uid="{00000000-0005-0000-0000-00002B240000}"/>
    <cellStyle name="Comma 2 3 6 6 2 3 3" xfId="24360" xr:uid="{00000000-0005-0000-0000-0000285F0000}"/>
    <cellStyle name="Comma 2 3 6 6 2 5" xfId="19347" xr:uid="{00000000-0005-0000-0000-0000934B0000}"/>
    <cellStyle name="Comma 2 3 6 6 3" xfId="5898" xr:uid="{00000000-0005-0000-0000-00000A170000}"/>
    <cellStyle name="Comma 2 3 6 6 3 2" xfId="15950" xr:uid="{00000000-0005-0000-0000-00004E3E0000}"/>
    <cellStyle name="Comma 2 3 6 6 3 3" xfId="10930" xr:uid="{00000000-0005-0000-0000-0000B22A0000}"/>
    <cellStyle name="Comma 2 3 6 6 3 3 3" xfId="26031" xr:uid="{00000000-0005-0000-0000-0000AF650000}"/>
    <cellStyle name="Comma 2 3 6 6 3 5" xfId="21018" xr:uid="{00000000-0005-0000-0000-00001A520000}"/>
    <cellStyle name="Comma 2 3 6 6 4" xfId="12608" xr:uid="{00000000-0005-0000-0000-000040310000}"/>
    <cellStyle name="Comma 2 3 6 6 4 3" xfId="27706" xr:uid="{00000000-0005-0000-0000-00003A6C0000}"/>
    <cellStyle name="Comma 2 3 6 6 5" xfId="7587" xr:uid="{00000000-0005-0000-0000-0000A31D0000}"/>
    <cellStyle name="Comma 2 3 6 6 5 3" xfId="22689" xr:uid="{00000000-0005-0000-0000-0000A1580000}"/>
    <cellStyle name="Comma 2 3 6 6 7" xfId="17676" xr:uid="{00000000-0005-0000-0000-00000C450000}"/>
    <cellStyle name="Comma 2 3 6 7" xfId="3363" xr:uid="{00000000-0005-0000-0000-0000230D0000}"/>
    <cellStyle name="Comma 2 3 6 7 2" xfId="13443" xr:uid="{00000000-0005-0000-0000-000083340000}"/>
    <cellStyle name="Comma 2 3 6 7 2 3" xfId="28541" xr:uid="{00000000-0005-0000-0000-00007D6F0000}"/>
    <cellStyle name="Comma 2 3 6 7 3" xfId="8423" xr:uid="{00000000-0005-0000-0000-0000E7200000}"/>
    <cellStyle name="Comma 2 3 6 7 3 3" xfId="23524" xr:uid="{00000000-0005-0000-0000-0000E45B0000}"/>
    <cellStyle name="Comma 2 3 6 7 5" xfId="18511" xr:uid="{00000000-0005-0000-0000-00004F480000}"/>
    <cellStyle name="Comma 2 3 6 8" xfId="5058" xr:uid="{00000000-0005-0000-0000-0000C2130000}"/>
    <cellStyle name="Comma 2 3 6 8 2" xfId="15114" xr:uid="{00000000-0005-0000-0000-00000A3B0000}"/>
    <cellStyle name="Comma 2 3 6 8 2 3" xfId="30212" xr:uid="{00000000-0005-0000-0000-000004760000}"/>
    <cellStyle name="Comma 2 3 6 8 3" xfId="10094" xr:uid="{00000000-0005-0000-0000-00006E270000}"/>
    <cellStyle name="Comma 2 3 6 8 3 3" xfId="25195" xr:uid="{00000000-0005-0000-0000-00006B620000}"/>
    <cellStyle name="Comma 2 3 6 8 5" xfId="20182" xr:uid="{00000000-0005-0000-0000-0000D64E0000}"/>
    <cellStyle name="Comma 2 3 6 9" xfId="11770" xr:uid="{00000000-0005-0000-0000-0000FA2D0000}"/>
    <cellStyle name="Comma 2 3 6 9 3" xfId="26870" xr:uid="{00000000-0005-0000-0000-0000F6680000}"/>
    <cellStyle name="Comma 2 3 7" xfId="1268" xr:uid="{00000000-0005-0000-0000-0000F4040000}"/>
    <cellStyle name="Comma 2 3 8" xfId="1262" xr:uid="{00000000-0005-0000-0000-0000EE040000}"/>
    <cellStyle name="Comma 2 3 9" xfId="360" xr:uid="{00000000-0005-0000-0000-000068010000}"/>
    <cellStyle name="Comma 20" xfId="1811" xr:uid="{00000000-0005-0000-0000-000013070000}"/>
    <cellStyle name="Comma 21" xfId="1868" xr:uid="{00000000-0005-0000-0000-00004C070000}"/>
    <cellStyle name="Comma 22" xfId="1870" xr:uid="{00000000-0005-0000-0000-00004E070000}"/>
    <cellStyle name="Comma 23" xfId="1924" xr:uid="{00000000-0005-0000-0000-000084070000}"/>
    <cellStyle name="Comma 24" xfId="2137" xr:uid="{00000000-0005-0000-0000-000059080000}"/>
    <cellStyle name="Comma 25" xfId="2558" xr:uid="{00000000-0005-0000-0000-0000FE090000}"/>
    <cellStyle name="Comma 26" xfId="3348" xr:uid="{00000000-0005-0000-0000-0000140D0000}"/>
    <cellStyle name="Comma 27" xfId="3346" xr:uid="{00000000-0005-0000-0000-0000120D0000}"/>
    <cellStyle name="Comma 28" xfId="3411" xr:uid="{00000000-0005-0000-0000-0000530D0000}"/>
    <cellStyle name="Comma 29" xfId="5034" xr:uid="{00000000-0005-0000-0000-0000AA130000}"/>
    <cellStyle name="Comma 3" xfId="40" xr:uid="{00000000-0005-0000-0000-000028000000}"/>
    <cellStyle name="Comma 3 2" xfId="41" xr:uid="{00000000-0005-0000-0000-000029000000}"/>
    <cellStyle name="Comma 3 2 2" xfId="764" xr:uid="{00000000-0005-0000-0000-0000FC020000}"/>
    <cellStyle name="Comma 3 2 3" xfId="362" xr:uid="{00000000-0005-0000-0000-00006A010000}"/>
    <cellStyle name="Comma 3 3" xfId="490" xr:uid="{00000000-0005-0000-0000-0000EA010000}"/>
    <cellStyle name="Comma 3 4" xfId="361" xr:uid="{00000000-0005-0000-0000-000069010000}"/>
    <cellStyle name="Comma 3 5" xfId="31008" xr:uid="{CD10618B-AE2E-4B25-9059-CEA1DFC1A31D}"/>
    <cellStyle name="Comma 30" xfId="5042" xr:uid="{00000000-0005-0000-0000-0000B2130000}"/>
    <cellStyle name="Comma 31" xfId="5041" xr:uid="{00000000-0005-0000-0000-0000B1130000}"/>
    <cellStyle name="Comma 32" xfId="5043" xr:uid="{00000000-0005-0000-0000-0000B3130000}"/>
    <cellStyle name="Comma 33" xfId="5040" xr:uid="{00000000-0005-0000-0000-0000B0130000}"/>
    <cellStyle name="Comma 34" xfId="5039" xr:uid="{00000000-0005-0000-0000-0000AF130000}"/>
    <cellStyle name="Comma 35" xfId="5036" xr:uid="{00000000-0005-0000-0000-0000AC130000}"/>
    <cellStyle name="Comma 36" xfId="5037" xr:uid="{00000000-0005-0000-0000-0000AD130000}"/>
    <cellStyle name="Comma 37" xfId="5044" xr:uid="{00000000-0005-0000-0000-0000B4130000}"/>
    <cellStyle name="Comma 38" xfId="5047" xr:uid="{00000000-0005-0000-0000-0000B7130000}"/>
    <cellStyle name="Comma 39" xfId="3365" xr:uid="{00000000-0005-0000-0000-0000250D0000}"/>
    <cellStyle name="Comma 4" xfId="42" xr:uid="{00000000-0005-0000-0000-00002A000000}"/>
    <cellStyle name="Comma 4 10" xfId="1083" xr:uid="{00000000-0005-0000-0000-00003B040000}"/>
    <cellStyle name="Comma 4 12" xfId="363" xr:uid="{00000000-0005-0000-0000-00006B010000}"/>
    <cellStyle name="Comma 4 2" xfId="765" xr:uid="{00000000-0005-0000-0000-0000FD020000}"/>
    <cellStyle name="Comma 4 2 2" xfId="1270" xr:uid="{00000000-0005-0000-0000-0000F6040000}"/>
    <cellStyle name="Comma 4 3" xfId="692" xr:uid="{00000000-0005-0000-0000-0000B4020000}"/>
    <cellStyle name="Comma 4 4" xfId="1271" xr:uid="{00000000-0005-0000-0000-0000F7040000}"/>
    <cellStyle name="Comma 4 5" xfId="1272" xr:uid="{00000000-0005-0000-0000-0000F8040000}"/>
    <cellStyle name="Comma 4 6" xfId="1273" xr:uid="{00000000-0005-0000-0000-0000F9040000}"/>
    <cellStyle name="Comma 4 7" xfId="1274" xr:uid="{00000000-0005-0000-0000-0000FA040000}"/>
    <cellStyle name="Comma 4 8" xfId="1275" xr:uid="{00000000-0005-0000-0000-0000FB040000}"/>
    <cellStyle name="Comma 4 9" xfId="1269" xr:uid="{00000000-0005-0000-0000-0000F5040000}"/>
    <cellStyle name="Comma 40" xfId="5045" xr:uid="{00000000-0005-0000-0000-0000B5130000}"/>
    <cellStyle name="Comma 41" xfId="5104" xr:uid="{00000000-0005-0000-0000-0000F0130000}"/>
    <cellStyle name="Comma 42" xfId="6725" xr:uid="{00000000-0005-0000-0000-0000451A0000}"/>
    <cellStyle name="Comma 43" xfId="6731" xr:uid="{00000000-0005-0000-0000-00004B1A0000}"/>
    <cellStyle name="Comma 44" xfId="6730" xr:uid="{00000000-0005-0000-0000-00004A1A0000}"/>
    <cellStyle name="Comma 45" xfId="6732" xr:uid="{00000000-0005-0000-0000-00004C1A0000}"/>
    <cellStyle name="Comma 46" xfId="6729" xr:uid="{00000000-0005-0000-0000-0000491A0000}"/>
    <cellStyle name="Comma 47" xfId="6728" xr:uid="{00000000-0005-0000-0000-0000481A0000}"/>
    <cellStyle name="Comma 48" xfId="11814" xr:uid="{00000000-0005-0000-0000-0000262E0000}"/>
    <cellStyle name="Comma 49" xfId="16786" xr:uid="{00000000-0005-0000-0000-000092410000}"/>
    <cellStyle name="Comma 5" xfId="43" xr:uid="{00000000-0005-0000-0000-00002B000000}"/>
    <cellStyle name="Comma 5 2" xfId="766" xr:uid="{00000000-0005-0000-0000-0000FE020000}"/>
    <cellStyle name="Comma 5 5" xfId="364" xr:uid="{00000000-0005-0000-0000-00006C010000}"/>
    <cellStyle name="Comma 50" xfId="16782" xr:uid="{00000000-0005-0000-0000-00008E410000}"/>
    <cellStyle name="Comma 51" xfId="16779" xr:uid="{00000000-0005-0000-0000-00008B410000}"/>
    <cellStyle name="Comma 52" xfId="6793" xr:uid="{00000000-0005-0000-0000-0000891A0000}"/>
    <cellStyle name="Comma 53" xfId="6747" xr:uid="{00000000-0005-0000-0000-00005B1A0000}"/>
    <cellStyle name="Comma 54" xfId="16807" xr:uid="{00000000-0005-0000-0000-0000A7410000}"/>
    <cellStyle name="Comma 55" xfId="16816" xr:uid="{00000000-0005-0000-0000-0000B0410000}"/>
    <cellStyle name="Comma 56" xfId="16801" xr:uid="{00000000-0005-0000-0000-0000A1410000}"/>
    <cellStyle name="Comma 57" xfId="16793" xr:uid="{00000000-0005-0000-0000-000099410000}"/>
    <cellStyle name="Comma 58" xfId="16825" xr:uid="{00000000-0005-0000-0000-0000B9410000}"/>
    <cellStyle name="Comma 59" xfId="16805" xr:uid="{00000000-0005-0000-0000-0000A5410000}"/>
    <cellStyle name="Comma 6" xfId="44" xr:uid="{00000000-0005-0000-0000-00002C000000}"/>
    <cellStyle name="Comma 6 2" xfId="767" xr:uid="{00000000-0005-0000-0000-0000FF020000}"/>
    <cellStyle name="Comma 6 3" xfId="365" xr:uid="{00000000-0005-0000-0000-00006D010000}"/>
    <cellStyle name="Comma 60" xfId="16813" xr:uid="{00000000-0005-0000-0000-0000AD410000}"/>
    <cellStyle name="Comma 61" xfId="16791" xr:uid="{00000000-0005-0000-0000-000097410000}"/>
    <cellStyle name="Comma 62" xfId="16800" xr:uid="{00000000-0005-0000-0000-0000A0410000}"/>
    <cellStyle name="Comma 63" xfId="16795" xr:uid="{00000000-0005-0000-0000-00009B410000}"/>
    <cellStyle name="Comma 64" xfId="16829" xr:uid="{00000000-0005-0000-0000-0000BD410000}"/>
    <cellStyle name="Comma 65" xfId="16789" xr:uid="{00000000-0005-0000-0000-000095410000}"/>
    <cellStyle name="Comma 66" xfId="16818" xr:uid="{00000000-0005-0000-0000-0000B2410000}"/>
    <cellStyle name="Comma 67" xfId="16814" xr:uid="{00000000-0005-0000-0000-0000AE410000}"/>
    <cellStyle name="Comma 68" xfId="16821" xr:uid="{00000000-0005-0000-0000-0000B5410000}"/>
    <cellStyle name="Comma 69" xfId="30981" xr:uid="{8FCE39D6-183A-4D05-AF5E-444BDD931025}"/>
    <cellStyle name="Comma 7" xfId="45" xr:uid="{00000000-0005-0000-0000-00002D000000}"/>
    <cellStyle name="Comma 7 2" xfId="768" xr:uid="{00000000-0005-0000-0000-000000030000}"/>
    <cellStyle name="Comma 7 3" xfId="366" xr:uid="{00000000-0005-0000-0000-00006E010000}"/>
    <cellStyle name="Comma 70" xfId="30985" xr:uid="{B1A3B25F-A122-4AA6-AD27-EF17AC76CF44}"/>
    <cellStyle name="Comma 71" xfId="30990" xr:uid="{DF62B577-44FB-4315-A94E-F86F56764EED}"/>
    <cellStyle name="Comma 72" xfId="30992" xr:uid="{6DFE23D3-D743-4C8F-9E13-93D2A4BDFFB0}"/>
    <cellStyle name="Comma 73" xfId="31003" xr:uid="{C1498771-469B-408C-ABBA-59DAE059461F}"/>
    <cellStyle name="Comma 74" xfId="16882" xr:uid="{00000000-0005-0000-0000-0000F2410000}"/>
    <cellStyle name="Comma 75" xfId="31047" xr:uid="{519C8087-5C42-4F1C-A5CE-A9E02F6758E0}"/>
    <cellStyle name="Comma 76" xfId="30952" xr:uid="{00000000-0005-0000-0000-0000E8780000}"/>
    <cellStyle name="Comma 76 2" xfId="30963" xr:uid="{00000000-0005-0000-0000-0000F8780000}"/>
    <cellStyle name="Comma 77" xfId="30954" xr:uid="{00000000-0005-0000-0000-0000EA780000}"/>
    <cellStyle name="Comma 77 2" xfId="30964" xr:uid="{00000000-0005-0000-0000-0000F9780000}"/>
    <cellStyle name="Comma 78" xfId="31049" xr:uid="{748E4AE4-2196-43A5-AEBC-49B82EE6082B}"/>
    <cellStyle name="Comma 78 2" xfId="30965" xr:uid="{00000000-0005-0000-0000-0000FA780000}"/>
    <cellStyle name="Comma 79" xfId="31051" xr:uid="{5FEF8618-52BF-43AE-B82F-11DB7A9D387A}"/>
    <cellStyle name="Comma 79 2" xfId="30966" xr:uid="{00000000-0005-0000-0000-0000FB780000}"/>
    <cellStyle name="Comma 8" xfId="46" xr:uid="{00000000-0005-0000-0000-00002E000000}"/>
    <cellStyle name="Comma 8 2" xfId="769" xr:uid="{00000000-0005-0000-0000-000001030000}"/>
    <cellStyle name="Comma 8 3" xfId="367" xr:uid="{00000000-0005-0000-0000-00006F010000}"/>
    <cellStyle name="Comma 80 2" xfId="30967" xr:uid="{00000000-0005-0000-0000-0000FC780000}"/>
    <cellStyle name="Comma 81 2" xfId="30968" xr:uid="{00000000-0005-0000-0000-0000FD780000}"/>
    <cellStyle name="Comma 82 2" xfId="30969" xr:uid="{00000000-0005-0000-0000-0000FE780000}"/>
    <cellStyle name="Comma 83 2" xfId="30970" xr:uid="{00000000-0005-0000-0000-0000FF780000}"/>
    <cellStyle name="Comma 84" xfId="30956" xr:uid="{00000000-0005-0000-0000-0000EC780000}"/>
    <cellStyle name="Comma 84 2" xfId="30971" xr:uid="{00000000-0005-0000-0000-000000790000}"/>
    <cellStyle name="Comma 86" xfId="30957" xr:uid="{00000000-0005-0000-0000-0000ED780000}"/>
    <cellStyle name="Comma 86 2" xfId="30972" xr:uid="{00000000-0005-0000-0000-000001790000}"/>
    <cellStyle name="Comma 87" xfId="30953" xr:uid="{00000000-0005-0000-0000-0000E9780000}"/>
    <cellStyle name="Comma 87 2" xfId="30973" xr:uid="{00000000-0005-0000-0000-000002790000}"/>
    <cellStyle name="Comma 88" xfId="31006" xr:uid="{F068534A-B7D3-454B-A12A-39F6F4F283EC}"/>
    <cellStyle name="Comma 9" xfId="47" xr:uid="{00000000-0005-0000-0000-00002F000000}"/>
    <cellStyle name="Comma 9 2" xfId="770" xr:uid="{00000000-0005-0000-0000-000002030000}"/>
    <cellStyle name="Comma 9 3" xfId="368" xr:uid="{00000000-0005-0000-0000-000070010000}"/>
    <cellStyle name="Comma0" xfId="48" xr:uid="{00000000-0005-0000-0000-000030000000}"/>
    <cellStyle name="Comma0 10" xfId="1277" xr:uid="{00000000-0005-0000-0000-0000FD040000}"/>
    <cellStyle name="Comma0 10 2" xfId="1278" xr:uid="{00000000-0005-0000-0000-0000FE040000}"/>
    <cellStyle name="Comma0 11" xfId="1276" xr:uid="{00000000-0005-0000-0000-0000FC040000}"/>
    <cellStyle name="Comma0 2" xfId="49" xr:uid="{00000000-0005-0000-0000-000031000000}"/>
    <cellStyle name="Comma0 2 2" xfId="50" xr:uid="{00000000-0005-0000-0000-000032000000}"/>
    <cellStyle name="Comma0 2 2 2" xfId="596" xr:uid="{00000000-0005-0000-0000-000054020000}"/>
    <cellStyle name="Comma0 2 2 3" xfId="492" xr:uid="{00000000-0005-0000-0000-0000EC010000}"/>
    <cellStyle name="Comma0 2 2 4" xfId="370" xr:uid="{00000000-0005-0000-0000-000072010000}"/>
    <cellStyle name="Comma0 2 3" xfId="51" xr:uid="{00000000-0005-0000-0000-000033000000}"/>
    <cellStyle name="Comma0 2 3 2" xfId="595" xr:uid="{00000000-0005-0000-0000-000053020000}"/>
    <cellStyle name="Comma0 2 3 3" xfId="371" xr:uid="{00000000-0005-0000-0000-000073010000}"/>
    <cellStyle name="Comma0 2 4" xfId="491" xr:uid="{00000000-0005-0000-0000-0000EB010000}"/>
    <cellStyle name="Comma0 2 5" xfId="369" xr:uid="{00000000-0005-0000-0000-000071010000}"/>
    <cellStyle name="Comma0 3" xfId="52" xr:uid="{00000000-0005-0000-0000-000034000000}"/>
    <cellStyle name="Comma0 3 2" xfId="53" xr:uid="{00000000-0005-0000-0000-000035000000}"/>
    <cellStyle name="Comma0 3 2 2" xfId="597" xr:uid="{00000000-0005-0000-0000-000055020000}"/>
    <cellStyle name="Comma0 3 2 3" xfId="373" xr:uid="{00000000-0005-0000-0000-000075010000}"/>
    <cellStyle name="Comma0 3 3" xfId="493" xr:uid="{00000000-0005-0000-0000-0000ED010000}"/>
    <cellStyle name="Comma0 3 4" xfId="372" xr:uid="{00000000-0005-0000-0000-000074010000}"/>
    <cellStyle name="Comma0 4" xfId="54" xr:uid="{00000000-0005-0000-0000-000036000000}"/>
    <cellStyle name="Comma0 4 2" xfId="771" xr:uid="{00000000-0005-0000-0000-000003030000}"/>
    <cellStyle name="Comma0 4 3" xfId="374" xr:uid="{00000000-0005-0000-0000-000076010000}"/>
    <cellStyle name="Comma0 5" xfId="1279" xr:uid="{00000000-0005-0000-0000-0000FF040000}"/>
    <cellStyle name="Comma0 5 2" xfId="1280" xr:uid="{00000000-0005-0000-0000-000000050000}"/>
    <cellStyle name="Comma0 5 3" xfId="1281" xr:uid="{00000000-0005-0000-0000-000001050000}"/>
    <cellStyle name="Comma0 6" xfId="1282" xr:uid="{00000000-0005-0000-0000-000002050000}"/>
    <cellStyle name="Comma0 6 2" xfId="1283" xr:uid="{00000000-0005-0000-0000-000003050000}"/>
    <cellStyle name="Comma0 7" xfId="1284" xr:uid="{00000000-0005-0000-0000-000004050000}"/>
    <cellStyle name="Comma0 7 2" xfId="1285" xr:uid="{00000000-0005-0000-0000-000005050000}"/>
    <cellStyle name="Comma0 8" xfId="1286" xr:uid="{00000000-0005-0000-0000-000006050000}"/>
    <cellStyle name="Comma0 9" xfId="1287" xr:uid="{00000000-0005-0000-0000-000007050000}"/>
    <cellStyle name="Comma0 9 2" xfId="1288" xr:uid="{00000000-0005-0000-0000-000008050000}"/>
    <cellStyle name="Currency" xfId="2" xr:uid="{00000000-0005-0000-0000-000002000000}"/>
    <cellStyle name="Currency [0]" xfId="3" xr:uid="{00000000-0005-0000-0000-000003000000}"/>
    <cellStyle name="Currency 10" xfId="1290" xr:uid="{00000000-0005-0000-0000-00000A050000}"/>
    <cellStyle name="Currency 10 2" xfId="1291" xr:uid="{00000000-0005-0000-0000-00000B050000}"/>
    <cellStyle name="Currency 11" xfId="1292" xr:uid="{00000000-0005-0000-0000-00000C050000}"/>
    <cellStyle name="Currency 11 2" xfId="1293" xr:uid="{00000000-0005-0000-0000-00000D050000}"/>
    <cellStyle name="Currency 12" xfId="1294" xr:uid="{00000000-0005-0000-0000-00000E050000}"/>
    <cellStyle name="Currency 13" xfId="1295" xr:uid="{00000000-0005-0000-0000-00000F050000}"/>
    <cellStyle name="Currency 14" xfId="1289" xr:uid="{00000000-0005-0000-0000-000009050000}"/>
    <cellStyle name="Currency 15" xfId="30982" xr:uid="{4432CB67-0566-4B65-82D9-F9300A651664}"/>
    <cellStyle name="Currency 16" xfId="30955" xr:uid="{00000000-0005-0000-0000-0000EB780000}"/>
    <cellStyle name="Currency 17" xfId="30986" xr:uid="{526F2F76-A4B8-4D0F-94ED-85ACF7E99CC9}"/>
    <cellStyle name="Currency 18" xfId="31000" xr:uid="{03074756-0250-4807-B774-DFE83E7A7270}"/>
    <cellStyle name="Currency 19" xfId="31001" xr:uid="{763339E7-8E34-43EB-B182-EBECE39F4289}"/>
    <cellStyle name="Currency 2" xfId="55" xr:uid="{00000000-0005-0000-0000-000037000000}"/>
    <cellStyle name="Currency 2 2" xfId="496" xr:uid="{00000000-0005-0000-0000-0000F0010000}"/>
    <cellStyle name="Currency 2 2 2" xfId="599" xr:uid="{00000000-0005-0000-0000-000057020000}"/>
    <cellStyle name="Currency 2 3" xfId="598" xr:uid="{00000000-0005-0000-0000-000056020000}"/>
    <cellStyle name="Currency 2 4" xfId="495" xr:uid="{00000000-0005-0000-0000-0000EF010000}"/>
    <cellStyle name="Currency 2 5" xfId="375" xr:uid="{00000000-0005-0000-0000-000077010000}"/>
    <cellStyle name="Currency 20" xfId="31004" xr:uid="{BAD09EA5-571F-458B-B591-1A64E5A9B0BB}"/>
    <cellStyle name="Currency 3" xfId="56" xr:uid="{00000000-0005-0000-0000-000038000000}"/>
    <cellStyle name="Currency 3 2" xfId="600" xr:uid="{00000000-0005-0000-0000-000058020000}"/>
    <cellStyle name="Currency 3 3" xfId="497" xr:uid="{00000000-0005-0000-0000-0000F1010000}"/>
    <cellStyle name="Currency 3 4" xfId="376" xr:uid="{00000000-0005-0000-0000-000078010000}"/>
    <cellStyle name="Currency 3 5" xfId="31045" xr:uid="{E486D87E-0662-407B-8C06-011FF77987E5}"/>
    <cellStyle name="Currency 4" xfId="57" xr:uid="{00000000-0005-0000-0000-000039000000}"/>
    <cellStyle name="Currency 4 2" xfId="494" xr:uid="{00000000-0005-0000-0000-0000EE010000}"/>
    <cellStyle name="Currency 4 3" xfId="377" xr:uid="{00000000-0005-0000-0000-000079010000}"/>
    <cellStyle name="Currency 5" xfId="897" xr:uid="{00000000-0005-0000-0000-000081030000}"/>
    <cellStyle name="Currency 5 2" xfId="1296" xr:uid="{00000000-0005-0000-0000-000010050000}"/>
    <cellStyle name="Currency 5 3" xfId="1297" xr:uid="{00000000-0005-0000-0000-000011050000}"/>
    <cellStyle name="Currency 6" xfId="1298" xr:uid="{00000000-0005-0000-0000-000012050000}"/>
    <cellStyle name="Currency 6 2" xfId="1299" xr:uid="{00000000-0005-0000-0000-000013050000}"/>
    <cellStyle name="Currency 7" xfId="1300" xr:uid="{00000000-0005-0000-0000-000014050000}"/>
    <cellStyle name="Currency 7 2" xfId="1301" xr:uid="{00000000-0005-0000-0000-000015050000}"/>
    <cellStyle name="Currency 8" xfId="1302" xr:uid="{00000000-0005-0000-0000-000016050000}"/>
    <cellStyle name="Currency 8 2" xfId="1303" xr:uid="{00000000-0005-0000-0000-000017050000}"/>
    <cellStyle name="Currency 9" xfId="1304" xr:uid="{00000000-0005-0000-0000-000018050000}"/>
    <cellStyle name="Currency0" xfId="58" xr:uid="{00000000-0005-0000-0000-00003A000000}"/>
    <cellStyle name="Currency0 10" xfId="1306" xr:uid="{00000000-0005-0000-0000-00001A050000}"/>
    <cellStyle name="Currency0 10 2" xfId="1307" xr:uid="{00000000-0005-0000-0000-00001B050000}"/>
    <cellStyle name="Currency0 11" xfId="1305" xr:uid="{00000000-0005-0000-0000-000019050000}"/>
    <cellStyle name="Currency0 12" xfId="1099" xr:uid="{00000000-0005-0000-0000-00004B040000}"/>
    <cellStyle name="Currency0 14" xfId="898" xr:uid="{00000000-0005-0000-0000-000082030000}"/>
    <cellStyle name="Currency0 2" xfId="59" xr:uid="{00000000-0005-0000-0000-00003B000000}"/>
    <cellStyle name="Currency0 2 2" xfId="60" xr:uid="{00000000-0005-0000-0000-00003C000000}"/>
    <cellStyle name="Currency0 2 2 2" xfId="602" xr:uid="{00000000-0005-0000-0000-00005A020000}"/>
    <cellStyle name="Currency0 2 2 3" xfId="499" xr:uid="{00000000-0005-0000-0000-0000F3010000}"/>
    <cellStyle name="Currency0 2 2 5" xfId="900" xr:uid="{00000000-0005-0000-0000-000084030000}"/>
    <cellStyle name="Currency0 2 2 6" xfId="379" xr:uid="{00000000-0005-0000-0000-00007B010000}"/>
    <cellStyle name="Currency0 2 3" xfId="61" xr:uid="{00000000-0005-0000-0000-00003D000000}"/>
    <cellStyle name="Currency0 2 3 2" xfId="601" xr:uid="{00000000-0005-0000-0000-000059020000}"/>
    <cellStyle name="Currency0 2 3 3" xfId="380" xr:uid="{00000000-0005-0000-0000-00007C010000}"/>
    <cellStyle name="Currency0 2 4" xfId="498" xr:uid="{00000000-0005-0000-0000-0000F2010000}"/>
    <cellStyle name="Currency0 2 6" xfId="899" xr:uid="{00000000-0005-0000-0000-000083030000}"/>
    <cellStyle name="Currency0 2 7" xfId="378" xr:uid="{00000000-0005-0000-0000-00007A010000}"/>
    <cellStyle name="Currency0 3" xfId="62" xr:uid="{00000000-0005-0000-0000-00003E000000}"/>
    <cellStyle name="Currency0 3 2" xfId="63" xr:uid="{00000000-0005-0000-0000-00003F000000}"/>
    <cellStyle name="Currency0 3 2 2" xfId="603" xr:uid="{00000000-0005-0000-0000-00005B020000}"/>
    <cellStyle name="Currency0 3 2 3" xfId="382" xr:uid="{00000000-0005-0000-0000-00007E010000}"/>
    <cellStyle name="Currency0 3 3" xfId="500" xr:uid="{00000000-0005-0000-0000-0000F4010000}"/>
    <cellStyle name="Currency0 3 5" xfId="901" xr:uid="{00000000-0005-0000-0000-000085030000}"/>
    <cellStyle name="Currency0 3 6" xfId="381" xr:uid="{00000000-0005-0000-0000-00007D010000}"/>
    <cellStyle name="Currency0 4" xfId="64" xr:uid="{00000000-0005-0000-0000-000040000000}"/>
    <cellStyle name="Currency0 4 2" xfId="772" xr:uid="{00000000-0005-0000-0000-000004030000}"/>
    <cellStyle name="Currency0 4 3" xfId="383" xr:uid="{00000000-0005-0000-0000-00007F010000}"/>
    <cellStyle name="Currency0 5" xfId="1308" xr:uid="{00000000-0005-0000-0000-00001C050000}"/>
    <cellStyle name="Currency0 5 2" xfId="1309" xr:uid="{00000000-0005-0000-0000-00001D050000}"/>
    <cellStyle name="Currency0 5 3" xfId="1310" xr:uid="{00000000-0005-0000-0000-00001E050000}"/>
    <cellStyle name="Currency0 6" xfId="1311" xr:uid="{00000000-0005-0000-0000-00001F050000}"/>
    <cellStyle name="Currency0 6 2" xfId="1312" xr:uid="{00000000-0005-0000-0000-000020050000}"/>
    <cellStyle name="Currency0 7" xfId="1313" xr:uid="{00000000-0005-0000-0000-000021050000}"/>
    <cellStyle name="Currency0 7 2" xfId="1314" xr:uid="{00000000-0005-0000-0000-000022050000}"/>
    <cellStyle name="Currency0 8" xfId="1315" xr:uid="{00000000-0005-0000-0000-000023050000}"/>
    <cellStyle name="Currency0 9" xfId="1316" xr:uid="{00000000-0005-0000-0000-000024050000}"/>
    <cellStyle name="Currency0 9 2" xfId="1317" xr:uid="{00000000-0005-0000-0000-000025050000}"/>
    <cellStyle name="Date" xfId="65" xr:uid="{00000000-0005-0000-0000-000041000000}"/>
    <cellStyle name="Date 10" xfId="1319" xr:uid="{00000000-0005-0000-0000-000027050000}"/>
    <cellStyle name="Date 10 2" xfId="1320" xr:uid="{00000000-0005-0000-0000-000028050000}"/>
    <cellStyle name="Date 11" xfId="1318" xr:uid="{00000000-0005-0000-0000-000026050000}"/>
    <cellStyle name="Date 2" xfId="66" xr:uid="{00000000-0005-0000-0000-000042000000}"/>
    <cellStyle name="Date 2 2" xfId="67" xr:uid="{00000000-0005-0000-0000-000043000000}"/>
    <cellStyle name="Date 2 2 2" xfId="605" xr:uid="{00000000-0005-0000-0000-00005D020000}"/>
    <cellStyle name="Date 2 2 3" xfId="502" xr:uid="{00000000-0005-0000-0000-0000F6010000}"/>
    <cellStyle name="Date 2 2 4" xfId="385" xr:uid="{00000000-0005-0000-0000-000081010000}"/>
    <cellStyle name="Date 2 3" xfId="68" xr:uid="{00000000-0005-0000-0000-000044000000}"/>
    <cellStyle name="Date 2 3 2" xfId="604" xr:uid="{00000000-0005-0000-0000-00005C020000}"/>
    <cellStyle name="Date 2 3 3" xfId="386" xr:uid="{00000000-0005-0000-0000-000082010000}"/>
    <cellStyle name="Date 2 4" xfId="501" xr:uid="{00000000-0005-0000-0000-0000F5010000}"/>
    <cellStyle name="Date 2 5" xfId="384" xr:uid="{00000000-0005-0000-0000-000080010000}"/>
    <cellStyle name="Date 3" xfId="69" xr:uid="{00000000-0005-0000-0000-000045000000}"/>
    <cellStyle name="Date 3 2" xfId="70" xr:uid="{00000000-0005-0000-0000-000046000000}"/>
    <cellStyle name="Date 3 2 2" xfId="606" xr:uid="{00000000-0005-0000-0000-00005E020000}"/>
    <cellStyle name="Date 3 2 3" xfId="388" xr:uid="{00000000-0005-0000-0000-000084010000}"/>
    <cellStyle name="Date 3 3" xfId="503" xr:uid="{00000000-0005-0000-0000-0000F7010000}"/>
    <cellStyle name="Date 3 4" xfId="387" xr:uid="{00000000-0005-0000-0000-000083010000}"/>
    <cellStyle name="Date 4" xfId="71" xr:uid="{00000000-0005-0000-0000-000047000000}"/>
    <cellStyle name="Date 4 2" xfId="773" xr:uid="{00000000-0005-0000-0000-000005030000}"/>
    <cellStyle name="Date 4 3" xfId="389" xr:uid="{00000000-0005-0000-0000-000085010000}"/>
    <cellStyle name="Date 5" xfId="1321" xr:uid="{00000000-0005-0000-0000-000029050000}"/>
    <cellStyle name="Date 5 2" xfId="1322" xr:uid="{00000000-0005-0000-0000-00002A050000}"/>
    <cellStyle name="Date 5 3" xfId="1323" xr:uid="{00000000-0005-0000-0000-00002B050000}"/>
    <cellStyle name="Date 6" xfId="1324" xr:uid="{00000000-0005-0000-0000-00002C050000}"/>
    <cellStyle name="Date 6 2" xfId="1325" xr:uid="{00000000-0005-0000-0000-00002D050000}"/>
    <cellStyle name="Date 7" xfId="1326" xr:uid="{00000000-0005-0000-0000-00002E050000}"/>
    <cellStyle name="Date 7 2" xfId="1327" xr:uid="{00000000-0005-0000-0000-00002F050000}"/>
    <cellStyle name="Date 8" xfId="1328" xr:uid="{00000000-0005-0000-0000-000030050000}"/>
    <cellStyle name="Date 9" xfId="1329" xr:uid="{00000000-0005-0000-0000-000031050000}"/>
    <cellStyle name="Date 9 2" xfId="1330" xr:uid="{00000000-0005-0000-0000-000032050000}"/>
    <cellStyle name="Emphasis 1" xfId="354" xr:uid="{00000000-0005-0000-0000-000062010000}"/>
    <cellStyle name="Emphasis 2" xfId="355" xr:uid="{00000000-0005-0000-0000-000063010000}"/>
    <cellStyle name="Emphasis 3" xfId="356" xr:uid="{00000000-0005-0000-0000-000064010000}"/>
    <cellStyle name="Explanatory Text" xfId="72" xr:uid="{00000000-0005-0000-0000-000048000000}"/>
    <cellStyle name="Explanatory Text 2" xfId="693" xr:uid="{00000000-0005-0000-0000-0000B5020000}"/>
    <cellStyle name="Explanatory Text 2 2" xfId="1084" xr:uid="{00000000-0005-0000-0000-00003C040000}"/>
    <cellStyle name="Explanatory Text 2 3" xfId="31023" xr:uid="{5A3EEC92-A8A9-44D7-A7B9-60CA8B42FFD4}"/>
    <cellStyle name="Explanatory Text 2 4" xfId="902" xr:uid="{00000000-0005-0000-0000-000086030000}"/>
    <cellStyle name="Fixed" xfId="73" xr:uid="{00000000-0005-0000-0000-000049000000}"/>
    <cellStyle name="Fixed 10" xfId="1332" xr:uid="{00000000-0005-0000-0000-000034050000}"/>
    <cellStyle name="Fixed 10 2" xfId="1333" xr:uid="{00000000-0005-0000-0000-000035050000}"/>
    <cellStyle name="Fixed 11" xfId="1331" xr:uid="{00000000-0005-0000-0000-000033050000}"/>
    <cellStyle name="Fixed 2" xfId="74" xr:uid="{00000000-0005-0000-0000-00004A000000}"/>
    <cellStyle name="Fixed 2 2" xfId="75" xr:uid="{00000000-0005-0000-0000-00004B000000}"/>
    <cellStyle name="Fixed 2 2 2" xfId="608" xr:uid="{00000000-0005-0000-0000-000060020000}"/>
    <cellStyle name="Fixed 2 2 3" xfId="505" xr:uid="{00000000-0005-0000-0000-0000F9010000}"/>
    <cellStyle name="Fixed 2 2 4" xfId="391" xr:uid="{00000000-0005-0000-0000-000087010000}"/>
    <cellStyle name="Fixed 2 3" xfId="76" xr:uid="{00000000-0005-0000-0000-00004C000000}"/>
    <cellStyle name="Fixed 2 3 2" xfId="607" xr:uid="{00000000-0005-0000-0000-00005F020000}"/>
    <cellStyle name="Fixed 2 3 3" xfId="392" xr:uid="{00000000-0005-0000-0000-000088010000}"/>
    <cellStyle name="Fixed 2 4" xfId="504" xr:uid="{00000000-0005-0000-0000-0000F8010000}"/>
    <cellStyle name="Fixed 2 5" xfId="390" xr:uid="{00000000-0005-0000-0000-000086010000}"/>
    <cellStyle name="Fixed 3" xfId="77" xr:uid="{00000000-0005-0000-0000-00004D000000}"/>
    <cellStyle name="Fixed 3 2" xfId="78" xr:uid="{00000000-0005-0000-0000-00004E000000}"/>
    <cellStyle name="Fixed 3 2 2" xfId="609" xr:uid="{00000000-0005-0000-0000-000061020000}"/>
    <cellStyle name="Fixed 3 2 3" xfId="394" xr:uid="{00000000-0005-0000-0000-00008A010000}"/>
    <cellStyle name="Fixed 3 3" xfId="506" xr:uid="{00000000-0005-0000-0000-0000FA010000}"/>
    <cellStyle name="Fixed 3 4" xfId="393" xr:uid="{00000000-0005-0000-0000-000089010000}"/>
    <cellStyle name="Fixed 4" xfId="79" xr:uid="{00000000-0005-0000-0000-00004F000000}"/>
    <cellStyle name="Fixed 4 2" xfId="774" xr:uid="{00000000-0005-0000-0000-000006030000}"/>
    <cellStyle name="Fixed 4 3" xfId="395" xr:uid="{00000000-0005-0000-0000-00008B010000}"/>
    <cellStyle name="Fixed 5" xfId="1334" xr:uid="{00000000-0005-0000-0000-000036050000}"/>
    <cellStyle name="Fixed 5 2" xfId="1335" xr:uid="{00000000-0005-0000-0000-000037050000}"/>
    <cellStyle name="Fixed 5 3" xfId="1336" xr:uid="{00000000-0005-0000-0000-000038050000}"/>
    <cellStyle name="Fixed 6" xfId="1337" xr:uid="{00000000-0005-0000-0000-000039050000}"/>
    <cellStyle name="Fixed 6 2" xfId="1338" xr:uid="{00000000-0005-0000-0000-00003A050000}"/>
    <cellStyle name="Fixed 7" xfId="1339" xr:uid="{00000000-0005-0000-0000-00003B050000}"/>
    <cellStyle name="Fixed 7 2" xfId="1340" xr:uid="{00000000-0005-0000-0000-00003C050000}"/>
    <cellStyle name="Fixed 8" xfId="1341" xr:uid="{00000000-0005-0000-0000-00003D050000}"/>
    <cellStyle name="Fixed 9" xfId="1342" xr:uid="{00000000-0005-0000-0000-00003E050000}"/>
    <cellStyle name="Fixed 9 2" xfId="1343" xr:uid="{00000000-0005-0000-0000-00003F050000}"/>
    <cellStyle name="Good" xfId="80" xr:uid="{00000000-0005-0000-0000-000050000000}"/>
    <cellStyle name="Good 2" xfId="694" xr:uid="{00000000-0005-0000-0000-0000B6020000}"/>
    <cellStyle name="Good 2 2" xfId="1085" xr:uid="{00000000-0005-0000-0000-00003D040000}"/>
    <cellStyle name="Good 2 4" xfId="903" xr:uid="{00000000-0005-0000-0000-000087030000}"/>
    <cellStyle name="Grey" xfId="81" xr:uid="{00000000-0005-0000-0000-000051000000}"/>
    <cellStyle name="Grey 2" xfId="82" xr:uid="{00000000-0005-0000-0000-000052000000}"/>
    <cellStyle name="Grey 3" xfId="83" xr:uid="{00000000-0005-0000-0000-000053000000}"/>
    <cellStyle name="HEADER" xfId="84" xr:uid="{00000000-0005-0000-0000-000054000000}"/>
    <cellStyle name="HEADER 2" xfId="1101" xr:uid="{00000000-0005-0000-0000-00004D040000}"/>
    <cellStyle name="HEADER 4" xfId="904" xr:uid="{00000000-0005-0000-0000-000088030000}"/>
    <cellStyle name="Header1" xfId="85" xr:uid="{00000000-0005-0000-0000-000055000000}"/>
    <cellStyle name="Header1 2" xfId="1102" xr:uid="{00000000-0005-0000-0000-00004E040000}"/>
    <cellStyle name="Header1 4" xfId="905" xr:uid="{00000000-0005-0000-0000-000089030000}"/>
    <cellStyle name="Header2" xfId="86" xr:uid="{00000000-0005-0000-0000-000056000000}"/>
    <cellStyle name="Header2 2" xfId="1103" xr:uid="{00000000-0005-0000-0000-00004F040000}"/>
    <cellStyle name="Header2 4" xfId="906" xr:uid="{00000000-0005-0000-0000-00008A030000}"/>
    <cellStyle name="Heading 1" xfId="87" xr:uid="{00000000-0005-0000-0000-000057000000}"/>
    <cellStyle name="Heading 1 2" xfId="88" xr:uid="{00000000-0005-0000-0000-000058000000}"/>
    <cellStyle name="Heading 1 2 2" xfId="908" xr:uid="{00000000-0005-0000-0000-00008C030000}"/>
    <cellStyle name="Heading 1 2 3" xfId="1104" xr:uid="{00000000-0005-0000-0000-000050040000}"/>
    <cellStyle name="Heading 1 2 4" xfId="31022" xr:uid="{E5970658-55DD-4718-97E3-AAF1CAEA5946}"/>
    <cellStyle name="Heading 1 2 5" xfId="907" xr:uid="{00000000-0005-0000-0000-00008B030000}"/>
    <cellStyle name="Heading 1 3" xfId="695" xr:uid="{00000000-0005-0000-0000-0000B7020000}"/>
    <cellStyle name="Heading 1 3 10" xfId="909" xr:uid="{00000000-0005-0000-0000-00008D030000}"/>
    <cellStyle name="Heading 1 3 2" xfId="1345" xr:uid="{00000000-0005-0000-0000-000041050000}"/>
    <cellStyle name="Heading 1 3 3" xfId="1346" xr:uid="{00000000-0005-0000-0000-000042050000}"/>
    <cellStyle name="Heading 1 3 4" xfId="1347" xr:uid="{00000000-0005-0000-0000-000043050000}"/>
    <cellStyle name="Heading 1 3 5" xfId="1348" xr:uid="{00000000-0005-0000-0000-000044050000}"/>
    <cellStyle name="Heading 1 3 6" xfId="1349" xr:uid="{00000000-0005-0000-0000-000045050000}"/>
    <cellStyle name="Heading 1 3 7" xfId="1344" xr:uid="{00000000-0005-0000-0000-000040050000}"/>
    <cellStyle name="Heading 1 3 8" xfId="1086" xr:uid="{00000000-0005-0000-0000-00003E040000}"/>
    <cellStyle name="Heading 1 4" xfId="483" xr:uid="{00000000-0005-0000-0000-0000E3010000}"/>
    <cellStyle name="Heading 1 4 5" xfId="1350" xr:uid="{00000000-0005-0000-0000-000046050000}"/>
    <cellStyle name="Heading 1 5" xfId="1351" xr:uid="{00000000-0005-0000-0000-000047050000}"/>
    <cellStyle name="Heading 1 6" xfId="1352" xr:uid="{00000000-0005-0000-0000-000048050000}"/>
    <cellStyle name="Heading 1 7" xfId="1353" xr:uid="{00000000-0005-0000-0000-000049050000}"/>
    <cellStyle name="Heading 1 8" xfId="1354" xr:uid="{00000000-0005-0000-0000-00004A050000}"/>
    <cellStyle name="Heading 1 9" xfId="1355" xr:uid="{00000000-0005-0000-0000-00004B050000}"/>
    <cellStyle name="Heading 2" xfId="89" xr:uid="{00000000-0005-0000-0000-000059000000}"/>
    <cellStyle name="Heading 2 10" xfId="1356" xr:uid="{00000000-0005-0000-0000-00004C050000}"/>
    <cellStyle name="Heading 2 2" xfId="90" xr:uid="{00000000-0005-0000-0000-00005A000000}"/>
    <cellStyle name="Heading 2 2 2" xfId="91" xr:uid="{00000000-0005-0000-0000-00005B000000}"/>
    <cellStyle name="Heading 2 2 2 2" xfId="911" xr:uid="{00000000-0005-0000-0000-00008F030000}"/>
    <cellStyle name="Heading 2 2 3" xfId="1106" xr:uid="{00000000-0005-0000-0000-000052040000}"/>
    <cellStyle name="Heading 2 2 4" xfId="31026" xr:uid="{2F2EDBA6-538A-4F1F-BC61-DC782C68F640}"/>
    <cellStyle name="Heading 2 2 5" xfId="910" xr:uid="{00000000-0005-0000-0000-00008E030000}"/>
    <cellStyle name="Heading 2 3" xfId="92" xr:uid="{00000000-0005-0000-0000-00005C000000}"/>
    <cellStyle name="Heading 2 3 2" xfId="1105" xr:uid="{00000000-0005-0000-0000-000051040000}"/>
    <cellStyle name="Heading 2 3 4" xfId="912" xr:uid="{00000000-0005-0000-0000-000090030000}"/>
    <cellStyle name="Heading 2 4" xfId="696" xr:uid="{00000000-0005-0000-0000-0000B8020000}"/>
    <cellStyle name="Heading 2 4 2" xfId="1358" xr:uid="{00000000-0005-0000-0000-00004E050000}"/>
    <cellStyle name="Heading 2 4 3" xfId="1359" xr:uid="{00000000-0005-0000-0000-00004F050000}"/>
    <cellStyle name="Heading 2 4 4" xfId="1360" xr:uid="{00000000-0005-0000-0000-000050050000}"/>
    <cellStyle name="Heading 2 4 5" xfId="1361" xr:uid="{00000000-0005-0000-0000-000051050000}"/>
    <cellStyle name="Heading 2 4 6" xfId="1362" xr:uid="{00000000-0005-0000-0000-000052050000}"/>
    <cellStyle name="Heading 2 4 7" xfId="1357" xr:uid="{00000000-0005-0000-0000-00004D050000}"/>
    <cellStyle name="Heading 2 5" xfId="484" xr:uid="{00000000-0005-0000-0000-0000E4010000}"/>
    <cellStyle name="Heading 2 5 4" xfId="1363" xr:uid="{00000000-0005-0000-0000-000053050000}"/>
    <cellStyle name="Heading 2 6" xfId="1364" xr:uid="{00000000-0005-0000-0000-000054050000}"/>
    <cellStyle name="Heading 2 7" xfId="1365" xr:uid="{00000000-0005-0000-0000-000055050000}"/>
    <cellStyle name="Heading 2 8" xfId="1366" xr:uid="{00000000-0005-0000-0000-000056050000}"/>
    <cellStyle name="Heading 2 9" xfId="1367" xr:uid="{00000000-0005-0000-0000-000057050000}"/>
    <cellStyle name="Heading 3" xfId="93" xr:uid="{00000000-0005-0000-0000-00005D000000}"/>
    <cellStyle name="Heading 3 2" xfId="697" xr:uid="{00000000-0005-0000-0000-0000B9020000}"/>
    <cellStyle name="Heading 3 2 10" xfId="913" xr:uid="{00000000-0005-0000-0000-000091030000}"/>
    <cellStyle name="Heading 3 2 2" xfId="1369" xr:uid="{00000000-0005-0000-0000-000059050000}"/>
    <cellStyle name="Heading 3 2 3" xfId="1370" xr:uid="{00000000-0005-0000-0000-00005A050000}"/>
    <cellStyle name="Heading 3 2 4" xfId="1371" xr:uid="{00000000-0005-0000-0000-00005B050000}"/>
    <cellStyle name="Heading 3 2 5" xfId="1372" xr:uid="{00000000-0005-0000-0000-00005C050000}"/>
    <cellStyle name="Heading 3 2 6" xfId="1373" xr:uid="{00000000-0005-0000-0000-00005D050000}"/>
    <cellStyle name="Heading 3 2 7" xfId="1368" xr:uid="{00000000-0005-0000-0000-000058050000}"/>
    <cellStyle name="Heading 3 2 8" xfId="1087" xr:uid="{00000000-0005-0000-0000-00003F040000}"/>
    <cellStyle name="Heading 3 2 9" xfId="31024" xr:uid="{0A51A6CD-F9B3-4017-B690-53CE96E5ED55}"/>
    <cellStyle name="Heading 4" xfId="94" xr:uid="{00000000-0005-0000-0000-00005E000000}"/>
    <cellStyle name="Heading 4 2" xfId="698" xr:uid="{00000000-0005-0000-0000-0000BA020000}"/>
    <cellStyle name="Heading 4 2 10" xfId="914" xr:uid="{00000000-0005-0000-0000-000092030000}"/>
    <cellStyle name="Heading 4 2 2" xfId="1375" xr:uid="{00000000-0005-0000-0000-00005F050000}"/>
    <cellStyle name="Heading 4 2 3" xfId="1376" xr:uid="{00000000-0005-0000-0000-000060050000}"/>
    <cellStyle name="Heading 4 2 4" xfId="1377" xr:uid="{00000000-0005-0000-0000-000061050000}"/>
    <cellStyle name="Heading 4 2 5" xfId="1378" xr:uid="{00000000-0005-0000-0000-000062050000}"/>
    <cellStyle name="Heading 4 2 6" xfId="1379" xr:uid="{00000000-0005-0000-0000-000063050000}"/>
    <cellStyle name="Heading 4 2 7" xfId="1374" xr:uid="{00000000-0005-0000-0000-00005E050000}"/>
    <cellStyle name="Heading 4 2 8" xfId="1088" xr:uid="{00000000-0005-0000-0000-000040040000}"/>
    <cellStyle name="Heading 4 2 9" xfId="31025" xr:uid="{26EB3AD7-BB0B-48DE-AEF0-0C4D3FCF51B8}"/>
    <cellStyle name="Heading1" xfId="95" xr:uid="{00000000-0005-0000-0000-00005F000000}"/>
    <cellStyle name="Heading1 10" xfId="1381" xr:uid="{00000000-0005-0000-0000-000065050000}"/>
    <cellStyle name="Heading1 10 2" xfId="1382" xr:uid="{00000000-0005-0000-0000-000066050000}"/>
    <cellStyle name="Heading1 11" xfId="1380" xr:uid="{00000000-0005-0000-0000-000064050000}"/>
    <cellStyle name="Heading1 2" xfId="96" xr:uid="{00000000-0005-0000-0000-000060000000}"/>
    <cellStyle name="Heading1 2 2" xfId="97" xr:uid="{00000000-0005-0000-0000-000061000000}"/>
    <cellStyle name="Heading1 2 2 2" xfId="611" xr:uid="{00000000-0005-0000-0000-000063020000}"/>
    <cellStyle name="Heading1 2 2 3" xfId="508" xr:uid="{00000000-0005-0000-0000-0000FC010000}"/>
    <cellStyle name="Heading1 2 2 4" xfId="397" xr:uid="{00000000-0005-0000-0000-00008D010000}"/>
    <cellStyle name="Heading1 2 3" xfId="98" xr:uid="{00000000-0005-0000-0000-000062000000}"/>
    <cellStyle name="Heading1 2 3 2" xfId="610" xr:uid="{00000000-0005-0000-0000-000062020000}"/>
    <cellStyle name="Heading1 2 3 3" xfId="398" xr:uid="{00000000-0005-0000-0000-00008E010000}"/>
    <cellStyle name="Heading1 2 4" xfId="507" xr:uid="{00000000-0005-0000-0000-0000FB010000}"/>
    <cellStyle name="Heading1 2 5" xfId="396" xr:uid="{00000000-0005-0000-0000-00008C010000}"/>
    <cellStyle name="Heading1 3" xfId="99" xr:uid="{00000000-0005-0000-0000-000063000000}"/>
    <cellStyle name="Heading1 3 2" xfId="100" xr:uid="{00000000-0005-0000-0000-000064000000}"/>
    <cellStyle name="Heading1 3 2 2" xfId="612" xr:uid="{00000000-0005-0000-0000-000064020000}"/>
    <cellStyle name="Heading1 3 2 3" xfId="400" xr:uid="{00000000-0005-0000-0000-000090010000}"/>
    <cellStyle name="Heading1 3 3" xfId="509" xr:uid="{00000000-0005-0000-0000-0000FD010000}"/>
    <cellStyle name="Heading1 3 4" xfId="399" xr:uid="{00000000-0005-0000-0000-00008F010000}"/>
    <cellStyle name="Heading1 4" xfId="101" xr:uid="{00000000-0005-0000-0000-000065000000}"/>
    <cellStyle name="Heading1 4 2" xfId="775" xr:uid="{00000000-0005-0000-0000-000007030000}"/>
    <cellStyle name="Heading1 4 3" xfId="401" xr:uid="{00000000-0005-0000-0000-000091010000}"/>
    <cellStyle name="Heading1 5" xfId="1383" xr:uid="{00000000-0005-0000-0000-000067050000}"/>
    <cellStyle name="Heading1 5 2" xfId="1384" xr:uid="{00000000-0005-0000-0000-000068050000}"/>
    <cellStyle name="Heading1 5 3" xfId="1385" xr:uid="{00000000-0005-0000-0000-000069050000}"/>
    <cellStyle name="Heading1 6" xfId="1386" xr:uid="{00000000-0005-0000-0000-00006A050000}"/>
    <cellStyle name="Heading1 6 2" xfId="1387" xr:uid="{00000000-0005-0000-0000-00006B050000}"/>
    <cellStyle name="Heading1 7" xfId="1388" xr:uid="{00000000-0005-0000-0000-00006C050000}"/>
    <cellStyle name="Heading1 7 2" xfId="1389" xr:uid="{00000000-0005-0000-0000-00006D050000}"/>
    <cellStyle name="Heading1 8" xfId="1390" xr:uid="{00000000-0005-0000-0000-00006E050000}"/>
    <cellStyle name="Heading1 9" xfId="1391" xr:uid="{00000000-0005-0000-0000-00006F050000}"/>
    <cellStyle name="Heading1 9 2" xfId="1392" xr:uid="{00000000-0005-0000-0000-000070050000}"/>
    <cellStyle name="Heading1_2011-10 LIEE Table 6 (2)" xfId="102" xr:uid="{00000000-0005-0000-0000-000066000000}"/>
    <cellStyle name="Heading2" xfId="103" xr:uid="{00000000-0005-0000-0000-000067000000}"/>
    <cellStyle name="Heading2 10" xfId="1394" xr:uid="{00000000-0005-0000-0000-000072050000}"/>
    <cellStyle name="Heading2 10 2" xfId="1395" xr:uid="{00000000-0005-0000-0000-000073050000}"/>
    <cellStyle name="Heading2 11" xfId="1393" xr:uid="{00000000-0005-0000-0000-000071050000}"/>
    <cellStyle name="Heading2 2" xfId="104" xr:uid="{00000000-0005-0000-0000-000068000000}"/>
    <cellStyle name="Heading2 2 2" xfId="105" xr:uid="{00000000-0005-0000-0000-000069000000}"/>
    <cellStyle name="Heading2 2 2 2" xfId="614" xr:uid="{00000000-0005-0000-0000-000066020000}"/>
    <cellStyle name="Heading2 2 2 3" xfId="511" xr:uid="{00000000-0005-0000-0000-0000FF010000}"/>
    <cellStyle name="Heading2 2 2 4" xfId="403" xr:uid="{00000000-0005-0000-0000-000093010000}"/>
    <cellStyle name="Heading2 2 3" xfId="106" xr:uid="{00000000-0005-0000-0000-00006A000000}"/>
    <cellStyle name="Heading2 2 3 2" xfId="613" xr:uid="{00000000-0005-0000-0000-000065020000}"/>
    <cellStyle name="Heading2 2 3 3" xfId="404" xr:uid="{00000000-0005-0000-0000-000094010000}"/>
    <cellStyle name="Heading2 2 4" xfId="510" xr:uid="{00000000-0005-0000-0000-0000FE010000}"/>
    <cellStyle name="Heading2 2 5" xfId="402" xr:uid="{00000000-0005-0000-0000-000092010000}"/>
    <cellStyle name="Heading2 3" xfId="107" xr:uid="{00000000-0005-0000-0000-00006B000000}"/>
    <cellStyle name="Heading2 3 2" xfId="108" xr:uid="{00000000-0005-0000-0000-00006C000000}"/>
    <cellStyle name="Heading2 3 2 2" xfId="615" xr:uid="{00000000-0005-0000-0000-000067020000}"/>
    <cellStyle name="Heading2 3 2 3" xfId="406" xr:uid="{00000000-0005-0000-0000-000096010000}"/>
    <cellStyle name="Heading2 3 3" xfId="512" xr:uid="{00000000-0005-0000-0000-000000020000}"/>
    <cellStyle name="Heading2 3 4" xfId="405" xr:uid="{00000000-0005-0000-0000-000095010000}"/>
    <cellStyle name="Heading2 4" xfId="109" xr:uid="{00000000-0005-0000-0000-00006D000000}"/>
    <cellStyle name="Heading2 4 2" xfId="776" xr:uid="{00000000-0005-0000-0000-000008030000}"/>
    <cellStyle name="Heading2 4 3" xfId="407" xr:uid="{00000000-0005-0000-0000-000097010000}"/>
    <cellStyle name="Heading2 5" xfId="1396" xr:uid="{00000000-0005-0000-0000-000074050000}"/>
    <cellStyle name="Heading2 5 2" xfId="1397" xr:uid="{00000000-0005-0000-0000-000075050000}"/>
    <cellStyle name="Heading2 5 3" xfId="1398" xr:uid="{00000000-0005-0000-0000-000076050000}"/>
    <cellStyle name="Heading2 6" xfId="1399" xr:uid="{00000000-0005-0000-0000-000077050000}"/>
    <cellStyle name="Heading2 6 2" xfId="1400" xr:uid="{00000000-0005-0000-0000-000078050000}"/>
    <cellStyle name="Heading2 7" xfId="1401" xr:uid="{00000000-0005-0000-0000-000079050000}"/>
    <cellStyle name="Heading2 7 2" xfId="1402" xr:uid="{00000000-0005-0000-0000-00007A050000}"/>
    <cellStyle name="Heading2 8" xfId="1403" xr:uid="{00000000-0005-0000-0000-00007B050000}"/>
    <cellStyle name="Heading2 9" xfId="1404" xr:uid="{00000000-0005-0000-0000-00007C050000}"/>
    <cellStyle name="Heading2 9 2" xfId="1405" xr:uid="{00000000-0005-0000-0000-00007D050000}"/>
    <cellStyle name="Heading2_2011-10 LIEE Table 6 (2)" xfId="110" xr:uid="{00000000-0005-0000-0000-00006E000000}"/>
    <cellStyle name="Hidden" xfId="111" xr:uid="{00000000-0005-0000-0000-00006F000000}"/>
    <cellStyle name="Hidden 2" xfId="616" xr:uid="{00000000-0005-0000-0000-000068020000}"/>
    <cellStyle name="Hidden 3" xfId="513" xr:uid="{00000000-0005-0000-0000-000001020000}"/>
    <cellStyle name="Hidden 4" xfId="408" xr:uid="{00000000-0005-0000-0000-000098010000}"/>
    <cellStyle name="HIGHLIGHT" xfId="112" xr:uid="{00000000-0005-0000-0000-000070000000}"/>
    <cellStyle name="HIGHLIGHT 2" xfId="1107" xr:uid="{00000000-0005-0000-0000-000053040000}"/>
    <cellStyle name="HIGHLIGHT 4" xfId="915" xr:uid="{00000000-0005-0000-0000-000093030000}"/>
    <cellStyle name="Hyperlink 2" xfId="916" xr:uid="{00000000-0005-0000-0000-000094030000}"/>
    <cellStyle name="Hyperlink 3" xfId="30976" xr:uid="{4185FD50-A1E0-4D04-B185-B5CE54A26645}"/>
    <cellStyle name="Input" xfId="113" xr:uid="{00000000-0005-0000-0000-000071000000}"/>
    <cellStyle name="Input [yellow]" xfId="114" xr:uid="{00000000-0005-0000-0000-000072000000}"/>
    <cellStyle name="Input [yellow] 2" xfId="115" xr:uid="{00000000-0005-0000-0000-000073000000}"/>
    <cellStyle name="Input [yellow] 3" xfId="116" xr:uid="{00000000-0005-0000-0000-000074000000}"/>
    <cellStyle name="Input 10" xfId="16783" xr:uid="{00000000-0005-0000-0000-00008F410000}"/>
    <cellStyle name="Input 2" xfId="699" xr:uid="{00000000-0005-0000-0000-0000BB020000}"/>
    <cellStyle name="Input 2 10" xfId="917" xr:uid="{00000000-0005-0000-0000-000095030000}"/>
    <cellStyle name="Input 2 2" xfId="1407" xr:uid="{00000000-0005-0000-0000-00007F050000}"/>
    <cellStyle name="Input 2 3" xfId="1408" xr:uid="{00000000-0005-0000-0000-000080050000}"/>
    <cellStyle name="Input 2 4" xfId="1409" xr:uid="{00000000-0005-0000-0000-000081050000}"/>
    <cellStyle name="Input 2 5" xfId="1410" xr:uid="{00000000-0005-0000-0000-000082050000}"/>
    <cellStyle name="Input 2 6" xfId="1411" xr:uid="{00000000-0005-0000-0000-000083050000}"/>
    <cellStyle name="Input 2 7" xfId="1406" xr:uid="{00000000-0005-0000-0000-00007E050000}"/>
    <cellStyle name="Input 2 8" xfId="1089" xr:uid="{00000000-0005-0000-0000-000041040000}"/>
    <cellStyle name="Input 3" xfId="918" xr:uid="{00000000-0005-0000-0000-000096030000}"/>
    <cellStyle name="Input 3 2" xfId="1412" xr:uid="{00000000-0005-0000-0000-000084050000}"/>
    <cellStyle name="Input 4" xfId="919" xr:uid="{00000000-0005-0000-0000-000097030000}"/>
    <cellStyle name="Input 4 2" xfId="1413" xr:uid="{00000000-0005-0000-0000-000085050000}"/>
    <cellStyle name="Input 5" xfId="920" xr:uid="{00000000-0005-0000-0000-000098030000}"/>
    <cellStyle name="Input 5 2" xfId="1414" xr:uid="{00000000-0005-0000-0000-000086050000}"/>
    <cellStyle name="Input 6" xfId="921" xr:uid="{00000000-0005-0000-0000-000099030000}"/>
    <cellStyle name="Input 6 2" xfId="1415" xr:uid="{00000000-0005-0000-0000-000087050000}"/>
    <cellStyle name="Input 7" xfId="1416" xr:uid="{00000000-0005-0000-0000-000088050000}"/>
    <cellStyle name="Input 8" xfId="3345" xr:uid="{00000000-0005-0000-0000-0000110D0000}"/>
    <cellStyle name="Input 9" xfId="16785" xr:uid="{00000000-0005-0000-0000-000091410000}"/>
    <cellStyle name="Label" xfId="31013" xr:uid="{FA7DFFBA-C290-494A-9735-94651DC4A9B9}"/>
    <cellStyle name="Linked Cell" xfId="117" xr:uid="{00000000-0005-0000-0000-000075000000}"/>
    <cellStyle name="Linked Cell 2" xfId="700" xr:uid="{00000000-0005-0000-0000-0000BC020000}"/>
    <cellStyle name="Linked Cell 2 2" xfId="1090" xr:uid="{00000000-0005-0000-0000-000042040000}"/>
    <cellStyle name="Linked Cell 2 4" xfId="922" xr:uid="{00000000-0005-0000-0000-00009A030000}"/>
    <cellStyle name="Neutral" xfId="118" xr:uid="{00000000-0005-0000-0000-000076000000}"/>
    <cellStyle name="Neutral 2" xfId="701" xr:uid="{00000000-0005-0000-0000-0000BD020000}"/>
    <cellStyle name="Neutral 2 2" xfId="1091" xr:uid="{00000000-0005-0000-0000-000043040000}"/>
    <cellStyle name="Neutral 2 4" xfId="923" xr:uid="{00000000-0005-0000-0000-00009B030000}"/>
    <cellStyle name="no dec" xfId="119" xr:uid="{00000000-0005-0000-0000-000077000000}"/>
    <cellStyle name="no dec 2" xfId="120" xr:uid="{00000000-0005-0000-0000-000078000000}"/>
    <cellStyle name="no dec 2 2" xfId="924" xr:uid="{00000000-0005-0000-0000-00009C030000}"/>
    <cellStyle name="no dec_2011-12 LIEE Table 1 Updated budget" xfId="121" xr:uid="{00000000-0005-0000-0000-000079000000}"/>
    <cellStyle name="Normal" xfId="0" builtinId="0"/>
    <cellStyle name="Normal - Style1" xfId="122" xr:uid="{00000000-0005-0000-0000-00007A000000}"/>
    <cellStyle name="Normal - Style1 2" xfId="123" xr:uid="{00000000-0005-0000-0000-00007B000000}"/>
    <cellStyle name="Normal - Style1 2 2" xfId="925" xr:uid="{00000000-0005-0000-0000-00009D030000}"/>
    <cellStyle name="Normal - Style1_2011-12 LIEE Table 1 Updated budget" xfId="124" xr:uid="{00000000-0005-0000-0000-00007C000000}"/>
    <cellStyle name="Normal 10" xfId="716" xr:uid="{00000000-0005-0000-0000-0000CC020000}"/>
    <cellStyle name="Normal 10 2" xfId="331" xr:uid="{00000000-0005-0000-0000-00004B010000}"/>
    <cellStyle name="Normal 10 2 2" xfId="852" xr:uid="{00000000-0005-0000-0000-000054030000}"/>
    <cellStyle name="Normal 10 2 3" xfId="737" xr:uid="{00000000-0005-0000-0000-0000E1020000}"/>
    <cellStyle name="Normal 10 3" xfId="758" xr:uid="{00000000-0005-0000-0000-0000F6020000}"/>
    <cellStyle name="Normal 10 3 2" xfId="1417" xr:uid="{00000000-0005-0000-0000-000089050000}"/>
    <cellStyle name="Normal 100" xfId="16780" xr:uid="{00000000-0005-0000-0000-00008C410000}"/>
    <cellStyle name="Normal 101" xfId="16784" xr:uid="{00000000-0005-0000-0000-000090410000}"/>
    <cellStyle name="Normal 102" xfId="11757" xr:uid="{00000000-0005-0000-0000-0000ED2D0000}"/>
    <cellStyle name="Normal 102 3" xfId="26858" xr:uid="{00000000-0005-0000-0000-0000EA680000}"/>
    <cellStyle name="Normal 103" xfId="11762" xr:uid="{00000000-0005-0000-0000-0000F22D0000}"/>
    <cellStyle name="Normal 103 3" xfId="26862" xr:uid="{00000000-0005-0000-0000-0000EE680000}"/>
    <cellStyle name="Normal 104" xfId="11760" xr:uid="{00000000-0005-0000-0000-0000F02D0000}"/>
    <cellStyle name="Normal 104 3" xfId="26860" xr:uid="{00000000-0005-0000-0000-0000EC680000}"/>
    <cellStyle name="Normal 105" xfId="11759" xr:uid="{00000000-0005-0000-0000-0000EF2D0000}"/>
    <cellStyle name="Normal 105 3" xfId="26859" xr:uid="{00000000-0005-0000-0000-0000EB680000}"/>
    <cellStyle name="Normal 106" xfId="6735" xr:uid="{00000000-0005-0000-0000-00004F1A0000}"/>
    <cellStyle name="Normal 107" xfId="6740" xr:uid="{00000000-0005-0000-0000-0000541A0000}"/>
    <cellStyle name="Normal 108" xfId="8420" xr:uid="{00000000-0005-0000-0000-0000E4200000}"/>
    <cellStyle name="Normal 109" xfId="6737" xr:uid="{00000000-0005-0000-0000-0000511A0000}"/>
    <cellStyle name="Normal 11" xfId="717" xr:uid="{00000000-0005-0000-0000-0000CD020000}"/>
    <cellStyle name="Normal 11 2" xfId="738" xr:uid="{00000000-0005-0000-0000-0000E2020000}"/>
    <cellStyle name="Normal 11 3" xfId="759" xr:uid="{00000000-0005-0000-0000-0000F7020000}"/>
    <cellStyle name="Normal 11 4" xfId="926" xr:uid="{00000000-0005-0000-0000-00009E030000}"/>
    <cellStyle name="Normal 110" xfId="16817" xr:uid="{00000000-0005-0000-0000-0000B1410000}"/>
    <cellStyle name="Normal 111" xfId="16812" xr:uid="{00000000-0005-0000-0000-0000AC410000}"/>
    <cellStyle name="Normal 112" xfId="16799" xr:uid="{00000000-0005-0000-0000-00009F410000}"/>
    <cellStyle name="Normal 113" xfId="16806" xr:uid="{00000000-0005-0000-0000-0000A6410000}"/>
    <cellStyle name="Normal 114" xfId="16803" xr:uid="{00000000-0005-0000-0000-0000A3410000}"/>
    <cellStyle name="Normal 115" xfId="16819" xr:uid="{00000000-0005-0000-0000-0000B3410000}"/>
    <cellStyle name="Normal 116" xfId="16811" xr:uid="{00000000-0005-0000-0000-0000AB410000}"/>
    <cellStyle name="Normal 117" xfId="16804" xr:uid="{00000000-0005-0000-0000-0000A4410000}"/>
    <cellStyle name="Normal 118" xfId="16809" xr:uid="{00000000-0005-0000-0000-0000A9410000}"/>
    <cellStyle name="Normal 119" xfId="16802" xr:uid="{00000000-0005-0000-0000-0000A2410000}"/>
    <cellStyle name="Normal 12" xfId="718" xr:uid="{00000000-0005-0000-0000-0000CE020000}"/>
    <cellStyle name="Normal 12 2" xfId="739" xr:uid="{00000000-0005-0000-0000-0000E3020000}"/>
    <cellStyle name="Normal 12 3" xfId="760" xr:uid="{00000000-0005-0000-0000-0000F8020000}"/>
    <cellStyle name="Normal 12 4" xfId="927" xr:uid="{00000000-0005-0000-0000-00009F030000}"/>
    <cellStyle name="Normal 120" xfId="16815" xr:uid="{00000000-0005-0000-0000-0000AF410000}"/>
    <cellStyle name="Normal 121" xfId="16826" xr:uid="{00000000-0005-0000-0000-0000BA410000}"/>
    <cellStyle name="Normal 122" xfId="16822" xr:uid="{00000000-0005-0000-0000-0000B6410000}"/>
    <cellStyle name="Normal 123" xfId="30974" xr:uid="{FBB31FA2-77D6-483D-B7D2-F01CEBD9804F}"/>
    <cellStyle name="Normal 124" xfId="30983" xr:uid="{3D0519CF-58C7-4770-B1A3-3811DD671801}"/>
    <cellStyle name="Normal 125" xfId="30987" xr:uid="{722096BC-E087-482D-9F21-9F7702665961}"/>
    <cellStyle name="Normal 126" xfId="30991" xr:uid="{04B537AB-AFEE-49C7-8F1C-8EBCD2D2277A}"/>
    <cellStyle name="Normal 127" xfId="30993" xr:uid="{6B98B1EB-5921-4A49-8CD6-0BFA0655C1F9}"/>
    <cellStyle name="Normal 128" xfId="30994" xr:uid="{2C2EA98F-6837-4A7D-A482-AB97730112C9}"/>
    <cellStyle name="Normal 129" xfId="30995" xr:uid="{23895A73-44D3-4937-8826-AA985318059A}"/>
    <cellStyle name="Normal 13" xfId="719" xr:uid="{00000000-0005-0000-0000-0000CF020000}"/>
    <cellStyle name="Normal 13 2" xfId="740" xr:uid="{00000000-0005-0000-0000-0000E4020000}"/>
    <cellStyle name="Normal 13 3" xfId="761" xr:uid="{00000000-0005-0000-0000-0000F9020000}"/>
    <cellStyle name="Normal 13 4" xfId="928" xr:uid="{00000000-0005-0000-0000-0000A0030000}"/>
    <cellStyle name="Normal 130" xfId="30996" xr:uid="{3349A6FA-0B5E-4B9C-9A55-D9A433B7B222}"/>
    <cellStyle name="Normal 131" xfId="30949" xr:uid="{00000000-0005-0000-0000-0000E5780000}"/>
    <cellStyle name="Normal 132" xfId="30997" xr:uid="{0E486869-F7CA-493E-A166-C9F9FA223C74}"/>
    <cellStyle name="Normal 133" xfId="30998" xr:uid="{3C49FF22-9021-44E2-8F07-EED0B86E8E20}"/>
    <cellStyle name="Normal 134" xfId="30999" xr:uid="{C796A6D0-0CD8-4A20-9268-92B07D7BE2A1}"/>
    <cellStyle name="Normal 135" xfId="857" xr:uid="{00000000-0005-0000-0000-000059030000}"/>
    <cellStyle name="Normal 136" xfId="31002" xr:uid="{960B6979-D6AD-4ACE-B4BB-BCB4C4B61ABE}"/>
    <cellStyle name="Normal 137" xfId="30951" xr:uid="{00000000-0005-0000-0000-0000E7780000}"/>
    <cellStyle name="Normal 137 2" xfId="30979" xr:uid="{45DC5AA7-E6D1-47DD-ADFC-614523A2035F}"/>
    <cellStyle name="Normal 137 4" xfId="30978" xr:uid="{8EB8A27F-426A-4915-B1A7-C782CDAB992C}"/>
    <cellStyle name="Normal 138" xfId="31046" xr:uid="{488DA046-F29B-4109-9EC7-7BC22B0AC2A0}"/>
    <cellStyle name="Normal 139" xfId="31048" xr:uid="{AD85E5CF-0966-4FCE-959B-53B525E74612}"/>
    <cellStyle name="Normal 14" xfId="762" xr:uid="{00000000-0005-0000-0000-0000FA020000}"/>
    <cellStyle name="Normal 14 2" xfId="854" xr:uid="{00000000-0005-0000-0000-000056030000}"/>
    <cellStyle name="Normal 140" xfId="30989" xr:uid="{889D5700-950B-44D8-8D6D-59CFF1A68020}"/>
    <cellStyle name="Normal 140 2" xfId="31042" xr:uid="{699D9A4A-2A80-4CDB-B706-AD4A62CB5BD9}"/>
    <cellStyle name="Normal 141" xfId="30958" xr:uid="{00000000-0005-0000-0000-0000EE780000}"/>
    <cellStyle name="Normal 142" xfId="30959" xr:uid="{00000000-0005-0000-0000-0000EF780000}"/>
    <cellStyle name="Normal 143" xfId="30961" xr:uid="{00000000-0005-0000-0000-0000F1780000}"/>
    <cellStyle name="Normal 144" xfId="30960" xr:uid="{00000000-0005-0000-0000-0000F0780000}"/>
    <cellStyle name="Normal 145" xfId="31050" xr:uid="{F6724AA5-9113-438C-A9AC-B318A4E2A191}"/>
    <cellStyle name="Normal 15" xfId="481" xr:uid="{00000000-0005-0000-0000-0000E1010000}"/>
    <cellStyle name="Normal 15 2" xfId="929" xr:uid="{00000000-0005-0000-0000-0000A1030000}"/>
    <cellStyle name="Normal 16" xfId="806" xr:uid="{00000000-0005-0000-0000-000026030000}"/>
    <cellStyle name="Normal 16 2" xfId="930" xr:uid="{00000000-0005-0000-0000-0000A2030000}"/>
    <cellStyle name="Normal 17" xfId="853" xr:uid="{00000000-0005-0000-0000-000055030000}"/>
    <cellStyle name="Normal 17 2" xfId="1418" xr:uid="{00000000-0005-0000-0000-00008A050000}"/>
    <cellStyle name="Normal 17 3" xfId="1419" xr:uid="{00000000-0005-0000-0000-00008B050000}"/>
    <cellStyle name="Normal 17 4" xfId="931" xr:uid="{00000000-0005-0000-0000-0000A3030000}"/>
    <cellStyle name="Normal 18" xfId="932" xr:uid="{00000000-0005-0000-0000-0000A4030000}"/>
    <cellStyle name="Normal 18 2" xfId="1420" xr:uid="{00000000-0005-0000-0000-00008C050000}"/>
    <cellStyle name="Normal 18 2 10" xfId="6750" xr:uid="{00000000-0005-0000-0000-00005E1A0000}"/>
    <cellStyle name="Normal 18 2 10 3" xfId="21854" xr:uid="{00000000-0005-0000-0000-00005E550000}"/>
    <cellStyle name="Normal 18 2 12" xfId="16839" xr:uid="{00000000-0005-0000-0000-0000C7410000}"/>
    <cellStyle name="Normal 18 2 2" xfId="1714" xr:uid="{00000000-0005-0000-0000-0000B2060000}"/>
    <cellStyle name="Normal 18 2 2 11" xfId="16893" xr:uid="{00000000-0005-0000-0000-0000FD410000}"/>
    <cellStyle name="Normal 18 2 2 2" xfId="1822" xr:uid="{00000000-0005-0000-0000-00001E070000}"/>
    <cellStyle name="Normal 18 2 2 2 10" xfId="16997" xr:uid="{00000000-0005-0000-0000-000065420000}"/>
    <cellStyle name="Normal 18 2 2 2 2" xfId="2039" xr:uid="{00000000-0005-0000-0000-0000F7070000}"/>
    <cellStyle name="Normal 18 2 2 2 2 2" xfId="2460" xr:uid="{00000000-0005-0000-0000-00009C090000}"/>
    <cellStyle name="Normal 18 2 2 2 2 2 2" xfId="3299" xr:uid="{00000000-0005-0000-0000-0000E30C0000}"/>
    <cellStyle name="Normal 18 2 2 2 2 2 2 2" xfId="4989" xr:uid="{00000000-0005-0000-0000-00007D130000}"/>
    <cellStyle name="Normal 18 2 2 2 2 2 2 2 2" xfId="15062" xr:uid="{00000000-0005-0000-0000-0000D63A0000}"/>
    <cellStyle name="Normal 18 2 2 2 2 2 2 2 2 3" xfId="30160" xr:uid="{00000000-0005-0000-0000-0000D0750000}"/>
    <cellStyle name="Normal 18 2 2 2 2 2 2 2 3" xfId="10042" xr:uid="{00000000-0005-0000-0000-00003A270000}"/>
    <cellStyle name="Normal 18 2 2 2 2 2 2 2 3 3" xfId="25143" xr:uid="{00000000-0005-0000-0000-000037620000}"/>
    <cellStyle name="Normal 18 2 2 2 2 2 2 2 5" xfId="20130" xr:uid="{00000000-0005-0000-0000-0000A24E0000}"/>
    <cellStyle name="Normal 18 2 2 2 2 2 2 3" xfId="6681" xr:uid="{00000000-0005-0000-0000-0000191A0000}"/>
    <cellStyle name="Normal 18 2 2 2 2 2 2 3 2" xfId="16733" xr:uid="{00000000-0005-0000-0000-00005D410000}"/>
    <cellStyle name="Normal 18 2 2 2 2 2 2 3 3" xfId="11713" xr:uid="{00000000-0005-0000-0000-0000C12D0000}"/>
    <cellStyle name="Normal 18 2 2 2 2 2 2 3 3 3" xfId="26814" xr:uid="{00000000-0005-0000-0000-0000BE680000}"/>
    <cellStyle name="Normal 18 2 2 2 2 2 2 3 5" xfId="21801" xr:uid="{00000000-0005-0000-0000-000029550000}"/>
    <cellStyle name="Normal 18 2 2 2 2 2 2 4" xfId="13391" xr:uid="{00000000-0005-0000-0000-00004F340000}"/>
    <cellStyle name="Normal 18 2 2 2 2 2 2 4 3" xfId="28489" xr:uid="{00000000-0005-0000-0000-0000496F0000}"/>
    <cellStyle name="Normal 18 2 2 2 2 2 2 5" xfId="8370" xr:uid="{00000000-0005-0000-0000-0000B2200000}"/>
    <cellStyle name="Normal 18 2 2 2 2 2 2 5 3" xfId="23472" xr:uid="{00000000-0005-0000-0000-0000B05B0000}"/>
    <cellStyle name="Normal 18 2 2 2 2 2 2 7" xfId="18459" xr:uid="{00000000-0005-0000-0000-00001B480000}"/>
    <cellStyle name="Normal 18 2 2 2 2 2 3" xfId="4152" xr:uid="{00000000-0005-0000-0000-000038100000}"/>
    <cellStyle name="Normal 18 2 2 2 2 2 3 2" xfId="14226" xr:uid="{00000000-0005-0000-0000-000092370000}"/>
    <cellStyle name="Normal 18 2 2 2 2 2 3 2 3" xfId="29324" xr:uid="{00000000-0005-0000-0000-00008C720000}"/>
    <cellStyle name="Normal 18 2 2 2 2 2 3 3" xfId="9206" xr:uid="{00000000-0005-0000-0000-0000F6230000}"/>
    <cellStyle name="Normal 18 2 2 2 2 2 3 3 3" xfId="24307" xr:uid="{00000000-0005-0000-0000-0000F35E0000}"/>
    <cellStyle name="Normal 18 2 2 2 2 2 3 5" xfId="19294" xr:uid="{00000000-0005-0000-0000-00005E4B0000}"/>
    <cellStyle name="Normal 18 2 2 2 2 2 4" xfId="5845" xr:uid="{00000000-0005-0000-0000-0000D5160000}"/>
    <cellStyle name="Normal 18 2 2 2 2 2 4 2" xfId="15897" xr:uid="{00000000-0005-0000-0000-0000193E0000}"/>
    <cellStyle name="Normal 18 2 2 2 2 2 4 3" xfId="10877" xr:uid="{00000000-0005-0000-0000-00007D2A0000}"/>
    <cellStyle name="Normal 18 2 2 2 2 2 4 3 3" xfId="25978" xr:uid="{00000000-0005-0000-0000-00007A650000}"/>
    <cellStyle name="Normal 18 2 2 2 2 2 4 5" xfId="20965" xr:uid="{00000000-0005-0000-0000-0000E5510000}"/>
    <cellStyle name="Normal 18 2 2 2 2 2 5" xfId="12555" xr:uid="{00000000-0005-0000-0000-00000B310000}"/>
    <cellStyle name="Normal 18 2 2 2 2 2 5 3" xfId="27653" xr:uid="{00000000-0005-0000-0000-0000056C0000}"/>
    <cellStyle name="Normal 18 2 2 2 2 2 6" xfId="7534" xr:uid="{00000000-0005-0000-0000-00006E1D0000}"/>
    <cellStyle name="Normal 18 2 2 2 2 2 6 3" xfId="22636" xr:uid="{00000000-0005-0000-0000-00006C580000}"/>
    <cellStyle name="Normal 18 2 2 2 2 2 8" xfId="17623" xr:uid="{00000000-0005-0000-0000-0000D7440000}"/>
    <cellStyle name="Normal 18 2 2 2 2 3" xfId="2881" xr:uid="{00000000-0005-0000-0000-0000410B0000}"/>
    <cellStyle name="Normal 18 2 2 2 2 3 2" xfId="4571" xr:uid="{00000000-0005-0000-0000-0000DB110000}"/>
    <cellStyle name="Normal 18 2 2 2 2 3 2 2" xfId="14644" xr:uid="{00000000-0005-0000-0000-000034390000}"/>
    <cellStyle name="Normal 18 2 2 2 2 3 2 2 3" xfId="29742" xr:uid="{00000000-0005-0000-0000-00002E740000}"/>
    <cellStyle name="Normal 18 2 2 2 2 3 2 3" xfId="9624" xr:uid="{00000000-0005-0000-0000-000098250000}"/>
    <cellStyle name="Normal 18 2 2 2 2 3 2 3 3" xfId="24725" xr:uid="{00000000-0005-0000-0000-000095600000}"/>
    <cellStyle name="Normal 18 2 2 2 2 3 2 5" xfId="19712" xr:uid="{00000000-0005-0000-0000-0000004D0000}"/>
    <cellStyle name="Normal 18 2 2 2 2 3 3" xfId="6263" xr:uid="{00000000-0005-0000-0000-000077180000}"/>
    <cellStyle name="Normal 18 2 2 2 2 3 3 2" xfId="16315" xr:uid="{00000000-0005-0000-0000-0000BB3F0000}"/>
    <cellStyle name="Normal 18 2 2 2 2 3 3 3" xfId="11295" xr:uid="{00000000-0005-0000-0000-00001F2C0000}"/>
    <cellStyle name="Normal 18 2 2 2 2 3 3 3 3" xfId="26396" xr:uid="{00000000-0005-0000-0000-00001C670000}"/>
    <cellStyle name="Normal 18 2 2 2 2 3 3 5" xfId="21383" xr:uid="{00000000-0005-0000-0000-000087530000}"/>
    <cellStyle name="Normal 18 2 2 2 2 3 4" xfId="12973" xr:uid="{00000000-0005-0000-0000-0000AD320000}"/>
    <cellStyle name="Normal 18 2 2 2 2 3 4 3" xfId="28071" xr:uid="{00000000-0005-0000-0000-0000A76D0000}"/>
    <cellStyle name="Normal 18 2 2 2 2 3 5" xfId="7952" xr:uid="{00000000-0005-0000-0000-0000101F0000}"/>
    <cellStyle name="Normal 18 2 2 2 2 3 5 3" xfId="23054" xr:uid="{00000000-0005-0000-0000-00000E5A0000}"/>
    <cellStyle name="Normal 18 2 2 2 2 3 7" xfId="18041" xr:uid="{00000000-0005-0000-0000-000079460000}"/>
    <cellStyle name="Normal 18 2 2 2 2 4" xfId="3734" xr:uid="{00000000-0005-0000-0000-0000960E0000}"/>
    <cellStyle name="Normal 18 2 2 2 2 4 2" xfId="13808" xr:uid="{00000000-0005-0000-0000-0000F0350000}"/>
    <cellStyle name="Normal 18 2 2 2 2 4 2 3" xfId="28906" xr:uid="{00000000-0005-0000-0000-0000EA700000}"/>
    <cellStyle name="Normal 18 2 2 2 2 4 3" xfId="8788" xr:uid="{00000000-0005-0000-0000-000054220000}"/>
    <cellStyle name="Normal 18 2 2 2 2 4 3 3" xfId="23889" xr:uid="{00000000-0005-0000-0000-0000515D0000}"/>
    <cellStyle name="Normal 18 2 2 2 2 4 5" xfId="18876" xr:uid="{00000000-0005-0000-0000-0000BC490000}"/>
    <cellStyle name="Normal 18 2 2 2 2 5" xfId="5427" xr:uid="{00000000-0005-0000-0000-000033150000}"/>
    <cellStyle name="Normal 18 2 2 2 2 5 2" xfId="15479" xr:uid="{00000000-0005-0000-0000-0000773C0000}"/>
    <cellStyle name="Normal 18 2 2 2 2 5 2 3" xfId="30577" xr:uid="{00000000-0005-0000-0000-000071770000}"/>
    <cellStyle name="Normal 18 2 2 2 2 5 3" xfId="10459" xr:uid="{00000000-0005-0000-0000-0000DB280000}"/>
    <cellStyle name="Normal 18 2 2 2 2 5 3 3" xfId="25560" xr:uid="{00000000-0005-0000-0000-0000D8630000}"/>
    <cellStyle name="Normal 18 2 2 2 2 5 5" xfId="20547" xr:uid="{00000000-0005-0000-0000-000043500000}"/>
    <cellStyle name="Normal 18 2 2 2 2 6" xfId="12137" xr:uid="{00000000-0005-0000-0000-0000692F0000}"/>
    <cellStyle name="Normal 18 2 2 2 2 6 3" xfId="27235" xr:uid="{00000000-0005-0000-0000-0000636A0000}"/>
    <cellStyle name="Normal 18 2 2 2 2 7" xfId="7116" xr:uid="{00000000-0005-0000-0000-0000CC1B0000}"/>
    <cellStyle name="Normal 18 2 2 2 2 7 3" xfId="22218" xr:uid="{00000000-0005-0000-0000-0000CA560000}"/>
    <cellStyle name="Normal 18 2 2 2 2 9" xfId="17205" xr:uid="{00000000-0005-0000-0000-000035430000}"/>
    <cellStyle name="Normal 18 2 2 2 3" xfId="2252" xr:uid="{00000000-0005-0000-0000-0000CC080000}"/>
    <cellStyle name="Normal 18 2 2 2 3 2" xfId="3091" xr:uid="{00000000-0005-0000-0000-0000130C0000}"/>
    <cellStyle name="Normal 18 2 2 2 3 2 2" xfId="4781" xr:uid="{00000000-0005-0000-0000-0000AD120000}"/>
    <cellStyle name="Normal 18 2 2 2 3 2 2 2" xfId="14854" xr:uid="{00000000-0005-0000-0000-0000063A0000}"/>
    <cellStyle name="Normal 18 2 2 2 3 2 2 2 3" xfId="29952" xr:uid="{00000000-0005-0000-0000-000000750000}"/>
    <cellStyle name="Normal 18 2 2 2 3 2 2 3" xfId="9834" xr:uid="{00000000-0005-0000-0000-00006A260000}"/>
    <cellStyle name="Normal 18 2 2 2 3 2 2 3 3" xfId="24935" xr:uid="{00000000-0005-0000-0000-000067610000}"/>
    <cellStyle name="Normal 18 2 2 2 3 2 2 5" xfId="19922" xr:uid="{00000000-0005-0000-0000-0000D24D0000}"/>
    <cellStyle name="Normal 18 2 2 2 3 2 3" xfId="6473" xr:uid="{00000000-0005-0000-0000-000049190000}"/>
    <cellStyle name="Normal 18 2 2 2 3 2 3 2" xfId="16525" xr:uid="{00000000-0005-0000-0000-00008D400000}"/>
    <cellStyle name="Normal 18 2 2 2 3 2 3 3" xfId="11505" xr:uid="{00000000-0005-0000-0000-0000F12C0000}"/>
    <cellStyle name="Normal 18 2 2 2 3 2 3 3 3" xfId="26606" xr:uid="{00000000-0005-0000-0000-0000EE670000}"/>
    <cellStyle name="Normal 18 2 2 2 3 2 3 5" xfId="21593" xr:uid="{00000000-0005-0000-0000-000059540000}"/>
    <cellStyle name="Normal 18 2 2 2 3 2 4" xfId="13183" xr:uid="{00000000-0005-0000-0000-00007F330000}"/>
    <cellStyle name="Normal 18 2 2 2 3 2 4 3" xfId="28281" xr:uid="{00000000-0005-0000-0000-0000796E0000}"/>
    <cellStyle name="Normal 18 2 2 2 3 2 5" xfId="8162" xr:uid="{00000000-0005-0000-0000-0000E21F0000}"/>
    <cellStyle name="Normal 18 2 2 2 3 2 5 3" xfId="23264" xr:uid="{00000000-0005-0000-0000-0000E05A0000}"/>
    <cellStyle name="Normal 18 2 2 2 3 2 7" xfId="18251" xr:uid="{00000000-0005-0000-0000-00004B470000}"/>
    <cellStyle name="Normal 18 2 2 2 3 3" xfId="3944" xr:uid="{00000000-0005-0000-0000-0000680F0000}"/>
    <cellStyle name="Normal 18 2 2 2 3 3 2" xfId="14018" xr:uid="{00000000-0005-0000-0000-0000C2360000}"/>
    <cellStyle name="Normal 18 2 2 2 3 3 2 3" xfId="29116" xr:uid="{00000000-0005-0000-0000-0000BC710000}"/>
    <cellStyle name="Normal 18 2 2 2 3 3 3" xfId="8998" xr:uid="{00000000-0005-0000-0000-000026230000}"/>
    <cellStyle name="Normal 18 2 2 2 3 3 3 3" xfId="24099" xr:uid="{00000000-0005-0000-0000-0000235E0000}"/>
    <cellStyle name="Normal 18 2 2 2 3 3 5" xfId="19086" xr:uid="{00000000-0005-0000-0000-00008E4A0000}"/>
    <cellStyle name="Normal 18 2 2 2 3 4" xfId="5637" xr:uid="{00000000-0005-0000-0000-000005160000}"/>
    <cellStyle name="Normal 18 2 2 2 3 4 2" xfId="15689" xr:uid="{00000000-0005-0000-0000-0000493D0000}"/>
    <cellStyle name="Normal 18 2 2 2 3 4 2 3" xfId="30787" xr:uid="{00000000-0005-0000-0000-000043780000}"/>
    <cellStyle name="Normal 18 2 2 2 3 4 3" xfId="10669" xr:uid="{00000000-0005-0000-0000-0000AD290000}"/>
    <cellStyle name="Normal 18 2 2 2 3 4 3 3" xfId="25770" xr:uid="{00000000-0005-0000-0000-0000AA640000}"/>
    <cellStyle name="Normal 18 2 2 2 3 4 5" xfId="20757" xr:uid="{00000000-0005-0000-0000-000015510000}"/>
    <cellStyle name="Normal 18 2 2 2 3 5" xfId="12347" xr:uid="{00000000-0005-0000-0000-00003B300000}"/>
    <cellStyle name="Normal 18 2 2 2 3 5 3" xfId="27445" xr:uid="{00000000-0005-0000-0000-0000356B0000}"/>
    <cellStyle name="Normal 18 2 2 2 3 6" xfId="7326" xr:uid="{00000000-0005-0000-0000-00009E1C0000}"/>
    <cellStyle name="Normal 18 2 2 2 3 6 3" xfId="22428" xr:uid="{00000000-0005-0000-0000-00009C570000}"/>
    <cellStyle name="Normal 18 2 2 2 3 8" xfId="17415" xr:uid="{00000000-0005-0000-0000-000007440000}"/>
    <cellStyle name="Normal 18 2 2 2 4" xfId="2673" xr:uid="{00000000-0005-0000-0000-0000710A0000}"/>
    <cellStyle name="Normal 18 2 2 2 4 2" xfId="4363" xr:uid="{00000000-0005-0000-0000-00000B110000}"/>
    <cellStyle name="Normal 18 2 2 2 4 2 2" xfId="14436" xr:uid="{00000000-0005-0000-0000-000064380000}"/>
    <cellStyle name="Normal 18 2 2 2 4 2 2 3" xfId="29534" xr:uid="{00000000-0005-0000-0000-00005E730000}"/>
    <cellStyle name="Normal 18 2 2 2 4 2 3" xfId="9416" xr:uid="{00000000-0005-0000-0000-0000C8240000}"/>
    <cellStyle name="Normal 18 2 2 2 4 2 3 3" xfId="24517" xr:uid="{00000000-0005-0000-0000-0000C55F0000}"/>
    <cellStyle name="Normal 18 2 2 2 4 2 5" xfId="19504" xr:uid="{00000000-0005-0000-0000-0000304C0000}"/>
    <cellStyle name="Normal 18 2 2 2 4 3" xfId="6055" xr:uid="{00000000-0005-0000-0000-0000A7170000}"/>
    <cellStyle name="Normal 18 2 2 2 4 3 2" xfId="16107" xr:uid="{00000000-0005-0000-0000-0000EB3E0000}"/>
    <cellStyle name="Normal 18 2 2 2 4 3 3" xfId="11087" xr:uid="{00000000-0005-0000-0000-00004F2B0000}"/>
    <cellStyle name="Normal 18 2 2 2 4 3 3 3" xfId="26188" xr:uid="{00000000-0005-0000-0000-00004C660000}"/>
    <cellStyle name="Normal 18 2 2 2 4 3 5" xfId="21175" xr:uid="{00000000-0005-0000-0000-0000B7520000}"/>
    <cellStyle name="Normal 18 2 2 2 4 4" xfId="12765" xr:uid="{00000000-0005-0000-0000-0000DD310000}"/>
    <cellStyle name="Normal 18 2 2 2 4 4 3" xfId="27863" xr:uid="{00000000-0005-0000-0000-0000D76C0000}"/>
    <cellStyle name="Normal 18 2 2 2 4 5" xfId="7744" xr:uid="{00000000-0005-0000-0000-0000401E0000}"/>
    <cellStyle name="Normal 18 2 2 2 4 5 3" xfId="22846" xr:uid="{00000000-0005-0000-0000-00003E590000}"/>
    <cellStyle name="Normal 18 2 2 2 4 7" xfId="17833" xr:uid="{00000000-0005-0000-0000-0000A9450000}"/>
    <cellStyle name="Normal 18 2 2 2 5" xfId="3526" xr:uid="{00000000-0005-0000-0000-0000C60D0000}"/>
    <cellStyle name="Normal 18 2 2 2 5 2" xfId="13600" xr:uid="{00000000-0005-0000-0000-000020350000}"/>
    <cellStyle name="Normal 18 2 2 2 5 2 3" xfId="28698" xr:uid="{00000000-0005-0000-0000-00001A700000}"/>
    <cellStyle name="Normal 18 2 2 2 5 3" xfId="8580" xr:uid="{00000000-0005-0000-0000-000084210000}"/>
    <cellStyle name="Normal 18 2 2 2 5 3 3" xfId="23681" xr:uid="{00000000-0005-0000-0000-0000815C0000}"/>
    <cellStyle name="Normal 18 2 2 2 5 5" xfId="18668" xr:uid="{00000000-0005-0000-0000-0000EC480000}"/>
    <cellStyle name="Normal 18 2 2 2 6" xfId="5219" xr:uid="{00000000-0005-0000-0000-000063140000}"/>
    <cellStyle name="Normal 18 2 2 2 6 2" xfId="15271" xr:uid="{00000000-0005-0000-0000-0000A73B0000}"/>
    <cellStyle name="Normal 18 2 2 2 6 2 3" xfId="30369" xr:uid="{00000000-0005-0000-0000-0000A1760000}"/>
    <cellStyle name="Normal 18 2 2 2 6 3" xfId="10251" xr:uid="{00000000-0005-0000-0000-00000B280000}"/>
    <cellStyle name="Normal 18 2 2 2 6 3 3" xfId="25352" xr:uid="{00000000-0005-0000-0000-000008630000}"/>
    <cellStyle name="Normal 18 2 2 2 6 5" xfId="20339" xr:uid="{00000000-0005-0000-0000-0000734F0000}"/>
    <cellStyle name="Normal 18 2 2 2 7" xfId="11929" xr:uid="{00000000-0005-0000-0000-0000992E0000}"/>
    <cellStyle name="Normal 18 2 2 2 7 3" xfId="27027" xr:uid="{00000000-0005-0000-0000-000093690000}"/>
    <cellStyle name="Normal 18 2 2 2 8" xfId="6908" xr:uid="{00000000-0005-0000-0000-0000FC1A0000}"/>
    <cellStyle name="Normal 18 2 2 2 8 3" xfId="22010" xr:uid="{00000000-0005-0000-0000-0000FA550000}"/>
    <cellStyle name="Normal 18 2 2 3" xfId="1935" xr:uid="{00000000-0005-0000-0000-00008F070000}"/>
    <cellStyle name="Normal 18 2 2 3 2" xfId="2356" xr:uid="{00000000-0005-0000-0000-000034090000}"/>
    <cellStyle name="Normal 18 2 2 3 2 2" xfId="3195" xr:uid="{00000000-0005-0000-0000-00007B0C0000}"/>
    <cellStyle name="Normal 18 2 2 3 2 2 2" xfId="4885" xr:uid="{00000000-0005-0000-0000-000015130000}"/>
    <cellStyle name="Normal 18 2 2 3 2 2 2 2" xfId="14958" xr:uid="{00000000-0005-0000-0000-00006E3A0000}"/>
    <cellStyle name="Normal 18 2 2 3 2 2 2 2 3" xfId="30056" xr:uid="{00000000-0005-0000-0000-000068750000}"/>
    <cellStyle name="Normal 18 2 2 3 2 2 2 3" xfId="9938" xr:uid="{00000000-0005-0000-0000-0000D2260000}"/>
    <cellStyle name="Normal 18 2 2 3 2 2 2 3 3" xfId="25039" xr:uid="{00000000-0005-0000-0000-0000CF610000}"/>
    <cellStyle name="Normal 18 2 2 3 2 2 2 5" xfId="20026" xr:uid="{00000000-0005-0000-0000-00003A4E0000}"/>
    <cellStyle name="Normal 18 2 2 3 2 2 3" xfId="6577" xr:uid="{00000000-0005-0000-0000-0000B1190000}"/>
    <cellStyle name="Normal 18 2 2 3 2 2 3 2" xfId="16629" xr:uid="{00000000-0005-0000-0000-0000F5400000}"/>
    <cellStyle name="Normal 18 2 2 3 2 2 3 3" xfId="11609" xr:uid="{00000000-0005-0000-0000-0000592D0000}"/>
    <cellStyle name="Normal 18 2 2 3 2 2 3 3 3" xfId="26710" xr:uid="{00000000-0005-0000-0000-000056680000}"/>
    <cellStyle name="Normal 18 2 2 3 2 2 3 5" xfId="21697" xr:uid="{00000000-0005-0000-0000-0000C1540000}"/>
    <cellStyle name="Normal 18 2 2 3 2 2 4" xfId="13287" xr:uid="{00000000-0005-0000-0000-0000E7330000}"/>
    <cellStyle name="Normal 18 2 2 3 2 2 4 3" xfId="28385" xr:uid="{00000000-0005-0000-0000-0000E16E0000}"/>
    <cellStyle name="Normal 18 2 2 3 2 2 5" xfId="8266" xr:uid="{00000000-0005-0000-0000-00004A200000}"/>
    <cellStyle name="Normal 18 2 2 3 2 2 5 3" xfId="23368" xr:uid="{00000000-0005-0000-0000-0000485B0000}"/>
    <cellStyle name="Normal 18 2 2 3 2 2 7" xfId="18355" xr:uid="{00000000-0005-0000-0000-0000B3470000}"/>
    <cellStyle name="Normal 18 2 2 3 2 3" xfId="4048" xr:uid="{00000000-0005-0000-0000-0000D00F0000}"/>
    <cellStyle name="Normal 18 2 2 3 2 3 2" xfId="14122" xr:uid="{00000000-0005-0000-0000-00002A370000}"/>
    <cellStyle name="Normal 18 2 2 3 2 3 2 3" xfId="29220" xr:uid="{00000000-0005-0000-0000-000024720000}"/>
    <cellStyle name="Normal 18 2 2 3 2 3 3" xfId="9102" xr:uid="{00000000-0005-0000-0000-00008E230000}"/>
    <cellStyle name="Normal 18 2 2 3 2 3 3 3" xfId="24203" xr:uid="{00000000-0005-0000-0000-00008B5E0000}"/>
    <cellStyle name="Normal 18 2 2 3 2 3 5" xfId="19190" xr:uid="{00000000-0005-0000-0000-0000F64A0000}"/>
    <cellStyle name="Normal 18 2 2 3 2 4" xfId="5741" xr:uid="{00000000-0005-0000-0000-00006D160000}"/>
    <cellStyle name="Normal 18 2 2 3 2 4 2" xfId="15793" xr:uid="{00000000-0005-0000-0000-0000B13D0000}"/>
    <cellStyle name="Normal 18 2 2 3 2 4 2 3" xfId="30891" xr:uid="{00000000-0005-0000-0000-0000AB780000}"/>
    <cellStyle name="Normal 18 2 2 3 2 4 3" xfId="10773" xr:uid="{00000000-0005-0000-0000-0000152A0000}"/>
    <cellStyle name="Normal 18 2 2 3 2 4 3 3" xfId="25874" xr:uid="{00000000-0005-0000-0000-000012650000}"/>
    <cellStyle name="Normal 18 2 2 3 2 4 5" xfId="20861" xr:uid="{00000000-0005-0000-0000-00007D510000}"/>
    <cellStyle name="Normal 18 2 2 3 2 5" xfId="12451" xr:uid="{00000000-0005-0000-0000-0000A3300000}"/>
    <cellStyle name="Normal 18 2 2 3 2 5 3" xfId="27549" xr:uid="{00000000-0005-0000-0000-00009D6B0000}"/>
    <cellStyle name="Normal 18 2 2 3 2 6" xfId="7430" xr:uid="{00000000-0005-0000-0000-0000061D0000}"/>
    <cellStyle name="Normal 18 2 2 3 2 6 3" xfId="22532" xr:uid="{00000000-0005-0000-0000-000004580000}"/>
    <cellStyle name="Normal 18 2 2 3 2 8" xfId="17519" xr:uid="{00000000-0005-0000-0000-00006F440000}"/>
    <cellStyle name="Normal 18 2 2 3 3" xfId="2777" xr:uid="{00000000-0005-0000-0000-0000D90A0000}"/>
    <cellStyle name="Normal 18 2 2 3 3 2" xfId="4467" xr:uid="{00000000-0005-0000-0000-000073110000}"/>
    <cellStyle name="Normal 18 2 2 3 3 2 2" xfId="14540" xr:uid="{00000000-0005-0000-0000-0000CC380000}"/>
    <cellStyle name="Normal 18 2 2 3 3 2 2 3" xfId="29638" xr:uid="{00000000-0005-0000-0000-0000C6730000}"/>
    <cellStyle name="Normal 18 2 2 3 3 2 3" xfId="9520" xr:uid="{00000000-0005-0000-0000-000030250000}"/>
    <cellStyle name="Normal 18 2 2 3 3 2 3 3" xfId="24621" xr:uid="{00000000-0005-0000-0000-00002D600000}"/>
    <cellStyle name="Normal 18 2 2 3 3 2 5" xfId="19608" xr:uid="{00000000-0005-0000-0000-0000984C0000}"/>
    <cellStyle name="Normal 18 2 2 3 3 3" xfId="6159" xr:uid="{00000000-0005-0000-0000-00000F180000}"/>
    <cellStyle name="Normal 18 2 2 3 3 3 2" xfId="16211" xr:uid="{00000000-0005-0000-0000-0000533F0000}"/>
    <cellStyle name="Normal 18 2 2 3 3 3 3" xfId="11191" xr:uid="{00000000-0005-0000-0000-0000B72B0000}"/>
    <cellStyle name="Normal 18 2 2 3 3 3 3 3" xfId="26292" xr:uid="{00000000-0005-0000-0000-0000B4660000}"/>
    <cellStyle name="Normal 18 2 2 3 3 3 5" xfId="21279" xr:uid="{00000000-0005-0000-0000-00001F530000}"/>
    <cellStyle name="Normal 18 2 2 3 3 4" xfId="12869" xr:uid="{00000000-0005-0000-0000-000045320000}"/>
    <cellStyle name="Normal 18 2 2 3 3 4 3" xfId="27967" xr:uid="{00000000-0005-0000-0000-00003F6D0000}"/>
    <cellStyle name="Normal 18 2 2 3 3 5" xfId="7848" xr:uid="{00000000-0005-0000-0000-0000A81E0000}"/>
    <cellStyle name="Normal 18 2 2 3 3 5 3" xfId="22950" xr:uid="{00000000-0005-0000-0000-0000A6590000}"/>
    <cellStyle name="Normal 18 2 2 3 3 7" xfId="17937" xr:uid="{00000000-0005-0000-0000-000011460000}"/>
    <cellStyle name="Normal 18 2 2 3 4" xfId="3630" xr:uid="{00000000-0005-0000-0000-00002E0E0000}"/>
    <cellStyle name="Normal 18 2 2 3 4 2" xfId="13704" xr:uid="{00000000-0005-0000-0000-000088350000}"/>
    <cellStyle name="Normal 18 2 2 3 4 2 3" xfId="28802" xr:uid="{00000000-0005-0000-0000-000082700000}"/>
    <cellStyle name="Normal 18 2 2 3 4 3" xfId="8684" xr:uid="{00000000-0005-0000-0000-0000EC210000}"/>
    <cellStyle name="Normal 18 2 2 3 4 3 3" xfId="23785" xr:uid="{00000000-0005-0000-0000-0000E95C0000}"/>
    <cellStyle name="Normal 18 2 2 3 4 5" xfId="18772" xr:uid="{00000000-0005-0000-0000-000054490000}"/>
    <cellStyle name="Normal 18 2 2 3 5" xfId="5323" xr:uid="{00000000-0005-0000-0000-0000CB140000}"/>
    <cellStyle name="Normal 18 2 2 3 5 2" xfId="15375" xr:uid="{00000000-0005-0000-0000-00000F3C0000}"/>
    <cellStyle name="Normal 18 2 2 3 5 2 3" xfId="30473" xr:uid="{00000000-0005-0000-0000-000009770000}"/>
    <cellStyle name="Normal 18 2 2 3 5 3" xfId="10355" xr:uid="{00000000-0005-0000-0000-000073280000}"/>
    <cellStyle name="Normal 18 2 2 3 5 3 3" xfId="25456" xr:uid="{00000000-0005-0000-0000-000070630000}"/>
    <cellStyle name="Normal 18 2 2 3 5 5" xfId="20443" xr:uid="{00000000-0005-0000-0000-0000DB4F0000}"/>
    <cellStyle name="Normal 18 2 2 3 6" xfId="12033" xr:uid="{00000000-0005-0000-0000-0000012F0000}"/>
    <cellStyle name="Normal 18 2 2 3 6 3" xfId="27131" xr:uid="{00000000-0005-0000-0000-0000FB690000}"/>
    <cellStyle name="Normal 18 2 2 3 7" xfId="7012" xr:uid="{00000000-0005-0000-0000-0000641B0000}"/>
    <cellStyle name="Normal 18 2 2 3 7 3" xfId="22114" xr:uid="{00000000-0005-0000-0000-000062560000}"/>
    <cellStyle name="Normal 18 2 2 3 9" xfId="17101" xr:uid="{00000000-0005-0000-0000-0000CD420000}"/>
    <cellStyle name="Normal 18 2 2 4" xfId="2148" xr:uid="{00000000-0005-0000-0000-000064080000}"/>
    <cellStyle name="Normal 18 2 2 4 2" xfId="2987" xr:uid="{00000000-0005-0000-0000-0000AB0B0000}"/>
    <cellStyle name="Normal 18 2 2 4 2 2" xfId="4677" xr:uid="{00000000-0005-0000-0000-000045120000}"/>
    <cellStyle name="Normal 18 2 2 4 2 2 2" xfId="14750" xr:uid="{00000000-0005-0000-0000-00009E390000}"/>
    <cellStyle name="Normal 18 2 2 4 2 2 2 3" xfId="29848" xr:uid="{00000000-0005-0000-0000-000098740000}"/>
    <cellStyle name="Normal 18 2 2 4 2 2 3" xfId="9730" xr:uid="{00000000-0005-0000-0000-000002260000}"/>
    <cellStyle name="Normal 18 2 2 4 2 2 3 3" xfId="24831" xr:uid="{00000000-0005-0000-0000-0000FF600000}"/>
    <cellStyle name="Normal 18 2 2 4 2 2 5" xfId="19818" xr:uid="{00000000-0005-0000-0000-00006A4D0000}"/>
    <cellStyle name="Normal 18 2 2 4 2 3" xfId="6369" xr:uid="{00000000-0005-0000-0000-0000E1180000}"/>
    <cellStyle name="Normal 18 2 2 4 2 3 2" xfId="16421" xr:uid="{00000000-0005-0000-0000-000025400000}"/>
    <cellStyle name="Normal 18 2 2 4 2 3 3" xfId="11401" xr:uid="{00000000-0005-0000-0000-0000892C0000}"/>
    <cellStyle name="Normal 18 2 2 4 2 3 3 3" xfId="26502" xr:uid="{00000000-0005-0000-0000-000086670000}"/>
    <cellStyle name="Normal 18 2 2 4 2 3 5" xfId="21489" xr:uid="{00000000-0005-0000-0000-0000F1530000}"/>
    <cellStyle name="Normal 18 2 2 4 2 4" xfId="13079" xr:uid="{00000000-0005-0000-0000-000017330000}"/>
    <cellStyle name="Normal 18 2 2 4 2 4 3" xfId="28177" xr:uid="{00000000-0005-0000-0000-0000116E0000}"/>
    <cellStyle name="Normal 18 2 2 4 2 5" xfId="8058" xr:uid="{00000000-0005-0000-0000-00007A1F0000}"/>
    <cellStyle name="Normal 18 2 2 4 2 5 3" xfId="23160" xr:uid="{00000000-0005-0000-0000-0000785A0000}"/>
    <cellStyle name="Normal 18 2 2 4 2 7" xfId="18147" xr:uid="{00000000-0005-0000-0000-0000E3460000}"/>
    <cellStyle name="Normal 18 2 2 4 3" xfId="3840" xr:uid="{00000000-0005-0000-0000-0000000F0000}"/>
    <cellStyle name="Normal 18 2 2 4 3 2" xfId="13914" xr:uid="{00000000-0005-0000-0000-00005A360000}"/>
    <cellStyle name="Normal 18 2 2 4 3 2 3" xfId="29012" xr:uid="{00000000-0005-0000-0000-000054710000}"/>
    <cellStyle name="Normal 18 2 2 4 3 3" xfId="8894" xr:uid="{00000000-0005-0000-0000-0000BE220000}"/>
    <cellStyle name="Normal 18 2 2 4 3 3 3" xfId="23995" xr:uid="{00000000-0005-0000-0000-0000BB5D0000}"/>
    <cellStyle name="Normal 18 2 2 4 3 5" xfId="18982" xr:uid="{00000000-0005-0000-0000-0000264A0000}"/>
    <cellStyle name="Normal 18 2 2 4 4" xfId="5533" xr:uid="{00000000-0005-0000-0000-00009D150000}"/>
    <cellStyle name="Normal 18 2 2 4 4 2" xfId="15585" xr:uid="{00000000-0005-0000-0000-0000E13C0000}"/>
    <cellStyle name="Normal 18 2 2 4 4 2 3" xfId="30683" xr:uid="{00000000-0005-0000-0000-0000DB770000}"/>
    <cellStyle name="Normal 18 2 2 4 4 3" xfId="10565" xr:uid="{00000000-0005-0000-0000-000045290000}"/>
    <cellStyle name="Normal 18 2 2 4 4 3 3" xfId="25666" xr:uid="{00000000-0005-0000-0000-000042640000}"/>
    <cellStyle name="Normal 18 2 2 4 4 5" xfId="20653" xr:uid="{00000000-0005-0000-0000-0000AD500000}"/>
    <cellStyle name="Normal 18 2 2 4 5" xfId="12243" xr:uid="{00000000-0005-0000-0000-0000D32F0000}"/>
    <cellStyle name="Normal 18 2 2 4 5 3" xfId="27341" xr:uid="{00000000-0005-0000-0000-0000CD6A0000}"/>
    <cellStyle name="Normal 18 2 2 4 6" xfId="7222" xr:uid="{00000000-0005-0000-0000-0000361C0000}"/>
    <cellStyle name="Normal 18 2 2 4 6 3" xfId="22324" xr:uid="{00000000-0005-0000-0000-000034570000}"/>
    <cellStyle name="Normal 18 2 2 4 8" xfId="17311" xr:uid="{00000000-0005-0000-0000-00009F430000}"/>
    <cellStyle name="Normal 18 2 2 5" xfId="2569" xr:uid="{00000000-0005-0000-0000-0000090A0000}"/>
    <cellStyle name="Normal 18 2 2 5 2" xfId="4259" xr:uid="{00000000-0005-0000-0000-0000A3100000}"/>
    <cellStyle name="Normal 18 2 2 5 2 2" xfId="14332" xr:uid="{00000000-0005-0000-0000-0000FC370000}"/>
    <cellStyle name="Normal 18 2 2 5 2 2 3" xfId="29430" xr:uid="{00000000-0005-0000-0000-0000F6720000}"/>
    <cellStyle name="Normal 18 2 2 5 2 3" xfId="9312" xr:uid="{00000000-0005-0000-0000-000060240000}"/>
    <cellStyle name="Normal 18 2 2 5 2 3 3" xfId="24413" xr:uid="{00000000-0005-0000-0000-00005D5F0000}"/>
    <cellStyle name="Normal 18 2 2 5 2 5" xfId="19400" xr:uid="{00000000-0005-0000-0000-0000C84B0000}"/>
    <cellStyle name="Normal 18 2 2 5 3" xfId="5951" xr:uid="{00000000-0005-0000-0000-00003F170000}"/>
    <cellStyle name="Normal 18 2 2 5 3 2" xfId="16003" xr:uid="{00000000-0005-0000-0000-0000833E0000}"/>
    <cellStyle name="Normal 18 2 2 5 3 3" xfId="10983" xr:uid="{00000000-0005-0000-0000-0000E72A0000}"/>
    <cellStyle name="Normal 18 2 2 5 3 3 3" xfId="26084" xr:uid="{00000000-0005-0000-0000-0000E4650000}"/>
    <cellStyle name="Normal 18 2 2 5 3 5" xfId="21071" xr:uid="{00000000-0005-0000-0000-00004F520000}"/>
    <cellStyle name="Normal 18 2 2 5 4" xfId="12661" xr:uid="{00000000-0005-0000-0000-000075310000}"/>
    <cellStyle name="Normal 18 2 2 5 4 3" xfId="27759" xr:uid="{00000000-0005-0000-0000-00006F6C0000}"/>
    <cellStyle name="Normal 18 2 2 5 5" xfId="7640" xr:uid="{00000000-0005-0000-0000-0000D81D0000}"/>
    <cellStyle name="Normal 18 2 2 5 5 3" xfId="22742" xr:uid="{00000000-0005-0000-0000-0000D6580000}"/>
    <cellStyle name="Normal 18 2 2 5 7" xfId="17729" xr:uid="{00000000-0005-0000-0000-000041450000}"/>
    <cellStyle name="Normal 18 2 2 6" xfId="3422" xr:uid="{00000000-0005-0000-0000-00005E0D0000}"/>
    <cellStyle name="Normal 18 2 2 6 2" xfId="13496" xr:uid="{00000000-0005-0000-0000-0000B8340000}"/>
    <cellStyle name="Normal 18 2 2 6 2 3" xfId="28594" xr:uid="{00000000-0005-0000-0000-0000B26F0000}"/>
    <cellStyle name="Normal 18 2 2 6 3" xfId="8476" xr:uid="{00000000-0005-0000-0000-00001C210000}"/>
    <cellStyle name="Normal 18 2 2 6 3 3" xfId="23577" xr:uid="{00000000-0005-0000-0000-0000195C0000}"/>
    <cellStyle name="Normal 18 2 2 6 5" xfId="18564" xr:uid="{00000000-0005-0000-0000-000084480000}"/>
    <cellStyle name="Normal 18 2 2 7" xfId="5115" xr:uid="{00000000-0005-0000-0000-0000FB130000}"/>
    <cellStyle name="Normal 18 2 2 7 2" xfId="15167" xr:uid="{00000000-0005-0000-0000-00003F3B0000}"/>
    <cellStyle name="Normal 18 2 2 7 2 3" xfId="30265" xr:uid="{00000000-0005-0000-0000-000039760000}"/>
    <cellStyle name="Normal 18 2 2 7 3" xfId="10147" xr:uid="{00000000-0005-0000-0000-0000A3270000}"/>
    <cellStyle name="Normal 18 2 2 7 3 3" xfId="25248" xr:uid="{00000000-0005-0000-0000-0000A0620000}"/>
    <cellStyle name="Normal 18 2 2 7 5" xfId="20235" xr:uid="{00000000-0005-0000-0000-00000B4F0000}"/>
    <cellStyle name="Normal 18 2 2 8" xfId="11825" xr:uid="{00000000-0005-0000-0000-0000312E0000}"/>
    <cellStyle name="Normal 18 2 2 8 3" xfId="26923" xr:uid="{00000000-0005-0000-0000-00002B690000}"/>
    <cellStyle name="Normal 18 2 2 9" xfId="6804" xr:uid="{00000000-0005-0000-0000-0000941A0000}"/>
    <cellStyle name="Normal 18 2 2 9 3" xfId="21906" xr:uid="{00000000-0005-0000-0000-000092550000}"/>
    <cellStyle name="Normal 18 2 3" xfId="1768" xr:uid="{00000000-0005-0000-0000-0000E8060000}"/>
    <cellStyle name="Normal 18 2 3 10" xfId="16945" xr:uid="{00000000-0005-0000-0000-000031420000}"/>
    <cellStyle name="Normal 18 2 3 2" xfId="1987" xr:uid="{00000000-0005-0000-0000-0000C3070000}"/>
    <cellStyle name="Normal 18 2 3 2 2" xfId="2408" xr:uid="{00000000-0005-0000-0000-000068090000}"/>
    <cellStyle name="Normal 18 2 3 2 2 2" xfId="3247" xr:uid="{00000000-0005-0000-0000-0000AF0C0000}"/>
    <cellStyle name="Normal 18 2 3 2 2 2 2" xfId="4937" xr:uid="{00000000-0005-0000-0000-000049130000}"/>
    <cellStyle name="Normal 18 2 3 2 2 2 2 2" xfId="15010" xr:uid="{00000000-0005-0000-0000-0000A23A0000}"/>
    <cellStyle name="Normal 18 2 3 2 2 2 2 2 3" xfId="30108" xr:uid="{00000000-0005-0000-0000-00009C750000}"/>
    <cellStyle name="Normal 18 2 3 2 2 2 2 3" xfId="9990" xr:uid="{00000000-0005-0000-0000-000006270000}"/>
    <cellStyle name="Normal 18 2 3 2 2 2 2 3 3" xfId="25091" xr:uid="{00000000-0005-0000-0000-000003620000}"/>
    <cellStyle name="Normal 18 2 3 2 2 2 2 5" xfId="20078" xr:uid="{00000000-0005-0000-0000-00006E4E0000}"/>
    <cellStyle name="Normal 18 2 3 2 2 2 3" xfId="6629" xr:uid="{00000000-0005-0000-0000-0000E5190000}"/>
    <cellStyle name="Normal 18 2 3 2 2 2 3 2" xfId="16681" xr:uid="{00000000-0005-0000-0000-000029410000}"/>
    <cellStyle name="Normal 18 2 3 2 2 2 3 3" xfId="11661" xr:uid="{00000000-0005-0000-0000-00008D2D0000}"/>
    <cellStyle name="Normal 18 2 3 2 2 2 3 3 3" xfId="26762" xr:uid="{00000000-0005-0000-0000-00008A680000}"/>
    <cellStyle name="Normal 18 2 3 2 2 2 3 5" xfId="21749" xr:uid="{00000000-0005-0000-0000-0000F5540000}"/>
    <cellStyle name="Normal 18 2 3 2 2 2 4" xfId="13339" xr:uid="{00000000-0005-0000-0000-00001B340000}"/>
    <cellStyle name="Normal 18 2 3 2 2 2 4 3" xfId="28437" xr:uid="{00000000-0005-0000-0000-0000156F0000}"/>
    <cellStyle name="Normal 18 2 3 2 2 2 5" xfId="8318" xr:uid="{00000000-0005-0000-0000-00007E200000}"/>
    <cellStyle name="Normal 18 2 3 2 2 2 5 3" xfId="23420" xr:uid="{00000000-0005-0000-0000-00007C5B0000}"/>
    <cellStyle name="Normal 18 2 3 2 2 2 7" xfId="18407" xr:uid="{00000000-0005-0000-0000-0000E7470000}"/>
    <cellStyle name="Normal 18 2 3 2 2 3" xfId="4100" xr:uid="{00000000-0005-0000-0000-000004100000}"/>
    <cellStyle name="Normal 18 2 3 2 2 3 2" xfId="14174" xr:uid="{00000000-0005-0000-0000-00005E370000}"/>
    <cellStyle name="Normal 18 2 3 2 2 3 2 3" xfId="29272" xr:uid="{00000000-0005-0000-0000-000058720000}"/>
    <cellStyle name="Normal 18 2 3 2 2 3 3" xfId="9154" xr:uid="{00000000-0005-0000-0000-0000C2230000}"/>
    <cellStyle name="Normal 18 2 3 2 2 3 3 3" xfId="24255" xr:uid="{00000000-0005-0000-0000-0000BF5E0000}"/>
    <cellStyle name="Normal 18 2 3 2 2 3 5" xfId="19242" xr:uid="{00000000-0005-0000-0000-00002A4B0000}"/>
    <cellStyle name="Normal 18 2 3 2 2 4" xfId="5793" xr:uid="{00000000-0005-0000-0000-0000A1160000}"/>
    <cellStyle name="Normal 18 2 3 2 2 4 2" xfId="15845" xr:uid="{00000000-0005-0000-0000-0000E53D0000}"/>
    <cellStyle name="Normal 18 2 3 2 2 4 2 3" xfId="30943" xr:uid="{00000000-0005-0000-0000-0000DF780000}"/>
    <cellStyle name="Normal 18 2 3 2 2 4 3" xfId="10825" xr:uid="{00000000-0005-0000-0000-0000492A0000}"/>
    <cellStyle name="Normal 18 2 3 2 2 4 3 3" xfId="25926" xr:uid="{00000000-0005-0000-0000-000046650000}"/>
    <cellStyle name="Normal 18 2 3 2 2 4 5" xfId="20913" xr:uid="{00000000-0005-0000-0000-0000B1510000}"/>
    <cellStyle name="Normal 18 2 3 2 2 5" xfId="12503" xr:uid="{00000000-0005-0000-0000-0000D7300000}"/>
    <cellStyle name="Normal 18 2 3 2 2 5 3" xfId="27601" xr:uid="{00000000-0005-0000-0000-0000D16B0000}"/>
    <cellStyle name="Normal 18 2 3 2 2 6" xfId="7482" xr:uid="{00000000-0005-0000-0000-00003A1D0000}"/>
    <cellStyle name="Normal 18 2 3 2 2 6 3" xfId="22584" xr:uid="{00000000-0005-0000-0000-000038580000}"/>
    <cellStyle name="Normal 18 2 3 2 2 8" xfId="17571" xr:uid="{00000000-0005-0000-0000-0000A3440000}"/>
    <cellStyle name="Normal 18 2 3 2 3" xfId="2829" xr:uid="{00000000-0005-0000-0000-00000D0B0000}"/>
    <cellStyle name="Normal 18 2 3 2 3 2" xfId="4519" xr:uid="{00000000-0005-0000-0000-0000A7110000}"/>
    <cellStyle name="Normal 18 2 3 2 3 2 2" xfId="14592" xr:uid="{00000000-0005-0000-0000-000000390000}"/>
    <cellStyle name="Normal 18 2 3 2 3 2 2 3" xfId="29690" xr:uid="{00000000-0005-0000-0000-0000FA730000}"/>
    <cellStyle name="Normal 18 2 3 2 3 2 3" xfId="9572" xr:uid="{00000000-0005-0000-0000-000064250000}"/>
    <cellStyle name="Normal 18 2 3 2 3 2 3 3" xfId="24673" xr:uid="{00000000-0005-0000-0000-000061600000}"/>
    <cellStyle name="Normal 18 2 3 2 3 2 5" xfId="19660" xr:uid="{00000000-0005-0000-0000-0000CC4C0000}"/>
    <cellStyle name="Normal 18 2 3 2 3 3" xfId="6211" xr:uid="{00000000-0005-0000-0000-000043180000}"/>
    <cellStyle name="Normal 18 2 3 2 3 3 2" xfId="16263" xr:uid="{00000000-0005-0000-0000-0000873F0000}"/>
    <cellStyle name="Normal 18 2 3 2 3 3 3" xfId="11243" xr:uid="{00000000-0005-0000-0000-0000EB2B0000}"/>
    <cellStyle name="Normal 18 2 3 2 3 3 3 3" xfId="26344" xr:uid="{00000000-0005-0000-0000-0000E8660000}"/>
    <cellStyle name="Normal 18 2 3 2 3 3 5" xfId="21331" xr:uid="{00000000-0005-0000-0000-000053530000}"/>
    <cellStyle name="Normal 18 2 3 2 3 4" xfId="12921" xr:uid="{00000000-0005-0000-0000-000079320000}"/>
    <cellStyle name="Normal 18 2 3 2 3 4 3" xfId="28019" xr:uid="{00000000-0005-0000-0000-0000736D0000}"/>
    <cellStyle name="Normal 18 2 3 2 3 5" xfId="7900" xr:uid="{00000000-0005-0000-0000-0000DC1E0000}"/>
    <cellStyle name="Normal 18 2 3 2 3 5 3" xfId="23002" xr:uid="{00000000-0005-0000-0000-0000DA590000}"/>
    <cellStyle name="Normal 18 2 3 2 3 7" xfId="17989" xr:uid="{00000000-0005-0000-0000-000045460000}"/>
    <cellStyle name="Normal 18 2 3 2 4" xfId="3682" xr:uid="{00000000-0005-0000-0000-0000620E0000}"/>
    <cellStyle name="Normal 18 2 3 2 4 2" xfId="13756" xr:uid="{00000000-0005-0000-0000-0000BC350000}"/>
    <cellStyle name="Normal 18 2 3 2 4 2 3" xfId="28854" xr:uid="{00000000-0005-0000-0000-0000B6700000}"/>
    <cellStyle name="Normal 18 2 3 2 4 3" xfId="8736" xr:uid="{00000000-0005-0000-0000-000020220000}"/>
    <cellStyle name="Normal 18 2 3 2 4 3 3" xfId="23837" xr:uid="{00000000-0005-0000-0000-00001D5D0000}"/>
    <cellStyle name="Normal 18 2 3 2 4 5" xfId="18824" xr:uid="{00000000-0005-0000-0000-000088490000}"/>
    <cellStyle name="Normal 18 2 3 2 5" xfId="5375" xr:uid="{00000000-0005-0000-0000-0000FF140000}"/>
    <cellStyle name="Normal 18 2 3 2 5 2" xfId="15427" xr:uid="{00000000-0005-0000-0000-0000433C0000}"/>
    <cellStyle name="Normal 18 2 3 2 5 2 3" xfId="30525" xr:uid="{00000000-0005-0000-0000-00003D770000}"/>
    <cellStyle name="Normal 18 2 3 2 5 3" xfId="10407" xr:uid="{00000000-0005-0000-0000-0000A7280000}"/>
    <cellStyle name="Normal 18 2 3 2 5 3 3" xfId="25508" xr:uid="{00000000-0005-0000-0000-0000A4630000}"/>
    <cellStyle name="Normal 18 2 3 2 5 5" xfId="20495" xr:uid="{00000000-0005-0000-0000-00000F500000}"/>
    <cellStyle name="Normal 18 2 3 2 6" xfId="12085" xr:uid="{00000000-0005-0000-0000-0000352F0000}"/>
    <cellStyle name="Normal 18 2 3 2 6 3" xfId="27183" xr:uid="{00000000-0005-0000-0000-00002F6A0000}"/>
    <cellStyle name="Normal 18 2 3 2 7" xfId="7064" xr:uid="{00000000-0005-0000-0000-0000981B0000}"/>
    <cellStyle name="Normal 18 2 3 2 7 3" xfId="22166" xr:uid="{00000000-0005-0000-0000-000096560000}"/>
    <cellStyle name="Normal 18 2 3 2 9" xfId="17153" xr:uid="{00000000-0005-0000-0000-000001430000}"/>
    <cellStyle name="Normal 18 2 3 3" xfId="2200" xr:uid="{00000000-0005-0000-0000-000098080000}"/>
    <cellStyle name="Normal 18 2 3 3 2" xfId="3039" xr:uid="{00000000-0005-0000-0000-0000DF0B0000}"/>
    <cellStyle name="Normal 18 2 3 3 2 2" xfId="4729" xr:uid="{00000000-0005-0000-0000-000079120000}"/>
    <cellStyle name="Normal 18 2 3 3 2 2 2" xfId="14802" xr:uid="{00000000-0005-0000-0000-0000D2390000}"/>
    <cellStyle name="Normal 18 2 3 3 2 2 2 3" xfId="29900" xr:uid="{00000000-0005-0000-0000-0000CC740000}"/>
    <cellStyle name="Normal 18 2 3 3 2 2 3" xfId="9782" xr:uid="{00000000-0005-0000-0000-000036260000}"/>
    <cellStyle name="Normal 18 2 3 3 2 2 3 3" xfId="24883" xr:uid="{00000000-0005-0000-0000-000033610000}"/>
    <cellStyle name="Normal 18 2 3 3 2 2 5" xfId="19870" xr:uid="{00000000-0005-0000-0000-00009E4D0000}"/>
    <cellStyle name="Normal 18 2 3 3 2 3" xfId="6421" xr:uid="{00000000-0005-0000-0000-000015190000}"/>
    <cellStyle name="Normal 18 2 3 3 2 3 2" xfId="16473" xr:uid="{00000000-0005-0000-0000-000059400000}"/>
    <cellStyle name="Normal 18 2 3 3 2 3 3" xfId="11453" xr:uid="{00000000-0005-0000-0000-0000BD2C0000}"/>
    <cellStyle name="Normal 18 2 3 3 2 3 3 3" xfId="26554" xr:uid="{00000000-0005-0000-0000-0000BA670000}"/>
    <cellStyle name="Normal 18 2 3 3 2 3 5" xfId="21541" xr:uid="{00000000-0005-0000-0000-000025540000}"/>
    <cellStyle name="Normal 18 2 3 3 2 4" xfId="13131" xr:uid="{00000000-0005-0000-0000-00004B330000}"/>
    <cellStyle name="Normal 18 2 3 3 2 4 3" xfId="28229" xr:uid="{00000000-0005-0000-0000-0000456E0000}"/>
    <cellStyle name="Normal 18 2 3 3 2 5" xfId="8110" xr:uid="{00000000-0005-0000-0000-0000AE1F0000}"/>
    <cellStyle name="Normal 18 2 3 3 2 5 3" xfId="23212" xr:uid="{00000000-0005-0000-0000-0000AC5A0000}"/>
    <cellStyle name="Normal 18 2 3 3 2 7" xfId="18199" xr:uid="{00000000-0005-0000-0000-000017470000}"/>
    <cellStyle name="Normal 18 2 3 3 3" xfId="3892" xr:uid="{00000000-0005-0000-0000-0000340F0000}"/>
    <cellStyle name="Normal 18 2 3 3 3 2" xfId="13966" xr:uid="{00000000-0005-0000-0000-00008E360000}"/>
    <cellStyle name="Normal 18 2 3 3 3 2 3" xfId="29064" xr:uid="{00000000-0005-0000-0000-000088710000}"/>
    <cellStyle name="Normal 18 2 3 3 3 3" xfId="8946" xr:uid="{00000000-0005-0000-0000-0000F2220000}"/>
    <cellStyle name="Normal 18 2 3 3 3 3 3" xfId="24047" xr:uid="{00000000-0005-0000-0000-0000EF5D0000}"/>
    <cellStyle name="Normal 18 2 3 3 3 5" xfId="19034" xr:uid="{00000000-0005-0000-0000-00005A4A0000}"/>
    <cellStyle name="Normal 18 2 3 3 4" xfId="5585" xr:uid="{00000000-0005-0000-0000-0000D1150000}"/>
    <cellStyle name="Normal 18 2 3 3 4 2" xfId="15637" xr:uid="{00000000-0005-0000-0000-0000153D0000}"/>
    <cellStyle name="Normal 18 2 3 3 4 2 3" xfId="30735" xr:uid="{00000000-0005-0000-0000-00000F780000}"/>
    <cellStyle name="Normal 18 2 3 3 4 3" xfId="10617" xr:uid="{00000000-0005-0000-0000-000079290000}"/>
    <cellStyle name="Normal 18 2 3 3 4 3 3" xfId="25718" xr:uid="{00000000-0005-0000-0000-000076640000}"/>
    <cellStyle name="Normal 18 2 3 3 4 5" xfId="20705" xr:uid="{00000000-0005-0000-0000-0000E1500000}"/>
    <cellStyle name="Normal 18 2 3 3 5" xfId="12295" xr:uid="{00000000-0005-0000-0000-000007300000}"/>
    <cellStyle name="Normal 18 2 3 3 5 3" xfId="27393" xr:uid="{00000000-0005-0000-0000-0000016B0000}"/>
    <cellStyle name="Normal 18 2 3 3 6" xfId="7274" xr:uid="{00000000-0005-0000-0000-00006A1C0000}"/>
    <cellStyle name="Normal 18 2 3 3 6 3" xfId="22376" xr:uid="{00000000-0005-0000-0000-000068570000}"/>
    <cellStyle name="Normal 18 2 3 3 8" xfId="17363" xr:uid="{00000000-0005-0000-0000-0000D3430000}"/>
    <cellStyle name="Normal 18 2 3 4" xfId="2621" xr:uid="{00000000-0005-0000-0000-00003D0A0000}"/>
    <cellStyle name="Normal 18 2 3 4 2" xfId="4311" xr:uid="{00000000-0005-0000-0000-0000D7100000}"/>
    <cellStyle name="Normal 18 2 3 4 2 2" xfId="14384" xr:uid="{00000000-0005-0000-0000-000030380000}"/>
    <cellStyle name="Normal 18 2 3 4 2 2 3" xfId="29482" xr:uid="{00000000-0005-0000-0000-00002A730000}"/>
    <cellStyle name="Normal 18 2 3 4 2 3" xfId="9364" xr:uid="{00000000-0005-0000-0000-000094240000}"/>
    <cellStyle name="Normal 18 2 3 4 2 3 3" xfId="24465" xr:uid="{00000000-0005-0000-0000-0000915F0000}"/>
    <cellStyle name="Normal 18 2 3 4 2 5" xfId="19452" xr:uid="{00000000-0005-0000-0000-0000FC4B0000}"/>
    <cellStyle name="Normal 18 2 3 4 3" xfId="6003" xr:uid="{00000000-0005-0000-0000-000073170000}"/>
    <cellStyle name="Normal 18 2 3 4 3 2" xfId="16055" xr:uid="{00000000-0005-0000-0000-0000B73E0000}"/>
    <cellStyle name="Normal 18 2 3 4 3 3" xfId="11035" xr:uid="{00000000-0005-0000-0000-00001B2B0000}"/>
    <cellStyle name="Normal 18 2 3 4 3 3 3" xfId="26136" xr:uid="{00000000-0005-0000-0000-000018660000}"/>
    <cellStyle name="Normal 18 2 3 4 3 5" xfId="21123" xr:uid="{00000000-0005-0000-0000-000083520000}"/>
    <cellStyle name="Normal 18 2 3 4 4" xfId="12713" xr:uid="{00000000-0005-0000-0000-0000A9310000}"/>
    <cellStyle name="Normal 18 2 3 4 4 3" xfId="27811" xr:uid="{00000000-0005-0000-0000-0000A36C0000}"/>
    <cellStyle name="Normal 18 2 3 4 5" xfId="7692" xr:uid="{00000000-0005-0000-0000-00000C1E0000}"/>
    <cellStyle name="Normal 18 2 3 4 5 3" xfId="22794" xr:uid="{00000000-0005-0000-0000-00000A590000}"/>
    <cellStyle name="Normal 18 2 3 4 7" xfId="17781" xr:uid="{00000000-0005-0000-0000-000075450000}"/>
    <cellStyle name="Normal 18 2 3 5" xfId="3474" xr:uid="{00000000-0005-0000-0000-0000920D0000}"/>
    <cellStyle name="Normal 18 2 3 5 2" xfId="13548" xr:uid="{00000000-0005-0000-0000-0000EC340000}"/>
    <cellStyle name="Normal 18 2 3 5 2 3" xfId="28646" xr:uid="{00000000-0005-0000-0000-0000E66F0000}"/>
    <cellStyle name="Normal 18 2 3 5 3" xfId="8528" xr:uid="{00000000-0005-0000-0000-000050210000}"/>
    <cellStyle name="Normal 18 2 3 5 3 3" xfId="23629" xr:uid="{00000000-0005-0000-0000-00004D5C0000}"/>
    <cellStyle name="Normal 18 2 3 5 5" xfId="18616" xr:uid="{00000000-0005-0000-0000-0000B8480000}"/>
    <cellStyle name="Normal 18 2 3 6" xfId="5167" xr:uid="{00000000-0005-0000-0000-00002F140000}"/>
    <cellStyle name="Normal 18 2 3 6 2" xfId="15219" xr:uid="{00000000-0005-0000-0000-0000733B0000}"/>
    <cellStyle name="Normal 18 2 3 6 2 3" xfId="30317" xr:uid="{00000000-0005-0000-0000-00006D760000}"/>
    <cellStyle name="Normal 18 2 3 6 3" xfId="10199" xr:uid="{00000000-0005-0000-0000-0000D7270000}"/>
    <cellStyle name="Normal 18 2 3 6 3 3" xfId="25300" xr:uid="{00000000-0005-0000-0000-0000D4620000}"/>
    <cellStyle name="Normal 18 2 3 6 5" xfId="20287" xr:uid="{00000000-0005-0000-0000-00003F4F0000}"/>
    <cellStyle name="Normal 18 2 3 7" xfId="11877" xr:uid="{00000000-0005-0000-0000-0000652E0000}"/>
    <cellStyle name="Normal 18 2 3 7 3" xfId="26975" xr:uid="{00000000-0005-0000-0000-00005F690000}"/>
    <cellStyle name="Normal 18 2 3 8" xfId="6856" xr:uid="{00000000-0005-0000-0000-0000C81A0000}"/>
    <cellStyle name="Normal 18 2 3 8 3" xfId="21958" xr:uid="{00000000-0005-0000-0000-0000C6550000}"/>
    <cellStyle name="Normal 18 2 4" xfId="1881" xr:uid="{00000000-0005-0000-0000-000059070000}"/>
    <cellStyle name="Normal 18 2 4 2" xfId="2304" xr:uid="{00000000-0005-0000-0000-000000090000}"/>
    <cellStyle name="Normal 18 2 4 2 2" xfId="3143" xr:uid="{00000000-0005-0000-0000-0000470C0000}"/>
    <cellStyle name="Normal 18 2 4 2 2 2" xfId="4833" xr:uid="{00000000-0005-0000-0000-0000E1120000}"/>
    <cellStyle name="Normal 18 2 4 2 2 2 2" xfId="14906" xr:uid="{00000000-0005-0000-0000-00003A3A0000}"/>
    <cellStyle name="Normal 18 2 4 2 2 2 2 3" xfId="30004" xr:uid="{00000000-0005-0000-0000-000034750000}"/>
    <cellStyle name="Normal 18 2 4 2 2 2 3" xfId="9886" xr:uid="{00000000-0005-0000-0000-00009E260000}"/>
    <cellStyle name="Normal 18 2 4 2 2 2 3 3" xfId="24987" xr:uid="{00000000-0005-0000-0000-00009B610000}"/>
    <cellStyle name="Normal 18 2 4 2 2 2 5" xfId="19974" xr:uid="{00000000-0005-0000-0000-0000064E0000}"/>
    <cellStyle name="Normal 18 2 4 2 2 3" xfId="6525" xr:uid="{00000000-0005-0000-0000-00007D190000}"/>
    <cellStyle name="Normal 18 2 4 2 2 3 2" xfId="16577" xr:uid="{00000000-0005-0000-0000-0000C1400000}"/>
    <cellStyle name="Normal 18 2 4 2 2 3 3" xfId="11557" xr:uid="{00000000-0005-0000-0000-0000252D0000}"/>
    <cellStyle name="Normal 18 2 4 2 2 3 3 3" xfId="26658" xr:uid="{00000000-0005-0000-0000-000022680000}"/>
    <cellStyle name="Normal 18 2 4 2 2 3 5" xfId="21645" xr:uid="{00000000-0005-0000-0000-00008D540000}"/>
    <cellStyle name="Normal 18 2 4 2 2 4" xfId="13235" xr:uid="{00000000-0005-0000-0000-0000B3330000}"/>
    <cellStyle name="Normal 18 2 4 2 2 4 3" xfId="28333" xr:uid="{00000000-0005-0000-0000-0000AD6E0000}"/>
    <cellStyle name="Normal 18 2 4 2 2 5" xfId="8214" xr:uid="{00000000-0005-0000-0000-000016200000}"/>
    <cellStyle name="Normal 18 2 4 2 2 5 3" xfId="23316" xr:uid="{00000000-0005-0000-0000-0000145B0000}"/>
    <cellStyle name="Normal 18 2 4 2 2 7" xfId="18303" xr:uid="{00000000-0005-0000-0000-00007F470000}"/>
    <cellStyle name="Normal 18 2 4 2 3" xfId="3996" xr:uid="{00000000-0005-0000-0000-00009C0F0000}"/>
    <cellStyle name="Normal 18 2 4 2 3 2" xfId="14070" xr:uid="{00000000-0005-0000-0000-0000F6360000}"/>
    <cellStyle name="Normal 18 2 4 2 3 2 3" xfId="29168" xr:uid="{00000000-0005-0000-0000-0000F0710000}"/>
    <cellStyle name="Normal 18 2 4 2 3 3" xfId="9050" xr:uid="{00000000-0005-0000-0000-00005A230000}"/>
    <cellStyle name="Normal 18 2 4 2 3 3 3" xfId="24151" xr:uid="{00000000-0005-0000-0000-0000575E0000}"/>
    <cellStyle name="Normal 18 2 4 2 3 5" xfId="19138" xr:uid="{00000000-0005-0000-0000-0000C24A0000}"/>
    <cellStyle name="Normal 18 2 4 2 4" xfId="5689" xr:uid="{00000000-0005-0000-0000-000039160000}"/>
    <cellStyle name="Normal 18 2 4 2 4 2" xfId="15741" xr:uid="{00000000-0005-0000-0000-00007D3D0000}"/>
    <cellStyle name="Normal 18 2 4 2 4 2 3" xfId="30839" xr:uid="{00000000-0005-0000-0000-000077780000}"/>
    <cellStyle name="Normal 18 2 4 2 4 3" xfId="10721" xr:uid="{00000000-0005-0000-0000-0000E1290000}"/>
    <cellStyle name="Normal 18 2 4 2 4 3 3" xfId="25822" xr:uid="{00000000-0005-0000-0000-0000DE640000}"/>
    <cellStyle name="Normal 18 2 4 2 4 5" xfId="20809" xr:uid="{00000000-0005-0000-0000-000049510000}"/>
    <cellStyle name="Normal 18 2 4 2 5" xfId="12399" xr:uid="{00000000-0005-0000-0000-00006F300000}"/>
    <cellStyle name="Normal 18 2 4 2 5 3" xfId="27497" xr:uid="{00000000-0005-0000-0000-0000696B0000}"/>
    <cellStyle name="Normal 18 2 4 2 6" xfId="7378" xr:uid="{00000000-0005-0000-0000-0000D21C0000}"/>
    <cellStyle name="Normal 18 2 4 2 6 3" xfId="22480" xr:uid="{00000000-0005-0000-0000-0000D0570000}"/>
    <cellStyle name="Normal 18 2 4 2 8" xfId="17467" xr:uid="{00000000-0005-0000-0000-00003B440000}"/>
    <cellStyle name="Normal 18 2 4 3" xfId="2725" xr:uid="{00000000-0005-0000-0000-0000A50A0000}"/>
    <cellStyle name="Normal 18 2 4 3 2" xfId="4415" xr:uid="{00000000-0005-0000-0000-00003F110000}"/>
    <cellStyle name="Normal 18 2 4 3 2 2" xfId="14488" xr:uid="{00000000-0005-0000-0000-000098380000}"/>
    <cellStyle name="Normal 18 2 4 3 2 2 3" xfId="29586" xr:uid="{00000000-0005-0000-0000-000092730000}"/>
    <cellStyle name="Normal 18 2 4 3 2 3" xfId="9468" xr:uid="{00000000-0005-0000-0000-0000FC240000}"/>
    <cellStyle name="Normal 18 2 4 3 2 3 3" xfId="24569" xr:uid="{00000000-0005-0000-0000-0000F95F0000}"/>
    <cellStyle name="Normal 18 2 4 3 2 5" xfId="19556" xr:uid="{00000000-0005-0000-0000-0000644C0000}"/>
    <cellStyle name="Normal 18 2 4 3 3" xfId="6107" xr:uid="{00000000-0005-0000-0000-0000DB170000}"/>
    <cellStyle name="Normal 18 2 4 3 3 2" xfId="16159" xr:uid="{00000000-0005-0000-0000-00001F3F0000}"/>
    <cellStyle name="Normal 18 2 4 3 3 3" xfId="11139" xr:uid="{00000000-0005-0000-0000-0000832B0000}"/>
    <cellStyle name="Normal 18 2 4 3 3 3 3" xfId="26240" xr:uid="{00000000-0005-0000-0000-000080660000}"/>
    <cellStyle name="Normal 18 2 4 3 3 5" xfId="21227" xr:uid="{00000000-0005-0000-0000-0000EB520000}"/>
    <cellStyle name="Normal 18 2 4 3 4" xfId="12817" xr:uid="{00000000-0005-0000-0000-000011320000}"/>
    <cellStyle name="Normal 18 2 4 3 4 3" xfId="27915" xr:uid="{00000000-0005-0000-0000-00000B6D0000}"/>
    <cellStyle name="Normal 18 2 4 3 5" xfId="7796" xr:uid="{00000000-0005-0000-0000-0000741E0000}"/>
    <cellStyle name="Normal 18 2 4 3 5 3" xfId="22898" xr:uid="{00000000-0005-0000-0000-000072590000}"/>
    <cellStyle name="Normal 18 2 4 3 7" xfId="17885" xr:uid="{00000000-0005-0000-0000-0000DD450000}"/>
    <cellStyle name="Normal 18 2 4 4" xfId="3578" xr:uid="{00000000-0005-0000-0000-0000FA0D0000}"/>
    <cellStyle name="Normal 18 2 4 4 2" xfId="13652" xr:uid="{00000000-0005-0000-0000-000054350000}"/>
    <cellStyle name="Normal 18 2 4 4 2 3" xfId="28750" xr:uid="{00000000-0005-0000-0000-00004E700000}"/>
    <cellStyle name="Normal 18 2 4 4 3" xfId="8632" xr:uid="{00000000-0005-0000-0000-0000B8210000}"/>
    <cellStyle name="Normal 18 2 4 4 3 3" xfId="23733" xr:uid="{00000000-0005-0000-0000-0000B55C0000}"/>
    <cellStyle name="Normal 18 2 4 4 5" xfId="18720" xr:uid="{00000000-0005-0000-0000-000020490000}"/>
    <cellStyle name="Normal 18 2 4 5" xfId="5271" xr:uid="{00000000-0005-0000-0000-000097140000}"/>
    <cellStyle name="Normal 18 2 4 5 2" xfId="15323" xr:uid="{00000000-0005-0000-0000-0000DB3B0000}"/>
    <cellStyle name="Normal 18 2 4 5 2 3" xfId="30421" xr:uid="{00000000-0005-0000-0000-0000D5760000}"/>
    <cellStyle name="Normal 18 2 4 5 3" xfId="10303" xr:uid="{00000000-0005-0000-0000-00003F280000}"/>
    <cellStyle name="Normal 18 2 4 5 3 3" xfId="25404" xr:uid="{00000000-0005-0000-0000-00003C630000}"/>
    <cellStyle name="Normal 18 2 4 5 5" xfId="20391" xr:uid="{00000000-0005-0000-0000-0000A74F0000}"/>
    <cellStyle name="Normal 18 2 4 6" xfId="11981" xr:uid="{00000000-0005-0000-0000-0000CD2E0000}"/>
    <cellStyle name="Normal 18 2 4 6 3" xfId="27079" xr:uid="{00000000-0005-0000-0000-0000C7690000}"/>
    <cellStyle name="Normal 18 2 4 7" xfId="6960" xr:uid="{00000000-0005-0000-0000-0000301B0000}"/>
    <cellStyle name="Normal 18 2 4 7 3" xfId="22062" xr:uid="{00000000-0005-0000-0000-00002E560000}"/>
    <cellStyle name="Normal 18 2 4 9" xfId="17049" xr:uid="{00000000-0005-0000-0000-000099420000}"/>
    <cellStyle name="Normal 18 2 5" xfId="2094" xr:uid="{00000000-0005-0000-0000-00002E080000}"/>
    <cellStyle name="Normal 18 2 5 2" xfId="2935" xr:uid="{00000000-0005-0000-0000-0000770B0000}"/>
    <cellStyle name="Normal 18 2 5 2 2" xfId="4625" xr:uid="{00000000-0005-0000-0000-000011120000}"/>
    <cellStyle name="Normal 18 2 5 2 2 2" xfId="14698" xr:uid="{00000000-0005-0000-0000-00006A390000}"/>
    <cellStyle name="Normal 18 2 5 2 2 2 3" xfId="29796" xr:uid="{00000000-0005-0000-0000-000064740000}"/>
    <cellStyle name="Normal 18 2 5 2 2 3" xfId="9678" xr:uid="{00000000-0005-0000-0000-0000CE250000}"/>
    <cellStyle name="Normal 18 2 5 2 2 3 3" xfId="24779" xr:uid="{00000000-0005-0000-0000-0000CB600000}"/>
    <cellStyle name="Normal 18 2 5 2 2 5" xfId="19766" xr:uid="{00000000-0005-0000-0000-0000364D0000}"/>
    <cellStyle name="Normal 18 2 5 2 3" xfId="6317" xr:uid="{00000000-0005-0000-0000-0000AD180000}"/>
    <cellStyle name="Normal 18 2 5 2 3 2" xfId="16369" xr:uid="{00000000-0005-0000-0000-0000F13F0000}"/>
    <cellStyle name="Normal 18 2 5 2 3 3" xfId="11349" xr:uid="{00000000-0005-0000-0000-0000552C0000}"/>
    <cellStyle name="Normal 18 2 5 2 3 3 3" xfId="26450" xr:uid="{00000000-0005-0000-0000-000052670000}"/>
    <cellStyle name="Normal 18 2 5 2 3 5" xfId="21437" xr:uid="{00000000-0005-0000-0000-0000BD530000}"/>
    <cellStyle name="Normal 18 2 5 2 4" xfId="13027" xr:uid="{00000000-0005-0000-0000-0000E3320000}"/>
    <cellStyle name="Normal 18 2 5 2 4 3" xfId="28125" xr:uid="{00000000-0005-0000-0000-0000DD6D0000}"/>
    <cellStyle name="Normal 18 2 5 2 5" xfId="8006" xr:uid="{00000000-0005-0000-0000-0000461F0000}"/>
    <cellStyle name="Normal 18 2 5 2 5 3" xfId="23108" xr:uid="{00000000-0005-0000-0000-0000445A0000}"/>
    <cellStyle name="Normal 18 2 5 2 7" xfId="18095" xr:uid="{00000000-0005-0000-0000-0000AF460000}"/>
    <cellStyle name="Normal 18 2 5 3" xfId="3788" xr:uid="{00000000-0005-0000-0000-0000CC0E0000}"/>
    <cellStyle name="Normal 18 2 5 3 2" xfId="13862" xr:uid="{00000000-0005-0000-0000-000026360000}"/>
    <cellStyle name="Normal 18 2 5 3 2 3" xfId="28960" xr:uid="{00000000-0005-0000-0000-000020710000}"/>
    <cellStyle name="Normal 18 2 5 3 3" xfId="8842" xr:uid="{00000000-0005-0000-0000-00008A220000}"/>
    <cellStyle name="Normal 18 2 5 3 3 3" xfId="23943" xr:uid="{00000000-0005-0000-0000-0000875D0000}"/>
    <cellStyle name="Normal 18 2 5 3 5" xfId="18930" xr:uid="{00000000-0005-0000-0000-0000F2490000}"/>
    <cellStyle name="Normal 18 2 5 4" xfId="5481" xr:uid="{00000000-0005-0000-0000-000069150000}"/>
    <cellStyle name="Normal 18 2 5 4 2" xfId="15533" xr:uid="{00000000-0005-0000-0000-0000AD3C0000}"/>
    <cellStyle name="Normal 18 2 5 4 2 3" xfId="30631" xr:uid="{00000000-0005-0000-0000-0000A7770000}"/>
    <cellStyle name="Normal 18 2 5 4 3" xfId="10513" xr:uid="{00000000-0005-0000-0000-000011290000}"/>
    <cellStyle name="Normal 18 2 5 4 3 3" xfId="25614" xr:uid="{00000000-0005-0000-0000-00000E640000}"/>
    <cellStyle name="Normal 18 2 5 4 5" xfId="20601" xr:uid="{00000000-0005-0000-0000-000079500000}"/>
    <cellStyle name="Normal 18 2 5 5" xfId="12191" xr:uid="{00000000-0005-0000-0000-00009F2F0000}"/>
    <cellStyle name="Normal 18 2 5 5 3" xfId="27289" xr:uid="{00000000-0005-0000-0000-0000996A0000}"/>
    <cellStyle name="Normal 18 2 5 6" xfId="7170" xr:uid="{00000000-0005-0000-0000-0000021C0000}"/>
    <cellStyle name="Normal 18 2 5 6 3" xfId="22272" xr:uid="{00000000-0005-0000-0000-000000570000}"/>
    <cellStyle name="Normal 18 2 5 8" xfId="17259" xr:uid="{00000000-0005-0000-0000-00006B430000}"/>
    <cellStyle name="Normal 18 2 6" xfId="2515" xr:uid="{00000000-0005-0000-0000-0000D3090000}"/>
    <cellStyle name="Normal 18 2 6 2" xfId="4207" xr:uid="{00000000-0005-0000-0000-00006F100000}"/>
    <cellStyle name="Normal 18 2 6 2 2" xfId="14280" xr:uid="{00000000-0005-0000-0000-0000C8370000}"/>
    <cellStyle name="Normal 18 2 6 2 2 3" xfId="29378" xr:uid="{00000000-0005-0000-0000-0000C2720000}"/>
    <cellStyle name="Normal 18 2 6 2 3" xfId="9260" xr:uid="{00000000-0005-0000-0000-00002C240000}"/>
    <cellStyle name="Normal 18 2 6 2 3 3" xfId="24361" xr:uid="{00000000-0005-0000-0000-0000295F0000}"/>
    <cellStyle name="Normal 18 2 6 2 5" xfId="19348" xr:uid="{00000000-0005-0000-0000-0000944B0000}"/>
    <cellStyle name="Normal 18 2 6 3" xfId="5899" xr:uid="{00000000-0005-0000-0000-00000B170000}"/>
    <cellStyle name="Normal 18 2 6 3 2" xfId="15951" xr:uid="{00000000-0005-0000-0000-00004F3E0000}"/>
    <cellStyle name="Normal 18 2 6 3 3" xfId="10931" xr:uid="{00000000-0005-0000-0000-0000B32A0000}"/>
    <cellStyle name="Normal 18 2 6 3 3 3" xfId="26032" xr:uid="{00000000-0005-0000-0000-0000B0650000}"/>
    <cellStyle name="Normal 18 2 6 3 5" xfId="21019" xr:uid="{00000000-0005-0000-0000-00001B520000}"/>
    <cellStyle name="Normal 18 2 6 4" xfId="12609" xr:uid="{00000000-0005-0000-0000-000041310000}"/>
    <cellStyle name="Normal 18 2 6 4 3" xfId="27707" xr:uid="{00000000-0005-0000-0000-00003B6C0000}"/>
    <cellStyle name="Normal 18 2 6 5" xfId="7588" xr:uid="{00000000-0005-0000-0000-0000A41D0000}"/>
    <cellStyle name="Normal 18 2 6 5 3" xfId="22690" xr:uid="{00000000-0005-0000-0000-0000A2580000}"/>
    <cellStyle name="Normal 18 2 6 7" xfId="17677" xr:uid="{00000000-0005-0000-0000-00000D450000}"/>
    <cellStyle name="Normal 18 2 7" xfId="3366" xr:uid="{00000000-0005-0000-0000-0000260D0000}"/>
    <cellStyle name="Normal 18 2 7 2" xfId="13444" xr:uid="{00000000-0005-0000-0000-000084340000}"/>
    <cellStyle name="Normal 18 2 7 2 3" xfId="28542" xr:uid="{00000000-0005-0000-0000-00007E6F0000}"/>
    <cellStyle name="Normal 18 2 7 3" xfId="8424" xr:uid="{00000000-0005-0000-0000-0000E8200000}"/>
    <cellStyle name="Normal 18 2 7 3 3" xfId="23525" xr:uid="{00000000-0005-0000-0000-0000E55B0000}"/>
    <cellStyle name="Normal 18 2 7 5" xfId="18512" xr:uid="{00000000-0005-0000-0000-000050480000}"/>
    <cellStyle name="Normal 18 2 8" xfId="5060" xr:uid="{00000000-0005-0000-0000-0000C4130000}"/>
    <cellStyle name="Normal 18 2 8 2" xfId="15115" xr:uid="{00000000-0005-0000-0000-00000B3B0000}"/>
    <cellStyle name="Normal 18 2 8 2 3" xfId="30213" xr:uid="{00000000-0005-0000-0000-000005760000}"/>
    <cellStyle name="Normal 18 2 8 3" xfId="10095" xr:uid="{00000000-0005-0000-0000-00006F270000}"/>
    <cellStyle name="Normal 18 2 8 3 3" xfId="25196" xr:uid="{00000000-0005-0000-0000-00006C620000}"/>
    <cellStyle name="Normal 18 2 8 5" xfId="20183" xr:uid="{00000000-0005-0000-0000-0000D74E0000}"/>
    <cellStyle name="Normal 18 2 9" xfId="11771" xr:uid="{00000000-0005-0000-0000-0000FB2D0000}"/>
    <cellStyle name="Normal 18 2 9 3" xfId="26871" xr:uid="{00000000-0005-0000-0000-0000F7680000}"/>
    <cellStyle name="Normal 19" xfId="933" xr:uid="{00000000-0005-0000-0000-0000A5030000}"/>
    <cellStyle name="Normal 19 2" xfId="1421" xr:uid="{00000000-0005-0000-0000-00008D050000}"/>
    <cellStyle name="Normal 19 2 10" xfId="6751" xr:uid="{00000000-0005-0000-0000-00005F1A0000}"/>
    <cellStyle name="Normal 19 2 10 3" xfId="21855" xr:uid="{00000000-0005-0000-0000-00005F550000}"/>
    <cellStyle name="Normal 19 2 12" xfId="16840" xr:uid="{00000000-0005-0000-0000-0000C8410000}"/>
    <cellStyle name="Normal 19 2 2" xfId="1715" xr:uid="{00000000-0005-0000-0000-0000B3060000}"/>
    <cellStyle name="Normal 19 2 2 11" xfId="16894" xr:uid="{00000000-0005-0000-0000-0000FE410000}"/>
    <cellStyle name="Normal 19 2 2 2" xfId="1823" xr:uid="{00000000-0005-0000-0000-00001F070000}"/>
    <cellStyle name="Normal 19 2 2 2 10" xfId="16998" xr:uid="{00000000-0005-0000-0000-000066420000}"/>
    <cellStyle name="Normal 19 2 2 2 2" xfId="2040" xr:uid="{00000000-0005-0000-0000-0000F8070000}"/>
    <cellStyle name="Normal 19 2 2 2 2 2" xfId="2461" xr:uid="{00000000-0005-0000-0000-00009D090000}"/>
    <cellStyle name="Normal 19 2 2 2 2 2 2" xfId="3300" xr:uid="{00000000-0005-0000-0000-0000E40C0000}"/>
    <cellStyle name="Normal 19 2 2 2 2 2 2 2" xfId="4990" xr:uid="{00000000-0005-0000-0000-00007E130000}"/>
    <cellStyle name="Normal 19 2 2 2 2 2 2 2 2" xfId="15063" xr:uid="{00000000-0005-0000-0000-0000D73A0000}"/>
    <cellStyle name="Normal 19 2 2 2 2 2 2 2 2 3" xfId="30161" xr:uid="{00000000-0005-0000-0000-0000D1750000}"/>
    <cellStyle name="Normal 19 2 2 2 2 2 2 2 3" xfId="10043" xr:uid="{00000000-0005-0000-0000-00003B270000}"/>
    <cellStyle name="Normal 19 2 2 2 2 2 2 2 3 3" xfId="25144" xr:uid="{00000000-0005-0000-0000-000038620000}"/>
    <cellStyle name="Normal 19 2 2 2 2 2 2 2 5" xfId="20131" xr:uid="{00000000-0005-0000-0000-0000A34E0000}"/>
    <cellStyle name="Normal 19 2 2 2 2 2 2 3" xfId="6682" xr:uid="{00000000-0005-0000-0000-00001A1A0000}"/>
    <cellStyle name="Normal 19 2 2 2 2 2 2 3 2" xfId="16734" xr:uid="{00000000-0005-0000-0000-00005E410000}"/>
    <cellStyle name="Normal 19 2 2 2 2 2 2 3 3" xfId="11714" xr:uid="{00000000-0005-0000-0000-0000C22D0000}"/>
    <cellStyle name="Normal 19 2 2 2 2 2 2 3 3 3" xfId="26815" xr:uid="{00000000-0005-0000-0000-0000BF680000}"/>
    <cellStyle name="Normal 19 2 2 2 2 2 2 3 5" xfId="21802" xr:uid="{00000000-0005-0000-0000-00002A550000}"/>
    <cellStyle name="Normal 19 2 2 2 2 2 2 4" xfId="13392" xr:uid="{00000000-0005-0000-0000-000050340000}"/>
    <cellStyle name="Normal 19 2 2 2 2 2 2 4 3" xfId="28490" xr:uid="{00000000-0005-0000-0000-00004A6F0000}"/>
    <cellStyle name="Normal 19 2 2 2 2 2 2 5" xfId="8371" xr:uid="{00000000-0005-0000-0000-0000B3200000}"/>
    <cellStyle name="Normal 19 2 2 2 2 2 2 5 3" xfId="23473" xr:uid="{00000000-0005-0000-0000-0000B15B0000}"/>
    <cellStyle name="Normal 19 2 2 2 2 2 2 7" xfId="18460" xr:uid="{00000000-0005-0000-0000-00001C480000}"/>
    <cellStyle name="Normal 19 2 2 2 2 2 3" xfId="4153" xr:uid="{00000000-0005-0000-0000-000039100000}"/>
    <cellStyle name="Normal 19 2 2 2 2 2 3 2" xfId="14227" xr:uid="{00000000-0005-0000-0000-000093370000}"/>
    <cellStyle name="Normal 19 2 2 2 2 2 3 2 3" xfId="29325" xr:uid="{00000000-0005-0000-0000-00008D720000}"/>
    <cellStyle name="Normal 19 2 2 2 2 2 3 3" xfId="9207" xr:uid="{00000000-0005-0000-0000-0000F7230000}"/>
    <cellStyle name="Normal 19 2 2 2 2 2 3 3 3" xfId="24308" xr:uid="{00000000-0005-0000-0000-0000F45E0000}"/>
    <cellStyle name="Normal 19 2 2 2 2 2 3 5" xfId="19295" xr:uid="{00000000-0005-0000-0000-00005F4B0000}"/>
    <cellStyle name="Normal 19 2 2 2 2 2 4" xfId="5846" xr:uid="{00000000-0005-0000-0000-0000D6160000}"/>
    <cellStyle name="Normal 19 2 2 2 2 2 4 2" xfId="15898" xr:uid="{00000000-0005-0000-0000-00001A3E0000}"/>
    <cellStyle name="Normal 19 2 2 2 2 2 4 3" xfId="10878" xr:uid="{00000000-0005-0000-0000-00007E2A0000}"/>
    <cellStyle name="Normal 19 2 2 2 2 2 4 3 3" xfId="25979" xr:uid="{00000000-0005-0000-0000-00007B650000}"/>
    <cellStyle name="Normal 19 2 2 2 2 2 4 5" xfId="20966" xr:uid="{00000000-0005-0000-0000-0000E6510000}"/>
    <cellStyle name="Normal 19 2 2 2 2 2 5" xfId="12556" xr:uid="{00000000-0005-0000-0000-00000C310000}"/>
    <cellStyle name="Normal 19 2 2 2 2 2 5 3" xfId="27654" xr:uid="{00000000-0005-0000-0000-0000066C0000}"/>
    <cellStyle name="Normal 19 2 2 2 2 2 6" xfId="7535" xr:uid="{00000000-0005-0000-0000-00006F1D0000}"/>
    <cellStyle name="Normal 19 2 2 2 2 2 6 3" xfId="22637" xr:uid="{00000000-0005-0000-0000-00006D580000}"/>
    <cellStyle name="Normal 19 2 2 2 2 2 8" xfId="17624" xr:uid="{00000000-0005-0000-0000-0000D8440000}"/>
    <cellStyle name="Normal 19 2 2 2 2 3" xfId="2882" xr:uid="{00000000-0005-0000-0000-0000420B0000}"/>
    <cellStyle name="Normal 19 2 2 2 2 3 2" xfId="4572" xr:uid="{00000000-0005-0000-0000-0000DC110000}"/>
    <cellStyle name="Normal 19 2 2 2 2 3 2 2" xfId="14645" xr:uid="{00000000-0005-0000-0000-000035390000}"/>
    <cellStyle name="Normal 19 2 2 2 2 3 2 2 3" xfId="29743" xr:uid="{00000000-0005-0000-0000-00002F740000}"/>
    <cellStyle name="Normal 19 2 2 2 2 3 2 3" xfId="9625" xr:uid="{00000000-0005-0000-0000-000099250000}"/>
    <cellStyle name="Normal 19 2 2 2 2 3 2 3 3" xfId="24726" xr:uid="{00000000-0005-0000-0000-000096600000}"/>
    <cellStyle name="Normal 19 2 2 2 2 3 2 5" xfId="19713" xr:uid="{00000000-0005-0000-0000-0000014D0000}"/>
    <cellStyle name="Normal 19 2 2 2 2 3 3" xfId="6264" xr:uid="{00000000-0005-0000-0000-000078180000}"/>
    <cellStyle name="Normal 19 2 2 2 2 3 3 2" xfId="16316" xr:uid="{00000000-0005-0000-0000-0000BC3F0000}"/>
    <cellStyle name="Normal 19 2 2 2 2 3 3 3" xfId="11296" xr:uid="{00000000-0005-0000-0000-0000202C0000}"/>
    <cellStyle name="Normal 19 2 2 2 2 3 3 3 3" xfId="26397" xr:uid="{00000000-0005-0000-0000-00001D670000}"/>
    <cellStyle name="Normal 19 2 2 2 2 3 3 5" xfId="21384" xr:uid="{00000000-0005-0000-0000-000088530000}"/>
    <cellStyle name="Normal 19 2 2 2 2 3 4" xfId="12974" xr:uid="{00000000-0005-0000-0000-0000AE320000}"/>
    <cellStyle name="Normal 19 2 2 2 2 3 4 3" xfId="28072" xr:uid="{00000000-0005-0000-0000-0000A86D0000}"/>
    <cellStyle name="Normal 19 2 2 2 2 3 5" xfId="7953" xr:uid="{00000000-0005-0000-0000-0000111F0000}"/>
    <cellStyle name="Normal 19 2 2 2 2 3 5 3" xfId="23055" xr:uid="{00000000-0005-0000-0000-00000F5A0000}"/>
    <cellStyle name="Normal 19 2 2 2 2 3 7" xfId="18042" xr:uid="{00000000-0005-0000-0000-00007A460000}"/>
    <cellStyle name="Normal 19 2 2 2 2 4" xfId="3735" xr:uid="{00000000-0005-0000-0000-0000970E0000}"/>
    <cellStyle name="Normal 19 2 2 2 2 4 2" xfId="13809" xr:uid="{00000000-0005-0000-0000-0000F1350000}"/>
    <cellStyle name="Normal 19 2 2 2 2 4 2 3" xfId="28907" xr:uid="{00000000-0005-0000-0000-0000EB700000}"/>
    <cellStyle name="Normal 19 2 2 2 2 4 3" xfId="8789" xr:uid="{00000000-0005-0000-0000-000055220000}"/>
    <cellStyle name="Normal 19 2 2 2 2 4 3 3" xfId="23890" xr:uid="{00000000-0005-0000-0000-0000525D0000}"/>
    <cellStyle name="Normal 19 2 2 2 2 4 5" xfId="18877" xr:uid="{00000000-0005-0000-0000-0000BD490000}"/>
    <cellStyle name="Normal 19 2 2 2 2 5" xfId="5428" xr:uid="{00000000-0005-0000-0000-000034150000}"/>
    <cellStyle name="Normal 19 2 2 2 2 5 2" xfId="15480" xr:uid="{00000000-0005-0000-0000-0000783C0000}"/>
    <cellStyle name="Normal 19 2 2 2 2 5 2 3" xfId="30578" xr:uid="{00000000-0005-0000-0000-000072770000}"/>
    <cellStyle name="Normal 19 2 2 2 2 5 3" xfId="10460" xr:uid="{00000000-0005-0000-0000-0000DC280000}"/>
    <cellStyle name="Normal 19 2 2 2 2 5 3 3" xfId="25561" xr:uid="{00000000-0005-0000-0000-0000D9630000}"/>
    <cellStyle name="Normal 19 2 2 2 2 5 5" xfId="20548" xr:uid="{00000000-0005-0000-0000-000044500000}"/>
    <cellStyle name="Normal 19 2 2 2 2 6" xfId="12138" xr:uid="{00000000-0005-0000-0000-00006A2F0000}"/>
    <cellStyle name="Normal 19 2 2 2 2 6 3" xfId="27236" xr:uid="{00000000-0005-0000-0000-0000646A0000}"/>
    <cellStyle name="Normal 19 2 2 2 2 7" xfId="7117" xr:uid="{00000000-0005-0000-0000-0000CD1B0000}"/>
    <cellStyle name="Normal 19 2 2 2 2 7 3" xfId="22219" xr:uid="{00000000-0005-0000-0000-0000CB560000}"/>
    <cellStyle name="Normal 19 2 2 2 2 9" xfId="17206" xr:uid="{00000000-0005-0000-0000-000036430000}"/>
    <cellStyle name="Normal 19 2 2 2 3" xfId="2253" xr:uid="{00000000-0005-0000-0000-0000CD080000}"/>
    <cellStyle name="Normal 19 2 2 2 3 2" xfId="3092" xr:uid="{00000000-0005-0000-0000-0000140C0000}"/>
    <cellStyle name="Normal 19 2 2 2 3 2 2" xfId="4782" xr:uid="{00000000-0005-0000-0000-0000AE120000}"/>
    <cellStyle name="Normal 19 2 2 2 3 2 2 2" xfId="14855" xr:uid="{00000000-0005-0000-0000-0000073A0000}"/>
    <cellStyle name="Normal 19 2 2 2 3 2 2 2 3" xfId="29953" xr:uid="{00000000-0005-0000-0000-000001750000}"/>
    <cellStyle name="Normal 19 2 2 2 3 2 2 3" xfId="9835" xr:uid="{00000000-0005-0000-0000-00006B260000}"/>
    <cellStyle name="Normal 19 2 2 2 3 2 2 3 3" xfId="24936" xr:uid="{00000000-0005-0000-0000-000068610000}"/>
    <cellStyle name="Normal 19 2 2 2 3 2 2 5" xfId="19923" xr:uid="{00000000-0005-0000-0000-0000D34D0000}"/>
    <cellStyle name="Normal 19 2 2 2 3 2 3" xfId="6474" xr:uid="{00000000-0005-0000-0000-00004A190000}"/>
    <cellStyle name="Normal 19 2 2 2 3 2 3 2" xfId="16526" xr:uid="{00000000-0005-0000-0000-00008E400000}"/>
    <cellStyle name="Normal 19 2 2 2 3 2 3 3" xfId="11506" xr:uid="{00000000-0005-0000-0000-0000F22C0000}"/>
    <cellStyle name="Normal 19 2 2 2 3 2 3 3 3" xfId="26607" xr:uid="{00000000-0005-0000-0000-0000EF670000}"/>
    <cellStyle name="Normal 19 2 2 2 3 2 3 5" xfId="21594" xr:uid="{00000000-0005-0000-0000-00005A540000}"/>
    <cellStyle name="Normal 19 2 2 2 3 2 4" xfId="13184" xr:uid="{00000000-0005-0000-0000-000080330000}"/>
    <cellStyle name="Normal 19 2 2 2 3 2 4 3" xfId="28282" xr:uid="{00000000-0005-0000-0000-00007A6E0000}"/>
    <cellStyle name="Normal 19 2 2 2 3 2 5" xfId="8163" xr:uid="{00000000-0005-0000-0000-0000E31F0000}"/>
    <cellStyle name="Normal 19 2 2 2 3 2 5 3" xfId="23265" xr:uid="{00000000-0005-0000-0000-0000E15A0000}"/>
    <cellStyle name="Normal 19 2 2 2 3 2 7" xfId="18252" xr:uid="{00000000-0005-0000-0000-00004C470000}"/>
    <cellStyle name="Normal 19 2 2 2 3 3" xfId="3945" xr:uid="{00000000-0005-0000-0000-0000690F0000}"/>
    <cellStyle name="Normal 19 2 2 2 3 3 2" xfId="14019" xr:uid="{00000000-0005-0000-0000-0000C3360000}"/>
    <cellStyle name="Normal 19 2 2 2 3 3 2 3" xfId="29117" xr:uid="{00000000-0005-0000-0000-0000BD710000}"/>
    <cellStyle name="Normal 19 2 2 2 3 3 3" xfId="8999" xr:uid="{00000000-0005-0000-0000-000027230000}"/>
    <cellStyle name="Normal 19 2 2 2 3 3 3 3" xfId="24100" xr:uid="{00000000-0005-0000-0000-0000245E0000}"/>
    <cellStyle name="Normal 19 2 2 2 3 3 5" xfId="19087" xr:uid="{00000000-0005-0000-0000-00008F4A0000}"/>
    <cellStyle name="Normal 19 2 2 2 3 4" xfId="5638" xr:uid="{00000000-0005-0000-0000-000006160000}"/>
    <cellStyle name="Normal 19 2 2 2 3 4 2" xfId="15690" xr:uid="{00000000-0005-0000-0000-00004A3D0000}"/>
    <cellStyle name="Normal 19 2 2 2 3 4 2 3" xfId="30788" xr:uid="{00000000-0005-0000-0000-000044780000}"/>
    <cellStyle name="Normal 19 2 2 2 3 4 3" xfId="10670" xr:uid="{00000000-0005-0000-0000-0000AE290000}"/>
    <cellStyle name="Normal 19 2 2 2 3 4 3 3" xfId="25771" xr:uid="{00000000-0005-0000-0000-0000AB640000}"/>
    <cellStyle name="Normal 19 2 2 2 3 4 5" xfId="20758" xr:uid="{00000000-0005-0000-0000-000016510000}"/>
    <cellStyle name="Normal 19 2 2 2 3 5" xfId="12348" xr:uid="{00000000-0005-0000-0000-00003C300000}"/>
    <cellStyle name="Normal 19 2 2 2 3 5 3" xfId="27446" xr:uid="{00000000-0005-0000-0000-0000366B0000}"/>
    <cellStyle name="Normal 19 2 2 2 3 6" xfId="7327" xr:uid="{00000000-0005-0000-0000-00009F1C0000}"/>
    <cellStyle name="Normal 19 2 2 2 3 6 3" xfId="22429" xr:uid="{00000000-0005-0000-0000-00009D570000}"/>
    <cellStyle name="Normal 19 2 2 2 3 8" xfId="17416" xr:uid="{00000000-0005-0000-0000-000008440000}"/>
    <cellStyle name="Normal 19 2 2 2 4" xfId="2674" xr:uid="{00000000-0005-0000-0000-0000720A0000}"/>
    <cellStyle name="Normal 19 2 2 2 4 2" xfId="4364" xr:uid="{00000000-0005-0000-0000-00000C110000}"/>
    <cellStyle name="Normal 19 2 2 2 4 2 2" xfId="14437" xr:uid="{00000000-0005-0000-0000-000065380000}"/>
    <cellStyle name="Normal 19 2 2 2 4 2 2 3" xfId="29535" xr:uid="{00000000-0005-0000-0000-00005F730000}"/>
    <cellStyle name="Normal 19 2 2 2 4 2 3" xfId="9417" xr:uid="{00000000-0005-0000-0000-0000C9240000}"/>
    <cellStyle name="Normal 19 2 2 2 4 2 3 3" xfId="24518" xr:uid="{00000000-0005-0000-0000-0000C65F0000}"/>
    <cellStyle name="Normal 19 2 2 2 4 2 5" xfId="19505" xr:uid="{00000000-0005-0000-0000-0000314C0000}"/>
    <cellStyle name="Normal 19 2 2 2 4 3" xfId="6056" xr:uid="{00000000-0005-0000-0000-0000A8170000}"/>
    <cellStyle name="Normal 19 2 2 2 4 3 2" xfId="16108" xr:uid="{00000000-0005-0000-0000-0000EC3E0000}"/>
    <cellStyle name="Normal 19 2 2 2 4 3 3" xfId="11088" xr:uid="{00000000-0005-0000-0000-0000502B0000}"/>
    <cellStyle name="Normal 19 2 2 2 4 3 3 3" xfId="26189" xr:uid="{00000000-0005-0000-0000-00004D660000}"/>
    <cellStyle name="Normal 19 2 2 2 4 3 5" xfId="21176" xr:uid="{00000000-0005-0000-0000-0000B8520000}"/>
    <cellStyle name="Normal 19 2 2 2 4 4" xfId="12766" xr:uid="{00000000-0005-0000-0000-0000DE310000}"/>
    <cellStyle name="Normal 19 2 2 2 4 4 3" xfId="27864" xr:uid="{00000000-0005-0000-0000-0000D86C0000}"/>
    <cellStyle name="Normal 19 2 2 2 4 5" xfId="7745" xr:uid="{00000000-0005-0000-0000-0000411E0000}"/>
    <cellStyle name="Normal 19 2 2 2 4 5 3" xfId="22847" xr:uid="{00000000-0005-0000-0000-00003F590000}"/>
    <cellStyle name="Normal 19 2 2 2 4 7" xfId="17834" xr:uid="{00000000-0005-0000-0000-0000AA450000}"/>
    <cellStyle name="Normal 19 2 2 2 5" xfId="3527" xr:uid="{00000000-0005-0000-0000-0000C70D0000}"/>
    <cellStyle name="Normal 19 2 2 2 5 2" xfId="13601" xr:uid="{00000000-0005-0000-0000-000021350000}"/>
    <cellStyle name="Normal 19 2 2 2 5 2 3" xfId="28699" xr:uid="{00000000-0005-0000-0000-00001B700000}"/>
    <cellStyle name="Normal 19 2 2 2 5 3" xfId="8581" xr:uid="{00000000-0005-0000-0000-000085210000}"/>
    <cellStyle name="Normal 19 2 2 2 5 3 3" xfId="23682" xr:uid="{00000000-0005-0000-0000-0000825C0000}"/>
    <cellStyle name="Normal 19 2 2 2 5 5" xfId="18669" xr:uid="{00000000-0005-0000-0000-0000ED480000}"/>
    <cellStyle name="Normal 19 2 2 2 6" xfId="5220" xr:uid="{00000000-0005-0000-0000-000064140000}"/>
    <cellStyle name="Normal 19 2 2 2 6 2" xfId="15272" xr:uid="{00000000-0005-0000-0000-0000A83B0000}"/>
    <cellStyle name="Normal 19 2 2 2 6 2 3" xfId="30370" xr:uid="{00000000-0005-0000-0000-0000A2760000}"/>
    <cellStyle name="Normal 19 2 2 2 6 3" xfId="10252" xr:uid="{00000000-0005-0000-0000-00000C280000}"/>
    <cellStyle name="Normal 19 2 2 2 6 3 3" xfId="25353" xr:uid="{00000000-0005-0000-0000-000009630000}"/>
    <cellStyle name="Normal 19 2 2 2 6 5" xfId="20340" xr:uid="{00000000-0005-0000-0000-0000744F0000}"/>
    <cellStyle name="Normal 19 2 2 2 7" xfId="11930" xr:uid="{00000000-0005-0000-0000-00009A2E0000}"/>
    <cellStyle name="Normal 19 2 2 2 7 3" xfId="27028" xr:uid="{00000000-0005-0000-0000-000094690000}"/>
    <cellStyle name="Normal 19 2 2 2 8" xfId="6909" xr:uid="{00000000-0005-0000-0000-0000FD1A0000}"/>
    <cellStyle name="Normal 19 2 2 2 8 3" xfId="22011" xr:uid="{00000000-0005-0000-0000-0000FB550000}"/>
    <cellStyle name="Normal 19 2 2 3" xfId="1936" xr:uid="{00000000-0005-0000-0000-000090070000}"/>
    <cellStyle name="Normal 19 2 2 3 2" xfId="2357" xr:uid="{00000000-0005-0000-0000-000035090000}"/>
    <cellStyle name="Normal 19 2 2 3 2 2" xfId="3196" xr:uid="{00000000-0005-0000-0000-00007C0C0000}"/>
    <cellStyle name="Normal 19 2 2 3 2 2 2" xfId="4886" xr:uid="{00000000-0005-0000-0000-000016130000}"/>
    <cellStyle name="Normal 19 2 2 3 2 2 2 2" xfId="14959" xr:uid="{00000000-0005-0000-0000-00006F3A0000}"/>
    <cellStyle name="Normal 19 2 2 3 2 2 2 2 3" xfId="30057" xr:uid="{00000000-0005-0000-0000-000069750000}"/>
    <cellStyle name="Normal 19 2 2 3 2 2 2 3" xfId="9939" xr:uid="{00000000-0005-0000-0000-0000D3260000}"/>
    <cellStyle name="Normal 19 2 2 3 2 2 2 3 3" xfId="25040" xr:uid="{00000000-0005-0000-0000-0000D0610000}"/>
    <cellStyle name="Normal 19 2 2 3 2 2 2 5" xfId="20027" xr:uid="{00000000-0005-0000-0000-00003B4E0000}"/>
    <cellStyle name="Normal 19 2 2 3 2 2 3" xfId="6578" xr:uid="{00000000-0005-0000-0000-0000B2190000}"/>
    <cellStyle name="Normal 19 2 2 3 2 2 3 2" xfId="16630" xr:uid="{00000000-0005-0000-0000-0000F6400000}"/>
    <cellStyle name="Normal 19 2 2 3 2 2 3 3" xfId="11610" xr:uid="{00000000-0005-0000-0000-00005A2D0000}"/>
    <cellStyle name="Normal 19 2 2 3 2 2 3 3 3" xfId="26711" xr:uid="{00000000-0005-0000-0000-000057680000}"/>
    <cellStyle name="Normal 19 2 2 3 2 2 3 5" xfId="21698" xr:uid="{00000000-0005-0000-0000-0000C2540000}"/>
    <cellStyle name="Normal 19 2 2 3 2 2 4" xfId="13288" xr:uid="{00000000-0005-0000-0000-0000E8330000}"/>
    <cellStyle name="Normal 19 2 2 3 2 2 4 3" xfId="28386" xr:uid="{00000000-0005-0000-0000-0000E26E0000}"/>
    <cellStyle name="Normal 19 2 2 3 2 2 5" xfId="8267" xr:uid="{00000000-0005-0000-0000-00004B200000}"/>
    <cellStyle name="Normal 19 2 2 3 2 2 5 3" xfId="23369" xr:uid="{00000000-0005-0000-0000-0000495B0000}"/>
    <cellStyle name="Normal 19 2 2 3 2 2 7" xfId="18356" xr:uid="{00000000-0005-0000-0000-0000B4470000}"/>
    <cellStyle name="Normal 19 2 2 3 2 3" xfId="4049" xr:uid="{00000000-0005-0000-0000-0000D10F0000}"/>
    <cellStyle name="Normal 19 2 2 3 2 3 2" xfId="14123" xr:uid="{00000000-0005-0000-0000-00002B370000}"/>
    <cellStyle name="Normal 19 2 2 3 2 3 2 3" xfId="29221" xr:uid="{00000000-0005-0000-0000-000025720000}"/>
    <cellStyle name="Normal 19 2 2 3 2 3 3" xfId="9103" xr:uid="{00000000-0005-0000-0000-00008F230000}"/>
    <cellStyle name="Normal 19 2 2 3 2 3 3 3" xfId="24204" xr:uid="{00000000-0005-0000-0000-00008C5E0000}"/>
    <cellStyle name="Normal 19 2 2 3 2 3 5" xfId="19191" xr:uid="{00000000-0005-0000-0000-0000F74A0000}"/>
    <cellStyle name="Normal 19 2 2 3 2 4" xfId="5742" xr:uid="{00000000-0005-0000-0000-00006E160000}"/>
    <cellStyle name="Normal 19 2 2 3 2 4 2" xfId="15794" xr:uid="{00000000-0005-0000-0000-0000B23D0000}"/>
    <cellStyle name="Normal 19 2 2 3 2 4 2 3" xfId="30892" xr:uid="{00000000-0005-0000-0000-0000AC780000}"/>
    <cellStyle name="Normal 19 2 2 3 2 4 3" xfId="10774" xr:uid="{00000000-0005-0000-0000-0000162A0000}"/>
    <cellStyle name="Normal 19 2 2 3 2 4 3 3" xfId="25875" xr:uid="{00000000-0005-0000-0000-000013650000}"/>
    <cellStyle name="Normal 19 2 2 3 2 4 5" xfId="20862" xr:uid="{00000000-0005-0000-0000-00007E510000}"/>
    <cellStyle name="Normal 19 2 2 3 2 5" xfId="12452" xr:uid="{00000000-0005-0000-0000-0000A4300000}"/>
    <cellStyle name="Normal 19 2 2 3 2 5 3" xfId="27550" xr:uid="{00000000-0005-0000-0000-00009E6B0000}"/>
    <cellStyle name="Normal 19 2 2 3 2 6" xfId="7431" xr:uid="{00000000-0005-0000-0000-0000071D0000}"/>
    <cellStyle name="Normal 19 2 2 3 2 6 3" xfId="22533" xr:uid="{00000000-0005-0000-0000-000005580000}"/>
    <cellStyle name="Normal 19 2 2 3 2 8" xfId="17520" xr:uid="{00000000-0005-0000-0000-000070440000}"/>
    <cellStyle name="Normal 19 2 2 3 3" xfId="2778" xr:uid="{00000000-0005-0000-0000-0000DA0A0000}"/>
    <cellStyle name="Normal 19 2 2 3 3 2" xfId="4468" xr:uid="{00000000-0005-0000-0000-000074110000}"/>
    <cellStyle name="Normal 19 2 2 3 3 2 2" xfId="14541" xr:uid="{00000000-0005-0000-0000-0000CD380000}"/>
    <cellStyle name="Normal 19 2 2 3 3 2 2 3" xfId="29639" xr:uid="{00000000-0005-0000-0000-0000C7730000}"/>
    <cellStyle name="Normal 19 2 2 3 3 2 3" xfId="9521" xr:uid="{00000000-0005-0000-0000-000031250000}"/>
    <cellStyle name="Normal 19 2 2 3 3 2 3 3" xfId="24622" xr:uid="{00000000-0005-0000-0000-00002E600000}"/>
    <cellStyle name="Normal 19 2 2 3 3 2 5" xfId="19609" xr:uid="{00000000-0005-0000-0000-0000994C0000}"/>
    <cellStyle name="Normal 19 2 2 3 3 3" xfId="6160" xr:uid="{00000000-0005-0000-0000-000010180000}"/>
    <cellStyle name="Normal 19 2 2 3 3 3 2" xfId="16212" xr:uid="{00000000-0005-0000-0000-0000543F0000}"/>
    <cellStyle name="Normal 19 2 2 3 3 3 3" xfId="11192" xr:uid="{00000000-0005-0000-0000-0000B82B0000}"/>
    <cellStyle name="Normal 19 2 2 3 3 3 3 3" xfId="26293" xr:uid="{00000000-0005-0000-0000-0000B5660000}"/>
    <cellStyle name="Normal 19 2 2 3 3 3 5" xfId="21280" xr:uid="{00000000-0005-0000-0000-000020530000}"/>
    <cellStyle name="Normal 19 2 2 3 3 4" xfId="12870" xr:uid="{00000000-0005-0000-0000-000046320000}"/>
    <cellStyle name="Normal 19 2 2 3 3 4 3" xfId="27968" xr:uid="{00000000-0005-0000-0000-0000406D0000}"/>
    <cellStyle name="Normal 19 2 2 3 3 5" xfId="7849" xr:uid="{00000000-0005-0000-0000-0000A91E0000}"/>
    <cellStyle name="Normal 19 2 2 3 3 5 3" xfId="22951" xr:uid="{00000000-0005-0000-0000-0000A7590000}"/>
    <cellStyle name="Normal 19 2 2 3 3 7" xfId="17938" xr:uid="{00000000-0005-0000-0000-000012460000}"/>
    <cellStyle name="Normal 19 2 2 3 4" xfId="3631" xr:uid="{00000000-0005-0000-0000-00002F0E0000}"/>
    <cellStyle name="Normal 19 2 2 3 4 2" xfId="13705" xr:uid="{00000000-0005-0000-0000-000089350000}"/>
    <cellStyle name="Normal 19 2 2 3 4 2 3" xfId="28803" xr:uid="{00000000-0005-0000-0000-000083700000}"/>
    <cellStyle name="Normal 19 2 2 3 4 3" xfId="8685" xr:uid="{00000000-0005-0000-0000-0000ED210000}"/>
    <cellStyle name="Normal 19 2 2 3 4 3 3" xfId="23786" xr:uid="{00000000-0005-0000-0000-0000EA5C0000}"/>
    <cellStyle name="Normal 19 2 2 3 4 5" xfId="18773" xr:uid="{00000000-0005-0000-0000-000055490000}"/>
    <cellStyle name="Normal 19 2 2 3 5" xfId="5324" xr:uid="{00000000-0005-0000-0000-0000CC140000}"/>
    <cellStyle name="Normal 19 2 2 3 5 2" xfId="15376" xr:uid="{00000000-0005-0000-0000-0000103C0000}"/>
    <cellStyle name="Normal 19 2 2 3 5 2 3" xfId="30474" xr:uid="{00000000-0005-0000-0000-00000A770000}"/>
    <cellStyle name="Normal 19 2 2 3 5 3" xfId="10356" xr:uid="{00000000-0005-0000-0000-000074280000}"/>
    <cellStyle name="Normal 19 2 2 3 5 3 3" xfId="25457" xr:uid="{00000000-0005-0000-0000-000071630000}"/>
    <cellStyle name="Normal 19 2 2 3 5 5" xfId="20444" xr:uid="{00000000-0005-0000-0000-0000DC4F0000}"/>
    <cellStyle name="Normal 19 2 2 3 6" xfId="12034" xr:uid="{00000000-0005-0000-0000-0000022F0000}"/>
    <cellStyle name="Normal 19 2 2 3 6 3" xfId="27132" xr:uid="{00000000-0005-0000-0000-0000FC690000}"/>
    <cellStyle name="Normal 19 2 2 3 7" xfId="7013" xr:uid="{00000000-0005-0000-0000-0000651B0000}"/>
    <cellStyle name="Normal 19 2 2 3 7 3" xfId="22115" xr:uid="{00000000-0005-0000-0000-000063560000}"/>
    <cellStyle name="Normal 19 2 2 3 9" xfId="17102" xr:uid="{00000000-0005-0000-0000-0000CE420000}"/>
    <cellStyle name="Normal 19 2 2 4" xfId="2149" xr:uid="{00000000-0005-0000-0000-000065080000}"/>
    <cellStyle name="Normal 19 2 2 4 2" xfId="2988" xr:uid="{00000000-0005-0000-0000-0000AC0B0000}"/>
    <cellStyle name="Normal 19 2 2 4 2 2" xfId="4678" xr:uid="{00000000-0005-0000-0000-000046120000}"/>
    <cellStyle name="Normal 19 2 2 4 2 2 2" xfId="14751" xr:uid="{00000000-0005-0000-0000-00009F390000}"/>
    <cellStyle name="Normal 19 2 2 4 2 2 2 3" xfId="29849" xr:uid="{00000000-0005-0000-0000-000099740000}"/>
    <cellStyle name="Normal 19 2 2 4 2 2 3" xfId="9731" xr:uid="{00000000-0005-0000-0000-000003260000}"/>
    <cellStyle name="Normal 19 2 2 4 2 2 3 3" xfId="24832" xr:uid="{00000000-0005-0000-0000-000000610000}"/>
    <cellStyle name="Normal 19 2 2 4 2 2 5" xfId="19819" xr:uid="{00000000-0005-0000-0000-00006B4D0000}"/>
    <cellStyle name="Normal 19 2 2 4 2 3" xfId="6370" xr:uid="{00000000-0005-0000-0000-0000E2180000}"/>
    <cellStyle name="Normal 19 2 2 4 2 3 2" xfId="16422" xr:uid="{00000000-0005-0000-0000-000026400000}"/>
    <cellStyle name="Normal 19 2 2 4 2 3 3" xfId="11402" xr:uid="{00000000-0005-0000-0000-00008A2C0000}"/>
    <cellStyle name="Normal 19 2 2 4 2 3 3 3" xfId="26503" xr:uid="{00000000-0005-0000-0000-000087670000}"/>
    <cellStyle name="Normal 19 2 2 4 2 3 5" xfId="21490" xr:uid="{00000000-0005-0000-0000-0000F2530000}"/>
    <cellStyle name="Normal 19 2 2 4 2 4" xfId="13080" xr:uid="{00000000-0005-0000-0000-000018330000}"/>
    <cellStyle name="Normal 19 2 2 4 2 4 3" xfId="28178" xr:uid="{00000000-0005-0000-0000-0000126E0000}"/>
    <cellStyle name="Normal 19 2 2 4 2 5" xfId="8059" xr:uid="{00000000-0005-0000-0000-00007B1F0000}"/>
    <cellStyle name="Normal 19 2 2 4 2 5 3" xfId="23161" xr:uid="{00000000-0005-0000-0000-0000795A0000}"/>
    <cellStyle name="Normal 19 2 2 4 2 7" xfId="18148" xr:uid="{00000000-0005-0000-0000-0000E4460000}"/>
    <cellStyle name="Normal 19 2 2 4 3" xfId="3841" xr:uid="{00000000-0005-0000-0000-0000010F0000}"/>
    <cellStyle name="Normal 19 2 2 4 3 2" xfId="13915" xr:uid="{00000000-0005-0000-0000-00005B360000}"/>
    <cellStyle name="Normal 19 2 2 4 3 2 3" xfId="29013" xr:uid="{00000000-0005-0000-0000-000055710000}"/>
    <cellStyle name="Normal 19 2 2 4 3 3" xfId="8895" xr:uid="{00000000-0005-0000-0000-0000BF220000}"/>
    <cellStyle name="Normal 19 2 2 4 3 3 3" xfId="23996" xr:uid="{00000000-0005-0000-0000-0000BC5D0000}"/>
    <cellStyle name="Normal 19 2 2 4 3 5" xfId="18983" xr:uid="{00000000-0005-0000-0000-0000274A0000}"/>
    <cellStyle name="Normal 19 2 2 4 4" xfId="5534" xr:uid="{00000000-0005-0000-0000-00009E150000}"/>
    <cellStyle name="Normal 19 2 2 4 4 2" xfId="15586" xr:uid="{00000000-0005-0000-0000-0000E23C0000}"/>
    <cellStyle name="Normal 19 2 2 4 4 2 3" xfId="30684" xr:uid="{00000000-0005-0000-0000-0000DC770000}"/>
    <cellStyle name="Normal 19 2 2 4 4 3" xfId="10566" xr:uid="{00000000-0005-0000-0000-000046290000}"/>
    <cellStyle name="Normal 19 2 2 4 4 3 3" xfId="25667" xr:uid="{00000000-0005-0000-0000-000043640000}"/>
    <cellStyle name="Normal 19 2 2 4 4 5" xfId="20654" xr:uid="{00000000-0005-0000-0000-0000AE500000}"/>
    <cellStyle name="Normal 19 2 2 4 5" xfId="12244" xr:uid="{00000000-0005-0000-0000-0000D42F0000}"/>
    <cellStyle name="Normal 19 2 2 4 5 3" xfId="27342" xr:uid="{00000000-0005-0000-0000-0000CE6A0000}"/>
    <cellStyle name="Normal 19 2 2 4 6" xfId="7223" xr:uid="{00000000-0005-0000-0000-0000371C0000}"/>
    <cellStyle name="Normal 19 2 2 4 6 3" xfId="22325" xr:uid="{00000000-0005-0000-0000-000035570000}"/>
    <cellStyle name="Normal 19 2 2 4 8" xfId="17312" xr:uid="{00000000-0005-0000-0000-0000A0430000}"/>
    <cellStyle name="Normal 19 2 2 5" xfId="2570" xr:uid="{00000000-0005-0000-0000-00000A0A0000}"/>
    <cellStyle name="Normal 19 2 2 5 2" xfId="4260" xr:uid="{00000000-0005-0000-0000-0000A4100000}"/>
    <cellStyle name="Normal 19 2 2 5 2 2" xfId="14333" xr:uid="{00000000-0005-0000-0000-0000FD370000}"/>
    <cellStyle name="Normal 19 2 2 5 2 2 3" xfId="29431" xr:uid="{00000000-0005-0000-0000-0000F7720000}"/>
    <cellStyle name="Normal 19 2 2 5 2 3" xfId="9313" xr:uid="{00000000-0005-0000-0000-000061240000}"/>
    <cellStyle name="Normal 19 2 2 5 2 3 3" xfId="24414" xr:uid="{00000000-0005-0000-0000-00005E5F0000}"/>
    <cellStyle name="Normal 19 2 2 5 2 5" xfId="19401" xr:uid="{00000000-0005-0000-0000-0000C94B0000}"/>
    <cellStyle name="Normal 19 2 2 5 3" xfId="5952" xr:uid="{00000000-0005-0000-0000-000040170000}"/>
    <cellStyle name="Normal 19 2 2 5 3 2" xfId="16004" xr:uid="{00000000-0005-0000-0000-0000843E0000}"/>
    <cellStyle name="Normal 19 2 2 5 3 3" xfId="10984" xr:uid="{00000000-0005-0000-0000-0000E82A0000}"/>
    <cellStyle name="Normal 19 2 2 5 3 3 3" xfId="26085" xr:uid="{00000000-0005-0000-0000-0000E5650000}"/>
    <cellStyle name="Normal 19 2 2 5 3 5" xfId="21072" xr:uid="{00000000-0005-0000-0000-000050520000}"/>
    <cellStyle name="Normal 19 2 2 5 4" xfId="12662" xr:uid="{00000000-0005-0000-0000-000076310000}"/>
    <cellStyle name="Normal 19 2 2 5 4 3" xfId="27760" xr:uid="{00000000-0005-0000-0000-0000706C0000}"/>
    <cellStyle name="Normal 19 2 2 5 5" xfId="7641" xr:uid="{00000000-0005-0000-0000-0000D91D0000}"/>
    <cellStyle name="Normal 19 2 2 5 5 3" xfId="22743" xr:uid="{00000000-0005-0000-0000-0000D7580000}"/>
    <cellStyle name="Normal 19 2 2 5 7" xfId="17730" xr:uid="{00000000-0005-0000-0000-000042450000}"/>
    <cellStyle name="Normal 19 2 2 6" xfId="3423" xr:uid="{00000000-0005-0000-0000-00005F0D0000}"/>
    <cellStyle name="Normal 19 2 2 6 2" xfId="13497" xr:uid="{00000000-0005-0000-0000-0000B9340000}"/>
    <cellStyle name="Normal 19 2 2 6 2 3" xfId="28595" xr:uid="{00000000-0005-0000-0000-0000B36F0000}"/>
    <cellStyle name="Normal 19 2 2 6 3" xfId="8477" xr:uid="{00000000-0005-0000-0000-00001D210000}"/>
    <cellStyle name="Normal 19 2 2 6 3 3" xfId="23578" xr:uid="{00000000-0005-0000-0000-00001A5C0000}"/>
    <cellStyle name="Normal 19 2 2 6 5" xfId="18565" xr:uid="{00000000-0005-0000-0000-000085480000}"/>
    <cellStyle name="Normal 19 2 2 7" xfId="5116" xr:uid="{00000000-0005-0000-0000-0000FC130000}"/>
    <cellStyle name="Normal 19 2 2 7 2" xfId="15168" xr:uid="{00000000-0005-0000-0000-0000403B0000}"/>
    <cellStyle name="Normal 19 2 2 7 2 3" xfId="30266" xr:uid="{00000000-0005-0000-0000-00003A760000}"/>
    <cellStyle name="Normal 19 2 2 7 3" xfId="10148" xr:uid="{00000000-0005-0000-0000-0000A4270000}"/>
    <cellStyle name="Normal 19 2 2 7 3 3" xfId="25249" xr:uid="{00000000-0005-0000-0000-0000A1620000}"/>
    <cellStyle name="Normal 19 2 2 7 5" xfId="20236" xr:uid="{00000000-0005-0000-0000-00000C4F0000}"/>
    <cellStyle name="Normal 19 2 2 8" xfId="11826" xr:uid="{00000000-0005-0000-0000-0000322E0000}"/>
    <cellStyle name="Normal 19 2 2 8 3" xfId="26924" xr:uid="{00000000-0005-0000-0000-00002C690000}"/>
    <cellStyle name="Normal 19 2 2 9" xfId="6805" xr:uid="{00000000-0005-0000-0000-0000951A0000}"/>
    <cellStyle name="Normal 19 2 2 9 3" xfId="21907" xr:uid="{00000000-0005-0000-0000-000093550000}"/>
    <cellStyle name="Normal 19 2 3" xfId="1769" xr:uid="{00000000-0005-0000-0000-0000E9060000}"/>
    <cellStyle name="Normal 19 2 3 10" xfId="16946" xr:uid="{00000000-0005-0000-0000-000032420000}"/>
    <cellStyle name="Normal 19 2 3 2" xfId="1988" xr:uid="{00000000-0005-0000-0000-0000C4070000}"/>
    <cellStyle name="Normal 19 2 3 2 2" xfId="2409" xr:uid="{00000000-0005-0000-0000-000069090000}"/>
    <cellStyle name="Normal 19 2 3 2 2 2" xfId="3248" xr:uid="{00000000-0005-0000-0000-0000B00C0000}"/>
    <cellStyle name="Normal 19 2 3 2 2 2 2" xfId="4938" xr:uid="{00000000-0005-0000-0000-00004A130000}"/>
    <cellStyle name="Normal 19 2 3 2 2 2 2 2" xfId="15011" xr:uid="{00000000-0005-0000-0000-0000A33A0000}"/>
    <cellStyle name="Normal 19 2 3 2 2 2 2 2 3" xfId="30109" xr:uid="{00000000-0005-0000-0000-00009D750000}"/>
    <cellStyle name="Normal 19 2 3 2 2 2 2 3" xfId="9991" xr:uid="{00000000-0005-0000-0000-000007270000}"/>
    <cellStyle name="Normal 19 2 3 2 2 2 2 3 3" xfId="25092" xr:uid="{00000000-0005-0000-0000-000004620000}"/>
    <cellStyle name="Normal 19 2 3 2 2 2 2 5" xfId="20079" xr:uid="{00000000-0005-0000-0000-00006F4E0000}"/>
    <cellStyle name="Normal 19 2 3 2 2 2 3" xfId="6630" xr:uid="{00000000-0005-0000-0000-0000E6190000}"/>
    <cellStyle name="Normal 19 2 3 2 2 2 3 2" xfId="16682" xr:uid="{00000000-0005-0000-0000-00002A410000}"/>
    <cellStyle name="Normal 19 2 3 2 2 2 3 3" xfId="11662" xr:uid="{00000000-0005-0000-0000-00008E2D0000}"/>
    <cellStyle name="Normal 19 2 3 2 2 2 3 3 3" xfId="26763" xr:uid="{00000000-0005-0000-0000-00008B680000}"/>
    <cellStyle name="Normal 19 2 3 2 2 2 3 5" xfId="21750" xr:uid="{00000000-0005-0000-0000-0000F6540000}"/>
    <cellStyle name="Normal 19 2 3 2 2 2 4" xfId="13340" xr:uid="{00000000-0005-0000-0000-00001C340000}"/>
    <cellStyle name="Normal 19 2 3 2 2 2 4 3" xfId="28438" xr:uid="{00000000-0005-0000-0000-0000166F0000}"/>
    <cellStyle name="Normal 19 2 3 2 2 2 5" xfId="8319" xr:uid="{00000000-0005-0000-0000-00007F200000}"/>
    <cellStyle name="Normal 19 2 3 2 2 2 5 3" xfId="23421" xr:uid="{00000000-0005-0000-0000-00007D5B0000}"/>
    <cellStyle name="Normal 19 2 3 2 2 2 7" xfId="18408" xr:uid="{00000000-0005-0000-0000-0000E8470000}"/>
    <cellStyle name="Normal 19 2 3 2 2 3" xfId="4101" xr:uid="{00000000-0005-0000-0000-000005100000}"/>
    <cellStyle name="Normal 19 2 3 2 2 3 2" xfId="14175" xr:uid="{00000000-0005-0000-0000-00005F370000}"/>
    <cellStyle name="Normal 19 2 3 2 2 3 2 3" xfId="29273" xr:uid="{00000000-0005-0000-0000-000059720000}"/>
    <cellStyle name="Normal 19 2 3 2 2 3 3" xfId="9155" xr:uid="{00000000-0005-0000-0000-0000C3230000}"/>
    <cellStyle name="Normal 19 2 3 2 2 3 3 3" xfId="24256" xr:uid="{00000000-0005-0000-0000-0000C05E0000}"/>
    <cellStyle name="Normal 19 2 3 2 2 3 5" xfId="19243" xr:uid="{00000000-0005-0000-0000-00002B4B0000}"/>
    <cellStyle name="Normal 19 2 3 2 2 4" xfId="5794" xr:uid="{00000000-0005-0000-0000-0000A2160000}"/>
    <cellStyle name="Normal 19 2 3 2 2 4 2" xfId="15846" xr:uid="{00000000-0005-0000-0000-0000E63D0000}"/>
    <cellStyle name="Normal 19 2 3 2 2 4 2 3" xfId="30944" xr:uid="{00000000-0005-0000-0000-0000E0780000}"/>
    <cellStyle name="Normal 19 2 3 2 2 4 3" xfId="10826" xr:uid="{00000000-0005-0000-0000-00004A2A0000}"/>
    <cellStyle name="Normal 19 2 3 2 2 4 3 3" xfId="25927" xr:uid="{00000000-0005-0000-0000-000047650000}"/>
    <cellStyle name="Normal 19 2 3 2 2 4 5" xfId="20914" xr:uid="{00000000-0005-0000-0000-0000B2510000}"/>
    <cellStyle name="Normal 19 2 3 2 2 5" xfId="12504" xr:uid="{00000000-0005-0000-0000-0000D8300000}"/>
    <cellStyle name="Normal 19 2 3 2 2 5 3" xfId="27602" xr:uid="{00000000-0005-0000-0000-0000D26B0000}"/>
    <cellStyle name="Normal 19 2 3 2 2 6" xfId="7483" xr:uid="{00000000-0005-0000-0000-00003B1D0000}"/>
    <cellStyle name="Normal 19 2 3 2 2 6 3" xfId="22585" xr:uid="{00000000-0005-0000-0000-000039580000}"/>
    <cellStyle name="Normal 19 2 3 2 2 8" xfId="17572" xr:uid="{00000000-0005-0000-0000-0000A4440000}"/>
    <cellStyle name="Normal 19 2 3 2 3" xfId="2830" xr:uid="{00000000-0005-0000-0000-00000E0B0000}"/>
    <cellStyle name="Normal 19 2 3 2 3 2" xfId="4520" xr:uid="{00000000-0005-0000-0000-0000A8110000}"/>
    <cellStyle name="Normal 19 2 3 2 3 2 2" xfId="14593" xr:uid="{00000000-0005-0000-0000-000001390000}"/>
    <cellStyle name="Normal 19 2 3 2 3 2 2 3" xfId="29691" xr:uid="{00000000-0005-0000-0000-0000FB730000}"/>
    <cellStyle name="Normal 19 2 3 2 3 2 3" xfId="9573" xr:uid="{00000000-0005-0000-0000-000065250000}"/>
    <cellStyle name="Normal 19 2 3 2 3 2 3 3" xfId="24674" xr:uid="{00000000-0005-0000-0000-000062600000}"/>
    <cellStyle name="Normal 19 2 3 2 3 2 5" xfId="19661" xr:uid="{00000000-0005-0000-0000-0000CD4C0000}"/>
    <cellStyle name="Normal 19 2 3 2 3 3" xfId="6212" xr:uid="{00000000-0005-0000-0000-000044180000}"/>
    <cellStyle name="Normal 19 2 3 2 3 3 2" xfId="16264" xr:uid="{00000000-0005-0000-0000-0000883F0000}"/>
    <cellStyle name="Normal 19 2 3 2 3 3 3" xfId="11244" xr:uid="{00000000-0005-0000-0000-0000EC2B0000}"/>
    <cellStyle name="Normal 19 2 3 2 3 3 3 3" xfId="26345" xr:uid="{00000000-0005-0000-0000-0000E9660000}"/>
    <cellStyle name="Normal 19 2 3 2 3 3 5" xfId="21332" xr:uid="{00000000-0005-0000-0000-000054530000}"/>
    <cellStyle name="Normal 19 2 3 2 3 4" xfId="12922" xr:uid="{00000000-0005-0000-0000-00007A320000}"/>
    <cellStyle name="Normal 19 2 3 2 3 4 3" xfId="28020" xr:uid="{00000000-0005-0000-0000-0000746D0000}"/>
    <cellStyle name="Normal 19 2 3 2 3 5" xfId="7901" xr:uid="{00000000-0005-0000-0000-0000DD1E0000}"/>
    <cellStyle name="Normal 19 2 3 2 3 5 3" xfId="23003" xr:uid="{00000000-0005-0000-0000-0000DB590000}"/>
    <cellStyle name="Normal 19 2 3 2 3 7" xfId="17990" xr:uid="{00000000-0005-0000-0000-000046460000}"/>
    <cellStyle name="Normal 19 2 3 2 4" xfId="3683" xr:uid="{00000000-0005-0000-0000-0000630E0000}"/>
    <cellStyle name="Normal 19 2 3 2 4 2" xfId="13757" xr:uid="{00000000-0005-0000-0000-0000BD350000}"/>
    <cellStyle name="Normal 19 2 3 2 4 2 3" xfId="28855" xr:uid="{00000000-0005-0000-0000-0000B7700000}"/>
    <cellStyle name="Normal 19 2 3 2 4 3" xfId="8737" xr:uid="{00000000-0005-0000-0000-000021220000}"/>
    <cellStyle name="Normal 19 2 3 2 4 3 3" xfId="23838" xr:uid="{00000000-0005-0000-0000-00001E5D0000}"/>
    <cellStyle name="Normal 19 2 3 2 4 5" xfId="18825" xr:uid="{00000000-0005-0000-0000-000089490000}"/>
    <cellStyle name="Normal 19 2 3 2 5" xfId="5376" xr:uid="{00000000-0005-0000-0000-000000150000}"/>
    <cellStyle name="Normal 19 2 3 2 5 2" xfId="15428" xr:uid="{00000000-0005-0000-0000-0000443C0000}"/>
    <cellStyle name="Normal 19 2 3 2 5 2 3" xfId="30526" xr:uid="{00000000-0005-0000-0000-00003E770000}"/>
    <cellStyle name="Normal 19 2 3 2 5 3" xfId="10408" xr:uid="{00000000-0005-0000-0000-0000A8280000}"/>
    <cellStyle name="Normal 19 2 3 2 5 3 3" xfId="25509" xr:uid="{00000000-0005-0000-0000-0000A5630000}"/>
    <cellStyle name="Normal 19 2 3 2 5 5" xfId="20496" xr:uid="{00000000-0005-0000-0000-000010500000}"/>
    <cellStyle name="Normal 19 2 3 2 6" xfId="12086" xr:uid="{00000000-0005-0000-0000-0000362F0000}"/>
    <cellStyle name="Normal 19 2 3 2 6 3" xfId="27184" xr:uid="{00000000-0005-0000-0000-0000306A0000}"/>
    <cellStyle name="Normal 19 2 3 2 7" xfId="7065" xr:uid="{00000000-0005-0000-0000-0000991B0000}"/>
    <cellStyle name="Normal 19 2 3 2 7 3" xfId="22167" xr:uid="{00000000-0005-0000-0000-000097560000}"/>
    <cellStyle name="Normal 19 2 3 2 9" xfId="17154" xr:uid="{00000000-0005-0000-0000-000002430000}"/>
    <cellStyle name="Normal 19 2 3 3" xfId="2201" xr:uid="{00000000-0005-0000-0000-000099080000}"/>
    <cellStyle name="Normal 19 2 3 3 2" xfId="3040" xr:uid="{00000000-0005-0000-0000-0000E00B0000}"/>
    <cellStyle name="Normal 19 2 3 3 2 2" xfId="4730" xr:uid="{00000000-0005-0000-0000-00007A120000}"/>
    <cellStyle name="Normal 19 2 3 3 2 2 2" xfId="14803" xr:uid="{00000000-0005-0000-0000-0000D3390000}"/>
    <cellStyle name="Normal 19 2 3 3 2 2 2 3" xfId="29901" xr:uid="{00000000-0005-0000-0000-0000CD740000}"/>
    <cellStyle name="Normal 19 2 3 3 2 2 3" xfId="9783" xr:uid="{00000000-0005-0000-0000-000037260000}"/>
    <cellStyle name="Normal 19 2 3 3 2 2 3 3" xfId="24884" xr:uid="{00000000-0005-0000-0000-000034610000}"/>
    <cellStyle name="Normal 19 2 3 3 2 2 5" xfId="19871" xr:uid="{00000000-0005-0000-0000-00009F4D0000}"/>
    <cellStyle name="Normal 19 2 3 3 2 3" xfId="6422" xr:uid="{00000000-0005-0000-0000-000016190000}"/>
    <cellStyle name="Normal 19 2 3 3 2 3 2" xfId="16474" xr:uid="{00000000-0005-0000-0000-00005A400000}"/>
    <cellStyle name="Normal 19 2 3 3 2 3 3" xfId="11454" xr:uid="{00000000-0005-0000-0000-0000BE2C0000}"/>
    <cellStyle name="Normal 19 2 3 3 2 3 3 3" xfId="26555" xr:uid="{00000000-0005-0000-0000-0000BB670000}"/>
    <cellStyle name="Normal 19 2 3 3 2 3 5" xfId="21542" xr:uid="{00000000-0005-0000-0000-000026540000}"/>
    <cellStyle name="Normal 19 2 3 3 2 4" xfId="13132" xr:uid="{00000000-0005-0000-0000-00004C330000}"/>
    <cellStyle name="Normal 19 2 3 3 2 4 3" xfId="28230" xr:uid="{00000000-0005-0000-0000-0000466E0000}"/>
    <cellStyle name="Normal 19 2 3 3 2 5" xfId="8111" xr:uid="{00000000-0005-0000-0000-0000AF1F0000}"/>
    <cellStyle name="Normal 19 2 3 3 2 5 3" xfId="23213" xr:uid="{00000000-0005-0000-0000-0000AD5A0000}"/>
    <cellStyle name="Normal 19 2 3 3 2 7" xfId="18200" xr:uid="{00000000-0005-0000-0000-000018470000}"/>
    <cellStyle name="Normal 19 2 3 3 3" xfId="3893" xr:uid="{00000000-0005-0000-0000-0000350F0000}"/>
    <cellStyle name="Normal 19 2 3 3 3 2" xfId="13967" xr:uid="{00000000-0005-0000-0000-00008F360000}"/>
    <cellStyle name="Normal 19 2 3 3 3 2 3" xfId="29065" xr:uid="{00000000-0005-0000-0000-000089710000}"/>
    <cellStyle name="Normal 19 2 3 3 3 3" xfId="8947" xr:uid="{00000000-0005-0000-0000-0000F3220000}"/>
    <cellStyle name="Normal 19 2 3 3 3 3 3" xfId="24048" xr:uid="{00000000-0005-0000-0000-0000F05D0000}"/>
    <cellStyle name="Normal 19 2 3 3 3 5" xfId="19035" xr:uid="{00000000-0005-0000-0000-00005B4A0000}"/>
    <cellStyle name="Normal 19 2 3 3 4" xfId="5586" xr:uid="{00000000-0005-0000-0000-0000D2150000}"/>
    <cellStyle name="Normal 19 2 3 3 4 2" xfId="15638" xr:uid="{00000000-0005-0000-0000-0000163D0000}"/>
    <cellStyle name="Normal 19 2 3 3 4 2 3" xfId="30736" xr:uid="{00000000-0005-0000-0000-000010780000}"/>
    <cellStyle name="Normal 19 2 3 3 4 3" xfId="10618" xr:uid="{00000000-0005-0000-0000-00007A290000}"/>
    <cellStyle name="Normal 19 2 3 3 4 3 3" xfId="25719" xr:uid="{00000000-0005-0000-0000-000077640000}"/>
    <cellStyle name="Normal 19 2 3 3 4 5" xfId="20706" xr:uid="{00000000-0005-0000-0000-0000E2500000}"/>
    <cellStyle name="Normal 19 2 3 3 5" xfId="12296" xr:uid="{00000000-0005-0000-0000-000008300000}"/>
    <cellStyle name="Normal 19 2 3 3 5 3" xfId="27394" xr:uid="{00000000-0005-0000-0000-0000026B0000}"/>
    <cellStyle name="Normal 19 2 3 3 6" xfId="7275" xr:uid="{00000000-0005-0000-0000-00006B1C0000}"/>
    <cellStyle name="Normal 19 2 3 3 6 3" xfId="22377" xr:uid="{00000000-0005-0000-0000-000069570000}"/>
    <cellStyle name="Normal 19 2 3 3 8" xfId="17364" xr:uid="{00000000-0005-0000-0000-0000D4430000}"/>
    <cellStyle name="Normal 19 2 3 4" xfId="2622" xr:uid="{00000000-0005-0000-0000-00003E0A0000}"/>
    <cellStyle name="Normal 19 2 3 4 2" xfId="4312" xr:uid="{00000000-0005-0000-0000-0000D8100000}"/>
    <cellStyle name="Normal 19 2 3 4 2 2" xfId="14385" xr:uid="{00000000-0005-0000-0000-000031380000}"/>
    <cellStyle name="Normal 19 2 3 4 2 2 3" xfId="29483" xr:uid="{00000000-0005-0000-0000-00002B730000}"/>
    <cellStyle name="Normal 19 2 3 4 2 3" xfId="9365" xr:uid="{00000000-0005-0000-0000-000095240000}"/>
    <cellStyle name="Normal 19 2 3 4 2 3 3" xfId="24466" xr:uid="{00000000-0005-0000-0000-0000925F0000}"/>
    <cellStyle name="Normal 19 2 3 4 2 5" xfId="19453" xr:uid="{00000000-0005-0000-0000-0000FD4B0000}"/>
    <cellStyle name="Normal 19 2 3 4 3" xfId="6004" xr:uid="{00000000-0005-0000-0000-000074170000}"/>
    <cellStyle name="Normal 19 2 3 4 3 2" xfId="16056" xr:uid="{00000000-0005-0000-0000-0000B83E0000}"/>
    <cellStyle name="Normal 19 2 3 4 3 3" xfId="11036" xr:uid="{00000000-0005-0000-0000-00001C2B0000}"/>
    <cellStyle name="Normal 19 2 3 4 3 3 3" xfId="26137" xr:uid="{00000000-0005-0000-0000-000019660000}"/>
    <cellStyle name="Normal 19 2 3 4 3 5" xfId="21124" xr:uid="{00000000-0005-0000-0000-000084520000}"/>
    <cellStyle name="Normal 19 2 3 4 4" xfId="12714" xr:uid="{00000000-0005-0000-0000-0000AA310000}"/>
    <cellStyle name="Normal 19 2 3 4 4 3" xfId="27812" xr:uid="{00000000-0005-0000-0000-0000A46C0000}"/>
    <cellStyle name="Normal 19 2 3 4 5" xfId="7693" xr:uid="{00000000-0005-0000-0000-00000D1E0000}"/>
    <cellStyle name="Normal 19 2 3 4 5 3" xfId="22795" xr:uid="{00000000-0005-0000-0000-00000B590000}"/>
    <cellStyle name="Normal 19 2 3 4 7" xfId="17782" xr:uid="{00000000-0005-0000-0000-000076450000}"/>
    <cellStyle name="Normal 19 2 3 5" xfId="3475" xr:uid="{00000000-0005-0000-0000-0000930D0000}"/>
    <cellStyle name="Normal 19 2 3 5 2" xfId="13549" xr:uid="{00000000-0005-0000-0000-0000ED340000}"/>
    <cellStyle name="Normal 19 2 3 5 2 3" xfId="28647" xr:uid="{00000000-0005-0000-0000-0000E76F0000}"/>
    <cellStyle name="Normal 19 2 3 5 3" xfId="8529" xr:uid="{00000000-0005-0000-0000-000051210000}"/>
    <cellStyle name="Normal 19 2 3 5 3 3" xfId="23630" xr:uid="{00000000-0005-0000-0000-00004E5C0000}"/>
    <cellStyle name="Normal 19 2 3 5 5" xfId="18617" xr:uid="{00000000-0005-0000-0000-0000B9480000}"/>
    <cellStyle name="Normal 19 2 3 6" xfId="5168" xr:uid="{00000000-0005-0000-0000-000030140000}"/>
    <cellStyle name="Normal 19 2 3 6 2" xfId="15220" xr:uid="{00000000-0005-0000-0000-0000743B0000}"/>
    <cellStyle name="Normal 19 2 3 6 2 3" xfId="30318" xr:uid="{00000000-0005-0000-0000-00006E760000}"/>
    <cellStyle name="Normal 19 2 3 6 3" xfId="10200" xr:uid="{00000000-0005-0000-0000-0000D8270000}"/>
    <cellStyle name="Normal 19 2 3 6 3 3" xfId="25301" xr:uid="{00000000-0005-0000-0000-0000D5620000}"/>
    <cellStyle name="Normal 19 2 3 6 5" xfId="20288" xr:uid="{00000000-0005-0000-0000-0000404F0000}"/>
    <cellStyle name="Normal 19 2 3 7" xfId="11878" xr:uid="{00000000-0005-0000-0000-0000662E0000}"/>
    <cellStyle name="Normal 19 2 3 7 3" xfId="26976" xr:uid="{00000000-0005-0000-0000-000060690000}"/>
    <cellStyle name="Normal 19 2 3 8" xfId="6857" xr:uid="{00000000-0005-0000-0000-0000C91A0000}"/>
    <cellStyle name="Normal 19 2 3 8 3" xfId="21959" xr:uid="{00000000-0005-0000-0000-0000C7550000}"/>
    <cellStyle name="Normal 19 2 4" xfId="1882" xr:uid="{00000000-0005-0000-0000-00005A070000}"/>
    <cellStyle name="Normal 19 2 4 2" xfId="2305" xr:uid="{00000000-0005-0000-0000-000001090000}"/>
    <cellStyle name="Normal 19 2 4 2 2" xfId="3144" xr:uid="{00000000-0005-0000-0000-0000480C0000}"/>
    <cellStyle name="Normal 19 2 4 2 2 2" xfId="4834" xr:uid="{00000000-0005-0000-0000-0000E2120000}"/>
    <cellStyle name="Normal 19 2 4 2 2 2 2" xfId="14907" xr:uid="{00000000-0005-0000-0000-00003B3A0000}"/>
    <cellStyle name="Normal 19 2 4 2 2 2 2 3" xfId="30005" xr:uid="{00000000-0005-0000-0000-000035750000}"/>
    <cellStyle name="Normal 19 2 4 2 2 2 3" xfId="9887" xr:uid="{00000000-0005-0000-0000-00009F260000}"/>
    <cellStyle name="Normal 19 2 4 2 2 2 3 3" xfId="24988" xr:uid="{00000000-0005-0000-0000-00009C610000}"/>
    <cellStyle name="Normal 19 2 4 2 2 2 5" xfId="19975" xr:uid="{00000000-0005-0000-0000-0000074E0000}"/>
    <cellStyle name="Normal 19 2 4 2 2 3" xfId="6526" xr:uid="{00000000-0005-0000-0000-00007E190000}"/>
    <cellStyle name="Normal 19 2 4 2 2 3 2" xfId="16578" xr:uid="{00000000-0005-0000-0000-0000C2400000}"/>
    <cellStyle name="Normal 19 2 4 2 2 3 3" xfId="11558" xr:uid="{00000000-0005-0000-0000-0000262D0000}"/>
    <cellStyle name="Normal 19 2 4 2 2 3 3 3" xfId="26659" xr:uid="{00000000-0005-0000-0000-000023680000}"/>
    <cellStyle name="Normal 19 2 4 2 2 3 5" xfId="21646" xr:uid="{00000000-0005-0000-0000-00008E540000}"/>
    <cellStyle name="Normal 19 2 4 2 2 4" xfId="13236" xr:uid="{00000000-0005-0000-0000-0000B4330000}"/>
    <cellStyle name="Normal 19 2 4 2 2 4 3" xfId="28334" xr:uid="{00000000-0005-0000-0000-0000AE6E0000}"/>
    <cellStyle name="Normal 19 2 4 2 2 5" xfId="8215" xr:uid="{00000000-0005-0000-0000-000017200000}"/>
    <cellStyle name="Normal 19 2 4 2 2 5 3" xfId="23317" xr:uid="{00000000-0005-0000-0000-0000155B0000}"/>
    <cellStyle name="Normal 19 2 4 2 2 7" xfId="18304" xr:uid="{00000000-0005-0000-0000-000080470000}"/>
    <cellStyle name="Normal 19 2 4 2 3" xfId="3997" xr:uid="{00000000-0005-0000-0000-00009D0F0000}"/>
    <cellStyle name="Normal 19 2 4 2 3 2" xfId="14071" xr:uid="{00000000-0005-0000-0000-0000F7360000}"/>
    <cellStyle name="Normal 19 2 4 2 3 2 3" xfId="29169" xr:uid="{00000000-0005-0000-0000-0000F1710000}"/>
    <cellStyle name="Normal 19 2 4 2 3 3" xfId="9051" xr:uid="{00000000-0005-0000-0000-00005B230000}"/>
    <cellStyle name="Normal 19 2 4 2 3 3 3" xfId="24152" xr:uid="{00000000-0005-0000-0000-0000585E0000}"/>
    <cellStyle name="Normal 19 2 4 2 3 5" xfId="19139" xr:uid="{00000000-0005-0000-0000-0000C34A0000}"/>
    <cellStyle name="Normal 19 2 4 2 4" xfId="5690" xr:uid="{00000000-0005-0000-0000-00003A160000}"/>
    <cellStyle name="Normal 19 2 4 2 4 2" xfId="15742" xr:uid="{00000000-0005-0000-0000-00007E3D0000}"/>
    <cellStyle name="Normal 19 2 4 2 4 2 3" xfId="30840" xr:uid="{00000000-0005-0000-0000-000078780000}"/>
    <cellStyle name="Normal 19 2 4 2 4 3" xfId="10722" xr:uid="{00000000-0005-0000-0000-0000E2290000}"/>
    <cellStyle name="Normal 19 2 4 2 4 3 3" xfId="25823" xr:uid="{00000000-0005-0000-0000-0000DF640000}"/>
    <cellStyle name="Normal 19 2 4 2 4 5" xfId="20810" xr:uid="{00000000-0005-0000-0000-00004A510000}"/>
    <cellStyle name="Normal 19 2 4 2 5" xfId="12400" xr:uid="{00000000-0005-0000-0000-000070300000}"/>
    <cellStyle name="Normal 19 2 4 2 5 3" xfId="27498" xr:uid="{00000000-0005-0000-0000-00006A6B0000}"/>
    <cellStyle name="Normal 19 2 4 2 6" xfId="7379" xr:uid="{00000000-0005-0000-0000-0000D31C0000}"/>
    <cellStyle name="Normal 19 2 4 2 6 3" xfId="22481" xr:uid="{00000000-0005-0000-0000-0000D1570000}"/>
    <cellStyle name="Normal 19 2 4 2 8" xfId="17468" xr:uid="{00000000-0005-0000-0000-00003C440000}"/>
    <cellStyle name="Normal 19 2 4 3" xfId="2726" xr:uid="{00000000-0005-0000-0000-0000A60A0000}"/>
    <cellStyle name="Normal 19 2 4 3 2" xfId="4416" xr:uid="{00000000-0005-0000-0000-000040110000}"/>
    <cellStyle name="Normal 19 2 4 3 2 2" xfId="14489" xr:uid="{00000000-0005-0000-0000-000099380000}"/>
    <cellStyle name="Normal 19 2 4 3 2 2 3" xfId="29587" xr:uid="{00000000-0005-0000-0000-000093730000}"/>
    <cellStyle name="Normal 19 2 4 3 2 3" xfId="9469" xr:uid="{00000000-0005-0000-0000-0000FD240000}"/>
    <cellStyle name="Normal 19 2 4 3 2 3 3" xfId="24570" xr:uid="{00000000-0005-0000-0000-0000FA5F0000}"/>
    <cellStyle name="Normal 19 2 4 3 2 5" xfId="19557" xr:uid="{00000000-0005-0000-0000-0000654C0000}"/>
    <cellStyle name="Normal 19 2 4 3 3" xfId="6108" xr:uid="{00000000-0005-0000-0000-0000DC170000}"/>
    <cellStyle name="Normal 19 2 4 3 3 2" xfId="16160" xr:uid="{00000000-0005-0000-0000-0000203F0000}"/>
    <cellStyle name="Normal 19 2 4 3 3 3" xfId="11140" xr:uid="{00000000-0005-0000-0000-0000842B0000}"/>
    <cellStyle name="Normal 19 2 4 3 3 3 3" xfId="26241" xr:uid="{00000000-0005-0000-0000-000081660000}"/>
    <cellStyle name="Normal 19 2 4 3 3 5" xfId="21228" xr:uid="{00000000-0005-0000-0000-0000EC520000}"/>
    <cellStyle name="Normal 19 2 4 3 4" xfId="12818" xr:uid="{00000000-0005-0000-0000-000012320000}"/>
    <cellStyle name="Normal 19 2 4 3 4 3" xfId="27916" xr:uid="{00000000-0005-0000-0000-00000C6D0000}"/>
    <cellStyle name="Normal 19 2 4 3 5" xfId="7797" xr:uid="{00000000-0005-0000-0000-0000751E0000}"/>
    <cellStyle name="Normal 19 2 4 3 5 3" xfId="22899" xr:uid="{00000000-0005-0000-0000-000073590000}"/>
    <cellStyle name="Normal 19 2 4 3 7" xfId="17886" xr:uid="{00000000-0005-0000-0000-0000DE450000}"/>
    <cellStyle name="Normal 19 2 4 4" xfId="3579" xr:uid="{00000000-0005-0000-0000-0000FB0D0000}"/>
    <cellStyle name="Normal 19 2 4 4 2" xfId="13653" xr:uid="{00000000-0005-0000-0000-000055350000}"/>
    <cellStyle name="Normal 19 2 4 4 2 3" xfId="28751" xr:uid="{00000000-0005-0000-0000-00004F700000}"/>
    <cellStyle name="Normal 19 2 4 4 3" xfId="8633" xr:uid="{00000000-0005-0000-0000-0000B9210000}"/>
    <cellStyle name="Normal 19 2 4 4 3 3" xfId="23734" xr:uid="{00000000-0005-0000-0000-0000B65C0000}"/>
    <cellStyle name="Normal 19 2 4 4 5" xfId="18721" xr:uid="{00000000-0005-0000-0000-000021490000}"/>
    <cellStyle name="Normal 19 2 4 5" xfId="5272" xr:uid="{00000000-0005-0000-0000-000098140000}"/>
    <cellStyle name="Normal 19 2 4 5 2" xfId="15324" xr:uid="{00000000-0005-0000-0000-0000DC3B0000}"/>
    <cellStyle name="Normal 19 2 4 5 2 3" xfId="30422" xr:uid="{00000000-0005-0000-0000-0000D6760000}"/>
    <cellStyle name="Normal 19 2 4 5 3" xfId="10304" xr:uid="{00000000-0005-0000-0000-000040280000}"/>
    <cellStyle name="Normal 19 2 4 5 3 3" xfId="25405" xr:uid="{00000000-0005-0000-0000-00003D630000}"/>
    <cellStyle name="Normal 19 2 4 5 5" xfId="20392" xr:uid="{00000000-0005-0000-0000-0000A84F0000}"/>
    <cellStyle name="Normal 19 2 4 6" xfId="11982" xr:uid="{00000000-0005-0000-0000-0000CE2E0000}"/>
    <cellStyle name="Normal 19 2 4 6 3" xfId="27080" xr:uid="{00000000-0005-0000-0000-0000C8690000}"/>
    <cellStyle name="Normal 19 2 4 7" xfId="6961" xr:uid="{00000000-0005-0000-0000-0000311B0000}"/>
    <cellStyle name="Normal 19 2 4 7 3" xfId="22063" xr:uid="{00000000-0005-0000-0000-00002F560000}"/>
    <cellStyle name="Normal 19 2 4 9" xfId="17050" xr:uid="{00000000-0005-0000-0000-00009A420000}"/>
    <cellStyle name="Normal 19 2 5" xfId="2095" xr:uid="{00000000-0005-0000-0000-00002F080000}"/>
    <cellStyle name="Normal 19 2 5 2" xfId="2936" xr:uid="{00000000-0005-0000-0000-0000780B0000}"/>
    <cellStyle name="Normal 19 2 5 2 2" xfId="4626" xr:uid="{00000000-0005-0000-0000-000012120000}"/>
    <cellStyle name="Normal 19 2 5 2 2 2" xfId="14699" xr:uid="{00000000-0005-0000-0000-00006B390000}"/>
    <cellStyle name="Normal 19 2 5 2 2 2 3" xfId="29797" xr:uid="{00000000-0005-0000-0000-000065740000}"/>
    <cellStyle name="Normal 19 2 5 2 2 3" xfId="9679" xr:uid="{00000000-0005-0000-0000-0000CF250000}"/>
    <cellStyle name="Normal 19 2 5 2 2 3 3" xfId="24780" xr:uid="{00000000-0005-0000-0000-0000CC600000}"/>
    <cellStyle name="Normal 19 2 5 2 2 5" xfId="19767" xr:uid="{00000000-0005-0000-0000-0000374D0000}"/>
    <cellStyle name="Normal 19 2 5 2 3" xfId="6318" xr:uid="{00000000-0005-0000-0000-0000AE180000}"/>
    <cellStyle name="Normal 19 2 5 2 3 2" xfId="16370" xr:uid="{00000000-0005-0000-0000-0000F23F0000}"/>
    <cellStyle name="Normal 19 2 5 2 3 3" xfId="11350" xr:uid="{00000000-0005-0000-0000-0000562C0000}"/>
    <cellStyle name="Normal 19 2 5 2 3 3 3" xfId="26451" xr:uid="{00000000-0005-0000-0000-000053670000}"/>
    <cellStyle name="Normal 19 2 5 2 3 5" xfId="21438" xr:uid="{00000000-0005-0000-0000-0000BE530000}"/>
    <cellStyle name="Normal 19 2 5 2 4" xfId="13028" xr:uid="{00000000-0005-0000-0000-0000E4320000}"/>
    <cellStyle name="Normal 19 2 5 2 4 3" xfId="28126" xr:uid="{00000000-0005-0000-0000-0000DE6D0000}"/>
    <cellStyle name="Normal 19 2 5 2 5" xfId="8007" xr:uid="{00000000-0005-0000-0000-0000471F0000}"/>
    <cellStyle name="Normal 19 2 5 2 5 3" xfId="23109" xr:uid="{00000000-0005-0000-0000-0000455A0000}"/>
    <cellStyle name="Normal 19 2 5 2 7" xfId="18096" xr:uid="{00000000-0005-0000-0000-0000B0460000}"/>
    <cellStyle name="Normal 19 2 5 3" xfId="3789" xr:uid="{00000000-0005-0000-0000-0000CD0E0000}"/>
    <cellStyle name="Normal 19 2 5 3 2" xfId="13863" xr:uid="{00000000-0005-0000-0000-000027360000}"/>
    <cellStyle name="Normal 19 2 5 3 2 3" xfId="28961" xr:uid="{00000000-0005-0000-0000-000021710000}"/>
    <cellStyle name="Normal 19 2 5 3 3" xfId="8843" xr:uid="{00000000-0005-0000-0000-00008B220000}"/>
    <cellStyle name="Normal 19 2 5 3 3 3" xfId="23944" xr:uid="{00000000-0005-0000-0000-0000885D0000}"/>
    <cellStyle name="Normal 19 2 5 3 5" xfId="18931" xr:uid="{00000000-0005-0000-0000-0000F3490000}"/>
    <cellStyle name="Normal 19 2 5 4" xfId="5482" xr:uid="{00000000-0005-0000-0000-00006A150000}"/>
    <cellStyle name="Normal 19 2 5 4 2" xfId="15534" xr:uid="{00000000-0005-0000-0000-0000AE3C0000}"/>
    <cellStyle name="Normal 19 2 5 4 2 3" xfId="30632" xr:uid="{00000000-0005-0000-0000-0000A8770000}"/>
    <cellStyle name="Normal 19 2 5 4 3" xfId="10514" xr:uid="{00000000-0005-0000-0000-000012290000}"/>
    <cellStyle name="Normal 19 2 5 4 3 3" xfId="25615" xr:uid="{00000000-0005-0000-0000-00000F640000}"/>
    <cellStyle name="Normal 19 2 5 4 5" xfId="20602" xr:uid="{00000000-0005-0000-0000-00007A500000}"/>
    <cellStyle name="Normal 19 2 5 5" xfId="12192" xr:uid="{00000000-0005-0000-0000-0000A02F0000}"/>
    <cellStyle name="Normal 19 2 5 5 3" xfId="27290" xr:uid="{00000000-0005-0000-0000-00009A6A0000}"/>
    <cellStyle name="Normal 19 2 5 6" xfId="7171" xr:uid="{00000000-0005-0000-0000-0000031C0000}"/>
    <cellStyle name="Normal 19 2 5 6 3" xfId="22273" xr:uid="{00000000-0005-0000-0000-000001570000}"/>
    <cellStyle name="Normal 19 2 5 8" xfId="17260" xr:uid="{00000000-0005-0000-0000-00006C430000}"/>
    <cellStyle name="Normal 19 2 6" xfId="2516" xr:uid="{00000000-0005-0000-0000-0000D4090000}"/>
    <cellStyle name="Normal 19 2 6 2" xfId="4208" xr:uid="{00000000-0005-0000-0000-000070100000}"/>
    <cellStyle name="Normal 19 2 6 2 2" xfId="14281" xr:uid="{00000000-0005-0000-0000-0000C9370000}"/>
    <cellStyle name="Normal 19 2 6 2 2 3" xfId="29379" xr:uid="{00000000-0005-0000-0000-0000C3720000}"/>
    <cellStyle name="Normal 19 2 6 2 3" xfId="9261" xr:uid="{00000000-0005-0000-0000-00002D240000}"/>
    <cellStyle name="Normal 19 2 6 2 3 3" xfId="24362" xr:uid="{00000000-0005-0000-0000-00002A5F0000}"/>
    <cellStyle name="Normal 19 2 6 2 5" xfId="19349" xr:uid="{00000000-0005-0000-0000-0000954B0000}"/>
    <cellStyle name="Normal 19 2 6 3" xfId="5900" xr:uid="{00000000-0005-0000-0000-00000C170000}"/>
    <cellStyle name="Normal 19 2 6 3 2" xfId="15952" xr:uid="{00000000-0005-0000-0000-0000503E0000}"/>
    <cellStyle name="Normal 19 2 6 3 3" xfId="10932" xr:uid="{00000000-0005-0000-0000-0000B42A0000}"/>
    <cellStyle name="Normal 19 2 6 3 3 3" xfId="26033" xr:uid="{00000000-0005-0000-0000-0000B1650000}"/>
    <cellStyle name="Normal 19 2 6 3 5" xfId="21020" xr:uid="{00000000-0005-0000-0000-00001C520000}"/>
    <cellStyle name="Normal 19 2 6 4" xfId="12610" xr:uid="{00000000-0005-0000-0000-000042310000}"/>
    <cellStyle name="Normal 19 2 6 4 3" xfId="27708" xr:uid="{00000000-0005-0000-0000-00003C6C0000}"/>
    <cellStyle name="Normal 19 2 6 5" xfId="7589" xr:uid="{00000000-0005-0000-0000-0000A51D0000}"/>
    <cellStyle name="Normal 19 2 6 5 3" xfId="22691" xr:uid="{00000000-0005-0000-0000-0000A3580000}"/>
    <cellStyle name="Normal 19 2 6 7" xfId="17678" xr:uid="{00000000-0005-0000-0000-00000E450000}"/>
    <cellStyle name="Normal 19 2 7" xfId="3367" xr:uid="{00000000-0005-0000-0000-0000270D0000}"/>
    <cellStyle name="Normal 19 2 7 2" xfId="13445" xr:uid="{00000000-0005-0000-0000-000085340000}"/>
    <cellStyle name="Normal 19 2 7 2 3" xfId="28543" xr:uid="{00000000-0005-0000-0000-00007F6F0000}"/>
    <cellStyle name="Normal 19 2 7 3" xfId="8425" xr:uid="{00000000-0005-0000-0000-0000E9200000}"/>
    <cellStyle name="Normal 19 2 7 3 3" xfId="23526" xr:uid="{00000000-0005-0000-0000-0000E65B0000}"/>
    <cellStyle name="Normal 19 2 7 5" xfId="18513" xr:uid="{00000000-0005-0000-0000-000051480000}"/>
    <cellStyle name="Normal 19 2 8" xfId="5061" xr:uid="{00000000-0005-0000-0000-0000C5130000}"/>
    <cellStyle name="Normal 19 2 8 2" xfId="15116" xr:uid="{00000000-0005-0000-0000-00000C3B0000}"/>
    <cellStyle name="Normal 19 2 8 2 3" xfId="30214" xr:uid="{00000000-0005-0000-0000-000006760000}"/>
    <cellStyle name="Normal 19 2 8 3" xfId="10096" xr:uid="{00000000-0005-0000-0000-000070270000}"/>
    <cellStyle name="Normal 19 2 8 3 3" xfId="25197" xr:uid="{00000000-0005-0000-0000-00006D620000}"/>
    <cellStyle name="Normal 19 2 8 5" xfId="20184" xr:uid="{00000000-0005-0000-0000-0000D84E0000}"/>
    <cellStyle name="Normal 19 2 9" xfId="11772" xr:uid="{00000000-0005-0000-0000-0000FC2D0000}"/>
    <cellStyle name="Normal 19 2 9 3" xfId="26872" xr:uid="{00000000-0005-0000-0000-0000F8680000}"/>
    <cellStyle name="Normal 2" xfId="125" xr:uid="{00000000-0005-0000-0000-00007D000000}"/>
    <cellStyle name="Normal 2 2" xfId="126" xr:uid="{00000000-0005-0000-0000-00007E000000}"/>
    <cellStyle name="Normal 2 2 2" xfId="335" xr:uid="{00000000-0005-0000-0000-00004F010000}"/>
    <cellStyle name="Normal 2 2 2 2" xfId="30977" xr:uid="{7E94C055-10AA-4434-9B00-9A3DBD3EDCDD}"/>
    <cellStyle name="Normal 2 2 3" xfId="778" xr:uid="{00000000-0005-0000-0000-00000A030000}"/>
    <cellStyle name="Normal 2 2 3 10" xfId="6752" xr:uid="{00000000-0005-0000-0000-0000601A0000}"/>
    <cellStyle name="Normal 2 2 3 10 3" xfId="21856" xr:uid="{00000000-0005-0000-0000-000060550000}"/>
    <cellStyle name="Normal 2 2 3 11" xfId="31037" xr:uid="{C01CB3EE-C6A4-483B-BF44-04269029238A}"/>
    <cellStyle name="Normal 2 2 3 12" xfId="16841" xr:uid="{00000000-0005-0000-0000-0000C9410000}"/>
    <cellStyle name="Normal 2 2 3 13" xfId="1422" xr:uid="{00000000-0005-0000-0000-00008E050000}"/>
    <cellStyle name="Normal 2 2 3 2" xfId="1716" xr:uid="{00000000-0005-0000-0000-0000B4060000}"/>
    <cellStyle name="Normal 2 2 3 2 11" xfId="16895" xr:uid="{00000000-0005-0000-0000-0000FF410000}"/>
    <cellStyle name="Normal 2 2 3 2 2" xfId="1824" xr:uid="{00000000-0005-0000-0000-000020070000}"/>
    <cellStyle name="Normal 2 2 3 2 2 10" xfId="16999" xr:uid="{00000000-0005-0000-0000-000067420000}"/>
    <cellStyle name="Normal 2 2 3 2 2 2" xfId="2041" xr:uid="{00000000-0005-0000-0000-0000F9070000}"/>
    <cellStyle name="Normal 2 2 3 2 2 2 2" xfId="2462" xr:uid="{00000000-0005-0000-0000-00009E090000}"/>
    <cellStyle name="Normal 2 2 3 2 2 2 2 2" xfId="3301" xr:uid="{00000000-0005-0000-0000-0000E50C0000}"/>
    <cellStyle name="Normal 2 2 3 2 2 2 2 2 2" xfId="4991" xr:uid="{00000000-0005-0000-0000-00007F130000}"/>
    <cellStyle name="Normal 2 2 3 2 2 2 2 2 2 2" xfId="15064" xr:uid="{00000000-0005-0000-0000-0000D83A0000}"/>
    <cellStyle name="Normal 2 2 3 2 2 2 2 2 2 2 3" xfId="30162" xr:uid="{00000000-0005-0000-0000-0000D2750000}"/>
    <cellStyle name="Normal 2 2 3 2 2 2 2 2 2 3" xfId="10044" xr:uid="{00000000-0005-0000-0000-00003C270000}"/>
    <cellStyle name="Normal 2 2 3 2 2 2 2 2 2 3 3" xfId="25145" xr:uid="{00000000-0005-0000-0000-000039620000}"/>
    <cellStyle name="Normal 2 2 3 2 2 2 2 2 2 5" xfId="20132" xr:uid="{00000000-0005-0000-0000-0000A44E0000}"/>
    <cellStyle name="Normal 2 2 3 2 2 2 2 2 3" xfId="6683" xr:uid="{00000000-0005-0000-0000-00001B1A0000}"/>
    <cellStyle name="Normal 2 2 3 2 2 2 2 2 3 2" xfId="16735" xr:uid="{00000000-0005-0000-0000-00005F410000}"/>
    <cellStyle name="Normal 2 2 3 2 2 2 2 2 3 3" xfId="11715" xr:uid="{00000000-0005-0000-0000-0000C32D0000}"/>
    <cellStyle name="Normal 2 2 3 2 2 2 2 2 3 3 3" xfId="26816" xr:uid="{00000000-0005-0000-0000-0000C0680000}"/>
    <cellStyle name="Normal 2 2 3 2 2 2 2 2 3 5" xfId="21803" xr:uid="{00000000-0005-0000-0000-00002B550000}"/>
    <cellStyle name="Normal 2 2 3 2 2 2 2 2 4" xfId="13393" xr:uid="{00000000-0005-0000-0000-000051340000}"/>
    <cellStyle name="Normal 2 2 3 2 2 2 2 2 4 3" xfId="28491" xr:uid="{00000000-0005-0000-0000-00004B6F0000}"/>
    <cellStyle name="Normal 2 2 3 2 2 2 2 2 5" xfId="8372" xr:uid="{00000000-0005-0000-0000-0000B4200000}"/>
    <cellStyle name="Normal 2 2 3 2 2 2 2 2 5 3" xfId="23474" xr:uid="{00000000-0005-0000-0000-0000B25B0000}"/>
    <cellStyle name="Normal 2 2 3 2 2 2 2 2 7" xfId="18461" xr:uid="{00000000-0005-0000-0000-00001D480000}"/>
    <cellStyle name="Normal 2 2 3 2 2 2 2 3" xfId="4154" xr:uid="{00000000-0005-0000-0000-00003A100000}"/>
    <cellStyle name="Normal 2 2 3 2 2 2 2 3 2" xfId="14228" xr:uid="{00000000-0005-0000-0000-000094370000}"/>
    <cellStyle name="Normal 2 2 3 2 2 2 2 3 2 3" xfId="29326" xr:uid="{00000000-0005-0000-0000-00008E720000}"/>
    <cellStyle name="Normal 2 2 3 2 2 2 2 3 3" xfId="9208" xr:uid="{00000000-0005-0000-0000-0000F8230000}"/>
    <cellStyle name="Normal 2 2 3 2 2 2 2 3 3 3" xfId="24309" xr:uid="{00000000-0005-0000-0000-0000F55E0000}"/>
    <cellStyle name="Normal 2 2 3 2 2 2 2 3 5" xfId="19296" xr:uid="{00000000-0005-0000-0000-0000604B0000}"/>
    <cellStyle name="Normal 2 2 3 2 2 2 2 4" xfId="5847" xr:uid="{00000000-0005-0000-0000-0000D7160000}"/>
    <cellStyle name="Normal 2 2 3 2 2 2 2 4 2" xfId="15899" xr:uid="{00000000-0005-0000-0000-00001B3E0000}"/>
    <cellStyle name="Normal 2 2 3 2 2 2 2 4 3" xfId="10879" xr:uid="{00000000-0005-0000-0000-00007F2A0000}"/>
    <cellStyle name="Normal 2 2 3 2 2 2 2 4 3 3" xfId="25980" xr:uid="{00000000-0005-0000-0000-00007C650000}"/>
    <cellStyle name="Normal 2 2 3 2 2 2 2 4 5" xfId="20967" xr:uid="{00000000-0005-0000-0000-0000E7510000}"/>
    <cellStyle name="Normal 2 2 3 2 2 2 2 5" xfId="12557" xr:uid="{00000000-0005-0000-0000-00000D310000}"/>
    <cellStyle name="Normal 2 2 3 2 2 2 2 5 3" xfId="27655" xr:uid="{00000000-0005-0000-0000-0000076C0000}"/>
    <cellStyle name="Normal 2 2 3 2 2 2 2 6" xfId="7536" xr:uid="{00000000-0005-0000-0000-0000701D0000}"/>
    <cellStyle name="Normal 2 2 3 2 2 2 2 6 3" xfId="22638" xr:uid="{00000000-0005-0000-0000-00006E580000}"/>
    <cellStyle name="Normal 2 2 3 2 2 2 2 8" xfId="17625" xr:uid="{00000000-0005-0000-0000-0000D9440000}"/>
    <cellStyle name="Normal 2 2 3 2 2 2 3" xfId="2883" xr:uid="{00000000-0005-0000-0000-0000430B0000}"/>
    <cellStyle name="Normal 2 2 3 2 2 2 3 2" xfId="4573" xr:uid="{00000000-0005-0000-0000-0000DD110000}"/>
    <cellStyle name="Normal 2 2 3 2 2 2 3 2 2" xfId="14646" xr:uid="{00000000-0005-0000-0000-000036390000}"/>
    <cellStyle name="Normal 2 2 3 2 2 2 3 2 2 3" xfId="29744" xr:uid="{00000000-0005-0000-0000-000030740000}"/>
    <cellStyle name="Normal 2 2 3 2 2 2 3 2 3" xfId="9626" xr:uid="{00000000-0005-0000-0000-00009A250000}"/>
    <cellStyle name="Normal 2 2 3 2 2 2 3 2 3 3" xfId="24727" xr:uid="{00000000-0005-0000-0000-000097600000}"/>
    <cellStyle name="Normal 2 2 3 2 2 2 3 2 5" xfId="19714" xr:uid="{00000000-0005-0000-0000-0000024D0000}"/>
    <cellStyle name="Normal 2 2 3 2 2 2 3 3" xfId="6265" xr:uid="{00000000-0005-0000-0000-000079180000}"/>
    <cellStyle name="Normal 2 2 3 2 2 2 3 3 2" xfId="16317" xr:uid="{00000000-0005-0000-0000-0000BD3F0000}"/>
    <cellStyle name="Normal 2 2 3 2 2 2 3 3 3" xfId="11297" xr:uid="{00000000-0005-0000-0000-0000212C0000}"/>
    <cellStyle name="Normal 2 2 3 2 2 2 3 3 3 3" xfId="26398" xr:uid="{00000000-0005-0000-0000-00001E670000}"/>
    <cellStyle name="Normal 2 2 3 2 2 2 3 3 5" xfId="21385" xr:uid="{00000000-0005-0000-0000-000089530000}"/>
    <cellStyle name="Normal 2 2 3 2 2 2 3 4" xfId="12975" xr:uid="{00000000-0005-0000-0000-0000AF320000}"/>
    <cellStyle name="Normal 2 2 3 2 2 2 3 4 3" xfId="28073" xr:uid="{00000000-0005-0000-0000-0000A96D0000}"/>
    <cellStyle name="Normal 2 2 3 2 2 2 3 5" xfId="7954" xr:uid="{00000000-0005-0000-0000-0000121F0000}"/>
    <cellStyle name="Normal 2 2 3 2 2 2 3 5 3" xfId="23056" xr:uid="{00000000-0005-0000-0000-0000105A0000}"/>
    <cellStyle name="Normal 2 2 3 2 2 2 3 7" xfId="18043" xr:uid="{00000000-0005-0000-0000-00007B460000}"/>
    <cellStyle name="Normal 2 2 3 2 2 2 4" xfId="3736" xr:uid="{00000000-0005-0000-0000-0000980E0000}"/>
    <cellStyle name="Normal 2 2 3 2 2 2 4 2" xfId="13810" xr:uid="{00000000-0005-0000-0000-0000F2350000}"/>
    <cellStyle name="Normal 2 2 3 2 2 2 4 2 3" xfId="28908" xr:uid="{00000000-0005-0000-0000-0000EC700000}"/>
    <cellStyle name="Normal 2 2 3 2 2 2 4 3" xfId="8790" xr:uid="{00000000-0005-0000-0000-000056220000}"/>
    <cellStyle name="Normal 2 2 3 2 2 2 4 3 3" xfId="23891" xr:uid="{00000000-0005-0000-0000-0000535D0000}"/>
    <cellStyle name="Normal 2 2 3 2 2 2 4 5" xfId="18878" xr:uid="{00000000-0005-0000-0000-0000BE490000}"/>
    <cellStyle name="Normal 2 2 3 2 2 2 5" xfId="5429" xr:uid="{00000000-0005-0000-0000-000035150000}"/>
    <cellStyle name="Normal 2 2 3 2 2 2 5 2" xfId="15481" xr:uid="{00000000-0005-0000-0000-0000793C0000}"/>
    <cellStyle name="Normal 2 2 3 2 2 2 5 2 3" xfId="30579" xr:uid="{00000000-0005-0000-0000-000073770000}"/>
    <cellStyle name="Normal 2 2 3 2 2 2 5 3" xfId="10461" xr:uid="{00000000-0005-0000-0000-0000DD280000}"/>
    <cellStyle name="Normal 2 2 3 2 2 2 5 3 3" xfId="25562" xr:uid="{00000000-0005-0000-0000-0000DA630000}"/>
    <cellStyle name="Normal 2 2 3 2 2 2 5 5" xfId="20549" xr:uid="{00000000-0005-0000-0000-000045500000}"/>
    <cellStyle name="Normal 2 2 3 2 2 2 6" xfId="12139" xr:uid="{00000000-0005-0000-0000-00006B2F0000}"/>
    <cellStyle name="Normal 2 2 3 2 2 2 6 3" xfId="27237" xr:uid="{00000000-0005-0000-0000-0000656A0000}"/>
    <cellStyle name="Normal 2 2 3 2 2 2 7" xfId="7118" xr:uid="{00000000-0005-0000-0000-0000CE1B0000}"/>
    <cellStyle name="Normal 2 2 3 2 2 2 7 3" xfId="22220" xr:uid="{00000000-0005-0000-0000-0000CC560000}"/>
    <cellStyle name="Normal 2 2 3 2 2 2 9" xfId="17207" xr:uid="{00000000-0005-0000-0000-000037430000}"/>
    <cellStyle name="Normal 2 2 3 2 2 3" xfId="2254" xr:uid="{00000000-0005-0000-0000-0000CE080000}"/>
    <cellStyle name="Normal 2 2 3 2 2 3 2" xfId="3093" xr:uid="{00000000-0005-0000-0000-0000150C0000}"/>
    <cellStyle name="Normal 2 2 3 2 2 3 2 2" xfId="4783" xr:uid="{00000000-0005-0000-0000-0000AF120000}"/>
    <cellStyle name="Normal 2 2 3 2 2 3 2 2 2" xfId="14856" xr:uid="{00000000-0005-0000-0000-0000083A0000}"/>
    <cellStyle name="Normal 2 2 3 2 2 3 2 2 2 3" xfId="29954" xr:uid="{00000000-0005-0000-0000-000002750000}"/>
    <cellStyle name="Normal 2 2 3 2 2 3 2 2 3" xfId="9836" xr:uid="{00000000-0005-0000-0000-00006C260000}"/>
    <cellStyle name="Normal 2 2 3 2 2 3 2 2 3 3" xfId="24937" xr:uid="{00000000-0005-0000-0000-000069610000}"/>
    <cellStyle name="Normal 2 2 3 2 2 3 2 2 5" xfId="19924" xr:uid="{00000000-0005-0000-0000-0000D44D0000}"/>
    <cellStyle name="Normal 2 2 3 2 2 3 2 3" xfId="6475" xr:uid="{00000000-0005-0000-0000-00004B190000}"/>
    <cellStyle name="Normal 2 2 3 2 2 3 2 3 2" xfId="16527" xr:uid="{00000000-0005-0000-0000-00008F400000}"/>
    <cellStyle name="Normal 2 2 3 2 2 3 2 3 3" xfId="11507" xr:uid="{00000000-0005-0000-0000-0000F32C0000}"/>
    <cellStyle name="Normal 2 2 3 2 2 3 2 3 3 3" xfId="26608" xr:uid="{00000000-0005-0000-0000-0000F0670000}"/>
    <cellStyle name="Normal 2 2 3 2 2 3 2 3 5" xfId="21595" xr:uid="{00000000-0005-0000-0000-00005B540000}"/>
    <cellStyle name="Normal 2 2 3 2 2 3 2 4" xfId="13185" xr:uid="{00000000-0005-0000-0000-000081330000}"/>
    <cellStyle name="Normal 2 2 3 2 2 3 2 4 3" xfId="28283" xr:uid="{00000000-0005-0000-0000-00007B6E0000}"/>
    <cellStyle name="Normal 2 2 3 2 2 3 2 5" xfId="8164" xr:uid="{00000000-0005-0000-0000-0000E41F0000}"/>
    <cellStyle name="Normal 2 2 3 2 2 3 2 5 3" xfId="23266" xr:uid="{00000000-0005-0000-0000-0000E25A0000}"/>
    <cellStyle name="Normal 2 2 3 2 2 3 2 7" xfId="18253" xr:uid="{00000000-0005-0000-0000-00004D470000}"/>
    <cellStyle name="Normal 2 2 3 2 2 3 3" xfId="3946" xr:uid="{00000000-0005-0000-0000-00006A0F0000}"/>
    <cellStyle name="Normal 2 2 3 2 2 3 3 2" xfId="14020" xr:uid="{00000000-0005-0000-0000-0000C4360000}"/>
    <cellStyle name="Normal 2 2 3 2 2 3 3 2 3" xfId="29118" xr:uid="{00000000-0005-0000-0000-0000BE710000}"/>
    <cellStyle name="Normal 2 2 3 2 2 3 3 3" xfId="9000" xr:uid="{00000000-0005-0000-0000-000028230000}"/>
    <cellStyle name="Normal 2 2 3 2 2 3 3 3 3" xfId="24101" xr:uid="{00000000-0005-0000-0000-0000255E0000}"/>
    <cellStyle name="Normal 2 2 3 2 2 3 3 5" xfId="19088" xr:uid="{00000000-0005-0000-0000-0000904A0000}"/>
    <cellStyle name="Normal 2 2 3 2 2 3 4" xfId="5639" xr:uid="{00000000-0005-0000-0000-000007160000}"/>
    <cellStyle name="Normal 2 2 3 2 2 3 4 2" xfId="15691" xr:uid="{00000000-0005-0000-0000-00004B3D0000}"/>
    <cellStyle name="Normal 2 2 3 2 2 3 4 2 3" xfId="30789" xr:uid="{00000000-0005-0000-0000-000045780000}"/>
    <cellStyle name="Normal 2 2 3 2 2 3 4 3" xfId="10671" xr:uid="{00000000-0005-0000-0000-0000AF290000}"/>
    <cellStyle name="Normal 2 2 3 2 2 3 4 3 3" xfId="25772" xr:uid="{00000000-0005-0000-0000-0000AC640000}"/>
    <cellStyle name="Normal 2 2 3 2 2 3 4 5" xfId="20759" xr:uid="{00000000-0005-0000-0000-000017510000}"/>
    <cellStyle name="Normal 2 2 3 2 2 3 5" xfId="12349" xr:uid="{00000000-0005-0000-0000-00003D300000}"/>
    <cellStyle name="Normal 2 2 3 2 2 3 5 3" xfId="27447" xr:uid="{00000000-0005-0000-0000-0000376B0000}"/>
    <cellStyle name="Normal 2 2 3 2 2 3 6" xfId="7328" xr:uid="{00000000-0005-0000-0000-0000A01C0000}"/>
    <cellStyle name="Normal 2 2 3 2 2 3 6 3" xfId="22430" xr:uid="{00000000-0005-0000-0000-00009E570000}"/>
    <cellStyle name="Normal 2 2 3 2 2 3 8" xfId="17417" xr:uid="{00000000-0005-0000-0000-000009440000}"/>
    <cellStyle name="Normal 2 2 3 2 2 4" xfId="2675" xr:uid="{00000000-0005-0000-0000-0000730A0000}"/>
    <cellStyle name="Normal 2 2 3 2 2 4 2" xfId="4365" xr:uid="{00000000-0005-0000-0000-00000D110000}"/>
    <cellStyle name="Normal 2 2 3 2 2 4 2 2" xfId="14438" xr:uid="{00000000-0005-0000-0000-000066380000}"/>
    <cellStyle name="Normal 2 2 3 2 2 4 2 2 3" xfId="29536" xr:uid="{00000000-0005-0000-0000-000060730000}"/>
    <cellStyle name="Normal 2 2 3 2 2 4 2 3" xfId="9418" xr:uid="{00000000-0005-0000-0000-0000CA240000}"/>
    <cellStyle name="Normal 2 2 3 2 2 4 2 3 3" xfId="24519" xr:uid="{00000000-0005-0000-0000-0000C75F0000}"/>
    <cellStyle name="Normal 2 2 3 2 2 4 2 5" xfId="19506" xr:uid="{00000000-0005-0000-0000-0000324C0000}"/>
    <cellStyle name="Normal 2 2 3 2 2 4 3" xfId="6057" xr:uid="{00000000-0005-0000-0000-0000A9170000}"/>
    <cellStyle name="Normal 2 2 3 2 2 4 3 2" xfId="16109" xr:uid="{00000000-0005-0000-0000-0000ED3E0000}"/>
    <cellStyle name="Normal 2 2 3 2 2 4 3 3" xfId="11089" xr:uid="{00000000-0005-0000-0000-0000512B0000}"/>
    <cellStyle name="Normal 2 2 3 2 2 4 3 3 3" xfId="26190" xr:uid="{00000000-0005-0000-0000-00004E660000}"/>
    <cellStyle name="Normal 2 2 3 2 2 4 3 5" xfId="21177" xr:uid="{00000000-0005-0000-0000-0000B9520000}"/>
    <cellStyle name="Normal 2 2 3 2 2 4 4" xfId="12767" xr:uid="{00000000-0005-0000-0000-0000DF310000}"/>
    <cellStyle name="Normal 2 2 3 2 2 4 4 3" xfId="27865" xr:uid="{00000000-0005-0000-0000-0000D96C0000}"/>
    <cellStyle name="Normal 2 2 3 2 2 4 5" xfId="7746" xr:uid="{00000000-0005-0000-0000-0000421E0000}"/>
    <cellStyle name="Normal 2 2 3 2 2 4 5 3" xfId="22848" xr:uid="{00000000-0005-0000-0000-000040590000}"/>
    <cellStyle name="Normal 2 2 3 2 2 4 7" xfId="17835" xr:uid="{00000000-0005-0000-0000-0000AB450000}"/>
    <cellStyle name="Normal 2 2 3 2 2 5" xfId="3528" xr:uid="{00000000-0005-0000-0000-0000C80D0000}"/>
    <cellStyle name="Normal 2 2 3 2 2 5 2" xfId="13602" xr:uid="{00000000-0005-0000-0000-000022350000}"/>
    <cellStyle name="Normal 2 2 3 2 2 5 2 3" xfId="28700" xr:uid="{00000000-0005-0000-0000-00001C700000}"/>
    <cellStyle name="Normal 2 2 3 2 2 5 3" xfId="8582" xr:uid="{00000000-0005-0000-0000-000086210000}"/>
    <cellStyle name="Normal 2 2 3 2 2 5 3 3" xfId="23683" xr:uid="{00000000-0005-0000-0000-0000835C0000}"/>
    <cellStyle name="Normal 2 2 3 2 2 5 5" xfId="18670" xr:uid="{00000000-0005-0000-0000-0000EE480000}"/>
    <cellStyle name="Normal 2 2 3 2 2 6" xfId="5221" xr:uid="{00000000-0005-0000-0000-000065140000}"/>
    <cellStyle name="Normal 2 2 3 2 2 6 2" xfId="15273" xr:uid="{00000000-0005-0000-0000-0000A93B0000}"/>
    <cellStyle name="Normal 2 2 3 2 2 6 2 3" xfId="30371" xr:uid="{00000000-0005-0000-0000-0000A3760000}"/>
    <cellStyle name="Normal 2 2 3 2 2 6 3" xfId="10253" xr:uid="{00000000-0005-0000-0000-00000D280000}"/>
    <cellStyle name="Normal 2 2 3 2 2 6 3 3" xfId="25354" xr:uid="{00000000-0005-0000-0000-00000A630000}"/>
    <cellStyle name="Normal 2 2 3 2 2 6 5" xfId="20341" xr:uid="{00000000-0005-0000-0000-0000754F0000}"/>
    <cellStyle name="Normal 2 2 3 2 2 7" xfId="11931" xr:uid="{00000000-0005-0000-0000-00009B2E0000}"/>
    <cellStyle name="Normal 2 2 3 2 2 7 3" xfId="27029" xr:uid="{00000000-0005-0000-0000-000095690000}"/>
    <cellStyle name="Normal 2 2 3 2 2 8" xfId="6910" xr:uid="{00000000-0005-0000-0000-0000FE1A0000}"/>
    <cellStyle name="Normal 2 2 3 2 2 8 3" xfId="22012" xr:uid="{00000000-0005-0000-0000-0000FC550000}"/>
    <cellStyle name="Normal 2 2 3 2 3" xfId="1937" xr:uid="{00000000-0005-0000-0000-000091070000}"/>
    <cellStyle name="Normal 2 2 3 2 3 2" xfId="2358" xr:uid="{00000000-0005-0000-0000-000036090000}"/>
    <cellStyle name="Normal 2 2 3 2 3 2 2" xfId="3197" xr:uid="{00000000-0005-0000-0000-00007D0C0000}"/>
    <cellStyle name="Normal 2 2 3 2 3 2 2 2" xfId="4887" xr:uid="{00000000-0005-0000-0000-000017130000}"/>
    <cellStyle name="Normal 2 2 3 2 3 2 2 2 2" xfId="14960" xr:uid="{00000000-0005-0000-0000-0000703A0000}"/>
    <cellStyle name="Normal 2 2 3 2 3 2 2 2 2 3" xfId="30058" xr:uid="{00000000-0005-0000-0000-00006A750000}"/>
    <cellStyle name="Normal 2 2 3 2 3 2 2 2 3" xfId="9940" xr:uid="{00000000-0005-0000-0000-0000D4260000}"/>
    <cellStyle name="Normal 2 2 3 2 3 2 2 2 3 3" xfId="25041" xr:uid="{00000000-0005-0000-0000-0000D1610000}"/>
    <cellStyle name="Normal 2 2 3 2 3 2 2 2 5" xfId="20028" xr:uid="{00000000-0005-0000-0000-00003C4E0000}"/>
    <cellStyle name="Normal 2 2 3 2 3 2 2 3" xfId="6579" xr:uid="{00000000-0005-0000-0000-0000B3190000}"/>
    <cellStyle name="Normal 2 2 3 2 3 2 2 3 2" xfId="16631" xr:uid="{00000000-0005-0000-0000-0000F7400000}"/>
    <cellStyle name="Normal 2 2 3 2 3 2 2 3 3" xfId="11611" xr:uid="{00000000-0005-0000-0000-00005B2D0000}"/>
    <cellStyle name="Normal 2 2 3 2 3 2 2 3 3 3" xfId="26712" xr:uid="{00000000-0005-0000-0000-000058680000}"/>
    <cellStyle name="Normal 2 2 3 2 3 2 2 3 5" xfId="21699" xr:uid="{00000000-0005-0000-0000-0000C3540000}"/>
    <cellStyle name="Normal 2 2 3 2 3 2 2 4" xfId="13289" xr:uid="{00000000-0005-0000-0000-0000E9330000}"/>
    <cellStyle name="Normal 2 2 3 2 3 2 2 4 3" xfId="28387" xr:uid="{00000000-0005-0000-0000-0000E36E0000}"/>
    <cellStyle name="Normal 2 2 3 2 3 2 2 5" xfId="8268" xr:uid="{00000000-0005-0000-0000-00004C200000}"/>
    <cellStyle name="Normal 2 2 3 2 3 2 2 5 3" xfId="23370" xr:uid="{00000000-0005-0000-0000-00004A5B0000}"/>
    <cellStyle name="Normal 2 2 3 2 3 2 2 7" xfId="18357" xr:uid="{00000000-0005-0000-0000-0000B5470000}"/>
    <cellStyle name="Normal 2 2 3 2 3 2 3" xfId="4050" xr:uid="{00000000-0005-0000-0000-0000D20F0000}"/>
    <cellStyle name="Normal 2 2 3 2 3 2 3 2" xfId="14124" xr:uid="{00000000-0005-0000-0000-00002C370000}"/>
    <cellStyle name="Normal 2 2 3 2 3 2 3 2 3" xfId="29222" xr:uid="{00000000-0005-0000-0000-000026720000}"/>
    <cellStyle name="Normal 2 2 3 2 3 2 3 3" xfId="9104" xr:uid="{00000000-0005-0000-0000-000090230000}"/>
    <cellStyle name="Normal 2 2 3 2 3 2 3 3 3" xfId="24205" xr:uid="{00000000-0005-0000-0000-00008D5E0000}"/>
    <cellStyle name="Normal 2 2 3 2 3 2 3 5" xfId="19192" xr:uid="{00000000-0005-0000-0000-0000F84A0000}"/>
    <cellStyle name="Normal 2 2 3 2 3 2 4" xfId="5743" xr:uid="{00000000-0005-0000-0000-00006F160000}"/>
    <cellStyle name="Normal 2 2 3 2 3 2 4 2" xfId="15795" xr:uid="{00000000-0005-0000-0000-0000B33D0000}"/>
    <cellStyle name="Normal 2 2 3 2 3 2 4 2 3" xfId="30893" xr:uid="{00000000-0005-0000-0000-0000AD780000}"/>
    <cellStyle name="Normal 2 2 3 2 3 2 4 3" xfId="10775" xr:uid="{00000000-0005-0000-0000-0000172A0000}"/>
    <cellStyle name="Normal 2 2 3 2 3 2 4 3 3" xfId="25876" xr:uid="{00000000-0005-0000-0000-000014650000}"/>
    <cellStyle name="Normal 2 2 3 2 3 2 4 5" xfId="20863" xr:uid="{00000000-0005-0000-0000-00007F510000}"/>
    <cellStyle name="Normal 2 2 3 2 3 2 5" xfId="12453" xr:uid="{00000000-0005-0000-0000-0000A5300000}"/>
    <cellStyle name="Normal 2 2 3 2 3 2 5 3" xfId="27551" xr:uid="{00000000-0005-0000-0000-00009F6B0000}"/>
    <cellStyle name="Normal 2 2 3 2 3 2 6" xfId="7432" xr:uid="{00000000-0005-0000-0000-0000081D0000}"/>
    <cellStyle name="Normal 2 2 3 2 3 2 6 3" xfId="22534" xr:uid="{00000000-0005-0000-0000-000006580000}"/>
    <cellStyle name="Normal 2 2 3 2 3 2 8" xfId="17521" xr:uid="{00000000-0005-0000-0000-000071440000}"/>
    <cellStyle name="Normal 2 2 3 2 3 3" xfId="2779" xr:uid="{00000000-0005-0000-0000-0000DB0A0000}"/>
    <cellStyle name="Normal 2 2 3 2 3 3 2" xfId="4469" xr:uid="{00000000-0005-0000-0000-000075110000}"/>
    <cellStyle name="Normal 2 2 3 2 3 3 2 2" xfId="14542" xr:uid="{00000000-0005-0000-0000-0000CE380000}"/>
    <cellStyle name="Normal 2 2 3 2 3 3 2 2 3" xfId="29640" xr:uid="{00000000-0005-0000-0000-0000C8730000}"/>
    <cellStyle name="Normal 2 2 3 2 3 3 2 3" xfId="9522" xr:uid="{00000000-0005-0000-0000-000032250000}"/>
    <cellStyle name="Normal 2 2 3 2 3 3 2 3 3" xfId="24623" xr:uid="{00000000-0005-0000-0000-00002F600000}"/>
    <cellStyle name="Normal 2 2 3 2 3 3 2 5" xfId="19610" xr:uid="{00000000-0005-0000-0000-00009A4C0000}"/>
    <cellStyle name="Normal 2 2 3 2 3 3 3" xfId="6161" xr:uid="{00000000-0005-0000-0000-000011180000}"/>
    <cellStyle name="Normal 2 2 3 2 3 3 3 2" xfId="16213" xr:uid="{00000000-0005-0000-0000-0000553F0000}"/>
    <cellStyle name="Normal 2 2 3 2 3 3 3 3" xfId="11193" xr:uid="{00000000-0005-0000-0000-0000B92B0000}"/>
    <cellStyle name="Normal 2 2 3 2 3 3 3 3 3" xfId="26294" xr:uid="{00000000-0005-0000-0000-0000B6660000}"/>
    <cellStyle name="Normal 2 2 3 2 3 3 3 5" xfId="21281" xr:uid="{00000000-0005-0000-0000-000021530000}"/>
    <cellStyle name="Normal 2 2 3 2 3 3 4" xfId="12871" xr:uid="{00000000-0005-0000-0000-000047320000}"/>
    <cellStyle name="Normal 2 2 3 2 3 3 4 3" xfId="27969" xr:uid="{00000000-0005-0000-0000-0000416D0000}"/>
    <cellStyle name="Normal 2 2 3 2 3 3 5" xfId="7850" xr:uid="{00000000-0005-0000-0000-0000AA1E0000}"/>
    <cellStyle name="Normal 2 2 3 2 3 3 5 3" xfId="22952" xr:uid="{00000000-0005-0000-0000-0000A8590000}"/>
    <cellStyle name="Normal 2 2 3 2 3 3 7" xfId="17939" xr:uid="{00000000-0005-0000-0000-000013460000}"/>
    <cellStyle name="Normal 2 2 3 2 3 4" xfId="3632" xr:uid="{00000000-0005-0000-0000-0000300E0000}"/>
    <cellStyle name="Normal 2 2 3 2 3 4 2" xfId="13706" xr:uid="{00000000-0005-0000-0000-00008A350000}"/>
    <cellStyle name="Normal 2 2 3 2 3 4 2 3" xfId="28804" xr:uid="{00000000-0005-0000-0000-000084700000}"/>
    <cellStyle name="Normal 2 2 3 2 3 4 3" xfId="8686" xr:uid="{00000000-0005-0000-0000-0000EE210000}"/>
    <cellStyle name="Normal 2 2 3 2 3 4 3 3" xfId="23787" xr:uid="{00000000-0005-0000-0000-0000EB5C0000}"/>
    <cellStyle name="Normal 2 2 3 2 3 4 5" xfId="18774" xr:uid="{00000000-0005-0000-0000-000056490000}"/>
    <cellStyle name="Normal 2 2 3 2 3 5" xfId="5325" xr:uid="{00000000-0005-0000-0000-0000CD140000}"/>
    <cellStyle name="Normal 2 2 3 2 3 5 2" xfId="15377" xr:uid="{00000000-0005-0000-0000-0000113C0000}"/>
    <cellStyle name="Normal 2 2 3 2 3 5 2 3" xfId="30475" xr:uid="{00000000-0005-0000-0000-00000B770000}"/>
    <cellStyle name="Normal 2 2 3 2 3 5 3" xfId="10357" xr:uid="{00000000-0005-0000-0000-000075280000}"/>
    <cellStyle name="Normal 2 2 3 2 3 5 3 3" xfId="25458" xr:uid="{00000000-0005-0000-0000-000072630000}"/>
    <cellStyle name="Normal 2 2 3 2 3 5 5" xfId="20445" xr:uid="{00000000-0005-0000-0000-0000DD4F0000}"/>
    <cellStyle name="Normal 2 2 3 2 3 6" xfId="12035" xr:uid="{00000000-0005-0000-0000-0000032F0000}"/>
    <cellStyle name="Normal 2 2 3 2 3 6 3" xfId="27133" xr:uid="{00000000-0005-0000-0000-0000FD690000}"/>
    <cellStyle name="Normal 2 2 3 2 3 7" xfId="7014" xr:uid="{00000000-0005-0000-0000-0000661B0000}"/>
    <cellStyle name="Normal 2 2 3 2 3 7 3" xfId="22116" xr:uid="{00000000-0005-0000-0000-000064560000}"/>
    <cellStyle name="Normal 2 2 3 2 3 9" xfId="17103" xr:uid="{00000000-0005-0000-0000-0000CF420000}"/>
    <cellStyle name="Normal 2 2 3 2 4" xfId="2150" xr:uid="{00000000-0005-0000-0000-000066080000}"/>
    <cellStyle name="Normal 2 2 3 2 4 2" xfId="2989" xr:uid="{00000000-0005-0000-0000-0000AD0B0000}"/>
    <cellStyle name="Normal 2 2 3 2 4 2 2" xfId="4679" xr:uid="{00000000-0005-0000-0000-000047120000}"/>
    <cellStyle name="Normal 2 2 3 2 4 2 2 2" xfId="14752" xr:uid="{00000000-0005-0000-0000-0000A0390000}"/>
    <cellStyle name="Normal 2 2 3 2 4 2 2 2 3" xfId="29850" xr:uid="{00000000-0005-0000-0000-00009A740000}"/>
    <cellStyle name="Normal 2 2 3 2 4 2 2 3" xfId="9732" xr:uid="{00000000-0005-0000-0000-000004260000}"/>
    <cellStyle name="Normal 2 2 3 2 4 2 2 3 3" xfId="24833" xr:uid="{00000000-0005-0000-0000-000001610000}"/>
    <cellStyle name="Normal 2 2 3 2 4 2 2 5" xfId="19820" xr:uid="{00000000-0005-0000-0000-00006C4D0000}"/>
    <cellStyle name="Normal 2 2 3 2 4 2 3" xfId="6371" xr:uid="{00000000-0005-0000-0000-0000E3180000}"/>
    <cellStyle name="Normal 2 2 3 2 4 2 3 2" xfId="16423" xr:uid="{00000000-0005-0000-0000-000027400000}"/>
    <cellStyle name="Normal 2 2 3 2 4 2 3 3" xfId="11403" xr:uid="{00000000-0005-0000-0000-00008B2C0000}"/>
    <cellStyle name="Normal 2 2 3 2 4 2 3 3 3" xfId="26504" xr:uid="{00000000-0005-0000-0000-000088670000}"/>
    <cellStyle name="Normal 2 2 3 2 4 2 3 5" xfId="21491" xr:uid="{00000000-0005-0000-0000-0000F3530000}"/>
    <cellStyle name="Normal 2 2 3 2 4 2 4" xfId="13081" xr:uid="{00000000-0005-0000-0000-000019330000}"/>
    <cellStyle name="Normal 2 2 3 2 4 2 4 3" xfId="28179" xr:uid="{00000000-0005-0000-0000-0000136E0000}"/>
    <cellStyle name="Normal 2 2 3 2 4 2 5" xfId="8060" xr:uid="{00000000-0005-0000-0000-00007C1F0000}"/>
    <cellStyle name="Normal 2 2 3 2 4 2 5 3" xfId="23162" xr:uid="{00000000-0005-0000-0000-00007A5A0000}"/>
    <cellStyle name="Normal 2 2 3 2 4 2 7" xfId="18149" xr:uid="{00000000-0005-0000-0000-0000E5460000}"/>
    <cellStyle name="Normal 2 2 3 2 4 3" xfId="3842" xr:uid="{00000000-0005-0000-0000-0000020F0000}"/>
    <cellStyle name="Normal 2 2 3 2 4 3 2" xfId="13916" xr:uid="{00000000-0005-0000-0000-00005C360000}"/>
    <cellStyle name="Normal 2 2 3 2 4 3 2 3" xfId="29014" xr:uid="{00000000-0005-0000-0000-000056710000}"/>
    <cellStyle name="Normal 2 2 3 2 4 3 3" xfId="8896" xr:uid="{00000000-0005-0000-0000-0000C0220000}"/>
    <cellStyle name="Normal 2 2 3 2 4 3 3 3" xfId="23997" xr:uid="{00000000-0005-0000-0000-0000BD5D0000}"/>
    <cellStyle name="Normal 2 2 3 2 4 3 5" xfId="18984" xr:uid="{00000000-0005-0000-0000-0000284A0000}"/>
    <cellStyle name="Normal 2 2 3 2 4 4" xfId="5535" xr:uid="{00000000-0005-0000-0000-00009F150000}"/>
    <cellStyle name="Normal 2 2 3 2 4 4 2" xfId="15587" xr:uid="{00000000-0005-0000-0000-0000E33C0000}"/>
    <cellStyle name="Normal 2 2 3 2 4 4 2 3" xfId="30685" xr:uid="{00000000-0005-0000-0000-0000DD770000}"/>
    <cellStyle name="Normal 2 2 3 2 4 4 3" xfId="10567" xr:uid="{00000000-0005-0000-0000-000047290000}"/>
    <cellStyle name="Normal 2 2 3 2 4 4 3 3" xfId="25668" xr:uid="{00000000-0005-0000-0000-000044640000}"/>
    <cellStyle name="Normal 2 2 3 2 4 4 5" xfId="20655" xr:uid="{00000000-0005-0000-0000-0000AF500000}"/>
    <cellStyle name="Normal 2 2 3 2 4 5" xfId="12245" xr:uid="{00000000-0005-0000-0000-0000D52F0000}"/>
    <cellStyle name="Normal 2 2 3 2 4 5 3" xfId="27343" xr:uid="{00000000-0005-0000-0000-0000CF6A0000}"/>
    <cellStyle name="Normal 2 2 3 2 4 6" xfId="7224" xr:uid="{00000000-0005-0000-0000-0000381C0000}"/>
    <cellStyle name="Normal 2 2 3 2 4 6 3" xfId="22326" xr:uid="{00000000-0005-0000-0000-000036570000}"/>
    <cellStyle name="Normal 2 2 3 2 4 8" xfId="17313" xr:uid="{00000000-0005-0000-0000-0000A1430000}"/>
    <cellStyle name="Normal 2 2 3 2 5" xfId="2571" xr:uid="{00000000-0005-0000-0000-00000B0A0000}"/>
    <cellStyle name="Normal 2 2 3 2 5 2" xfId="4261" xr:uid="{00000000-0005-0000-0000-0000A5100000}"/>
    <cellStyle name="Normal 2 2 3 2 5 2 2" xfId="14334" xr:uid="{00000000-0005-0000-0000-0000FE370000}"/>
    <cellStyle name="Normal 2 2 3 2 5 2 2 3" xfId="29432" xr:uid="{00000000-0005-0000-0000-0000F8720000}"/>
    <cellStyle name="Normal 2 2 3 2 5 2 3" xfId="9314" xr:uid="{00000000-0005-0000-0000-000062240000}"/>
    <cellStyle name="Normal 2 2 3 2 5 2 3 3" xfId="24415" xr:uid="{00000000-0005-0000-0000-00005F5F0000}"/>
    <cellStyle name="Normal 2 2 3 2 5 2 5" xfId="19402" xr:uid="{00000000-0005-0000-0000-0000CA4B0000}"/>
    <cellStyle name="Normal 2 2 3 2 5 3" xfId="5953" xr:uid="{00000000-0005-0000-0000-000041170000}"/>
    <cellStyle name="Normal 2 2 3 2 5 3 2" xfId="16005" xr:uid="{00000000-0005-0000-0000-0000853E0000}"/>
    <cellStyle name="Normal 2 2 3 2 5 3 3" xfId="10985" xr:uid="{00000000-0005-0000-0000-0000E92A0000}"/>
    <cellStyle name="Normal 2 2 3 2 5 3 3 3" xfId="26086" xr:uid="{00000000-0005-0000-0000-0000E6650000}"/>
    <cellStyle name="Normal 2 2 3 2 5 3 5" xfId="21073" xr:uid="{00000000-0005-0000-0000-000051520000}"/>
    <cellStyle name="Normal 2 2 3 2 5 4" xfId="12663" xr:uid="{00000000-0005-0000-0000-000077310000}"/>
    <cellStyle name="Normal 2 2 3 2 5 4 3" xfId="27761" xr:uid="{00000000-0005-0000-0000-0000716C0000}"/>
    <cellStyle name="Normal 2 2 3 2 5 5" xfId="7642" xr:uid="{00000000-0005-0000-0000-0000DA1D0000}"/>
    <cellStyle name="Normal 2 2 3 2 5 5 3" xfId="22744" xr:uid="{00000000-0005-0000-0000-0000D8580000}"/>
    <cellStyle name="Normal 2 2 3 2 5 7" xfId="17731" xr:uid="{00000000-0005-0000-0000-000043450000}"/>
    <cellStyle name="Normal 2 2 3 2 6" xfId="3424" xr:uid="{00000000-0005-0000-0000-0000600D0000}"/>
    <cellStyle name="Normal 2 2 3 2 6 2" xfId="13498" xr:uid="{00000000-0005-0000-0000-0000BA340000}"/>
    <cellStyle name="Normal 2 2 3 2 6 2 3" xfId="28596" xr:uid="{00000000-0005-0000-0000-0000B46F0000}"/>
    <cellStyle name="Normal 2 2 3 2 6 3" xfId="8478" xr:uid="{00000000-0005-0000-0000-00001E210000}"/>
    <cellStyle name="Normal 2 2 3 2 6 3 3" xfId="23579" xr:uid="{00000000-0005-0000-0000-00001B5C0000}"/>
    <cellStyle name="Normal 2 2 3 2 6 5" xfId="18566" xr:uid="{00000000-0005-0000-0000-000086480000}"/>
    <cellStyle name="Normal 2 2 3 2 7" xfId="5117" xr:uid="{00000000-0005-0000-0000-0000FD130000}"/>
    <cellStyle name="Normal 2 2 3 2 7 2" xfId="15169" xr:uid="{00000000-0005-0000-0000-0000413B0000}"/>
    <cellStyle name="Normal 2 2 3 2 7 2 3" xfId="30267" xr:uid="{00000000-0005-0000-0000-00003B760000}"/>
    <cellStyle name="Normal 2 2 3 2 7 3" xfId="10149" xr:uid="{00000000-0005-0000-0000-0000A5270000}"/>
    <cellStyle name="Normal 2 2 3 2 7 3 3" xfId="25250" xr:uid="{00000000-0005-0000-0000-0000A2620000}"/>
    <cellStyle name="Normal 2 2 3 2 7 5" xfId="20237" xr:uid="{00000000-0005-0000-0000-00000D4F0000}"/>
    <cellStyle name="Normal 2 2 3 2 8" xfId="11827" xr:uid="{00000000-0005-0000-0000-0000332E0000}"/>
    <cellStyle name="Normal 2 2 3 2 8 3" xfId="26925" xr:uid="{00000000-0005-0000-0000-00002D690000}"/>
    <cellStyle name="Normal 2 2 3 2 9" xfId="6806" xr:uid="{00000000-0005-0000-0000-0000961A0000}"/>
    <cellStyle name="Normal 2 2 3 2 9 3" xfId="21908" xr:uid="{00000000-0005-0000-0000-000094550000}"/>
    <cellStyle name="Normal 2 2 3 3" xfId="1770" xr:uid="{00000000-0005-0000-0000-0000EA060000}"/>
    <cellStyle name="Normal 2 2 3 3 10" xfId="16947" xr:uid="{00000000-0005-0000-0000-000033420000}"/>
    <cellStyle name="Normal 2 2 3 3 2" xfId="1989" xr:uid="{00000000-0005-0000-0000-0000C5070000}"/>
    <cellStyle name="Normal 2 2 3 3 2 2" xfId="2410" xr:uid="{00000000-0005-0000-0000-00006A090000}"/>
    <cellStyle name="Normal 2 2 3 3 2 2 2" xfId="3249" xr:uid="{00000000-0005-0000-0000-0000B10C0000}"/>
    <cellStyle name="Normal 2 2 3 3 2 2 2 2" xfId="4939" xr:uid="{00000000-0005-0000-0000-00004B130000}"/>
    <cellStyle name="Normal 2 2 3 3 2 2 2 2 2" xfId="15012" xr:uid="{00000000-0005-0000-0000-0000A43A0000}"/>
    <cellStyle name="Normal 2 2 3 3 2 2 2 2 2 3" xfId="30110" xr:uid="{00000000-0005-0000-0000-00009E750000}"/>
    <cellStyle name="Normal 2 2 3 3 2 2 2 2 3" xfId="9992" xr:uid="{00000000-0005-0000-0000-000008270000}"/>
    <cellStyle name="Normal 2 2 3 3 2 2 2 2 3 3" xfId="25093" xr:uid="{00000000-0005-0000-0000-000005620000}"/>
    <cellStyle name="Normal 2 2 3 3 2 2 2 2 5" xfId="20080" xr:uid="{00000000-0005-0000-0000-0000704E0000}"/>
    <cellStyle name="Normal 2 2 3 3 2 2 2 3" xfId="6631" xr:uid="{00000000-0005-0000-0000-0000E7190000}"/>
    <cellStyle name="Normal 2 2 3 3 2 2 2 3 2" xfId="16683" xr:uid="{00000000-0005-0000-0000-00002B410000}"/>
    <cellStyle name="Normal 2 2 3 3 2 2 2 3 3" xfId="11663" xr:uid="{00000000-0005-0000-0000-00008F2D0000}"/>
    <cellStyle name="Normal 2 2 3 3 2 2 2 3 3 3" xfId="26764" xr:uid="{00000000-0005-0000-0000-00008C680000}"/>
    <cellStyle name="Normal 2 2 3 3 2 2 2 3 5" xfId="21751" xr:uid="{00000000-0005-0000-0000-0000F7540000}"/>
    <cellStyle name="Normal 2 2 3 3 2 2 2 4" xfId="13341" xr:uid="{00000000-0005-0000-0000-00001D340000}"/>
    <cellStyle name="Normal 2 2 3 3 2 2 2 4 3" xfId="28439" xr:uid="{00000000-0005-0000-0000-0000176F0000}"/>
    <cellStyle name="Normal 2 2 3 3 2 2 2 5" xfId="8320" xr:uid="{00000000-0005-0000-0000-000080200000}"/>
    <cellStyle name="Normal 2 2 3 3 2 2 2 5 3" xfId="23422" xr:uid="{00000000-0005-0000-0000-00007E5B0000}"/>
    <cellStyle name="Normal 2 2 3 3 2 2 2 7" xfId="18409" xr:uid="{00000000-0005-0000-0000-0000E9470000}"/>
    <cellStyle name="Normal 2 2 3 3 2 2 3" xfId="4102" xr:uid="{00000000-0005-0000-0000-000006100000}"/>
    <cellStyle name="Normal 2 2 3 3 2 2 3 2" xfId="14176" xr:uid="{00000000-0005-0000-0000-000060370000}"/>
    <cellStyle name="Normal 2 2 3 3 2 2 3 2 3" xfId="29274" xr:uid="{00000000-0005-0000-0000-00005A720000}"/>
    <cellStyle name="Normal 2 2 3 3 2 2 3 3" xfId="9156" xr:uid="{00000000-0005-0000-0000-0000C4230000}"/>
    <cellStyle name="Normal 2 2 3 3 2 2 3 3 3" xfId="24257" xr:uid="{00000000-0005-0000-0000-0000C15E0000}"/>
    <cellStyle name="Normal 2 2 3 3 2 2 3 5" xfId="19244" xr:uid="{00000000-0005-0000-0000-00002C4B0000}"/>
    <cellStyle name="Normal 2 2 3 3 2 2 4" xfId="5795" xr:uid="{00000000-0005-0000-0000-0000A3160000}"/>
    <cellStyle name="Normal 2 2 3 3 2 2 4 2" xfId="15847" xr:uid="{00000000-0005-0000-0000-0000E73D0000}"/>
    <cellStyle name="Normal 2 2 3 3 2 2 4 2 3" xfId="30945" xr:uid="{00000000-0005-0000-0000-0000E1780000}"/>
    <cellStyle name="Normal 2 2 3 3 2 2 4 3" xfId="10827" xr:uid="{00000000-0005-0000-0000-00004B2A0000}"/>
    <cellStyle name="Normal 2 2 3 3 2 2 4 3 3" xfId="25928" xr:uid="{00000000-0005-0000-0000-000048650000}"/>
    <cellStyle name="Normal 2 2 3 3 2 2 4 5" xfId="20915" xr:uid="{00000000-0005-0000-0000-0000B3510000}"/>
    <cellStyle name="Normal 2 2 3 3 2 2 5" xfId="12505" xr:uid="{00000000-0005-0000-0000-0000D9300000}"/>
    <cellStyle name="Normal 2 2 3 3 2 2 5 3" xfId="27603" xr:uid="{00000000-0005-0000-0000-0000D36B0000}"/>
    <cellStyle name="Normal 2 2 3 3 2 2 6" xfId="7484" xr:uid="{00000000-0005-0000-0000-00003C1D0000}"/>
    <cellStyle name="Normal 2 2 3 3 2 2 6 3" xfId="22586" xr:uid="{00000000-0005-0000-0000-00003A580000}"/>
    <cellStyle name="Normal 2 2 3 3 2 2 8" xfId="17573" xr:uid="{00000000-0005-0000-0000-0000A5440000}"/>
    <cellStyle name="Normal 2 2 3 3 2 3" xfId="2831" xr:uid="{00000000-0005-0000-0000-00000F0B0000}"/>
    <cellStyle name="Normal 2 2 3 3 2 3 2" xfId="4521" xr:uid="{00000000-0005-0000-0000-0000A9110000}"/>
    <cellStyle name="Normal 2 2 3 3 2 3 2 2" xfId="14594" xr:uid="{00000000-0005-0000-0000-000002390000}"/>
    <cellStyle name="Normal 2 2 3 3 2 3 2 2 3" xfId="29692" xr:uid="{00000000-0005-0000-0000-0000FC730000}"/>
    <cellStyle name="Normal 2 2 3 3 2 3 2 3" xfId="9574" xr:uid="{00000000-0005-0000-0000-000066250000}"/>
    <cellStyle name="Normal 2 2 3 3 2 3 2 3 3" xfId="24675" xr:uid="{00000000-0005-0000-0000-000063600000}"/>
    <cellStyle name="Normal 2 2 3 3 2 3 2 5" xfId="19662" xr:uid="{00000000-0005-0000-0000-0000CE4C0000}"/>
    <cellStyle name="Normal 2 2 3 3 2 3 3" xfId="6213" xr:uid="{00000000-0005-0000-0000-000045180000}"/>
    <cellStyle name="Normal 2 2 3 3 2 3 3 2" xfId="16265" xr:uid="{00000000-0005-0000-0000-0000893F0000}"/>
    <cellStyle name="Normal 2 2 3 3 2 3 3 3" xfId="11245" xr:uid="{00000000-0005-0000-0000-0000ED2B0000}"/>
    <cellStyle name="Normal 2 2 3 3 2 3 3 3 3" xfId="26346" xr:uid="{00000000-0005-0000-0000-0000EA660000}"/>
    <cellStyle name="Normal 2 2 3 3 2 3 3 5" xfId="21333" xr:uid="{00000000-0005-0000-0000-000055530000}"/>
    <cellStyle name="Normal 2 2 3 3 2 3 4" xfId="12923" xr:uid="{00000000-0005-0000-0000-00007B320000}"/>
    <cellStyle name="Normal 2 2 3 3 2 3 4 3" xfId="28021" xr:uid="{00000000-0005-0000-0000-0000756D0000}"/>
    <cellStyle name="Normal 2 2 3 3 2 3 5" xfId="7902" xr:uid="{00000000-0005-0000-0000-0000DE1E0000}"/>
    <cellStyle name="Normal 2 2 3 3 2 3 5 3" xfId="23004" xr:uid="{00000000-0005-0000-0000-0000DC590000}"/>
    <cellStyle name="Normal 2 2 3 3 2 3 7" xfId="17991" xr:uid="{00000000-0005-0000-0000-000047460000}"/>
    <cellStyle name="Normal 2 2 3 3 2 4" xfId="3684" xr:uid="{00000000-0005-0000-0000-0000640E0000}"/>
    <cellStyle name="Normal 2 2 3 3 2 4 2" xfId="13758" xr:uid="{00000000-0005-0000-0000-0000BE350000}"/>
    <cellStyle name="Normal 2 2 3 3 2 4 2 3" xfId="28856" xr:uid="{00000000-0005-0000-0000-0000B8700000}"/>
    <cellStyle name="Normal 2 2 3 3 2 4 3" xfId="8738" xr:uid="{00000000-0005-0000-0000-000022220000}"/>
    <cellStyle name="Normal 2 2 3 3 2 4 3 3" xfId="23839" xr:uid="{00000000-0005-0000-0000-00001F5D0000}"/>
    <cellStyle name="Normal 2 2 3 3 2 4 5" xfId="18826" xr:uid="{00000000-0005-0000-0000-00008A490000}"/>
    <cellStyle name="Normal 2 2 3 3 2 5" xfId="5377" xr:uid="{00000000-0005-0000-0000-000001150000}"/>
    <cellStyle name="Normal 2 2 3 3 2 5 2" xfId="15429" xr:uid="{00000000-0005-0000-0000-0000453C0000}"/>
    <cellStyle name="Normal 2 2 3 3 2 5 2 3" xfId="30527" xr:uid="{00000000-0005-0000-0000-00003F770000}"/>
    <cellStyle name="Normal 2 2 3 3 2 5 3" xfId="10409" xr:uid="{00000000-0005-0000-0000-0000A9280000}"/>
    <cellStyle name="Normal 2 2 3 3 2 5 3 3" xfId="25510" xr:uid="{00000000-0005-0000-0000-0000A6630000}"/>
    <cellStyle name="Normal 2 2 3 3 2 5 5" xfId="20497" xr:uid="{00000000-0005-0000-0000-000011500000}"/>
    <cellStyle name="Normal 2 2 3 3 2 6" xfId="12087" xr:uid="{00000000-0005-0000-0000-0000372F0000}"/>
    <cellStyle name="Normal 2 2 3 3 2 6 3" xfId="27185" xr:uid="{00000000-0005-0000-0000-0000316A0000}"/>
    <cellStyle name="Normal 2 2 3 3 2 7" xfId="7066" xr:uid="{00000000-0005-0000-0000-00009A1B0000}"/>
    <cellStyle name="Normal 2 2 3 3 2 7 3" xfId="22168" xr:uid="{00000000-0005-0000-0000-000098560000}"/>
    <cellStyle name="Normal 2 2 3 3 2 9" xfId="17155" xr:uid="{00000000-0005-0000-0000-000003430000}"/>
    <cellStyle name="Normal 2 2 3 3 3" xfId="2202" xr:uid="{00000000-0005-0000-0000-00009A080000}"/>
    <cellStyle name="Normal 2 2 3 3 3 2" xfId="3041" xr:uid="{00000000-0005-0000-0000-0000E10B0000}"/>
    <cellStyle name="Normal 2 2 3 3 3 2 2" xfId="4731" xr:uid="{00000000-0005-0000-0000-00007B120000}"/>
    <cellStyle name="Normal 2 2 3 3 3 2 2 2" xfId="14804" xr:uid="{00000000-0005-0000-0000-0000D4390000}"/>
    <cellStyle name="Normal 2 2 3 3 3 2 2 2 3" xfId="29902" xr:uid="{00000000-0005-0000-0000-0000CE740000}"/>
    <cellStyle name="Normal 2 2 3 3 3 2 2 3" xfId="9784" xr:uid="{00000000-0005-0000-0000-000038260000}"/>
    <cellStyle name="Normal 2 2 3 3 3 2 2 3 3" xfId="24885" xr:uid="{00000000-0005-0000-0000-000035610000}"/>
    <cellStyle name="Normal 2 2 3 3 3 2 2 5" xfId="19872" xr:uid="{00000000-0005-0000-0000-0000A04D0000}"/>
    <cellStyle name="Normal 2 2 3 3 3 2 3" xfId="6423" xr:uid="{00000000-0005-0000-0000-000017190000}"/>
    <cellStyle name="Normal 2 2 3 3 3 2 3 2" xfId="16475" xr:uid="{00000000-0005-0000-0000-00005B400000}"/>
    <cellStyle name="Normal 2 2 3 3 3 2 3 3" xfId="11455" xr:uid="{00000000-0005-0000-0000-0000BF2C0000}"/>
    <cellStyle name="Normal 2 2 3 3 3 2 3 3 3" xfId="26556" xr:uid="{00000000-0005-0000-0000-0000BC670000}"/>
    <cellStyle name="Normal 2 2 3 3 3 2 3 5" xfId="21543" xr:uid="{00000000-0005-0000-0000-000027540000}"/>
    <cellStyle name="Normal 2 2 3 3 3 2 4" xfId="13133" xr:uid="{00000000-0005-0000-0000-00004D330000}"/>
    <cellStyle name="Normal 2 2 3 3 3 2 4 3" xfId="28231" xr:uid="{00000000-0005-0000-0000-0000476E0000}"/>
    <cellStyle name="Normal 2 2 3 3 3 2 5" xfId="8112" xr:uid="{00000000-0005-0000-0000-0000B01F0000}"/>
    <cellStyle name="Normal 2 2 3 3 3 2 5 3" xfId="23214" xr:uid="{00000000-0005-0000-0000-0000AE5A0000}"/>
    <cellStyle name="Normal 2 2 3 3 3 2 7" xfId="18201" xr:uid="{00000000-0005-0000-0000-000019470000}"/>
    <cellStyle name="Normal 2 2 3 3 3 3" xfId="3894" xr:uid="{00000000-0005-0000-0000-0000360F0000}"/>
    <cellStyle name="Normal 2 2 3 3 3 3 2" xfId="13968" xr:uid="{00000000-0005-0000-0000-000090360000}"/>
    <cellStyle name="Normal 2 2 3 3 3 3 2 3" xfId="29066" xr:uid="{00000000-0005-0000-0000-00008A710000}"/>
    <cellStyle name="Normal 2 2 3 3 3 3 3" xfId="8948" xr:uid="{00000000-0005-0000-0000-0000F4220000}"/>
    <cellStyle name="Normal 2 2 3 3 3 3 3 3" xfId="24049" xr:uid="{00000000-0005-0000-0000-0000F15D0000}"/>
    <cellStyle name="Normal 2 2 3 3 3 3 5" xfId="19036" xr:uid="{00000000-0005-0000-0000-00005C4A0000}"/>
    <cellStyle name="Normal 2 2 3 3 3 4" xfId="5587" xr:uid="{00000000-0005-0000-0000-0000D3150000}"/>
    <cellStyle name="Normal 2 2 3 3 3 4 2" xfId="15639" xr:uid="{00000000-0005-0000-0000-0000173D0000}"/>
    <cellStyle name="Normal 2 2 3 3 3 4 2 3" xfId="30737" xr:uid="{00000000-0005-0000-0000-000011780000}"/>
    <cellStyle name="Normal 2 2 3 3 3 4 3" xfId="10619" xr:uid="{00000000-0005-0000-0000-00007B290000}"/>
    <cellStyle name="Normal 2 2 3 3 3 4 3 3" xfId="25720" xr:uid="{00000000-0005-0000-0000-000078640000}"/>
    <cellStyle name="Normal 2 2 3 3 3 4 5" xfId="20707" xr:uid="{00000000-0005-0000-0000-0000E3500000}"/>
    <cellStyle name="Normal 2 2 3 3 3 5" xfId="12297" xr:uid="{00000000-0005-0000-0000-000009300000}"/>
    <cellStyle name="Normal 2 2 3 3 3 5 3" xfId="27395" xr:uid="{00000000-0005-0000-0000-0000036B0000}"/>
    <cellStyle name="Normal 2 2 3 3 3 6" xfId="7276" xr:uid="{00000000-0005-0000-0000-00006C1C0000}"/>
    <cellStyle name="Normal 2 2 3 3 3 6 3" xfId="22378" xr:uid="{00000000-0005-0000-0000-00006A570000}"/>
    <cellStyle name="Normal 2 2 3 3 3 8" xfId="17365" xr:uid="{00000000-0005-0000-0000-0000D5430000}"/>
    <cellStyle name="Normal 2 2 3 3 4" xfId="2623" xr:uid="{00000000-0005-0000-0000-00003F0A0000}"/>
    <cellStyle name="Normal 2 2 3 3 4 2" xfId="4313" xr:uid="{00000000-0005-0000-0000-0000D9100000}"/>
    <cellStyle name="Normal 2 2 3 3 4 2 2" xfId="14386" xr:uid="{00000000-0005-0000-0000-000032380000}"/>
    <cellStyle name="Normal 2 2 3 3 4 2 2 3" xfId="29484" xr:uid="{00000000-0005-0000-0000-00002C730000}"/>
    <cellStyle name="Normal 2 2 3 3 4 2 3" xfId="9366" xr:uid="{00000000-0005-0000-0000-000096240000}"/>
    <cellStyle name="Normal 2 2 3 3 4 2 3 3" xfId="24467" xr:uid="{00000000-0005-0000-0000-0000935F0000}"/>
    <cellStyle name="Normal 2 2 3 3 4 2 5" xfId="19454" xr:uid="{00000000-0005-0000-0000-0000FE4B0000}"/>
    <cellStyle name="Normal 2 2 3 3 4 3" xfId="6005" xr:uid="{00000000-0005-0000-0000-000075170000}"/>
    <cellStyle name="Normal 2 2 3 3 4 3 2" xfId="16057" xr:uid="{00000000-0005-0000-0000-0000B93E0000}"/>
    <cellStyle name="Normal 2 2 3 3 4 3 3" xfId="11037" xr:uid="{00000000-0005-0000-0000-00001D2B0000}"/>
    <cellStyle name="Normal 2 2 3 3 4 3 3 3" xfId="26138" xr:uid="{00000000-0005-0000-0000-00001A660000}"/>
    <cellStyle name="Normal 2 2 3 3 4 3 5" xfId="21125" xr:uid="{00000000-0005-0000-0000-000085520000}"/>
    <cellStyle name="Normal 2 2 3 3 4 4" xfId="12715" xr:uid="{00000000-0005-0000-0000-0000AB310000}"/>
    <cellStyle name="Normal 2 2 3 3 4 4 3" xfId="27813" xr:uid="{00000000-0005-0000-0000-0000A56C0000}"/>
    <cellStyle name="Normal 2 2 3 3 4 5" xfId="7694" xr:uid="{00000000-0005-0000-0000-00000E1E0000}"/>
    <cellStyle name="Normal 2 2 3 3 4 5 3" xfId="22796" xr:uid="{00000000-0005-0000-0000-00000C590000}"/>
    <cellStyle name="Normal 2 2 3 3 4 7" xfId="17783" xr:uid="{00000000-0005-0000-0000-000077450000}"/>
    <cellStyle name="Normal 2 2 3 3 5" xfId="3476" xr:uid="{00000000-0005-0000-0000-0000940D0000}"/>
    <cellStyle name="Normal 2 2 3 3 5 2" xfId="13550" xr:uid="{00000000-0005-0000-0000-0000EE340000}"/>
    <cellStyle name="Normal 2 2 3 3 5 2 3" xfId="28648" xr:uid="{00000000-0005-0000-0000-0000E86F0000}"/>
    <cellStyle name="Normal 2 2 3 3 5 3" xfId="8530" xr:uid="{00000000-0005-0000-0000-000052210000}"/>
    <cellStyle name="Normal 2 2 3 3 5 3 3" xfId="23631" xr:uid="{00000000-0005-0000-0000-00004F5C0000}"/>
    <cellStyle name="Normal 2 2 3 3 5 5" xfId="18618" xr:uid="{00000000-0005-0000-0000-0000BA480000}"/>
    <cellStyle name="Normal 2 2 3 3 6" xfId="5169" xr:uid="{00000000-0005-0000-0000-000031140000}"/>
    <cellStyle name="Normal 2 2 3 3 6 2" xfId="15221" xr:uid="{00000000-0005-0000-0000-0000753B0000}"/>
    <cellStyle name="Normal 2 2 3 3 6 2 3" xfId="30319" xr:uid="{00000000-0005-0000-0000-00006F760000}"/>
    <cellStyle name="Normal 2 2 3 3 6 3" xfId="10201" xr:uid="{00000000-0005-0000-0000-0000D9270000}"/>
    <cellStyle name="Normal 2 2 3 3 6 3 3" xfId="25302" xr:uid="{00000000-0005-0000-0000-0000D6620000}"/>
    <cellStyle name="Normal 2 2 3 3 6 5" xfId="20289" xr:uid="{00000000-0005-0000-0000-0000414F0000}"/>
    <cellStyle name="Normal 2 2 3 3 7" xfId="11879" xr:uid="{00000000-0005-0000-0000-0000672E0000}"/>
    <cellStyle name="Normal 2 2 3 3 7 3" xfId="26977" xr:uid="{00000000-0005-0000-0000-000061690000}"/>
    <cellStyle name="Normal 2 2 3 3 8" xfId="6858" xr:uid="{00000000-0005-0000-0000-0000CA1A0000}"/>
    <cellStyle name="Normal 2 2 3 3 8 3" xfId="21960" xr:uid="{00000000-0005-0000-0000-0000C8550000}"/>
    <cellStyle name="Normal 2 2 3 4" xfId="1883" xr:uid="{00000000-0005-0000-0000-00005B070000}"/>
    <cellStyle name="Normal 2 2 3 4 2" xfId="2306" xr:uid="{00000000-0005-0000-0000-000002090000}"/>
    <cellStyle name="Normal 2 2 3 4 2 2" xfId="3145" xr:uid="{00000000-0005-0000-0000-0000490C0000}"/>
    <cellStyle name="Normal 2 2 3 4 2 2 2" xfId="4835" xr:uid="{00000000-0005-0000-0000-0000E3120000}"/>
    <cellStyle name="Normal 2 2 3 4 2 2 2 2" xfId="14908" xr:uid="{00000000-0005-0000-0000-00003C3A0000}"/>
    <cellStyle name="Normal 2 2 3 4 2 2 2 2 3" xfId="30006" xr:uid="{00000000-0005-0000-0000-000036750000}"/>
    <cellStyle name="Normal 2 2 3 4 2 2 2 3" xfId="9888" xr:uid="{00000000-0005-0000-0000-0000A0260000}"/>
    <cellStyle name="Normal 2 2 3 4 2 2 2 3 3" xfId="24989" xr:uid="{00000000-0005-0000-0000-00009D610000}"/>
    <cellStyle name="Normal 2 2 3 4 2 2 2 5" xfId="19976" xr:uid="{00000000-0005-0000-0000-0000084E0000}"/>
    <cellStyle name="Normal 2 2 3 4 2 2 3" xfId="6527" xr:uid="{00000000-0005-0000-0000-00007F190000}"/>
    <cellStyle name="Normal 2 2 3 4 2 2 3 2" xfId="16579" xr:uid="{00000000-0005-0000-0000-0000C3400000}"/>
    <cellStyle name="Normal 2 2 3 4 2 2 3 3" xfId="11559" xr:uid="{00000000-0005-0000-0000-0000272D0000}"/>
    <cellStyle name="Normal 2 2 3 4 2 2 3 3 3" xfId="26660" xr:uid="{00000000-0005-0000-0000-000024680000}"/>
    <cellStyle name="Normal 2 2 3 4 2 2 3 5" xfId="21647" xr:uid="{00000000-0005-0000-0000-00008F540000}"/>
    <cellStyle name="Normal 2 2 3 4 2 2 4" xfId="13237" xr:uid="{00000000-0005-0000-0000-0000B5330000}"/>
    <cellStyle name="Normal 2 2 3 4 2 2 4 3" xfId="28335" xr:uid="{00000000-0005-0000-0000-0000AF6E0000}"/>
    <cellStyle name="Normal 2 2 3 4 2 2 5" xfId="8216" xr:uid="{00000000-0005-0000-0000-000018200000}"/>
    <cellStyle name="Normal 2 2 3 4 2 2 5 3" xfId="23318" xr:uid="{00000000-0005-0000-0000-0000165B0000}"/>
    <cellStyle name="Normal 2 2 3 4 2 2 7" xfId="18305" xr:uid="{00000000-0005-0000-0000-000081470000}"/>
    <cellStyle name="Normal 2 2 3 4 2 3" xfId="3998" xr:uid="{00000000-0005-0000-0000-00009E0F0000}"/>
    <cellStyle name="Normal 2 2 3 4 2 3 2" xfId="14072" xr:uid="{00000000-0005-0000-0000-0000F8360000}"/>
    <cellStyle name="Normal 2 2 3 4 2 3 2 3" xfId="29170" xr:uid="{00000000-0005-0000-0000-0000F2710000}"/>
    <cellStyle name="Normal 2 2 3 4 2 3 3" xfId="9052" xr:uid="{00000000-0005-0000-0000-00005C230000}"/>
    <cellStyle name="Normal 2 2 3 4 2 3 3 3" xfId="24153" xr:uid="{00000000-0005-0000-0000-0000595E0000}"/>
    <cellStyle name="Normal 2 2 3 4 2 3 5" xfId="19140" xr:uid="{00000000-0005-0000-0000-0000C44A0000}"/>
    <cellStyle name="Normal 2 2 3 4 2 4" xfId="5691" xr:uid="{00000000-0005-0000-0000-00003B160000}"/>
    <cellStyle name="Normal 2 2 3 4 2 4 2" xfId="15743" xr:uid="{00000000-0005-0000-0000-00007F3D0000}"/>
    <cellStyle name="Normal 2 2 3 4 2 4 2 3" xfId="30841" xr:uid="{00000000-0005-0000-0000-000079780000}"/>
    <cellStyle name="Normal 2 2 3 4 2 4 3" xfId="10723" xr:uid="{00000000-0005-0000-0000-0000E3290000}"/>
    <cellStyle name="Normal 2 2 3 4 2 4 3 3" xfId="25824" xr:uid="{00000000-0005-0000-0000-0000E0640000}"/>
    <cellStyle name="Normal 2 2 3 4 2 4 5" xfId="20811" xr:uid="{00000000-0005-0000-0000-00004B510000}"/>
    <cellStyle name="Normal 2 2 3 4 2 5" xfId="12401" xr:uid="{00000000-0005-0000-0000-000071300000}"/>
    <cellStyle name="Normal 2 2 3 4 2 5 3" xfId="27499" xr:uid="{00000000-0005-0000-0000-00006B6B0000}"/>
    <cellStyle name="Normal 2 2 3 4 2 6" xfId="7380" xr:uid="{00000000-0005-0000-0000-0000D41C0000}"/>
    <cellStyle name="Normal 2 2 3 4 2 6 3" xfId="22482" xr:uid="{00000000-0005-0000-0000-0000D2570000}"/>
    <cellStyle name="Normal 2 2 3 4 2 8" xfId="17469" xr:uid="{00000000-0005-0000-0000-00003D440000}"/>
    <cellStyle name="Normal 2 2 3 4 3" xfId="2727" xr:uid="{00000000-0005-0000-0000-0000A70A0000}"/>
    <cellStyle name="Normal 2 2 3 4 3 2" xfId="4417" xr:uid="{00000000-0005-0000-0000-000041110000}"/>
    <cellStyle name="Normal 2 2 3 4 3 2 2" xfId="14490" xr:uid="{00000000-0005-0000-0000-00009A380000}"/>
    <cellStyle name="Normal 2 2 3 4 3 2 2 3" xfId="29588" xr:uid="{00000000-0005-0000-0000-000094730000}"/>
    <cellStyle name="Normal 2 2 3 4 3 2 3" xfId="9470" xr:uid="{00000000-0005-0000-0000-0000FE240000}"/>
    <cellStyle name="Normal 2 2 3 4 3 2 3 3" xfId="24571" xr:uid="{00000000-0005-0000-0000-0000FB5F0000}"/>
    <cellStyle name="Normal 2 2 3 4 3 2 5" xfId="19558" xr:uid="{00000000-0005-0000-0000-0000664C0000}"/>
    <cellStyle name="Normal 2 2 3 4 3 3" xfId="6109" xr:uid="{00000000-0005-0000-0000-0000DD170000}"/>
    <cellStyle name="Normal 2 2 3 4 3 3 2" xfId="16161" xr:uid="{00000000-0005-0000-0000-0000213F0000}"/>
    <cellStyle name="Normal 2 2 3 4 3 3 3" xfId="11141" xr:uid="{00000000-0005-0000-0000-0000852B0000}"/>
    <cellStyle name="Normal 2 2 3 4 3 3 3 3" xfId="26242" xr:uid="{00000000-0005-0000-0000-000082660000}"/>
    <cellStyle name="Normal 2 2 3 4 3 3 5" xfId="21229" xr:uid="{00000000-0005-0000-0000-0000ED520000}"/>
    <cellStyle name="Normal 2 2 3 4 3 4" xfId="12819" xr:uid="{00000000-0005-0000-0000-000013320000}"/>
    <cellStyle name="Normal 2 2 3 4 3 4 3" xfId="27917" xr:uid="{00000000-0005-0000-0000-00000D6D0000}"/>
    <cellStyle name="Normal 2 2 3 4 3 5" xfId="7798" xr:uid="{00000000-0005-0000-0000-0000761E0000}"/>
    <cellStyle name="Normal 2 2 3 4 3 5 3" xfId="22900" xr:uid="{00000000-0005-0000-0000-000074590000}"/>
    <cellStyle name="Normal 2 2 3 4 3 7" xfId="17887" xr:uid="{00000000-0005-0000-0000-0000DF450000}"/>
    <cellStyle name="Normal 2 2 3 4 4" xfId="3580" xr:uid="{00000000-0005-0000-0000-0000FC0D0000}"/>
    <cellStyle name="Normal 2 2 3 4 4 2" xfId="13654" xr:uid="{00000000-0005-0000-0000-000056350000}"/>
    <cellStyle name="Normal 2 2 3 4 4 2 3" xfId="28752" xr:uid="{00000000-0005-0000-0000-000050700000}"/>
    <cellStyle name="Normal 2 2 3 4 4 3" xfId="8634" xr:uid="{00000000-0005-0000-0000-0000BA210000}"/>
    <cellStyle name="Normal 2 2 3 4 4 3 3" xfId="23735" xr:uid="{00000000-0005-0000-0000-0000B75C0000}"/>
    <cellStyle name="Normal 2 2 3 4 4 5" xfId="18722" xr:uid="{00000000-0005-0000-0000-000022490000}"/>
    <cellStyle name="Normal 2 2 3 4 5" xfId="5273" xr:uid="{00000000-0005-0000-0000-000099140000}"/>
    <cellStyle name="Normal 2 2 3 4 5 2" xfId="15325" xr:uid="{00000000-0005-0000-0000-0000DD3B0000}"/>
    <cellStyle name="Normal 2 2 3 4 5 2 3" xfId="30423" xr:uid="{00000000-0005-0000-0000-0000D7760000}"/>
    <cellStyle name="Normal 2 2 3 4 5 3" xfId="10305" xr:uid="{00000000-0005-0000-0000-000041280000}"/>
    <cellStyle name="Normal 2 2 3 4 5 3 3" xfId="25406" xr:uid="{00000000-0005-0000-0000-00003E630000}"/>
    <cellStyle name="Normal 2 2 3 4 5 5" xfId="20393" xr:uid="{00000000-0005-0000-0000-0000A94F0000}"/>
    <cellStyle name="Normal 2 2 3 4 6" xfId="11983" xr:uid="{00000000-0005-0000-0000-0000CF2E0000}"/>
    <cellStyle name="Normal 2 2 3 4 6 3" xfId="27081" xr:uid="{00000000-0005-0000-0000-0000C9690000}"/>
    <cellStyle name="Normal 2 2 3 4 7" xfId="6962" xr:uid="{00000000-0005-0000-0000-0000321B0000}"/>
    <cellStyle name="Normal 2 2 3 4 7 3" xfId="22064" xr:uid="{00000000-0005-0000-0000-000030560000}"/>
    <cellStyle name="Normal 2 2 3 4 9" xfId="17051" xr:uid="{00000000-0005-0000-0000-00009B420000}"/>
    <cellStyle name="Normal 2 2 3 5" xfId="2096" xr:uid="{00000000-0005-0000-0000-000030080000}"/>
    <cellStyle name="Normal 2 2 3 5 2" xfId="2937" xr:uid="{00000000-0005-0000-0000-0000790B0000}"/>
    <cellStyle name="Normal 2 2 3 5 2 2" xfId="4627" xr:uid="{00000000-0005-0000-0000-000013120000}"/>
    <cellStyle name="Normal 2 2 3 5 2 2 2" xfId="14700" xr:uid="{00000000-0005-0000-0000-00006C390000}"/>
    <cellStyle name="Normal 2 2 3 5 2 2 2 3" xfId="29798" xr:uid="{00000000-0005-0000-0000-000066740000}"/>
    <cellStyle name="Normal 2 2 3 5 2 2 3" xfId="9680" xr:uid="{00000000-0005-0000-0000-0000D0250000}"/>
    <cellStyle name="Normal 2 2 3 5 2 2 3 3" xfId="24781" xr:uid="{00000000-0005-0000-0000-0000CD600000}"/>
    <cellStyle name="Normal 2 2 3 5 2 2 5" xfId="19768" xr:uid="{00000000-0005-0000-0000-0000384D0000}"/>
    <cellStyle name="Normal 2 2 3 5 2 3" xfId="6319" xr:uid="{00000000-0005-0000-0000-0000AF180000}"/>
    <cellStyle name="Normal 2 2 3 5 2 3 2" xfId="16371" xr:uid="{00000000-0005-0000-0000-0000F33F0000}"/>
    <cellStyle name="Normal 2 2 3 5 2 3 3" xfId="11351" xr:uid="{00000000-0005-0000-0000-0000572C0000}"/>
    <cellStyle name="Normal 2 2 3 5 2 3 3 3" xfId="26452" xr:uid="{00000000-0005-0000-0000-000054670000}"/>
    <cellStyle name="Normal 2 2 3 5 2 3 5" xfId="21439" xr:uid="{00000000-0005-0000-0000-0000BF530000}"/>
    <cellStyle name="Normal 2 2 3 5 2 4" xfId="13029" xr:uid="{00000000-0005-0000-0000-0000E5320000}"/>
    <cellStyle name="Normal 2 2 3 5 2 4 3" xfId="28127" xr:uid="{00000000-0005-0000-0000-0000DF6D0000}"/>
    <cellStyle name="Normal 2 2 3 5 2 5" xfId="8008" xr:uid="{00000000-0005-0000-0000-0000481F0000}"/>
    <cellStyle name="Normal 2 2 3 5 2 5 3" xfId="23110" xr:uid="{00000000-0005-0000-0000-0000465A0000}"/>
    <cellStyle name="Normal 2 2 3 5 2 7" xfId="18097" xr:uid="{00000000-0005-0000-0000-0000B1460000}"/>
    <cellStyle name="Normal 2 2 3 5 3" xfId="3790" xr:uid="{00000000-0005-0000-0000-0000CE0E0000}"/>
    <cellStyle name="Normal 2 2 3 5 3 2" xfId="13864" xr:uid="{00000000-0005-0000-0000-000028360000}"/>
    <cellStyle name="Normal 2 2 3 5 3 2 3" xfId="28962" xr:uid="{00000000-0005-0000-0000-000022710000}"/>
    <cellStyle name="Normal 2 2 3 5 3 3" xfId="8844" xr:uid="{00000000-0005-0000-0000-00008C220000}"/>
    <cellStyle name="Normal 2 2 3 5 3 3 3" xfId="23945" xr:uid="{00000000-0005-0000-0000-0000895D0000}"/>
    <cellStyle name="Normal 2 2 3 5 3 5" xfId="18932" xr:uid="{00000000-0005-0000-0000-0000F4490000}"/>
    <cellStyle name="Normal 2 2 3 5 4" xfId="5483" xr:uid="{00000000-0005-0000-0000-00006B150000}"/>
    <cellStyle name="Normal 2 2 3 5 4 2" xfId="15535" xr:uid="{00000000-0005-0000-0000-0000AF3C0000}"/>
    <cellStyle name="Normal 2 2 3 5 4 2 3" xfId="30633" xr:uid="{00000000-0005-0000-0000-0000A9770000}"/>
    <cellStyle name="Normal 2 2 3 5 4 3" xfId="10515" xr:uid="{00000000-0005-0000-0000-000013290000}"/>
    <cellStyle name="Normal 2 2 3 5 4 3 3" xfId="25616" xr:uid="{00000000-0005-0000-0000-000010640000}"/>
    <cellStyle name="Normal 2 2 3 5 4 5" xfId="20603" xr:uid="{00000000-0005-0000-0000-00007B500000}"/>
    <cellStyle name="Normal 2 2 3 5 5" xfId="12193" xr:uid="{00000000-0005-0000-0000-0000A12F0000}"/>
    <cellStyle name="Normal 2 2 3 5 5 3" xfId="27291" xr:uid="{00000000-0005-0000-0000-00009B6A0000}"/>
    <cellStyle name="Normal 2 2 3 5 6" xfId="7172" xr:uid="{00000000-0005-0000-0000-0000041C0000}"/>
    <cellStyle name="Normal 2 2 3 5 6 3" xfId="22274" xr:uid="{00000000-0005-0000-0000-000002570000}"/>
    <cellStyle name="Normal 2 2 3 5 8" xfId="17261" xr:uid="{00000000-0005-0000-0000-00006D430000}"/>
    <cellStyle name="Normal 2 2 3 6" xfId="2517" xr:uid="{00000000-0005-0000-0000-0000D5090000}"/>
    <cellStyle name="Normal 2 2 3 6 2" xfId="4209" xr:uid="{00000000-0005-0000-0000-000071100000}"/>
    <cellStyle name="Normal 2 2 3 6 2 2" xfId="14282" xr:uid="{00000000-0005-0000-0000-0000CA370000}"/>
    <cellStyle name="Normal 2 2 3 6 2 2 3" xfId="29380" xr:uid="{00000000-0005-0000-0000-0000C4720000}"/>
    <cellStyle name="Normal 2 2 3 6 2 3" xfId="9262" xr:uid="{00000000-0005-0000-0000-00002E240000}"/>
    <cellStyle name="Normal 2 2 3 6 2 3 3" xfId="24363" xr:uid="{00000000-0005-0000-0000-00002B5F0000}"/>
    <cellStyle name="Normal 2 2 3 6 2 5" xfId="19350" xr:uid="{00000000-0005-0000-0000-0000964B0000}"/>
    <cellStyle name="Normal 2 2 3 6 3" xfId="5901" xr:uid="{00000000-0005-0000-0000-00000D170000}"/>
    <cellStyle name="Normal 2 2 3 6 3 2" xfId="15953" xr:uid="{00000000-0005-0000-0000-0000513E0000}"/>
    <cellStyle name="Normal 2 2 3 6 3 3" xfId="10933" xr:uid="{00000000-0005-0000-0000-0000B52A0000}"/>
    <cellStyle name="Normal 2 2 3 6 3 3 3" xfId="26034" xr:uid="{00000000-0005-0000-0000-0000B2650000}"/>
    <cellStyle name="Normal 2 2 3 6 3 5" xfId="21021" xr:uid="{00000000-0005-0000-0000-00001D520000}"/>
    <cellStyle name="Normal 2 2 3 6 4" xfId="12611" xr:uid="{00000000-0005-0000-0000-000043310000}"/>
    <cellStyle name="Normal 2 2 3 6 4 3" xfId="27709" xr:uid="{00000000-0005-0000-0000-00003D6C0000}"/>
    <cellStyle name="Normal 2 2 3 6 5" xfId="7590" xr:uid="{00000000-0005-0000-0000-0000A61D0000}"/>
    <cellStyle name="Normal 2 2 3 6 5 3" xfId="22692" xr:uid="{00000000-0005-0000-0000-0000A4580000}"/>
    <cellStyle name="Normal 2 2 3 6 7" xfId="17679" xr:uid="{00000000-0005-0000-0000-00000F450000}"/>
    <cellStyle name="Normal 2 2 3 7" xfId="3368" xr:uid="{00000000-0005-0000-0000-0000280D0000}"/>
    <cellStyle name="Normal 2 2 3 7 2" xfId="13446" xr:uid="{00000000-0005-0000-0000-000086340000}"/>
    <cellStyle name="Normal 2 2 3 7 2 3" xfId="28544" xr:uid="{00000000-0005-0000-0000-0000806F0000}"/>
    <cellStyle name="Normal 2 2 3 7 3" xfId="8426" xr:uid="{00000000-0005-0000-0000-0000EA200000}"/>
    <cellStyle name="Normal 2 2 3 7 3 3" xfId="23527" xr:uid="{00000000-0005-0000-0000-0000E75B0000}"/>
    <cellStyle name="Normal 2 2 3 7 5" xfId="18514" xr:uid="{00000000-0005-0000-0000-000052480000}"/>
    <cellStyle name="Normal 2 2 3 8" xfId="5062" xr:uid="{00000000-0005-0000-0000-0000C6130000}"/>
    <cellStyle name="Normal 2 2 3 8 2" xfId="15117" xr:uid="{00000000-0005-0000-0000-00000D3B0000}"/>
    <cellStyle name="Normal 2 2 3 8 2 3" xfId="30215" xr:uid="{00000000-0005-0000-0000-000007760000}"/>
    <cellStyle name="Normal 2 2 3 8 3" xfId="10097" xr:uid="{00000000-0005-0000-0000-000071270000}"/>
    <cellStyle name="Normal 2 2 3 8 3 3" xfId="25198" xr:uid="{00000000-0005-0000-0000-00006E620000}"/>
    <cellStyle name="Normal 2 2 3 8 5" xfId="20185" xr:uid="{00000000-0005-0000-0000-0000D94E0000}"/>
    <cellStyle name="Normal 2 2 3 9" xfId="11773" xr:uid="{00000000-0005-0000-0000-0000FD2D0000}"/>
    <cellStyle name="Normal 2 2 3 9 3" xfId="26873" xr:uid="{00000000-0005-0000-0000-0000F9680000}"/>
    <cellStyle name="Normal 2 2 4" xfId="1108" xr:uid="{00000000-0005-0000-0000-000054040000}"/>
    <cellStyle name="Normal 2 2 5" xfId="31020" xr:uid="{2B967993-3084-433A-970F-73604C93FB63}"/>
    <cellStyle name="Normal 2 2 6" xfId="935" xr:uid="{00000000-0005-0000-0000-0000A7030000}"/>
    <cellStyle name="Normal 2 3" xfId="127" xr:uid="{00000000-0005-0000-0000-00007F000000}"/>
    <cellStyle name="Normal 2 3 10" xfId="410" xr:uid="{00000000-0005-0000-0000-00009A010000}"/>
    <cellStyle name="Normal 2 3 2" xfId="617" xr:uid="{00000000-0005-0000-0000-000069020000}"/>
    <cellStyle name="Normal 2 3 2 10" xfId="6754" xr:uid="{00000000-0005-0000-0000-0000621A0000}"/>
    <cellStyle name="Normal 2 3 2 10 3" xfId="21858" xr:uid="{00000000-0005-0000-0000-000062550000}"/>
    <cellStyle name="Normal 2 3 2 12" xfId="16843" xr:uid="{00000000-0005-0000-0000-0000CB410000}"/>
    <cellStyle name="Normal 2 3 2 13" xfId="1424" xr:uid="{00000000-0005-0000-0000-000090050000}"/>
    <cellStyle name="Normal 2 3 2 2" xfId="1718" xr:uid="{00000000-0005-0000-0000-0000B6060000}"/>
    <cellStyle name="Normal 2 3 2 2 11" xfId="16897" xr:uid="{00000000-0005-0000-0000-000001420000}"/>
    <cellStyle name="Normal 2 3 2 2 2" xfId="1826" xr:uid="{00000000-0005-0000-0000-000022070000}"/>
    <cellStyle name="Normal 2 3 2 2 2 10" xfId="17001" xr:uid="{00000000-0005-0000-0000-000069420000}"/>
    <cellStyle name="Normal 2 3 2 2 2 2" xfId="2043" xr:uid="{00000000-0005-0000-0000-0000FB070000}"/>
    <cellStyle name="Normal 2 3 2 2 2 2 2" xfId="2464" xr:uid="{00000000-0005-0000-0000-0000A0090000}"/>
    <cellStyle name="Normal 2 3 2 2 2 2 2 2" xfId="3303" xr:uid="{00000000-0005-0000-0000-0000E70C0000}"/>
    <cellStyle name="Normal 2 3 2 2 2 2 2 2 2" xfId="4993" xr:uid="{00000000-0005-0000-0000-000081130000}"/>
    <cellStyle name="Normal 2 3 2 2 2 2 2 2 2 2" xfId="15066" xr:uid="{00000000-0005-0000-0000-0000DA3A0000}"/>
    <cellStyle name="Normal 2 3 2 2 2 2 2 2 2 2 3" xfId="30164" xr:uid="{00000000-0005-0000-0000-0000D4750000}"/>
    <cellStyle name="Normal 2 3 2 2 2 2 2 2 2 3" xfId="10046" xr:uid="{00000000-0005-0000-0000-00003E270000}"/>
    <cellStyle name="Normal 2 3 2 2 2 2 2 2 2 3 3" xfId="25147" xr:uid="{00000000-0005-0000-0000-00003B620000}"/>
    <cellStyle name="Normal 2 3 2 2 2 2 2 2 2 5" xfId="20134" xr:uid="{00000000-0005-0000-0000-0000A64E0000}"/>
    <cellStyle name="Normal 2 3 2 2 2 2 2 2 3" xfId="6685" xr:uid="{00000000-0005-0000-0000-00001D1A0000}"/>
    <cellStyle name="Normal 2 3 2 2 2 2 2 2 3 2" xfId="16737" xr:uid="{00000000-0005-0000-0000-000061410000}"/>
    <cellStyle name="Normal 2 3 2 2 2 2 2 2 3 3" xfId="11717" xr:uid="{00000000-0005-0000-0000-0000C52D0000}"/>
    <cellStyle name="Normal 2 3 2 2 2 2 2 2 3 3 3" xfId="26818" xr:uid="{00000000-0005-0000-0000-0000C2680000}"/>
    <cellStyle name="Normal 2 3 2 2 2 2 2 2 3 5" xfId="21805" xr:uid="{00000000-0005-0000-0000-00002D550000}"/>
    <cellStyle name="Normal 2 3 2 2 2 2 2 2 4" xfId="13395" xr:uid="{00000000-0005-0000-0000-000053340000}"/>
    <cellStyle name="Normal 2 3 2 2 2 2 2 2 4 3" xfId="28493" xr:uid="{00000000-0005-0000-0000-00004D6F0000}"/>
    <cellStyle name="Normal 2 3 2 2 2 2 2 2 5" xfId="8374" xr:uid="{00000000-0005-0000-0000-0000B6200000}"/>
    <cellStyle name="Normal 2 3 2 2 2 2 2 2 5 3" xfId="23476" xr:uid="{00000000-0005-0000-0000-0000B45B0000}"/>
    <cellStyle name="Normal 2 3 2 2 2 2 2 2 7" xfId="18463" xr:uid="{00000000-0005-0000-0000-00001F480000}"/>
    <cellStyle name="Normal 2 3 2 2 2 2 2 3" xfId="4156" xr:uid="{00000000-0005-0000-0000-00003C100000}"/>
    <cellStyle name="Normal 2 3 2 2 2 2 2 3 2" xfId="14230" xr:uid="{00000000-0005-0000-0000-000096370000}"/>
    <cellStyle name="Normal 2 3 2 2 2 2 2 3 2 3" xfId="29328" xr:uid="{00000000-0005-0000-0000-000090720000}"/>
    <cellStyle name="Normal 2 3 2 2 2 2 2 3 3" xfId="9210" xr:uid="{00000000-0005-0000-0000-0000FA230000}"/>
    <cellStyle name="Normal 2 3 2 2 2 2 2 3 3 3" xfId="24311" xr:uid="{00000000-0005-0000-0000-0000F75E0000}"/>
    <cellStyle name="Normal 2 3 2 2 2 2 2 3 5" xfId="19298" xr:uid="{00000000-0005-0000-0000-0000624B0000}"/>
    <cellStyle name="Normal 2 3 2 2 2 2 2 4" xfId="5849" xr:uid="{00000000-0005-0000-0000-0000D9160000}"/>
    <cellStyle name="Normal 2 3 2 2 2 2 2 4 2" xfId="15901" xr:uid="{00000000-0005-0000-0000-00001D3E0000}"/>
    <cellStyle name="Normal 2 3 2 2 2 2 2 4 3" xfId="10881" xr:uid="{00000000-0005-0000-0000-0000812A0000}"/>
    <cellStyle name="Normal 2 3 2 2 2 2 2 4 3 3" xfId="25982" xr:uid="{00000000-0005-0000-0000-00007E650000}"/>
    <cellStyle name="Normal 2 3 2 2 2 2 2 4 5" xfId="20969" xr:uid="{00000000-0005-0000-0000-0000E9510000}"/>
    <cellStyle name="Normal 2 3 2 2 2 2 2 5" xfId="12559" xr:uid="{00000000-0005-0000-0000-00000F310000}"/>
    <cellStyle name="Normal 2 3 2 2 2 2 2 5 3" xfId="27657" xr:uid="{00000000-0005-0000-0000-0000096C0000}"/>
    <cellStyle name="Normal 2 3 2 2 2 2 2 6" xfId="7538" xr:uid="{00000000-0005-0000-0000-0000721D0000}"/>
    <cellStyle name="Normal 2 3 2 2 2 2 2 6 3" xfId="22640" xr:uid="{00000000-0005-0000-0000-000070580000}"/>
    <cellStyle name="Normal 2 3 2 2 2 2 2 8" xfId="17627" xr:uid="{00000000-0005-0000-0000-0000DB440000}"/>
    <cellStyle name="Normal 2 3 2 2 2 2 3" xfId="2885" xr:uid="{00000000-0005-0000-0000-0000450B0000}"/>
    <cellStyle name="Normal 2 3 2 2 2 2 3 2" xfId="4575" xr:uid="{00000000-0005-0000-0000-0000DF110000}"/>
    <cellStyle name="Normal 2 3 2 2 2 2 3 2 2" xfId="14648" xr:uid="{00000000-0005-0000-0000-000038390000}"/>
    <cellStyle name="Normal 2 3 2 2 2 2 3 2 2 3" xfId="29746" xr:uid="{00000000-0005-0000-0000-000032740000}"/>
    <cellStyle name="Normal 2 3 2 2 2 2 3 2 3" xfId="9628" xr:uid="{00000000-0005-0000-0000-00009C250000}"/>
    <cellStyle name="Normal 2 3 2 2 2 2 3 2 3 3" xfId="24729" xr:uid="{00000000-0005-0000-0000-000099600000}"/>
    <cellStyle name="Normal 2 3 2 2 2 2 3 2 5" xfId="19716" xr:uid="{00000000-0005-0000-0000-0000044D0000}"/>
    <cellStyle name="Normal 2 3 2 2 2 2 3 3" xfId="6267" xr:uid="{00000000-0005-0000-0000-00007B180000}"/>
    <cellStyle name="Normal 2 3 2 2 2 2 3 3 2" xfId="16319" xr:uid="{00000000-0005-0000-0000-0000BF3F0000}"/>
    <cellStyle name="Normal 2 3 2 2 2 2 3 3 3" xfId="11299" xr:uid="{00000000-0005-0000-0000-0000232C0000}"/>
    <cellStyle name="Normal 2 3 2 2 2 2 3 3 3 3" xfId="26400" xr:uid="{00000000-0005-0000-0000-000020670000}"/>
    <cellStyle name="Normal 2 3 2 2 2 2 3 3 5" xfId="21387" xr:uid="{00000000-0005-0000-0000-00008B530000}"/>
    <cellStyle name="Normal 2 3 2 2 2 2 3 4" xfId="12977" xr:uid="{00000000-0005-0000-0000-0000B1320000}"/>
    <cellStyle name="Normal 2 3 2 2 2 2 3 4 3" xfId="28075" xr:uid="{00000000-0005-0000-0000-0000AB6D0000}"/>
    <cellStyle name="Normal 2 3 2 2 2 2 3 5" xfId="7956" xr:uid="{00000000-0005-0000-0000-0000141F0000}"/>
    <cellStyle name="Normal 2 3 2 2 2 2 3 5 3" xfId="23058" xr:uid="{00000000-0005-0000-0000-0000125A0000}"/>
    <cellStyle name="Normal 2 3 2 2 2 2 3 7" xfId="18045" xr:uid="{00000000-0005-0000-0000-00007D460000}"/>
    <cellStyle name="Normal 2 3 2 2 2 2 4" xfId="3738" xr:uid="{00000000-0005-0000-0000-00009A0E0000}"/>
    <cellStyle name="Normal 2 3 2 2 2 2 4 2" xfId="13812" xr:uid="{00000000-0005-0000-0000-0000F4350000}"/>
    <cellStyle name="Normal 2 3 2 2 2 2 4 2 3" xfId="28910" xr:uid="{00000000-0005-0000-0000-0000EE700000}"/>
    <cellStyle name="Normal 2 3 2 2 2 2 4 3" xfId="8792" xr:uid="{00000000-0005-0000-0000-000058220000}"/>
    <cellStyle name="Normal 2 3 2 2 2 2 4 3 3" xfId="23893" xr:uid="{00000000-0005-0000-0000-0000555D0000}"/>
    <cellStyle name="Normal 2 3 2 2 2 2 4 5" xfId="18880" xr:uid="{00000000-0005-0000-0000-0000C0490000}"/>
    <cellStyle name="Normal 2 3 2 2 2 2 5" xfId="5431" xr:uid="{00000000-0005-0000-0000-000037150000}"/>
    <cellStyle name="Normal 2 3 2 2 2 2 5 2" xfId="15483" xr:uid="{00000000-0005-0000-0000-00007B3C0000}"/>
    <cellStyle name="Normal 2 3 2 2 2 2 5 2 3" xfId="30581" xr:uid="{00000000-0005-0000-0000-000075770000}"/>
    <cellStyle name="Normal 2 3 2 2 2 2 5 3" xfId="10463" xr:uid="{00000000-0005-0000-0000-0000DF280000}"/>
    <cellStyle name="Normal 2 3 2 2 2 2 5 3 3" xfId="25564" xr:uid="{00000000-0005-0000-0000-0000DC630000}"/>
    <cellStyle name="Normal 2 3 2 2 2 2 5 5" xfId="20551" xr:uid="{00000000-0005-0000-0000-000047500000}"/>
    <cellStyle name="Normal 2 3 2 2 2 2 6" xfId="12141" xr:uid="{00000000-0005-0000-0000-00006D2F0000}"/>
    <cellStyle name="Normal 2 3 2 2 2 2 6 3" xfId="27239" xr:uid="{00000000-0005-0000-0000-0000676A0000}"/>
    <cellStyle name="Normal 2 3 2 2 2 2 7" xfId="7120" xr:uid="{00000000-0005-0000-0000-0000D01B0000}"/>
    <cellStyle name="Normal 2 3 2 2 2 2 7 3" xfId="22222" xr:uid="{00000000-0005-0000-0000-0000CE560000}"/>
    <cellStyle name="Normal 2 3 2 2 2 2 9" xfId="17209" xr:uid="{00000000-0005-0000-0000-000039430000}"/>
    <cellStyle name="Normal 2 3 2 2 2 3" xfId="2256" xr:uid="{00000000-0005-0000-0000-0000D0080000}"/>
    <cellStyle name="Normal 2 3 2 2 2 3 2" xfId="3095" xr:uid="{00000000-0005-0000-0000-0000170C0000}"/>
    <cellStyle name="Normal 2 3 2 2 2 3 2 2" xfId="4785" xr:uid="{00000000-0005-0000-0000-0000B1120000}"/>
    <cellStyle name="Normal 2 3 2 2 2 3 2 2 2" xfId="14858" xr:uid="{00000000-0005-0000-0000-00000A3A0000}"/>
    <cellStyle name="Normal 2 3 2 2 2 3 2 2 2 3" xfId="29956" xr:uid="{00000000-0005-0000-0000-000004750000}"/>
    <cellStyle name="Normal 2 3 2 2 2 3 2 2 3" xfId="9838" xr:uid="{00000000-0005-0000-0000-00006E260000}"/>
    <cellStyle name="Normal 2 3 2 2 2 3 2 2 3 3" xfId="24939" xr:uid="{00000000-0005-0000-0000-00006B610000}"/>
    <cellStyle name="Normal 2 3 2 2 2 3 2 2 5" xfId="19926" xr:uid="{00000000-0005-0000-0000-0000D64D0000}"/>
    <cellStyle name="Normal 2 3 2 2 2 3 2 3" xfId="6477" xr:uid="{00000000-0005-0000-0000-00004D190000}"/>
    <cellStyle name="Normal 2 3 2 2 2 3 2 3 2" xfId="16529" xr:uid="{00000000-0005-0000-0000-000091400000}"/>
    <cellStyle name="Normal 2 3 2 2 2 3 2 3 3" xfId="11509" xr:uid="{00000000-0005-0000-0000-0000F52C0000}"/>
    <cellStyle name="Normal 2 3 2 2 2 3 2 3 3 3" xfId="26610" xr:uid="{00000000-0005-0000-0000-0000F2670000}"/>
    <cellStyle name="Normal 2 3 2 2 2 3 2 3 5" xfId="21597" xr:uid="{00000000-0005-0000-0000-00005D540000}"/>
    <cellStyle name="Normal 2 3 2 2 2 3 2 4" xfId="13187" xr:uid="{00000000-0005-0000-0000-000083330000}"/>
    <cellStyle name="Normal 2 3 2 2 2 3 2 4 3" xfId="28285" xr:uid="{00000000-0005-0000-0000-00007D6E0000}"/>
    <cellStyle name="Normal 2 3 2 2 2 3 2 5" xfId="8166" xr:uid="{00000000-0005-0000-0000-0000E61F0000}"/>
    <cellStyle name="Normal 2 3 2 2 2 3 2 5 3" xfId="23268" xr:uid="{00000000-0005-0000-0000-0000E45A0000}"/>
    <cellStyle name="Normal 2 3 2 2 2 3 2 7" xfId="18255" xr:uid="{00000000-0005-0000-0000-00004F470000}"/>
    <cellStyle name="Normal 2 3 2 2 2 3 3" xfId="3948" xr:uid="{00000000-0005-0000-0000-00006C0F0000}"/>
    <cellStyle name="Normal 2 3 2 2 2 3 3 2" xfId="14022" xr:uid="{00000000-0005-0000-0000-0000C6360000}"/>
    <cellStyle name="Normal 2 3 2 2 2 3 3 2 3" xfId="29120" xr:uid="{00000000-0005-0000-0000-0000C0710000}"/>
    <cellStyle name="Normal 2 3 2 2 2 3 3 3" xfId="9002" xr:uid="{00000000-0005-0000-0000-00002A230000}"/>
    <cellStyle name="Normal 2 3 2 2 2 3 3 3 3" xfId="24103" xr:uid="{00000000-0005-0000-0000-0000275E0000}"/>
    <cellStyle name="Normal 2 3 2 2 2 3 3 5" xfId="19090" xr:uid="{00000000-0005-0000-0000-0000924A0000}"/>
    <cellStyle name="Normal 2 3 2 2 2 3 4" xfId="5641" xr:uid="{00000000-0005-0000-0000-000009160000}"/>
    <cellStyle name="Normal 2 3 2 2 2 3 4 2" xfId="15693" xr:uid="{00000000-0005-0000-0000-00004D3D0000}"/>
    <cellStyle name="Normal 2 3 2 2 2 3 4 2 3" xfId="30791" xr:uid="{00000000-0005-0000-0000-000047780000}"/>
    <cellStyle name="Normal 2 3 2 2 2 3 4 3" xfId="10673" xr:uid="{00000000-0005-0000-0000-0000B1290000}"/>
    <cellStyle name="Normal 2 3 2 2 2 3 4 3 3" xfId="25774" xr:uid="{00000000-0005-0000-0000-0000AE640000}"/>
    <cellStyle name="Normal 2 3 2 2 2 3 4 5" xfId="20761" xr:uid="{00000000-0005-0000-0000-000019510000}"/>
    <cellStyle name="Normal 2 3 2 2 2 3 5" xfId="12351" xr:uid="{00000000-0005-0000-0000-00003F300000}"/>
    <cellStyle name="Normal 2 3 2 2 2 3 5 3" xfId="27449" xr:uid="{00000000-0005-0000-0000-0000396B0000}"/>
    <cellStyle name="Normal 2 3 2 2 2 3 6" xfId="7330" xr:uid="{00000000-0005-0000-0000-0000A21C0000}"/>
    <cellStyle name="Normal 2 3 2 2 2 3 6 3" xfId="22432" xr:uid="{00000000-0005-0000-0000-0000A0570000}"/>
    <cellStyle name="Normal 2 3 2 2 2 3 8" xfId="17419" xr:uid="{00000000-0005-0000-0000-00000B440000}"/>
    <cellStyle name="Normal 2 3 2 2 2 4" xfId="2677" xr:uid="{00000000-0005-0000-0000-0000750A0000}"/>
    <cellStyle name="Normal 2 3 2 2 2 4 2" xfId="4367" xr:uid="{00000000-0005-0000-0000-00000F110000}"/>
    <cellStyle name="Normal 2 3 2 2 2 4 2 2" xfId="14440" xr:uid="{00000000-0005-0000-0000-000068380000}"/>
    <cellStyle name="Normal 2 3 2 2 2 4 2 2 3" xfId="29538" xr:uid="{00000000-0005-0000-0000-000062730000}"/>
    <cellStyle name="Normal 2 3 2 2 2 4 2 3" xfId="9420" xr:uid="{00000000-0005-0000-0000-0000CC240000}"/>
    <cellStyle name="Normal 2 3 2 2 2 4 2 3 3" xfId="24521" xr:uid="{00000000-0005-0000-0000-0000C95F0000}"/>
    <cellStyle name="Normal 2 3 2 2 2 4 2 5" xfId="19508" xr:uid="{00000000-0005-0000-0000-0000344C0000}"/>
    <cellStyle name="Normal 2 3 2 2 2 4 3" xfId="6059" xr:uid="{00000000-0005-0000-0000-0000AB170000}"/>
    <cellStyle name="Normal 2 3 2 2 2 4 3 2" xfId="16111" xr:uid="{00000000-0005-0000-0000-0000EF3E0000}"/>
    <cellStyle name="Normal 2 3 2 2 2 4 3 3" xfId="11091" xr:uid="{00000000-0005-0000-0000-0000532B0000}"/>
    <cellStyle name="Normal 2 3 2 2 2 4 3 3 3" xfId="26192" xr:uid="{00000000-0005-0000-0000-000050660000}"/>
    <cellStyle name="Normal 2 3 2 2 2 4 3 5" xfId="21179" xr:uid="{00000000-0005-0000-0000-0000BB520000}"/>
    <cellStyle name="Normal 2 3 2 2 2 4 4" xfId="12769" xr:uid="{00000000-0005-0000-0000-0000E1310000}"/>
    <cellStyle name="Normal 2 3 2 2 2 4 4 3" xfId="27867" xr:uid="{00000000-0005-0000-0000-0000DB6C0000}"/>
    <cellStyle name="Normal 2 3 2 2 2 4 5" xfId="7748" xr:uid="{00000000-0005-0000-0000-0000441E0000}"/>
    <cellStyle name="Normal 2 3 2 2 2 4 5 3" xfId="22850" xr:uid="{00000000-0005-0000-0000-000042590000}"/>
    <cellStyle name="Normal 2 3 2 2 2 4 7" xfId="17837" xr:uid="{00000000-0005-0000-0000-0000AD450000}"/>
    <cellStyle name="Normal 2 3 2 2 2 5" xfId="3530" xr:uid="{00000000-0005-0000-0000-0000CA0D0000}"/>
    <cellStyle name="Normal 2 3 2 2 2 5 2" xfId="13604" xr:uid="{00000000-0005-0000-0000-000024350000}"/>
    <cellStyle name="Normal 2 3 2 2 2 5 2 3" xfId="28702" xr:uid="{00000000-0005-0000-0000-00001E700000}"/>
    <cellStyle name="Normal 2 3 2 2 2 5 3" xfId="8584" xr:uid="{00000000-0005-0000-0000-000088210000}"/>
    <cellStyle name="Normal 2 3 2 2 2 5 3 3" xfId="23685" xr:uid="{00000000-0005-0000-0000-0000855C0000}"/>
    <cellStyle name="Normal 2 3 2 2 2 5 5" xfId="18672" xr:uid="{00000000-0005-0000-0000-0000F0480000}"/>
    <cellStyle name="Normal 2 3 2 2 2 6" xfId="5223" xr:uid="{00000000-0005-0000-0000-000067140000}"/>
    <cellStyle name="Normal 2 3 2 2 2 6 2" xfId="15275" xr:uid="{00000000-0005-0000-0000-0000AB3B0000}"/>
    <cellStyle name="Normal 2 3 2 2 2 6 2 3" xfId="30373" xr:uid="{00000000-0005-0000-0000-0000A5760000}"/>
    <cellStyle name="Normal 2 3 2 2 2 6 3" xfId="10255" xr:uid="{00000000-0005-0000-0000-00000F280000}"/>
    <cellStyle name="Normal 2 3 2 2 2 6 3 3" xfId="25356" xr:uid="{00000000-0005-0000-0000-00000C630000}"/>
    <cellStyle name="Normal 2 3 2 2 2 6 5" xfId="20343" xr:uid="{00000000-0005-0000-0000-0000774F0000}"/>
    <cellStyle name="Normal 2 3 2 2 2 7" xfId="11933" xr:uid="{00000000-0005-0000-0000-00009D2E0000}"/>
    <cellStyle name="Normal 2 3 2 2 2 7 3" xfId="27031" xr:uid="{00000000-0005-0000-0000-000097690000}"/>
    <cellStyle name="Normal 2 3 2 2 2 8" xfId="6912" xr:uid="{00000000-0005-0000-0000-0000001B0000}"/>
    <cellStyle name="Normal 2 3 2 2 2 8 3" xfId="22014" xr:uid="{00000000-0005-0000-0000-0000FE550000}"/>
    <cellStyle name="Normal 2 3 2 2 3" xfId="1939" xr:uid="{00000000-0005-0000-0000-000093070000}"/>
    <cellStyle name="Normal 2 3 2 2 3 2" xfId="2360" xr:uid="{00000000-0005-0000-0000-000038090000}"/>
    <cellStyle name="Normal 2 3 2 2 3 2 2" xfId="3199" xr:uid="{00000000-0005-0000-0000-00007F0C0000}"/>
    <cellStyle name="Normal 2 3 2 2 3 2 2 2" xfId="4889" xr:uid="{00000000-0005-0000-0000-000019130000}"/>
    <cellStyle name="Normal 2 3 2 2 3 2 2 2 2" xfId="14962" xr:uid="{00000000-0005-0000-0000-0000723A0000}"/>
    <cellStyle name="Normal 2 3 2 2 3 2 2 2 2 3" xfId="30060" xr:uid="{00000000-0005-0000-0000-00006C750000}"/>
    <cellStyle name="Normal 2 3 2 2 3 2 2 2 3" xfId="9942" xr:uid="{00000000-0005-0000-0000-0000D6260000}"/>
    <cellStyle name="Normal 2 3 2 2 3 2 2 2 3 3" xfId="25043" xr:uid="{00000000-0005-0000-0000-0000D3610000}"/>
    <cellStyle name="Normal 2 3 2 2 3 2 2 2 5" xfId="20030" xr:uid="{00000000-0005-0000-0000-00003E4E0000}"/>
    <cellStyle name="Normal 2 3 2 2 3 2 2 3" xfId="6581" xr:uid="{00000000-0005-0000-0000-0000B5190000}"/>
    <cellStyle name="Normal 2 3 2 2 3 2 2 3 2" xfId="16633" xr:uid="{00000000-0005-0000-0000-0000F9400000}"/>
    <cellStyle name="Normal 2 3 2 2 3 2 2 3 3" xfId="11613" xr:uid="{00000000-0005-0000-0000-00005D2D0000}"/>
    <cellStyle name="Normal 2 3 2 2 3 2 2 3 3 3" xfId="26714" xr:uid="{00000000-0005-0000-0000-00005A680000}"/>
    <cellStyle name="Normal 2 3 2 2 3 2 2 3 5" xfId="21701" xr:uid="{00000000-0005-0000-0000-0000C5540000}"/>
    <cellStyle name="Normal 2 3 2 2 3 2 2 4" xfId="13291" xr:uid="{00000000-0005-0000-0000-0000EB330000}"/>
    <cellStyle name="Normal 2 3 2 2 3 2 2 4 3" xfId="28389" xr:uid="{00000000-0005-0000-0000-0000E56E0000}"/>
    <cellStyle name="Normal 2 3 2 2 3 2 2 5" xfId="8270" xr:uid="{00000000-0005-0000-0000-00004E200000}"/>
    <cellStyle name="Normal 2 3 2 2 3 2 2 5 3" xfId="23372" xr:uid="{00000000-0005-0000-0000-00004C5B0000}"/>
    <cellStyle name="Normal 2 3 2 2 3 2 2 7" xfId="18359" xr:uid="{00000000-0005-0000-0000-0000B7470000}"/>
    <cellStyle name="Normal 2 3 2 2 3 2 3" xfId="4052" xr:uid="{00000000-0005-0000-0000-0000D40F0000}"/>
    <cellStyle name="Normal 2 3 2 2 3 2 3 2" xfId="14126" xr:uid="{00000000-0005-0000-0000-00002E370000}"/>
    <cellStyle name="Normal 2 3 2 2 3 2 3 2 3" xfId="29224" xr:uid="{00000000-0005-0000-0000-000028720000}"/>
    <cellStyle name="Normal 2 3 2 2 3 2 3 3" xfId="9106" xr:uid="{00000000-0005-0000-0000-000092230000}"/>
    <cellStyle name="Normal 2 3 2 2 3 2 3 3 3" xfId="24207" xr:uid="{00000000-0005-0000-0000-00008F5E0000}"/>
    <cellStyle name="Normal 2 3 2 2 3 2 3 5" xfId="19194" xr:uid="{00000000-0005-0000-0000-0000FA4A0000}"/>
    <cellStyle name="Normal 2 3 2 2 3 2 4" xfId="5745" xr:uid="{00000000-0005-0000-0000-000071160000}"/>
    <cellStyle name="Normal 2 3 2 2 3 2 4 2" xfId="15797" xr:uid="{00000000-0005-0000-0000-0000B53D0000}"/>
    <cellStyle name="Normal 2 3 2 2 3 2 4 2 3" xfId="30895" xr:uid="{00000000-0005-0000-0000-0000AF780000}"/>
    <cellStyle name="Normal 2 3 2 2 3 2 4 3" xfId="10777" xr:uid="{00000000-0005-0000-0000-0000192A0000}"/>
    <cellStyle name="Normal 2 3 2 2 3 2 4 3 3" xfId="25878" xr:uid="{00000000-0005-0000-0000-000016650000}"/>
    <cellStyle name="Normal 2 3 2 2 3 2 4 5" xfId="20865" xr:uid="{00000000-0005-0000-0000-000081510000}"/>
    <cellStyle name="Normal 2 3 2 2 3 2 5" xfId="12455" xr:uid="{00000000-0005-0000-0000-0000A7300000}"/>
    <cellStyle name="Normal 2 3 2 2 3 2 5 3" xfId="27553" xr:uid="{00000000-0005-0000-0000-0000A16B0000}"/>
    <cellStyle name="Normal 2 3 2 2 3 2 6" xfId="7434" xr:uid="{00000000-0005-0000-0000-00000A1D0000}"/>
    <cellStyle name="Normal 2 3 2 2 3 2 6 3" xfId="22536" xr:uid="{00000000-0005-0000-0000-000008580000}"/>
    <cellStyle name="Normal 2 3 2 2 3 2 8" xfId="17523" xr:uid="{00000000-0005-0000-0000-000073440000}"/>
    <cellStyle name="Normal 2 3 2 2 3 3" xfId="2781" xr:uid="{00000000-0005-0000-0000-0000DD0A0000}"/>
    <cellStyle name="Normal 2 3 2 2 3 3 2" xfId="4471" xr:uid="{00000000-0005-0000-0000-000077110000}"/>
    <cellStyle name="Normal 2 3 2 2 3 3 2 2" xfId="14544" xr:uid="{00000000-0005-0000-0000-0000D0380000}"/>
    <cellStyle name="Normal 2 3 2 2 3 3 2 2 3" xfId="29642" xr:uid="{00000000-0005-0000-0000-0000CA730000}"/>
    <cellStyle name="Normal 2 3 2 2 3 3 2 3" xfId="9524" xr:uid="{00000000-0005-0000-0000-000034250000}"/>
    <cellStyle name="Normal 2 3 2 2 3 3 2 3 3" xfId="24625" xr:uid="{00000000-0005-0000-0000-000031600000}"/>
    <cellStyle name="Normal 2 3 2 2 3 3 2 5" xfId="19612" xr:uid="{00000000-0005-0000-0000-00009C4C0000}"/>
    <cellStyle name="Normal 2 3 2 2 3 3 3" xfId="6163" xr:uid="{00000000-0005-0000-0000-000013180000}"/>
    <cellStyle name="Normal 2 3 2 2 3 3 3 2" xfId="16215" xr:uid="{00000000-0005-0000-0000-0000573F0000}"/>
    <cellStyle name="Normal 2 3 2 2 3 3 3 3" xfId="11195" xr:uid="{00000000-0005-0000-0000-0000BB2B0000}"/>
    <cellStyle name="Normal 2 3 2 2 3 3 3 3 3" xfId="26296" xr:uid="{00000000-0005-0000-0000-0000B8660000}"/>
    <cellStyle name="Normal 2 3 2 2 3 3 3 5" xfId="21283" xr:uid="{00000000-0005-0000-0000-000023530000}"/>
    <cellStyle name="Normal 2 3 2 2 3 3 4" xfId="12873" xr:uid="{00000000-0005-0000-0000-000049320000}"/>
    <cellStyle name="Normal 2 3 2 2 3 3 4 3" xfId="27971" xr:uid="{00000000-0005-0000-0000-0000436D0000}"/>
    <cellStyle name="Normal 2 3 2 2 3 3 5" xfId="7852" xr:uid="{00000000-0005-0000-0000-0000AC1E0000}"/>
    <cellStyle name="Normal 2 3 2 2 3 3 5 3" xfId="22954" xr:uid="{00000000-0005-0000-0000-0000AA590000}"/>
    <cellStyle name="Normal 2 3 2 2 3 3 7" xfId="17941" xr:uid="{00000000-0005-0000-0000-000015460000}"/>
    <cellStyle name="Normal 2 3 2 2 3 4" xfId="3634" xr:uid="{00000000-0005-0000-0000-0000320E0000}"/>
    <cellStyle name="Normal 2 3 2 2 3 4 2" xfId="13708" xr:uid="{00000000-0005-0000-0000-00008C350000}"/>
    <cellStyle name="Normal 2 3 2 2 3 4 2 3" xfId="28806" xr:uid="{00000000-0005-0000-0000-000086700000}"/>
    <cellStyle name="Normal 2 3 2 2 3 4 3" xfId="8688" xr:uid="{00000000-0005-0000-0000-0000F0210000}"/>
    <cellStyle name="Normal 2 3 2 2 3 4 3 3" xfId="23789" xr:uid="{00000000-0005-0000-0000-0000ED5C0000}"/>
    <cellStyle name="Normal 2 3 2 2 3 4 5" xfId="18776" xr:uid="{00000000-0005-0000-0000-000058490000}"/>
    <cellStyle name="Normal 2 3 2 2 3 5" xfId="5327" xr:uid="{00000000-0005-0000-0000-0000CF140000}"/>
    <cellStyle name="Normal 2 3 2 2 3 5 2" xfId="15379" xr:uid="{00000000-0005-0000-0000-0000133C0000}"/>
    <cellStyle name="Normal 2 3 2 2 3 5 2 3" xfId="30477" xr:uid="{00000000-0005-0000-0000-00000D770000}"/>
    <cellStyle name="Normal 2 3 2 2 3 5 3" xfId="10359" xr:uid="{00000000-0005-0000-0000-000077280000}"/>
    <cellStyle name="Normal 2 3 2 2 3 5 3 3" xfId="25460" xr:uid="{00000000-0005-0000-0000-000074630000}"/>
    <cellStyle name="Normal 2 3 2 2 3 5 5" xfId="20447" xr:uid="{00000000-0005-0000-0000-0000DF4F0000}"/>
    <cellStyle name="Normal 2 3 2 2 3 6" xfId="12037" xr:uid="{00000000-0005-0000-0000-0000052F0000}"/>
    <cellStyle name="Normal 2 3 2 2 3 6 3" xfId="27135" xr:uid="{00000000-0005-0000-0000-0000FF690000}"/>
    <cellStyle name="Normal 2 3 2 2 3 7" xfId="7016" xr:uid="{00000000-0005-0000-0000-0000681B0000}"/>
    <cellStyle name="Normal 2 3 2 2 3 7 3" xfId="22118" xr:uid="{00000000-0005-0000-0000-000066560000}"/>
    <cellStyle name="Normal 2 3 2 2 3 9" xfId="17105" xr:uid="{00000000-0005-0000-0000-0000D1420000}"/>
    <cellStyle name="Normal 2 3 2 2 4" xfId="2152" xr:uid="{00000000-0005-0000-0000-000068080000}"/>
    <cellStyle name="Normal 2 3 2 2 4 2" xfId="2991" xr:uid="{00000000-0005-0000-0000-0000AF0B0000}"/>
    <cellStyle name="Normal 2 3 2 2 4 2 2" xfId="4681" xr:uid="{00000000-0005-0000-0000-000049120000}"/>
    <cellStyle name="Normal 2 3 2 2 4 2 2 2" xfId="14754" xr:uid="{00000000-0005-0000-0000-0000A2390000}"/>
    <cellStyle name="Normal 2 3 2 2 4 2 2 2 3" xfId="29852" xr:uid="{00000000-0005-0000-0000-00009C740000}"/>
    <cellStyle name="Normal 2 3 2 2 4 2 2 3" xfId="9734" xr:uid="{00000000-0005-0000-0000-000006260000}"/>
    <cellStyle name="Normal 2 3 2 2 4 2 2 3 3" xfId="24835" xr:uid="{00000000-0005-0000-0000-000003610000}"/>
    <cellStyle name="Normal 2 3 2 2 4 2 2 5" xfId="19822" xr:uid="{00000000-0005-0000-0000-00006E4D0000}"/>
    <cellStyle name="Normal 2 3 2 2 4 2 3" xfId="6373" xr:uid="{00000000-0005-0000-0000-0000E5180000}"/>
    <cellStyle name="Normal 2 3 2 2 4 2 3 2" xfId="16425" xr:uid="{00000000-0005-0000-0000-000029400000}"/>
    <cellStyle name="Normal 2 3 2 2 4 2 3 3" xfId="11405" xr:uid="{00000000-0005-0000-0000-00008D2C0000}"/>
    <cellStyle name="Normal 2 3 2 2 4 2 3 3 3" xfId="26506" xr:uid="{00000000-0005-0000-0000-00008A670000}"/>
    <cellStyle name="Normal 2 3 2 2 4 2 3 5" xfId="21493" xr:uid="{00000000-0005-0000-0000-0000F5530000}"/>
    <cellStyle name="Normal 2 3 2 2 4 2 4" xfId="13083" xr:uid="{00000000-0005-0000-0000-00001B330000}"/>
    <cellStyle name="Normal 2 3 2 2 4 2 4 3" xfId="28181" xr:uid="{00000000-0005-0000-0000-0000156E0000}"/>
    <cellStyle name="Normal 2 3 2 2 4 2 5" xfId="8062" xr:uid="{00000000-0005-0000-0000-00007E1F0000}"/>
    <cellStyle name="Normal 2 3 2 2 4 2 5 3" xfId="23164" xr:uid="{00000000-0005-0000-0000-00007C5A0000}"/>
    <cellStyle name="Normal 2 3 2 2 4 2 7" xfId="18151" xr:uid="{00000000-0005-0000-0000-0000E7460000}"/>
    <cellStyle name="Normal 2 3 2 2 4 3" xfId="3844" xr:uid="{00000000-0005-0000-0000-0000040F0000}"/>
    <cellStyle name="Normal 2 3 2 2 4 3 2" xfId="13918" xr:uid="{00000000-0005-0000-0000-00005E360000}"/>
    <cellStyle name="Normal 2 3 2 2 4 3 2 3" xfId="29016" xr:uid="{00000000-0005-0000-0000-000058710000}"/>
    <cellStyle name="Normal 2 3 2 2 4 3 3" xfId="8898" xr:uid="{00000000-0005-0000-0000-0000C2220000}"/>
    <cellStyle name="Normal 2 3 2 2 4 3 3 3" xfId="23999" xr:uid="{00000000-0005-0000-0000-0000BF5D0000}"/>
    <cellStyle name="Normal 2 3 2 2 4 3 5" xfId="18986" xr:uid="{00000000-0005-0000-0000-00002A4A0000}"/>
    <cellStyle name="Normal 2 3 2 2 4 4" xfId="5537" xr:uid="{00000000-0005-0000-0000-0000A1150000}"/>
    <cellStyle name="Normal 2 3 2 2 4 4 2" xfId="15589" xr:uid="{00000000-0005-0000-0000-0000E53C0000}"/>
    <cellStyle name="Normal 2 3 2 2 4 4 2 3" xfId="30687" xr:uid="{00000000-0005-0000-0000-0000DF770000}"/>
    <cellStyle name="Normal 2 3 2 2 4 4 3" xfId="10569" xr:uid="{00000000-0005-0000-0000-000049290000}"/>
    <cellStyle name="Normal 2 3 2 2 4 4 3 3" xfId="25670" xr:uid="{00000000-0005-0000-0000-000046640000}"/>
    <cellStyle name="Normal 2 3 2 2 4 4 5" xfId="20657" xr:uid="{00000000-0005-0000-0000-0000B1500000}"/>
    <cellStyle name="Normal 2 3 2 2 4 5" xfId="12247" xr:uid="{00000000-0005-0000-0000-0000D72F0000}"/>
    <cellStyle name="Normal 2 3 2 2 4 5 3" xfId="27345" xr:uid="{00000000-0005-0000-0000-0000D16A0000}"/>
    <cellStyle name="Normal 2 3 2 2 4 6" xfId="7226" xr:uid="{00000000-0005-0000-0000-00003A1C0000}"/>
    <cellStyle name="Normal 2 3 2 2 4 6 3" xfId="22328" xr:uid="{00000000-0005-0000-0000-000038570000}"/>
    <cellStyle name="Normal 2 3 2 2 4 8" xfId="17315" xr:uid="{00000000-0005-0000-0000-0000A3430000}"/>
    <cellStyle name="Normal 2 3 2 2 5" xfId="2573" xr:uid="{00000000-0005-0000-0000-00000D0A0000}"/>
    <cellStyle name="Normal 2 3 2 2 5 2" xfId="4263" xr:uid="{00000000-0005-0000-0000-0000A7100000}"/>
    <cellStyle name="Normal 2 3 2 2 5 2 2" xfId="14336" xr:uid="{00000000-0005-0000-0000-000000380000}"/>
    <cellStyle name="Normal 2 3 2 2 5 2 2 3" xfId="29434" xr:uid="{00000000-0005-0000-0000-0000FA720000}"/>
    <cellStyle name="Normal 2 3 2 2 5 2 3" xfId="9316" xr:uid="{00000000-0005-0000-0000-000064240000}"/>
    <cellStyle name="Normal 2 3 2 2 5 2 3 3" xfId="24417" xr:uid="{00000000-0005-0000-0000-0000615F0000}"/>
    <cellStyle name="Normal 2 3 2 2 5 2 5" xfId="19404" xr:uid="{00000000-0005-0000-0000-0000CC4B0000}"/>
    <cellStyle name="Normal 2 3 2 2 5 3" xfId="5955" xr:uid="{00000000-0005-0000-0000-000043170000}"/>
    <cellStyle name="Normal 2 3 2 2 5 3 2" xfId="16007" xr:uid="{00000000-0005-0000-0000-0000873E0000}"/>
    <cellStyle name="Normal 2 3 2 2 5 3 3" xfId="10987" xr:uid="{00000000-0005-0000-0000-0000EB2A0000}"/>
    <cellStyle name="Normal 2 3 2 2 5 3 3 3" xfId="26088" xr:uid="{00000000-0005-0000-0000-0000E8650000}"/>
    <cellStyle name="Normal 2 3 2 2 5 3 5" xfId="21075" xr:uid="{00000000-0005-0000-0000-000053520000}"/>
    <cellStyle name="Normal 2 3 2 2 5 4" xfId="12665" xr:uid="{00000000-0005-0000-0000-000079310000}"/>
    <cellStyle name="Normal 2 3 2 2 5 4 3" xfId="27763" xr:uid="{00000000-0005-0000-0000-0000736C0000}"/>
    <cellStyle name="Normal 2 3 2 2 5 5" xfId="7644" xr:uid="{00000000-0005-0000-0000-0000DC1D0000}"/>
    <cellStyle name="Normal 2 3 2 2 5 5 3" xfId="22746" xr:uid="{00000000-0005-0000-0000-0000DA580000}"/>
    <cellStyle name="Normal 2 3 2 2 5 7" xfId="17733" xr:uid="{00000000-0005-0000-0000-000045450000}"/>
    <cellStyle name="Normal 2 3 2 2 6" xfId="3426" xr:uid="{00000000-0005-0000-0000-0000620D0000}"/>
    <cellStyle name="Normal 2 3 2 2 6 2" xfId="13500" xr:uid="{00000000-0005-0000-0000-0000BC340000}"/>
    <cellStyle name="Normal 2 3 2 2 6 2 3" xfId="28598" xr:uid="{00000000-0005-0000-0000-0000B66F0000}"/>
    <cellStyle name="Normal 2 3 2 2 6 3" xfId="8480" xr:uid="{00000000-0005-0000-0000-000020210000}"/>
    <cellStyle name="Normal 2 3 2 2 6 3 3" xfId="23581" xr:uid="{00000000-0005-0000-0000-00001D5C0000}"/>
    <cellStyle name="Normal 2 3 2 2 6 5" xfId="18568" xr:uid="{00000000-0005-0000-0000-000088480000}"/>
    <cellStyle name="Normal 2 3 2 2 7" xfId="5119" xr:uid="{00000000-0005-0000-0000-0000FF130000}"/>
    <cellStyle name="Normal 2 3 2 2 7 2" xfId="15171" xr:uid="{00000000-0005-0000-0000-0000433B0000}"/>
    <cellStyle name="Normal 2 3 2 2 7 2 3" xfId="30269" xr:uid="{00000000-0005-0000-0000-00003D760000}"/>
    <cellStyle name="Normal 2 3 2 2 7 3" xfId="10151" xr:uid="{00000000-0005-0000-0000-0000A7270000}"/>
    <cellStyle name="Normal 2 3 2 2 7 3 3" xfId="25252" xr:uid="{00000000-0005-0000-0000-0000A4620000}"/>
    <cellStyle name="Normal 2 3 2 2 7 5" xfId="20239" xr:uid="{00000000-0005-0000-0000-00000F4F0000}"/>
    <cellStyle name="Normal 2 3 2 2 8" xfId="11829" xr:uid="{00000000-0005-0000-0000-0000352E0000}"/>
    <cellStyle name="Normal 2 3 2 2 8 3" xfId="26927" xr:uid="{00000000-0005-0000-0000-00002F690000}"/>
    <cellStyle name="Normal 2 3 2 2 9" xfId="6808" xr:uid="{00000000-0005-0000-0000-0000981A0000}"/>
    <cellStyle name="Normal 2 3 2 2 9 3" xfId="21910" xr:uid="{00000000-0005-0000-0000-000096550000}"/>
    <cellStyle name="Normal 2 3 2 3" xfId="1772" xr:uid="{00000000-0005-0000-0000-0000EC060000}"/>
    <cellStyle name="Normal 2 3 2 3 10" xfId="16949" xr:uid="{00000000-0005-0000-0000-000035420000}"/>
    <cellStyle name="Normal 2 3 2 3 2" xfId="1991" xr:uid="{00000000-0005-0000-0000-0000C7070000}"/>
    <cellStyle name="Normal 2 3 2 3 2 2" xfId="2412" xr:uid="{00000000-0005-0000-0000-00006C090000}"/>
    <cellStyle name="Normal 2 3 2 3 2 2 2" xfId="3251" xr:uid="{00000000-0005-0000-0000-0000B30C0000}"/>
    <cellStyle name="Normal 2 3 2 3 2 2 2 2" xfId="4941" xr:uid="{00000000-0005-0000-0000-00004D130000}"/>
    <cellStyle name="Normal 2 3 2 3 2 2 2 2 2" xfId="15014" xr:uid="{00000000-0005-0000-0000-0000A63A0000}"/>
    <cellStyle name="Normal 2 3 2 3 2 2 2 2 2 3" xfId="30112" xr:uid="{00000000-0005-0000-0000-0000A0750000}"/>
    <cellStyle name="Normal 2 3 2 3 2 2 2 2 3" xfId="9994" xr:uid="{00000000-0005-0000-0000-00000A270000}"/>
    <cellStyle name="Normal 2 3 2 3 2 2 2 2 3 3" xfId="25095" xr:uid="{00000000-0005-0000-0000-000007620000}"/>
    <cellStyle name="Normal 2 3 2 3 2 2 2 2 5" xfId="20082" xr:uid="{00000000-0005-0000-0000-0000724E0000}"/>
    <cellStyle name="Normal 2 3 2 3 2 2 2 3" xfId="6633" xr:uid="{00000000-0005-0000-0000-0000E9190000}"/>
    <cellStyle name="Normal 2 3 2 3 2 2 2 3 2" xfId="16685" xr:uid="{00000000-0005-0000-0000-00002D410000}"/>
    <cellStyle name="Normal 2 3 2 3 2 2 2 3 3" xfId="11665" xr:uid="{00000000-0005-0000-0000-0000912D0000}"/>
    <cellStyle name="Normal 2 3 2 3 2 2 2 3 3 3" xfId="26766" xr:uid="{00000000-0005-0000-0000-00008E680000}"/>
    <cellStyle name="Normal 2 3 2 3 2 2 2 3 5" xfId="21753" xr:uid="{00000000-0005-0000-0000-0000F9540000}"/>
    <cellStyle name="Normal 2 3 2 3 2 2 2 4" xfId="13343" xr:uid="{00000000-0005-0000-0000-00001F340000}"/>
    <cellStyle name="Normal 2 3 2 3 2 2 2 4 3" xfId="28441" xr:uid="{00000000-0005-0000-0000-0000196F0000}"/>
    <cellStyle name="Normal 2 3 2 3 2 2 2 5" xfId="8322" xr:uid="{00000000-0005-0000-0000-000082200000}"/>
    <cellStyle name="Normal 2 3 2 3 2 2 2 5 3" xfId="23424" xr:uid="{00000000-0005-0000-0000-0000805B0000}"/>
    <cellStyle name="Normal 2 3 2 3 2 2 2 7" xfId="18411" xr:uid="{00000000-0005-0000-0000-0000EB470000}"/>
    <cellStyle name="Normal 2 3 2 3 2 2 3" xfId="4104" xr:uid="{00000000-0005-0000-0000-000008100000}"/>
    <cellStyle name="Normal 2 3 2 3 2 2 3 2" xfId="14178" xr:uid="{00000000-0005-0000-0000-000062370000}"/>
    <cellStyle name="Normal 2 3 2 3 2 2 3 2 3" xfId="29276" xr:uid="{00000000-0005-0000-0000-00005C720000}"/>
    <cellStyle name="Normal 2 3 2 3 2 2 3 3" xfId="9158" xr:uid="{00000000-0005-0000-0000-0000C6230000}"/>
    <cellStyle name="Normal 2 3 2 3 2 2 3 3 3" xfId="24259" xr:uid="{00000000-0005-0000-0000-0000C35E0000}"/>
    <cellStyle name="Normal 2 3 2 3 2 2 3 5" xfId="19246" xr:uid="{00000000-0005-0000-0000-00002E4B0000}"/>
    <cellStyle name="Normal 2 3 2 3 2 2 4" xfId="5797" xr:uid="{00000000-0005-0000-0000-0000A5160000}"/>
    <cellStyle name="Normal 2 3 2 3 2 2 4 2" xfId="15849" xr:uid="{00000000-0005-0000-0000-0000E93D0000}"/>
    <cellStyle name="Normal 2 3 2 3 2 2 4 2 3" xfId="30947" xr:uid="{00000000-0005-0000-0000-0000E3780000}"/>
    <cellStyle name="Normal 2 3 2 3 2 2 4 3" xfId="10829" xr:uid="{00000000-0005-0000-0000-00004D2A0000}"/>
    <cellStyle name="Normal 2 3 2 3 2 2 4 3 3" xfId="25930" xr:uid="{00000000-0005-0000-0000-00004A650000}"/>
    <cellStyle name="Normal 2 3 2 3 2 2 4 5" xfId="20917" xr:uid="{00000000-0005-0000-0000-0000B5510000}"/>
    <cellStyle name="Normal 2 3 2 3 2 2 5" xfId="12507" xr:uid="{00000000-0005-0000-0000-0000DB300000}"/>
    <cellStyle name="Normal 2 3 2 3 2 2 5 3" xfId="27605" xr:uid="{00000000-0005-0000-0000-0000D56B0000}"/>
    <cellStyle name="Normal 2 3 2 3 2 2 6" xfId="7486" xr:uid="{00000000-0005-0000-0000-00003E1D0000}"/>
    <cellStyle name="Normal 2 3 2 3 2 2 6 3" xfId="22588" xr:uid="{00000000-0005-0000-0000-00003C580000}"/>
    <cellStyle name="Normal 2 3 2 3 2 2 8" xfId="17575" xr:uid="{00000000-0005-0000-0000-0000A7440000}"/>
    <cellStyle name="Normal 2 3 2 3 2 3" xfId="2833" xr:uid="{00000000-0005-0000-0000-0000110B0000}"/>
    <cellStyle name="Normal 2 3 2 3 2 3 2" xfId="4523" xr:uid="{00000000-0005-0000-0000-0000AB110000}"/>
    <cellStyle name="Normal 2 3 2 3 2 3 2 2" xfId="14596" xr:uid="{00000000-0005-0000-0000-000004390000}"/>
    <cellStyle name="Normal 2 3 2 3 2 3 2 2 3" xfId="29694" xr:uid="{00000000-0005-0000-0000-0000FE730000}"/>
    <cellStyle name="Normal 2 3 2 3 2 3 2 3" xfId="9576" xr:uid="{00000000-0005-0000-0000-000068250000}"/>
    <cellStyle name="Normal 2 3 2 3 2 3 2 3 3" xfId="24677" xr:uid="{00000000-0005-0000-0000-000065600000}"/>
    <cellStyle name="Normal 2 3 2 3 2 3 2 5" xfId="19664" xr:uid="{00000000-0005-0000-0000-0000D04C0000}"/>
    <cellStyle name="Normal 2 3 2 3 2 3 3" xfId="6215" xr:uid="{00000000-0005-0000-0000-000047180000}"/>
    <cellStyle name="Normal 2 3 2 3 2 3 3 2" xfId="16267" xr:uid="{00000000-0005-0000-0000-00008B3F0000}"/>
    <cellStyle name="Normal 2 3 2 3 2 3 3 3" xfId="11247" xr:uid="{00000000-0005-0000-0000-0000EF2B0000}"/>
    <cellStyle name="Normal 2 3 2 3 2 3 3 3 3" xfId="26348" xr:uid="{00000000-0005-0000-0000-0000EC660000}"/>
    <cellStyle name="Normal 2 3 2 3 2 3 3 5" xfId="21335" xr:uid="{00000000-0005-0000-0000-000057530000}"/>
    <cellStyle name="Normal 2 3 2 3 2 3 4" xfId="12925" xr:uid="{00000000-0005-0000-0000-00007D320000}"/>
    <cellStyle name="Normal 2 3 2 3 2 3 4 3" xfId="28023" xr:uid="{00000000-0005-0000-0000-0000776D0000}"/>
    <cellStyle name="Normal 2 3 2 3 2 3 5" xfId="7904" xr:uid="{00000000-0005-0000-0000-0000E01E0000}"/>
    <cellStyle name="Normal 2 3 2 3 2 3 5 3" xfId="23006" xr:uid="{00000000-0005-0000-0000-0000DE590000}"/>
    <cellStyle name="Normal 2 3 2 3 2 3 7" xfId="17993" xr:uid="{00000000-0005-0000-0000-000049460000}"/>
    <cellStyle name="Normal 2 3 2 3 2 4" xfId="3686" xr:uid="{00000000-0005-0000-0000-0000660E0000}"/>
    <cellStyle name="Normal 2 3 2 3 2 4 2" xfId="13760" xr:uid="{00000000-0005-0000-0000-0000C0350000}"/>
    <cellStyle name="Normal 2 3 2 3 2 4 2 3" xfId="28858" xr:uid="{00000000-0005-0000-0000-0000BA700000}"/>
    <cellStyle name="Normal 2 3 2 3 2 4 3" xfId="8740" xr:uid="{00000000-0005-0000-0000-000024220000}"/>
    <cellStyle name="Normal 2 3 2 3 2 4 3 3" xfId="23841" xr:uid="{00000000-0005-0000-0000-0000215D0000}"/>
    <cellStyle name="Normal 2 3 2 3 2 4 5" xfId="18828" xr:uid="{00000000-0005-0000-0000-00008C490000}"/>
    <cellStyle name="Normal 2 3 2 3 2 5" xfId="5379" xr:uid="{00000000-0005-0000-0000-000003150000}"/>
    <cellStyle name="Normal 2 3 2 3 2 5 2" xfId="15431" xr:uid="{00000000-0005-0000-0000-0000473C0000}"/>
    <cellStyle name="Normal 2 3 2 3 2 5 2 3" xfId="30529" xr:uid="{00000000-0005-0000-0000-000041770000}"/>
    <cellStyle name="Normal 2 3 2 3 2 5 3" xfId="10411" xr:uid="{00000000-0005-0000-0000-0000AB280000}"/>
    <cellStyle name="Normal 2 3 2 3 2 5 3 3" xfId="25512" xr:uid="{00000000-0005-0000-0000-0000A8630000}"/>
    <cellStyle name="Normal 2 3 2 3 2 5 5" xfId="20499" xr:uid="{00000000-0005-0000-0000-000013500000}"/>
    <cellStyle name="Normal 2 3 2 3 2 6" xfId="12089" xr:uid="{00000000-0005-0000-0000-0000392F0000}"/>
    <cellStyle name="Normal 2 3 2 3 2 6 3" xfId="27187" xr:uid="{00000000-0005-0000-0000-0000336A0000}"/>
    <cellStyle name="Normal 2 3 2 3 2 7" xfId="7068" xr:uid="{00000000-0005-0000-0000-00009C1B0000}"/>
    <cellStyle name="Normal 2 3 2 3 2 7 3" xfId="22170" xr:uid="{00000000-0005-0000-0000-00009A560000}"/>
    <cellStyle name="Normal 2 3 2 3 2 9" xfId="17157" xr:uid="{00000000-0005-0000-0000-000005430000}"/>
    <cellStyle name="Normal 2 3 2 3 3" xfId="2204" xr:uid="{00000000-0005-0000-0000-00009C080000}"/>
    <cellStyle name="Normal 2 3 2 3 3 2" xfId="3043" xr:uid="{00000000-0005-0000-0000-0000E30B0000}"/>
    <cellStyle name="Normal 2 3 2 3 3 2 2" xfId="4733" xr:uid="{00000000-0005-0000-0000-00007D120000}"/>
    <cellStyle name="Normal 2 3 2 3 3 2 2 2" xfId="14806" xr:uid="{00000000-0005-0000-0000-0000D6390000}"/>
    <cellStyle name="Normal 2 3 2 3 3 2 2 2 3" xfId="29904" xr:uid="{00000000-0005-0000-0000-0000D0740000}"/>
    <cellStyle name="Normal 2 3 2 3 3 2 2 3" xfId="9786" xr:uid="{00000000-0005-0000-0000-00003A260000}"/>
    <cellStyle name="Normal 2 3 2 3 3 2 2 3 3" xfId="24887" xr:uid="{00000000-0005-0000-0000-000037610000}"/>
    <cellStyle name="Normal 2 3 2 3 3 2 2 5" xfId="19874" xr:uid="{00000000-0005-0000-0000-0000A24D0000}"/>
    <cellStyle name="Normal 2 3 2 3 3 2 3" xfId="6425" xr:uid="{00000000-0005-0000-0000-000019190000}"/>
    <cellStyle name="Normal 2 3 2 3 3 2 3 2" xfId="16477" xr:uid="{00000000-0005-0000-0000-00005D400000}"/>
    <cellStyle name="Normal 2 3 2 3 3 2 3 3" xfId="11457" xr:uid="{00000000-0005-0000-0000-0000C12C0000}"/>
    <cellStyle name="Normal 2 3 2 3 3 2 3 3 3" xfId="26558" xr:uid="{00000000-0005-0000-0000-0000BE670000}"/>
    <cellStyle name="Normal 2 3 2 3 3 2 3 5" xfId="21545" xr:uid="{00000000-0005-0000-0000-000029540000}"/>
    <cellStyle name="Normal 2 3 2 3 3 2 4" xfId="13135" xr:uid="{00000000-0005-0000-0000-00004F330000}"/>
    <cellStyle name="Normal 2 3 2 3 3 2 4 3" xfId="28233" xr:uid="{00000000-0005-0000-0000-0000496E0000}"/>
    <cellStyle name="Normal 2 3 2 3 3 2 5" xfId="8114" xr:uid="{00000000-0005-0000-0000-0000B21F0000}"/>
    <cellStyle name="Normal 2 3 2 3 3 2 5 3" xfId="23216" xr:uid="{00000000-0005-0000-0000-0000B05A0000}"/>
    <cellStyle name="Normal 2 3 2 3 3 2 7" xfId="18203" xr:uid="{00000000-0005-0000-0000-00001B470000}"/>
    <cellStyle name="Normal 2 3 2 3 3 3" xfId="3896" xr:uid="{00000000-0005-0000-0000-0000380F0000}"/>
    <cellStyle name="Normal 2 3 2 3 3 3 2" xfId="13970" xr:uid="{00000000-0005-0000-0000-000092360000}"/>
    <cellStyle name="Normal 2 3 2 3 3 3 2 3" xfId="29068" xr:uid="{00000000-0005-0000-0000-00008C710000}"/>
    <cellStyle name="Normal 2 3 2 3 3 3 3" xfId="8950" xr:uid="{00000000-0005-0000-0000-0000F6220000}"/>
    <cellStyle name="Normal 2 3 2 3 3 3 3 3" xfId="24051" xr:uid="{00000000-0005-0000-0000-0000F35D0000}"/>
    <cellStyle name="Normal 2 3 2 3 3 3 5" xfId="19038" xr:uid="{00000000-0005-0000-0000-00005E4A0000}"/>
    <cellStyle name="Normal 2 3 2 3 3 4" xfId="5589" xr:uid="{00000000-0005-0000-0000-0000D5150000}"/>
    <cellStyle name="Normal 2 3 2 3 3 4 2" xfId="15641" xr:uid="{00000000-0005-0000-0000-0000193D0000}"/>
    <cellStyle name="Normal 2 3 2 3 3 4 2 3" xfId="30739" xr:uid="{00000000-0005-0000-0000-000013780000}"/>
    <cellStyle name="Normal 2 3 2 3 3 4 3" xfId="10621" xr:uid="{00000000-0005-0000-0000-00007D290000}"/>
    <cellStyle name="Normal 2 3 2 3 3 4 3 3" xfId="25722" xr:uid="{00000000-0005-0000-0000-00007A640000}"/>
    <cellStyle name="Normal 2 3 2 3 3 4 5" xfId="20709" xr:uid="{00000000-0005-0000-0000-0000E5500000}"/>
    <cellStyle name="Normal 2 3 2 3 3 5" xfId="12299" xr:uid="{00000000-0005-0000-0000-00000B300000}"/>
    <cellStyle name="Normal 2 3 2 3 3 5 3" xfId="27397" xr:uid="{00000000-0005-0000-0000-0000056B0000}"/>
    <cellStyle name="Normal 2 3 2 3 3 6" xfId="7278" xr:uid="{00000000-0005-0000-0000-00006E1C0000}"/>
    <cellStyle name="Normal 2 3 2 3 3 6 3" xfId="22380" xr:uid="{00000000-0005-0000-0000-00006C570000}"/>
    <cellStyle name="Normal 2 3 2 3 3 8" xfId="17367" xr:uid="{00000000-0005-0000-0000-0000D7430000}"/>
    <cellStyle name="Normal 2 3 2 3 4" xfId="2625" xr:uid="{00000000-0005-0000-0000-0000410A0000}"/>
    <cellStyle name="Normal 2 3 2 3 4 2" xfId="4315" xr:uid="{00000000-0005-0000-0000-0000DB100000}"/>
    <cellStyle name="Normal 2 3 2 3 4 2 2" xfId="14388" xr:uid="{00000000-0005-0000-0000-000034380000}"/>
    <cellStyle name="Normal 2 3 2 3 4 2 2 3" xfId="29486" xr:uid="{00000000-0005-0000-0000-00002E730000}"/>
    <cellStyle name="Normal 2 3 2 3 4 2 3" xfId="9368" xr:uid="{00000000-0005-0000-0000-000098240000}"/>
    <cellStyle name="Normal 2 3 2 3 4 2 3 3" xfId="24469" xr:uid="{00000000-0005-0000-0000-0000955F0000}"/>
    <cellStyle name="Normal 2 3 2 3 4 2 5" xfId="19456" xr:uid="{00000000-0005-0000-0000-0000004C0000}"/>
    <cellStyle name="Normal 2 3 2 3 4 3" xfId="6007" xr:uid="{00000000-0005-0000-0000-000077170000}"/>
    <cellStyle name="Normal 2 3 2 3 4 3 2" xfId="16059" xr:uid="{00000000-0005-0000-0000-0000BB3E0000}"/>
    <cellStyle name="Normal 2 3 2 3 4 3 3" xfId="11039" xr:uid="{00000000-0005-0000-0000-00001F2B0000}"/>
    <cellStyle name="Normal 2 3 2 3 4 3 3 3" xfId="26140" xr:uid="{00000000-0005-0000-0000-00001C660000}"/>
    <cellStyle name="Normal 2 3 2 3 4 3 5" xfId="21127" xr:uid="{00000000-0005-0000-0000-000087520000}"/>
    <cellStyle name="Normal 2 3 2 3 4 4" xfId="12717" xr:uid="{00000000-0005-0000-0000-0000AD310000}"/>
    <cellStyle name="Normal 2 3 2 3 4 4 3" xfId="27815" xr:uid="{00000000-0005-0000-0000-0000A76C0000}"/>
    <cellStyle name="Normal 2 3 2 3 4 5" xfId="7696" xr:uid="{00000000-0005-0000-0000-0000101E0000}"/>
    <cellStyle name="Normal 2 3 2 3 4 5 3" xfId="22798" xr:uid="{00000000-0005-0000-0000-00000E590000}"/>
    <cellStyle name="Normal 2 3 2 3 4 7" xfId="17785" xr:uid="{00000000-0005-0000-0000-000079450000}"/>
    <cellStyle name="Normal 2 3 2 3 5" xfId="3478" xr:uid="{00000000-0005-0000-0000-0000960D0000}"/>
    <cellStyle name="Normal 2 3 2 3 5 2" xfId="13552" xr:uid="{00000000-0005-0000-0000-0000F0340000}"/>
    <cellStyle name="Normal 2 3 2 3 5 2 3" xfId="28650" xr:uid="{00000000-0005-0000-0000-0000EA6F0000}"/>
    <cellStyle name="Normal 2 3 2 3 5 3" xfId="8532" xr:uid="{00000000-0005-0000-0000-000054210000}"/>
    <cellStyle name="Normal 2 3 2 3 5 3 3" xfId="23633" xr:uid="{00000000-0005-0000-0000-0000515C0000}"/>
    <cellStyle name="Normal 2 3 2 3 5 5" xfId="18620" xr:uid="{00000000-0005-0000-0000-0000BC480000}"/>
    <cellStyle name="Normal 2 3 2 3 6" xfId="5171" xr:uid="{00000000-0005-0000-0000-000033140000}"/>
    <cellStyle name="Normal 2 3 2 3 6 2" xfId="15223" xr:uid="{00000000-0005-0000-0000-0000773B0000}"/>
    <cellStyle name="Normal 2 3 2 3 6 2 3" xfId="30321" xr:uid="{00000000-0005-0000-0000-000071760000}"/>
    <cellStyle name="Normal 2 3 2 3 6 3" xfId="10203" xr:uid="{00000000-0005-0000-0000-0000DB270000}"/>
    <cellStyle name="Normal 2 3 2 3 6 3 3" xfId="25304" xr:uid="{00000000-0005-0000-0000-0000D8620000}"/>
    <cellStyle name="Normal 2 3 2 3 6 5" xfId="20291" xr:uid="{00000000-0005-0000-0000-0000434F0000}"/>
    <cellStyle name="Normal 2 3 2 3 7" xfId="11881" xr:uid="{00000000-0005-0000-0000-0000692E0000}"/>
    <cellStyle name="Normal 2 3 2 3 7 3" xfId="26979" xr:uid="{00000000-0005-0000-0000-000063690000}"/>
    <cellStyle name="Normal 2 3 2 3 8" xfId="6860" xr:uid="{00000000-0005-0000-0000-0000CC1A0000}"/>
    <cellStyle name="Normal 2 3 2 3 8 3" xfId="21962" xr:uid="{00000000-0005-0000-0000-0000CA550000}"/>
    <cellStyle name="Normal 2 3 2 4" xfId="1885" xr:uid="{00000000-0005-0000-0000-00005D070000}"/>
    <cellStyle name="Normal 2 3 2 4 2" xfId="2308" xr:uid="{00000000-0005-0000-0000-000004090000}"/>
    <cellStyle name="Normal 2 3 2 4 2 2" xfId="3147" xr:uid="{00000000-0005-0000-0000-00004B0C0000}"/>
    <cellStyle name="Normal 2 3 2 4 2 2 2" xfId="4837" xr:uid="{00000000-0005-0000-0000-0000E5120000}"/>
    <cellStyle name="Normal 2 3 2 4 2 2 2 2" xfId="14910" xr:uid="{00000000-0005-0000-0000-00003E3A0000}"/>
    <cellStyle name="Normal 2 3 2 4 2 2 2 2 3" xfId="30008" xr:uid="{00000000-0005-0000-0000-000038750000}"/>
    <cellStyle name="Normal 2 3 2 4 2 2 2 3" xfId="9890" xr:uid="{00000000-0005-0000-0000-0000A2260000}"/>
    <cellStyle name="Normal 2 3 2 4 2 2 2 3 3" xfId="24991" xr:uid="{00000000-0005-0000-0000-00009F610000}"/>
    <cellStyle name="Normal 2 3 2 4 2 2 2 5" xfId="19978" xr:uid="{00000000-0005-0000-0000-00000A4E0000}"/>
    <cellStyle name="Normal 2 3 2 4 2 2 3" xfId="6529" xr:uid="{00000000-0005-0000-0000-000081190000}"/>
    <cellStyle name="Normal 2 3 2 4 2 2 3 2" xfId="16581" xr:uid="{00000000-0005-0000-0000-0000C5400000}"/>
    <cellStyle name="Normal 2 3 2 4 2 2 3 3" xfId="11561" xr:uid="{00000000-0005-0000-0000-0000292D0000}"/>
    <cellStyle name="Normal 2 3 2 4 2 2 3 3 3" xfId="26662" xr:uid="{00000000-0005-0000-0000-000026680000}"/>
    <cellStyle name="Normal 2 3 2 4 2 2 3 5" xfId="21649" xr:uid="{00000000-0005-0000-0000-000091540000}"/>
    <cellStyle name="Normal 2 3 2 4 2 2 4" xfId="13239" xr:uid="{00000000-0005-0000-0000-0000B7330000}"/>
    <cellStyle name="Normal 2 3 2 4 2 2 4 3" xfId="28337" xr:uid="{00000000-0005-0000-0000-0000B16E0000}"/>
    <cellStyle name="Normal 2 3 2 4 2 2 5" xfId="8218" xr:uid="{00000000-0005-0000-0000-00001A200000}"/>
    <cellStyle name="Normal 2 3 2 4 2 2 5 3" xfId="23320" xr:uid="{00000000-0005-0000-0000-0000185B0000}"/>
    <cellStyle name="Normal 2 3 2 4 2 2 7" xfId="18307" xr:uid="{00000000-0005-0000-0000-000083470000}"/>
    <cellStyle name="Normal 2 3 2 4 2 3" xfId="4000" xr:uid="{00000000-0005-0000-0000-0000A00F0000}"/>
    <cellStyle name="Normal 2 3 2 4 2 3 2" xfId="14074" xr:uid="{00000000-0005-0000-0000-0000FA360000}"/>
    <cellStyle name="Normal 2 3 2 4 2 3 2 3" xfId="29172" xr:uid="{00000000-0005-0000-0000-0000F4710000}"/>
    <cellStyle name="Normal 2 3 2 4 2 3 3" xfId="9054" xr:uid="{00000000-0005-0000-0000-00005E230000}"/>
    <cellStyle name="Normal 2 3 2 4 2 3 3 3" xfId="24155" xr:uid="{00000000-0005-0000-0000-00005B5E0000}"/>
    <cellStyle name="Normal 2 3 2 4 2 3 5" xfId="19142" xr:uid="{00000000-0005-0000-0000-0000C64A0000}"/>
    <cellStyle name="Normal 2 3 2 4 2 4" xfId="5693" xr:uid="{00000000-0005-0000-0000-00003D160000}"/>
    <cellStyle name="Normal 2 3 2 4 2 4 2" xfId="15745" xr:uid="{00000000-0005-0000-0000-0000813D0000}"/>
    <cellStyle name="Normal 2 3 2 4 2 4 2 3" xfId="30843" xr:uid="{00000000-0005-0000-0000-00007B780000}"/>
    <cellStyle name="Normal 2 3 2 4 2 4 3" xfId="10725" xr:uid="{00000000-0005-0000-0000-0000E5290000}"/>
    <cellStyle name="Normal 2 3 2 4 2 4 3 3" xfId="25826" xr:uid="{00000000-0005-0000-0000-0000E2640000}"/>
    <cellStyle name="Normal 2 3 2 4 2 4 5" xfId="20813" xr:uid="{00000000-0005-0000-0000-00004D510000}"/>
    <cellStyle name="Normal 2 3 2 4 2 5" xfId="12403" xr:uid="{00000000-0005-0000-0000-000073300000}"/>
    <cellStyle name="Normal 2 3 2 4 2 5 3" xfId="27501" xr:uid="{00000000-0005-0000-0000-00006D6B0000}"/>
    <cellStyle name="Normal 2 3 2 4 2 6" xfId="7382" xr:uid="{00000000-0005-0000-0000-0000D61C0000}"/>
    <cellStyle name="Normal 2 3 2 4 2 6 3" xfId="22484" xr:uid="{00000000-0005-0000-0000-0000D4570000}"/>
    <cellStyle name="Normal 2 3 2 4 2 8" xfId="17471" xr:uid="{00000000-0005-0000-0000-00003F440000}"/>
    <cellStyle name="Normal 2 3 2 4 3" xfId="2729" xr:uid="{00000000-0005-0000-0000-0000A90A0000}"/>
    <cellStyle name="Normal 2 3 2 4 3 2" xfId="4419" xr:uid="{00000000-0005-0000-0000-000043110000}"/>
    <cellStyle name="Normal 2 3 2 4 3 2 2" xfId="14492" xr:uid="{00000000-0005-0000-0000-00009C380000}"/>
    <cellStyle name="Normal 2 3 2 4 3 2 2 3" xfId="29590" xr:uid="{00000000-0005-0000-0000-000096730000}"/>
    <cellStyle name="Normal 2 3 2 4 3 2 3" xfId="9472" xr:uid="{00000000-0005-0000-0000-000000250000}"/>
    <cellStyle name="Normal 2 3 2 4 3 2 3 3" xfId="24573" xr:uid="{00000000-0005-0000-0000-0000FD5F0000}"/>
    <cellStyle name="Normal 2 3 2 4 3 2 5" xfId="19560" xr:uid="{00000000-0005-0000-0000-0000684C0000}"/>
    <cellStyle name="Normal 2 3 2 4 3 3" xfId="6111" xr:uid="{00000000-0005-0000-0000-0000DF170000}"/>
    <cellStyle name="Normal 2 3 2 4 3 3 2" xfId="16163" xr:uid="{00000000-0005-0000-0000-0000233F0000}"/>
    <cellStyle name="Normal 2 3 2 4 3 3 3" xfId="11143" xr:uid="{00000000-0005-0000-0000-0000872B0000}"/>
    <cellStyle name="Normal 2 3 2 4 3 3 3 3" xfId="26244" xr:uid="{00000000-0005-0000-0000-000084660000}"/>
    <cellStyle name="Normal 2 3 2 4 3 3 5" xfId="21231" xr:uid="{00000000-0005-0000-0000-0000EF520000}"/>
    <cellStyle name="Normal 2 3 2 4 3 4" xfId="12821" xr:uid="{00000000-0005-0000-0000-000015320000}"/>
    <cellStyle name="Normal 2 3 2 4 3 4 3" xfId="27919" xr:uid="{00000000-0005-0000-0000-00000F6D0000}"/>
    <cellStyle name="Normal 2 3 2 4 3 5" xfId="7800" xr:uid="{00000000-0005-0000-0000-0000781E0000}"/>
    <cellStyle name="Normal 2 3 2 4 3 5 3" xfId="22902" xr:uid="{00000000-0005-0000-0000-000076590000}"/>
    <cellStyle name="Normal 2 3 2 4 3 7" xfId="17889" xr:uid="{00000000-0005-0000-0000-0000E1450000}"/>
    <cellStyle name="Normal 2 3 2 4 4" xfId="3582" xr:uid="{00000000-0005-0000-0000-0000FE0D0000}"/>
    <cellStyle name="Normal 2 3 2 4 4 2" xfId="13656" xr:uid="{00000000-0005-0000-0000-000058350000}"/>
    <cellStyle name="Normal 2 3 2 4 4 2 3" xfId="28754" xr:uid="{00000000-0005-0000-0000-000052700000}"/>
    <cellStyle name="Normal 2 3 2 4 4 3" xfId="8636" xr:uid="{00000000-0005-0000-0000-0000BC210000}"/>
    <cellStyle name="Normal 2 3 2 4 4 3 3" xfId="23737" xr:uid="{00000000-0005-0000-0000-0000B95C0000}"/>
    <cellStyle name="Normal 2 3 2 4 4 5" xfId="18724" xr:uid="{00000000-0005-0000-0000-000024490000}"/>
    <cellStyle name="Normal 2 3 2 4 5" xfId="5275" xr:uid="{00000000-0005-0000-0000-00009B140000}"/>
    <cellStyle name="Normal 2 3 2 4 5 2" xfId="15327" xr:uid="{00000000-0005-0000-0000-0000DF3B0000}"/>
    <cellStyle name="Normal 2 3 2 4 5 2 3" xfId="30425" xr:uid="{00000000-0005-0000-0000-0000D9760000}"/>
    <cellStyle name="Normal 2 3 2 4 5 3" xfId="10307" xr:uid="{00000000-0005-0000-0000-000043280000}"/>
    <cellStyle name="Normal 2 3 2 4 5 3 3" xfId="25408" xr:uid="{00000000-0005-0000-0000-000040630000}"/>
    <cellStyle name="Normal 2 3 2 4 5 5" xfId="20395" xr:uid="{00000000-0005-0000-0000-0000AB4F0000}"/>
    <cellStyle name="Normal 2 3 2 4 6" xfId="11985" xr:uid="{00000000-0005-0000-0000-0000D12E0000}"/>
    <cellStyle name="Normal 2 3 2 4 6 3" xfId="27083" xr:uid="{00000000-0005-0000-0000-0000CB690000}"/>
    <cellStyle name="Normal 2 3 2 4 7" xfId="6964" xr:uid="{00000000-0005-0000-0000-0000341B0000}"/>
    <cellStyle name="Normal 2 3 2 4 7 3" xfId="22066" xr:uid="{00000000-0005-0000-0000-000032560000}"/>
    <cellStyle name="Normal 2 3 2 4 9" xfId="17053" xr:uid="{00000000-0005-0000-0000-00009D420000}"/>
    <cellStyle name="Normal 2 3 2 5" xfId="2098" xr:uid="{00000000-0005-0000-0000-000032080000}"/>
    <cellStyle name="Normal 2 3 2 5 2" xfId="2939" xr:uid="{00000000-0005-0000-0000-00007B0B0000}"/>
    <cellStyle name="Normal 2 3 2 5 2 2" xfId="4629" xr:uid="{00000000-0005-0000-0000-000015120000}"/>
    <cellStyle name="Normal 2 3 2 5 2 2 2" xfId="14702" xr:uid="{00000000-0005-0000-0000-00006E390000}"/>
    <cellStyle name="Normal 2 3 2 5 2 2 2 3" xfId="29800" xr:uid="{00000000-0005-0000-0000-000068740000}"/>
    <cellStyle name="Normal 2 3 2 5 2 2 3" xfId="9682" xr:uid="{00000000-0005-0000-0000-0000D2250000}"/>
    <cellStyle name="Normal 2 3 2 5 2 2 3 3" xfId="24783" xr:uid="{00000000-0005-0000-0000-0000CF600000}"/>
    <cellStyle name="Normal 2 3 2 5 2 2 5" xfId="19770" xr:uid="{00000000-0005-0000-0000-00003A4D0000}"/>
    <cellStyle name="Normal 2 3 2 5 2 3" xfId="6321" xr:uid="{00000000-0005-0000-0000-0000B1180000}"/>
    <cellStyle name="Normal 2 3 2 5 2 3 2" xfId="16373" xr:uid="{00000000-0005-0000-0000-0000F53F0000}"/>
    <cellStyle name="Normal 2 3 2 5 2 3 3" xfId="11353" xr:uid="{00000000-0005-0000-0000-0000592C0000}"/>
    <cellStyle name="Normal 2 3 2 5 2 3 3 3" xfId="26454" xr:uid="{00000000-0005-0000-0000-000056670000}"/>
    <cellStyle name="Normal 2 3 2 5 2 3 5" xfId="21441" xr:uid="{00000000-0005-0000-0000-0000C1530000}"/>
    <cellStyle name="Normal 2 3 2 5 2 4" xfId="13031" xr:uid="{00000000-0005-0000-0000-0000E7320000}"/>
    <cellStyle name="Normal 2 3 2 5 2 4 3" xfId="28129" xr:uid="{00000000-0005-0000-0000-0000E16D0000}"/>
    <cellStyle name="Normal 2 3 2 5 2 5" xfId="8010" xr:uid="{00000000-0005-0000-0000-00004A1F0000}"/>
    <cellStyle name="Normal 2 3 2 5 2 5 3" xfId="23112" xr:uid="{00000000-0005-0000-0000-0000485A0000}"/>
    <cellStyle name="Normal 2 3 2 5 2 7" xfId="18099" xr:uid="{00000000-0005-0000-0000-0000B3460000}"/>
    <cellStyle name="Normal 2 3 2 5 3" xfId="3792" xr:uid="{00000000-0005-0000-0000-0000D00E0000}"/>
    <cellStyle name="Normal 2 3 2 5 3 2" xfId="13866" xr:uid="{00000000-0005-0000-0000-00002A360000}"/>
    <cellStyle name="Normal 2 3 2 5 3 2 3" xfId="28964" xr:uid="{00000000-0005-0000-0000-000024710000}"/>
    <cellStyle name="Normal 2 3 2 5 3 3" xfId="8846" xr:uid="{00000000-0005-0000-0000-00008E220000}"/>
    <cellStyle name="Normal 2 3 2 5 3 3 3" xfId="23947" xr:uid="{00000000-0005-0000-0000-00008B5D0000}"/>
    <cellStyle name="Normal 2 3 2 5 3 5" xfId="18934" xr:uid="{00000000-0005-0000-0000-0000F6490000}"/>
    <cellStyle name="Normal 2 3 2 5 4" xfId="5485" xr:uid="{00000000-0005-0000-0000-00006D150000}"/>
    <cellStyle name="Normal 2 3 2 5 4 2" xfId="15537" xr:uid="{00000000-0005-0000-0000-0000B13C0000}"/>
    <cellStyle name="Normal 2 3 2 5 4 2 3" xfId="30635" xr:uid="{00000000-0005-0000-0000-0000AB770000}"/>
    <cellStyle name="Normal 2 3 2 5 4 3" xfId="10517" xr:uid="{00000000-0005-0000-0000-000015290000}"/>
    <cellStyle name="Normal 2 3 2 5 4 3 3" xfId="25618" xr:uid="{00000000-0005-0000-0000-000012640000}"/>
    <cellStyle name="Normal 2 3 2 5 4 5" xfId="20605" xr:uid="{00000000-0005-0000-0000-00007D500000}"/>
    <cellStyle name="Normal 2 3 2 5 5" xfId="12195" xr:uid="{00000000-0005-0000-0000-0000A32F0000}"/>
    <cellStyle name="Normal 2 3 2 5 5 3" xfId="27293" xr:uid="{00000000-0005-0000-0000-00009D6A0000}"/>
    <cellStyle name="Normal 2 3 2 5 6" xfId="7174" xr:uid="{00000000-0005-0000-0000-0000061C0000}"/>
    <cellStyle name="Normal 2 3 2 5 6 3" xfId="22276" xr:uid="{00000000-0005-0000-0000-000004570000}"/>
    <cellStyle name="Normal 2 3 2 5 8" xfId="17263" xr:uid="{00000000-0005-0000-0000-00006F430000}"/>
    <cellStyle name="Normal 2 3 2 6" xfId="2519" xr:uid="{00000000-0005-0000-0000-0000D7090000}"/>
    <cellStyle name="Normal 2 3 2 6 2" xfId="4211" xr:uid="{00000000-0005-0000-0000-000073100000}"/>
    <cellStyle name="Normal 2 3 2 6 2 2" xfId="14284" xr:uid="{00000000-0005-0000-0000-0000CC370000}"/>
    <cellStyle name="Normal 2 3 2 6 2 2 3" xfId="29382" xr:uid="{00000000-0005-0000-0000-0000C6720000}"/>
    <cellStyle name="Normal 2 3 2 6 2 3" xfId="9264" xr:uid="{00000000-0005-0000-0000-000030240000}"/>
    <cellStyle name="Normal 2 3 2 6 2 3 3" xfId="24365" xr:uid="{00000000-0005-0000-0000-00002D5F0000}"/>
    <cellStyle name="Normal 2 3 2 6 2 5" xfId="19352" xr:uid="{00000000-0005-0000-0000-0000984B0000}"/>
    <cellStyle name="Normal 2 3 2 6 3" xfId="5903" xr:uid="{00000000-0005-0000-0000-00000F170000}"/>
    <cellStyle name="Normal 2 3 2 6 3 2" xfId="15955" xr:uid="{00000000-0005-0000-0000-0000533E0000}"/>
    <cellStyle name="Normal 2 3 2 6 3 3" xfId="10935" xr:uid="{00000000-0005-0000-0000-0000B72A0000}"/>
    <cellStyle name="Normal 2 3 2 6 3 3 3" xfId="26036" xr:uid="{00000000-0005-0000-0000-0000B4650000}"/>
    <cellStyle name="Normal 2 3 2 6 3 5" xfId="21023" xr:uid="{00000000-0005-0000-0000-00001F520000}"/>
    <cellStyle name="Normal 2 3 2 6 4" xfId="12613" xr:uid="{00000000-0005-0000-0000-000045310000}"/>
    <cellStyle name="Normal 2 3 2 6 4 3" xfId="27711" xr:uid="{00000000-0005-0000-0000-00003F6C0000}"/>
    <cellStyle name="Normal 2 3 2 6 5" xfId="7592" xr:uid="{00000000-0005-0000-0000-0000A81D0000}"/>
    <cellStyle name="Normal 2 3 2 6 5 3" xfId="22694" xr:uid="{00000000-0005-0000-0000-0000A6580000}"/>
    <cellStyle name="Normal 2 3 2 6 7" xfId="17681" xr:uid="{00000000-0005-0000-0000-000011450000}"/>
    <cellStyle name="Normal 2 3 2 7" xfId="3370" xr:uid="{00000000-0005-0000-0000-00002A0D0000}"/>
    <cellStyle name="Normal 2 3 2 7 2" xfId="13448" xr:uid="{00000000-0005-0000-0000-000088340000}"/>
    <cellStyle name="Normal 2 3 2 7 2 3" xfId="28546" xr:uid="{00000000-0005-0000-0000-0000826F0000}"/>
    <cellStyle name="Normal 2 3 2 7 3" xfId="8428" xr:uid="{00000000-0005-0000-0000-0000EC200000}"/>
    <cellStyle name="Normal 2 3 2 7 3 3" xfId="23529" xr:uid="{00000000-0005-0000-0000-0000E95B0000}"/>
    <cellStyle name="Normal 2 3 2 7 5" xfId="18516" xr:uid="{00000000-0005-0000-0000-000054480000}"/>
    <cellStyle name="Normal 2 3 2 8" xfId="5064" xr:uid="{00000000-0005-0000-0000-0000C8130000}"/>
    <cellStyle name="Normal 2 3 2 8 2" xfId="15119" xr:uid="{00000000-0005-0000-0000-00000F3B0000}"/>
    <cellStyle name="Normal 2 3 2 8 2 3" xfId="30217" xr:uid="{00000000-0005-0000-0000-000009760000}"/>
    <cellStyle name="Normal 2 3 2 8 3" xfId="10099" xr:uid="{00000000-0005-0000-0000-000073270000}"/>
    <cellStyle name="Normal 2 3 2 8 3 3" xfId="25200" xr:uid="{00000000-0005-0000-0000-000070620000}"/>
    <cellStyle name="Normal 2 3 2 8 5" xfId="20187" xr:uid="{00000000-0005-0000-0000-0000DB4E0000}"/>
    <cellStyle name="Normal 2 3 2 9" xfId="11775" xr:uid="{00000000-0005-0000-0000-0000FF2D0000}"/>
    <cellStyle name="Normal 2 3 2 9 3" xfId="26875" xr:uid="{00000000-0005-0000-0000-0000FB680000}"/>
    <cellStyle name="Normal 2 3 3" xfId="1425" xr:uid="{00000000-0005-0000-0000-000091050000}"/>
    <cellStyle name="Normal 2 3 4" xfId="1426" xr:uid="{00000000-0005-0000-0000-000092050000}"/>
    <cellStyle name="Normal 2 3 4 10" xfId="6755" xr:uid="{00000000-0005-0000-0000-0000631A0000}"/>
    <cellStyle name="Normal 2 3 4 10 3" xfId="21859" xr:uid="{00000000-0005-0000-0000-000063550000}"/>
    <cellStyle name="Normal 2 3 4 12" xfId="16844" xr:uid="{00000000-0005-0000-0000-0000CC410000}"/>
    <cellStyle name="Normal 2 3 4 2" xfId="1719" xr:uid="{00000000-0005-0000-0000-0000B7060000}"/>
    <cellStyle name="Normal 2 3 4 2 11" xfId="16898" xr:uid="{00000000-0005-0000-0000-000002420000}"/>
    <cellStyle name="Normal 2 3 4 2 2" xfId="1827" xr:uid="{00000000-0005-0000-0000-000023070000}"/>
    <cellStyle name="Normal 2 3 4 2 2 10" xfId="17002" xr:uid="{00000000-0005-0000-0000-00006A420000}"/>
    <cellStyle name="Normal 2 3 4 2 2 2" xfId="2044" xr:uid="{00000000-0005-0000-0000-0000FC070000}"/>
    <cellStyle name="Normal 2 3 4 2 2 2 2" xfId="2465" xr:uid="{00000000-0005-0000-0000-0000A1090000}"/>
    <cellStyle name="Normal 2 3 4 2 2 2 2 2" xfId="3304" xr:uid="{00000000-0005-0000-0000-0000E80C0000}"/>
    <cellStyle name="Normal 2 3 4 2 2 2 2 2 2" xfId="4994" xr:uid="{00000000-0005-0000-0000-000082130000}"/>
    <cellStyle name="Normal 2 3 4 2 2 2 2 2 2 2" xfId="15067" xr:uid="{00000000-0005-0000-0000-0000DB3A0000}"/>
    <cellStyle name="Normal 2 3 4 2 2 2 2 2 2 2 3" xfId="30165" xr:uid="{00000000-0005-0000-0000-0000D5750000}"/>
    <cellStyle name="Normal 2 3 4 2 2 2 2 2 2 3" xfId="10047" xr:uid="{00000000-0005-0000-0000-00003F270000}"/>
    <cellStyle name="Normal 2 3 4 2 2 2 2 2 2 3 3" xfId="25148" xr:uid="{00000000-0005-0000-0000-00003C620000}"/>
    <cellStyle name="Normal 2 3 4 2 2 2 2 2 2 5" xfId="20135" xr:uid="{00000000-0005-0000-0000-0000A74E0000}"/>
    <cellStyle name="Normal 2 3 4 2 2 2 2 2 3" xfId="6686" xr:uid="{00000000-0005-0000-0000-00001E1A0000}"/>
    <cellStyle name="Normal 2 3 4 2 2 2 2 2 3 2" xfId="16738" xr:uid="{00000000-0005-0000-0000-000062410000}"/>
    <cellStyle name="Normal 2 3 4 2 2 2 2 2 3 3" xfId="11718" xr:uid="{00000000-0005-0000-0000-0000C62D0000}"/>
    <cellStyle name="Normal 2 3 4 2 2 2 2 2 3 3 3" xfId="26819" xr:uid="{00000000-0005-0000-0000-0000C3680000}"/>
    <cellStyle name="Normal 2 3 4 2 2 2 2 2 3 5" xfId="21806" xr:uid="{00000000-0005-0000-0000-00002E550000}"/>
    <cellStyle name="Normal 2 3 4 2 2 2 2 2 4" xfId="13396" xr:uid="{00000000-0005-0000-0000-000054340000}"/>
    <cellStyle name="Normal 2 3 4 2 2 2 2 2 4 3" xfId="28494" xr:uid="{00000000-0005-0000-0000-00004E6F0000}"/>
    <cellStyle name="Normal 2 3 4 2 2 2 2 2 5" xfId="8375" xr:uid="{00000000-0005-0000-0000-0000B7200000}"/>
    <cellStyle name="Normal 2 3 4 2 2 2 2 2 5 3" xfId="23477" xr:uid="{00000000-0005-0000-0000-0000B55B0000}"/>
    <cellStyle name="Normal 2 3 4 2 2 2 2 2 7" xfId="18464" xr:uid="{00000000-0005-0000-0000-000020480000}"/>
    <cellStyle name="Normal 2 3 4 2 2 2 2 3" xfId="4157" xr:uid="{00000000-0005-0000-0000-00003D100000}"/>
    <cellStyle name="Normal 2 3 4 2 2 2 2 3 2" xfId="14231" xr:uid="{00000000-0005-0000-0000-000097370000}"/>
    <cellStyle name="Normal 2 3 4 2 2 2 2 3 2 3" xfId="29329" xr:uid="{00000000-0005-0000-0000-000091720000}"/>
    <cellStyle name="Normal 2 3 4 2 2 2 2 3 3" xfId="9211" xr:uid="{00000000-0005-0000-0000-0000FB230000}"/>
    <cellStyle name="Normal 2 3 4 2 2 2 2 3 3 3" xfId="24312" xr:uid="{00000000-0005-0000-0000-0000F85E0000}"/>
    <cellStyle name="Normal 2 3 4 2 2 2 2 3 5" xfId="19299" xr:uid="{00000000-0005-0000-0000-0000634B0000}"/>
    <cellStyle name="Normal 2 3 4 2 2 2 2 4" xfId="5850" xr:uid="{00000000-0005-0000-0000-0000DA160000}"/>
    <cellStyle name="Normal 2 3 4 2 2 2 2 4 2" xfId="15902" xr:uid="{00000000-0005-0000-0000-00001E3E0000}"/>
    <cellStyle name="Normal 2 3 4 2 2 2 2 4 3" xfId="10882" xr:uid="{00000000-0005-0000-0000-0000822A0000}"/>
    <cellStyle name="Normal 2 3 4 2 2 2 2 4 3 3" xfId="25983" xr:uid="{00000000-0005-0000-0000-00007F650000}"/>
    <cellStyle name="Normal 2 3 4 2 2 2 2 4 5" xfId="20970" xr:uid="{00000000-0005-0000-0000-0000EA510000}"/>
    <cellStyle name="Normal 2 3 4 2 2 2 2 5" xfId="12560" xr:uid="{00000000-0005-0000-0000-000010310000}"/>
    <cellStyle name="Normal 2 3 4 2 2 2 2 5 3" xfId="27658" xr:uid="{00000000-0005-0000-0000-00000A6C0000}"/>
    <cellStyle name="Normal 2 3 4 2 2 2 2 6" xfId="7539" xr:uid="{00000000-0005-0000-0000-0000731D0000}"/>
    <cellStyle name="Normal 2 3 4 2 2 2 2 6 3" xfId="22641" xr:uid="{00000000-0005-0000-0000-000071580000}"/>
    <cellStyle name="Normal 2 3 4 2 2 2 2 8" xfId="17628" xr:uid="{00000000-0005-0000-0000-0000DC440000}"/>
    <cellStyle name="Normal 2 3 4 2 2 2 3" xfId="2886" xr:uid="{00000000-0005-0000-0000-0000460B0000}"/>
    <cellStyle name="Normal 2 3 4 2 2 2 3 2" xfId="4576" xr:uid="{00000000-0005-0000-0000-0000E0110000}"/>
    <cellStyle name="Normal 2 3 4 2 2 2 3 2 2" xfId="14649" xr:uid="{00000000-0005-0000-0000-000039390000}"/>
    <cellStyle name="Normal 2 3 4 2 2 2 3 2 2 3" xfId="29747" xr:uid="{00000000-0005-0000-0000-000033740000}"/>
    <cellStyle name="Normal 2 3 4 2 2 2 3 2 3" xfId="9629" xr:uid="{00000000-0005-0000-0000-00009D250000}"/>
    <cellStyle name="Normal 2 3 4 2 2 2 3 2 3 3" xfId="24730" xr:uid="{00000000-0005-0000-0000-00009A600000}"/>
    <cellStyle name="Normal 2 3 4 2 2 2 3 2 5" xfId="19717" xr:uid="{00000000-0005-0000-0000-0000054D0000}"/>
    <cellStyle name="Normal 2 3 4 2 2 2 3 3" xfId="6268" xr:uid="{00000000-0005-0000-0000-00007C180000}"/>
    <cellStyle name="Normal 2 3 4 2 2 2 3 3 2" xfId="16320" xr:uid="{00000000-0005-0000-0000-0000C03F0000}"/>
    <cellStyle name="Normal 2 3 4 2 2 2 3 3 3" xfId="11300" xr:uid="{00000000-0005-0000-0000-0000242C0000}"/>
    <cellStyle name="Normal 2 3 4 2 2 2 3 3 3 3" xfId="26401" xr:uid="{00000000-0005-0000-0000-000021670000}"/>
    <cellStyle name="Normal 2 3 4 2 2 2 3 3 5" xfId="21388" xr:uid="{00000000-0005-0000-0000-00008C530000}"/>
    <cellStyle name="Normal 2 3 4 2 2 2 3 4" xfId="12978" xr:uid="{00000000-0005-0000-0000-0000B2320000}"/>
    <cellStyle name="Normal 2 3 4 2 2 2 3 4 3" xfId="28076" xr:uid="{00000000-0005-0000-0000-0000AC6D0000}"/>
    <cellStyle name="Normal 2 3 4 2 2 2 3 5" xfId="7957" xr:uid="{00000000-0005-0000-0000-0000151F0000}"/>
    <cellStyle name="Normal 2 3 4 2 2 2 3 5 3" xfId="23059" xr:uid="{00000000-0005-0000-0000-0000135A0000}"/>
    <cellStyle name="Normal 2 3 4 2 2 2 3 7" xfId="18046" xr:uid="{00000000-0005-0000-0000-00007E460000}"/>
    <cellStyle name="Normal 2 3 4 2 2 2 4" xfId="3739" xr:uid="{00000000-0005-0000-0000-00009B0E0000}"/>
    <cellStyle name="Normal 2 3 4 2 2 2 4 2" xfId="13813" xr:uid="{00000000-0005-0000-0000-0000F5350000}"/>
    <cellStyle name="Normal 2 3 4 2 2 2 4 2 3" xfId="28911" xr:uid="{00000000-0005-0000-0000-0000EF700000}"/>
    <cellStyle name="Normal 2 3 4 2 2 2 4 3" xfId="8793" xr:uid="{00000000-0005-0000-0000-000059220000}"/>
    <cellStyle name="Normal 2 3 4 2 2 2 4 3 3" xfId="23894" xr:uid="{00000000-0005-0000-0000-0000565D0000}"/>
    <cellStyle name="Normal 2 3 4 2 2 2 4 5" xfId="18881" xr:uid="{00000000-0005-0000-0000-0000C1490000}"/>
    <cellStyle name="Normal 2 3 4 2 2 2 5" xfId="5432" xr:uid="{00000000-0005-0000-0000-000038150000}"/>
    <cellStyle name="Normal 2 3 4 2 2 2 5 2" xfId="15484" xr:uid="{00000000-0005-0000-0000-00007C3C0000}"/>
    <cellStyle name="Normal 2 3 4 2 2 2 5 2 3" xfId="30582" xr:uid="{00000000-0005-0000-0000-000076770000}"/>
    <cellStyle name="Normal 2 3 4 2 2 2 5 3" xfId="10464" xr:uid="{00000000-0005-0000-0000-0000E0280000}"/>
    <cellStyle name="Normal 2 3 4 2 2 2 5 3 3" xfId="25565" xr:uid="{00000000-0005-0000-0000-0000DD630000}"/>
    <cellStyle name="Normal 2 3 4 2 2 2 5 5" xfId="20552" xr:uid="{00000000-0005-0000-0000-000048500000}"/>
    <cellStyle name="Normal 2 3 4 2 2 2 6" xfId="12142" xr:uid="{00000000-0005-0000-0000-00006E2F0000}"/>
    <cellStyle name="Normal 2 3 4 2 2 2 6 3" xfId="27240" xr:uid="{00000000-0005-0000-0000-0000686A0000}"/>
    <cellStyle name="Normal 2 3 4 2 2 2 7" xfId="7121" xr:uid="{00000000-0005-0000-0000-0000D11B0000}"/>
    <cellStyle name="Normal 2 3 4 2 2 2 7 3" xfId="22223" xr:uid="{00000000-0005-0000-0000-0000CF560000}"/>
    <cellStyle name="Normal 2 3 4 2 2 2 9" xfId="17210" xr:uid="{00000000-0005-0000-0000-00003A430000}"/>
    <cellStyle name="Normal 2 3 4 2 2 3" xfId="2257" xr:uid="{00000000-0005-0000-0000-0000D1080000}"/>
    <cellStyle name="Normal 2 3 4 2 2 3 2" xfId="3096" xr:uid="{00000000-0005-0000-0000-0000180C0000}"/>
    <cellStyle name="Normal 2 3 4 2 2 3 2 2" xfId="4786" xr:uid="{00000000-0005-0000-0000-0000B2120000}"/>
    <cellStyle name="Normal 2 3 4 2 2 3 2 2 2" xfId="14859" xr:uid="{00000000-0005-0000-0000-00000B3A0000}"/>
    <cellStyle name="Normal 2 3 4 2 2 3 2 2 2 3" xfId="29957" xr:uid="{00000000-0005-0000-0000-000005750000}"/>
    <cellStyle name="Normal 2 3 4 2 2 3 2 2 3" xfId="9839" xr:uid="{00000000-0005-0000-0000-00006F260000}"/>
    <cellStyle name="Normal 2 3 4 2 2 3 2 2 3 3" xfId="24940" xr:uid="{00000000-0005-0000-0000-00006C610000}"/>
    <cellStyle name="Normal 2 3 4 2 2 3 2 2 5" xfId="19927" xr:uid="{00000000-0005-0000-0000-0000D74D0000}"/>
    <cellStyle name="Normal 2 3 4 2 2 3 2 3" xfId="6478" xr:uid="{00000000-0005-0000-0000-00004E190000}"/>
    <cellStyle name="Normal 2 3 4 2 2 3 2 3 2" xfId="16530" xr:uid="{00000000-0005-0000-0000-000092400000}"/>
    <cellStyle name="Normal 2 3 4 2 2 3 2 3 3" xfId="11510" xr:uid="{00000000-0005-0000-0000-0000F62C0000}"/>
    <cellStyle name="Normal 2 3 4 2 2 3 2 3 3 3" xfId="26611" xr:uid="{00000000-0005-0000-0000-0000F3670000}"/>
    <cellStyle name="Normal 2 3 4 2 2 3 2 3 5" xfId="21598" xr:uid="{00000000-0005-0000-0000-00005E540000}"/>
    <cellStyle name="Normal 2 3 4 2 2 3 2 4" xfId="13188" xr:uid="{00000000-0005-0000-0000-000084330000}"/>
    <cellStyle name="Normal 2 3 4 2 2 3 2 4 3" xfId="28286" xr:uid="{00000000-0005-0000-0000-00007E6E0000}"/>
    <cellStyle name="Normal 2 3 4 2 2 3 2 5" xfId="8167" xr:uid="{00000000-0005-0000-0000-0000E71F0000}"/>
    <cellStyle name="Normal 2 3 4 2 2 3 2 5 3" xfId="23269" xr:uid="{00000000-0005-0000-0000-0000E55A0000}"/>
    <cellStyle name="Normal 2 3 4 2 2 3 2 7" xfId="18256" xr:uid="{00000000-0005-0000-0000-000050470000}"/>
    <cellStyle name="Normal 2 3 4 2 2 3 3" xfId="3949" xr:uid="{00000000-0005-0000-0000-00006D0F0000}"/>
    <cellStyle name="Normal 2 3 4 2 2 3 3 2" xfId="14023" xr:uid="{00000000-0005-0000-0000-0000C7360000}"/>
    <cellStyle name="Normal 2 3 4 2 2 3 3 2 3" xfId="29121" xr:uid="{00000000-0005-0000-0000-0000C1710000}"/>
    <cellStyle name="Normal 2 3 4 2 2 3 3 3" xfId="9003" xr:uid="{00000000-0005-0000-0000-00002B230000}"/>
    <cellStyle name="Normal 2 3 4 2 2 3 3 3 3" xfId="24104" xr:uid="{00000000-0005-0000-0000-0000285E0000}"/>
    <cellStyle name="Normal 2 3 4 2 2 3 3 5" xfId="19091" xr:uid="{00000000-0005-0000-0000-0000934A0000}"/>
    <cellStyle name="Normal 2 3 4 2 2 3 4" xfId="5642" xr:uid="{00000000-0005-0000-0000-00000A160000}"/>
    <cellStyle name="Normal 2 3 4 2 2 3 4 2" xfId="15694" xr:uid="{00000000-0005-0000-0000-00004E3D0000}"/>
    <cellStyle name="Normal 2 3 4 2 2 3 4 2 3" xfId="30792" xr:uid="{00000000-0005-0000-0000-000048780000}"/>
    <cellStyle name="Normal 2 3 4 2 2 3 4 3" xfId="10674" xr:uid="{00000000-0005-0000-0000-0000B2290000}"/>
    <cellStyle name="Normal 2 3 4 2 2 3 4 3 3" xfId="25775" xr:uid="{00000000-0005-0000-0000-0000AF640000}"/>
    <cellStyle name="Normal 2 3 4 2 2 3 4 5" xfId="20762" xr:uid="{00000000-0005-0000-0000-00001A510000}"/>
    <cellStyle name="Normal 2 3 4 2 2 3 5" xfId="12352" xr:uid="{00000000-0005-0000-0000-000040300000}"/>
    <cellStyle name="Normal 2 3 4 2 2 3 5 3" xfId="27450" xr:uid="{00000000-0005-0000-0000-00003A6B0000}"/>
    <cellStyle name="Normal 2 3 4 2 2 3 6" xfId="7331" xr:uid="{00000000-0005-0000-0000-0000A31C0000}"/>
    <cellStyle name="Normal 2 3 4 2 2 3 6 3" xfId="22433" xr:uid="{00000000-0005-0000-0000-0000A1570000}"/>
    <cellStyle name="Normal 2 3 4 2 2 3 8" xfId="17420" xr:uid="{00000000-0005-0000-0000-00000C440000}"/>
    <cellStyle name="Normal 2 3 4 2 2 4" xfId="2678" xr:uid="{00000000-0005-0000-0000-0000760A0000}"/>
    <cellStyle name="Normal 2 3 4 2 2 4 2" xfId="4368" xr:uid="{00000000-0005-0000-0000-000010110000}"/>
    <cellStyle name="Normal 2 3 4 2 2 4 2 2" xfId="14441" xr:uid="{00000000-0005-0000-0000-000069380000}"/>
    <cellStyle name="Normal 2 3 4 2 2 4 2 2 3" xfId="29539" xr:uid="{00000000-0005-0000-0000-000063730000}"/>
    <cellStyle name="Normal 2 3 4 2 2 4 2 3" xfId="9421" xr:uid="{00000000-0005-0000-0000-0000CD240000}"/>
    <cellStyle name="Normal 2 3 4 2 2 4 2 3 3" xfId="24522" xr:uid="{00000000-0005-0000-0000-0000CA5F0000}"/>
    <cellStyle name="Normal 2 3 4 2 2 4 2 5" xfId="19509" xr:uid="{00000000-0005-0000-0000-0000354C0000}"/>
    <cellStyle name="Normal 2 3 4 2 2 4 3" xfId="6060" xr:uid="{00000000-0005-0000-0000-0000AC170000}"/>
    <cellStyle name="Normal 2 3 4 2 2 4 3 2" xfId="16112" xr:uid="{00000000-0005-0000-0000-0000F03E0000}"/>
    <cellStyle name="Normal 2 3 4 2 2 4 3 3" xfId="11092" xr:uid="{00000000-0005-0000-0000-0000542B0000}"/>
    <cellStyle name="Normal 2 3 4 2 2 4 3 3 3" xfId="26193" xr:uid="{00000000-0005-0000-0000-000051660000}"/>
    <cellStyle name="Normal 2 3 4 2 2 4 3 5" xfId="21180" xr:uid="{00000000-0005-0000-0000-0000BC520000}"/>
    <cellStyle name="Normal 2 3 4 2 2 4 4" xfId="12770" xr:uid="{00000000-0005-0000-0000-0000E2310000}"/>
    <cellStyle name="Normal 2 3 4 2 2 4 4 3" xfId="27868" xr:uid="{00000000-0005-0000-0000-0000DC6C0000}"/>
    <cellStyle name="Normal 2 3 4 2 2 4 5" xfId="7749" xr:uid="{00000000-0005-0000-0000-0000451E0000}"/>
    <cellStyle name="Normal 2 3 4 2 2 4 5 3" xfId="22851" xr:uid="{00000000-0005-0000-0000-000043590000}"/>
    <cellStyle name="Normal 2 3 4 2 2 4 7" xfId="17838" xr:uid="{00000000-0005-0000-0000-0000AE450000}"/>
    <cellStyle name="Normal 2 3 4 2 2 5" xfId="3531" xr:uid="{00000000-0005-0000-0000-0000CB0D0000}"/>
    <cellStyle name="Normal 2 3 4 2 2 5 2" xfId="13605" xr:uid="{00000000-0005-0000-0000-000025350000}"/>
    <cellStyle name="Normal 2 3 4 2 2 5 2 3" xfId="28703" xr:uid="{00000000-0005-0000-0000-00001F700000}"/>
    <cellStyle name="Normal 2 3 4 2 2 5 3" xfId="8585" xr:uid="{00000000-0005-0000-0000-000089210000}"/>
    <cellStyle name="Normal 2 3 4 2 2 5 3 3" xfId="23686" xr:uid="{00000000-0005-0000-0000-0000865C0000}"/>
    <cellStyle name="Normal 2 3 4 2 2 5 5" xfId="18673" xr:uid="{00000000-0005-0000-0000-0000F1480000}"/>
    <cellStyle name="Normal 2 3 4 2 2 6" xfId="5224" xr:uid="{00000000-0005-0000-0000-000068140000}"/>
    <cellStyle name="Normal 2 3 4 2 2 6 2" xfId="15276" xr:uid="{00000000-0005-0000-0000-0000AC3B0000}"/>
    <cellStyle name="Normal 2 3 4 2 2 6 2 3" xfId="30374" xr:uid="{00000000-0005-0000-0000-0000A6760000}"/>
    <cellStyle name="Normal 2 3 4 2 2 6 3" xfId="10256" xr:uid="{00000000-0005-0000-0000-000010280000}"/>
    <cellStyle name="Normal 2 3 4 2 2 6 3 3" xfId="25357" xr:uid="{00000000-0005-0000-0000-00000D630000}"/>
    <cellStyle name="Normal 2 3 4 2 2 6 5" xfId="20344" xr:uid="{00000000-0005-0000-0000-0000784F0000}"/>
    <cellStyle name="Normal 2 3 4 2 2 7" xfId="11934" xr:uid="{00000000-0005-0000-0000-00009E2E0000}"/>
    <cellStyle name="Normal 2 3 4 2 2 7 3" xfId="27032" xr:uid="{00000000-0005-0000-0000-000098690000}"/>
    <cellStyle name="Normal 2 3 4 2 2 8" xfId="6913" xr:uid="{00000000-0005-0000-0000-0000011B0000}"/>
    <cellStyle name="Normal 2 3 4 2 2 8 3" xfId="22015" xr:uid="{00000000-0005-0000-0000-0000FF550000}"/>
    <cellStyle name="Normal 2 3 4 2 3" xfId="1940" xr:uid="{00000000-0005-0000-0000-000094070000}"/>
    <cellStyle name="Normal 2 3 4 2 3 2" xfId="2361" xr:uid="{00000000-0005-0000-0000-000039090000}"/>
    <cellStyle name="Normal 2 3 4 2 3 2 2" xfId="3200" xr:uid="{00000000-0005-0000-0000-0000800C0000}"/>
    <cellStyle name="Normal 2 3 4 2 3 2 2 2" xfId="4890" xr:uid="{00000000-0005-0000-0000-00001A130000}"/>
    <cellStyle name="Normal 2 3 4 2 3 2 2 2 2" xfId="14963" xr:uid="{00000000-0005-0000-0000-0000733A0000}"/>
    <cellStyle name="Normal 2 3 4 2 3 2 2 2 2 3" xfId="30061" xr:uid="{00000000-0005-0000-0000-00006D750000}"/>
    <cellStyle name="Normal 2 3 4 2 3 2 2 2 3" xfId="9943" xr:uid="{00000000-0005-0000-0000-0000D7260000}"/>
    <cellStyle name="Normal 2 3 4 2 3 2 2 2 3 3" xfId="25044" xr:uid="{00000000-0005-0000-0000-0000D4610000}"/>
    <cellStyle name="Normal 2 3 4 2 3 2 2 2 5" xfId="20031" xr:uid="{00000000-0005-0000-0000-00003F4E0000}"/>
    <cellStyle name="Normal 2 3 4 2 3 2 2 3" xfId="6582" xr:uid="{00000000-0005-0000-0000-0000B6190000}"/>
    <cellStyle name="Normal 2 3 4 2 3 2 2 3 2" xfId="16634" xr:uid="{00000000-0005-0000-0000-0000FA400000}"/>
    <cellStyle name="Normal 2 3 4 2 3 2 2 3 3" xfId="11614" xr:uid="{00000000-0005-0000-0000-00005E2D0000}"/>
    <cellStyle name="Normal 2 3 4 2 3 2 2 3 3 3" xfId="26715" xr:uid="{00000000-0005-0000-0000-00005B680000}"/>
    <cellStyle name="Normal 2 3 4 2 3 2 2 3 5" xfId="21702" xr:uid="{00000000-0005-0000-0000-0000C6540000}"/>
    <cellStyle name="Normal 2 3 4 2 3 2 2 4" xfId="13292" xr:uid="{00000000-0005-0000-0000-0000EC330000}"/>
    <cellStyle name="Normal 2 3 4 2 3 2 2 4 3" xfId="28390" xr:uid="{00000000-0005-0000-0000-0000E66E0000}"/>
    <cellStyle name="Normal 2 3 4 2 3 2 2 5" xfId="8271" xr:uid="{00000000-0005-0000-0000-00004F200000}"/>
    <cellStyle name="Normal 2 3 4 2 3 2 2 5 3" xfId="23373" xr:uid="{00000000-0005-0000-0000-00004D5B0000}"/>
    <cellStyle name="Normal 2 3 4 2 3 2 2 7" xfId="18360" xr:uid="{00000000-0005-0000-0000-0000B8470000}"/>
    <cellStyle name="Normal 2 3 4 2 3 2 3" xfId="4053" xr:uid="{00000000-0005-0000-0000-0000D50F0000}"/>
    <cellStyle name="Normal 2 3 4 2 3 2 3 2" xfId="14127" xr:uid="{00000000-0005-0000-0000-00002F370000}"/>
    <cellStyle name="Normal 2 3 4 2 3 2 3 2 3" xfId="29225" xr:uid="{00000000-0005-0000-0000-000029720000}"/>
    <cellStyle name="Normal 2 3 4 2 3 2 3 3" xfId="9107" xr:uid="{00000000-0005-0000-0000-000093230000}"/>
    <cellStyle name="Normal 2 3 4 2 3 2 3 3 3" xfId="24208" xr:uid="{00000000-0005-0000-0000-0000905E0000}"/>
    <cellStyle name="Normal 2 3 4 2 3 2 3 5" xfId="19195" xr:uid="{00000000-0005-0000-0000-0000FB4A0000}"/>
    <cellStyle name="Normal 2 3 4 2 3 2 4" xfId="5746" xr:uid="{00000000-0005-0000-0000-000072160000}"/>
    <cellStyle name="Normal 2 3 4 2 3 2 4 2" xfId="15798" xr:uid="{00000000-0005-0000-0000-0000B63D0000}"/>
    <cellStyle name="Normal 2 3 4 2 3 2 4 2 3" xfId="30896" xr:uid="{00000000-0005-0000-0000-0000B0780000}"/>
    <cellStyle name="Normal 2 3 4 2 3 2 4 3" xfId="10778" xr:uid="{00000000-0005-0000-0000-00001A2A0000}"/>
    <cellStyle name="Normal 2 3 4 2 3 2 4 3 3" xfId="25879" xr:uid="{00000000-0005-0000-0000-000017650000}"/>
    <cellStyle name="Normal 2 3 4 2 3 2 4 5" xfId="20866" xr:uid="{00000000-0005-0000-0000-000082510000}"/>
    <cellStyle name="Normal 2 3 4 2 3 2 5" xfId="12456" xr:uid="{00000000-0005-0000-0000-0000A8300000}"/>
    <cellStyle name="Normal 2 3 4 2 3 2 5 3" xfId="27554" xr:uid="{00000000-0005-0000-0000-0000A26B0000}"/>
    <cellStyle name="Normal 2 3 4 2 3 2 6" xfId="7435" xr:uid="{00000000-0005-0000-0000-00000B1D0000}"/>
    <cellStyle name="Normal 2 3 4 2 3 2 6 3" xfId="22537" xr:uid="{00000000-0005-0000-0000-000009580000}"/>
    <cellStyle name="Normal 2 3 4 2 3 2 8" xfId="17524" xr:uid="{00000000-0005-0000-0000-000074440000}"/>
    <cellStyle name="Normal 2 3 4 2 3 3" xfId="2782" xr:uid="{00000000-0005-0000-0000-0000DE0A0000}"/>
    <cellStyle name="Normal 2 3 4 2 3 3 2" xfId="4472" xr:uid="{00000000-0005-0000-0000-000078110000}"/>
    <cellStyle name="Normal 2 3 4 2 3 3 2 2" xfId="14545" xr:uid="{00000000-0005-0000-0000-0000D1380000}"/>
    <cellStyle name="Normal 2 3 4 2 3 3 2 2 3" xfId="29643" xr:uid="{00000000-0005-0000-0000-0000CB730000}"/>
    <cellStyle name="Normal 2 3 4 2 3 3 2 3" xfId="9525" xr:uid="{00000000-0005-0000-0000-000035250000}"/>
    <cellStyle name="Normal 2 3 4 2 3 3 2 3 3" xfId="24626" xr:uid="{00000000-0005-0000-0000-000032600000}"/>
    <cellStyle name="Normal 2 3 4 2 3 3 2 5" xfId="19613" xr:uid="{00000000-0005-0000-0000-00009D4C0000}"/>
    <cellStyle name="Normal 2 3 4 2 3 3 3" xfId="6164" xr:uid="{00000000-0005-0000-0000-000014180000}"/>
    <cellStyle name="Normal 2 3 4 2 3 3 3 2" xfId="16216" xr:uid="{00000000-0005-0000-0000-0000583F0000}"/>
    <cellStyle name="Normal 2 3 4 2 3 3 3 3" xfId="11196" xr:uid="{00000000-0005-0000-0000-0000BC2B0000}"/>
    <cellStyle name="Normal 2 3 4 2 3 3 3 3 3" xfId="26297" xr:uid="{00000000-0005-0000-0000-0000B9660000}"/>
    <cellStyle name="Normal 2 3 4 2 3 3 3 5" xfId="21284" xr:uid="{00000000-0005-0000-0000-000024530000}"/>
    <cellStyle name="Normal 2 3 4 2 3 3 4" xfId="12874" xr:uid="{00000000-0005-0000-0000-00004A320000}"/>
    <cellStyle name="Normal 2 3 4 2 3 3 4 3" xfId="27972" xr:uid="{00000000-0005-0000-0000-0000446D0000}"/>
    <cellStyle name="Normal 2 3 4 2 3 3 5" xfId="7853" xr:uid="{00000000-0005-0000-0000-0000AD1E0000}"/>
    <cellStyle name="Normal 2 3 4 2 3 3 5 3" xfId="22955" xr:uid="{00000000-0005-0000-0000-0000AB590000}"/>
    <cellStyle name="Normal 2 3 4 2 3 3 7" xfId="17942" xr:uid="{00000000-0005-0000-0000-000016460000}"/>
    <cellStyle name="Normal 2 3 4 2 3 4" xfId="3635" xr:uid="{00000000-0005-0000-0000-0000330E0000}"/>
    <cellStyle name="Normal 2 3 4 2 3 4 2" xfId="13709" xr:uid="{00000000-0005-0000-0000-00008D350000}"/>
    <cellStyle name="Normal 2 3 4 2 3 4 2 3" xfId="28807" xr:uid="{00000000-0005-0000-0000-000087700000}"/>
    <cellStyle name="Normal 2 3 4 2 3 4 3" xfId="8689" xr:uid="{00000000-0005-0000-0000-0000F1210000}"/>
    <cellStyle name="Normal 2 3 4 2 3 4 3 3" xfId="23790" xr:uid="{00000000-0005-0000-0000-0000EE5C0000}"/>
    <cellStyle name="Normal 2 3 4 2 3 4 5" xfId="18777" xr:uid="{00000000-0005-0000-0000-000059490000}"/>
    <cellStyle name="Normal 2 3 4 2 3 5" xfId="5328" xr:uid="{00000000-0005-0000-0000-0000D0140000}"/>
    <cellStyle name="Normal 2 3 4 2 3 5 2" xfId="15380" xr:uid="{00000000-0005-0000-0000-0000143C0000}"/>
    <cellStyle name="Normal 2 3 4 2 3 5 2 3" xfId="30478" xr:uid="{00000000-0005-0000-0000-00000E770000}"/>
    <cellStyle name="Normal 2 3 4 2 3 5 3" xfId="10360" xr:uid="{00000000-0005-0000-0000-000078280000}"/>
    <cellStyle name="Normal 2 3 4 2 3 5 3 3" xfId="25461" xr:uid="{00000000-0005-0000-0000-000075630000}"/>
    <cellStyle name="Normal 2 3 4 2 3 5 5" xfId="20448" xr:uid="{00000000-0005-0000-0000-0000E04F0000}"/>
    <cellStyle name="Normal 2 3 4 2 3 6" xfId="12038" xr:uid="{00000000-0005-0000-0000-0000062F0000}"/>
    <cellStyle name="Normal 2 3 4 2 3 6 3" xfId="27136" xr:uid="{00000000-0005-0000-0000-0000006A0000}"/>
    <cellStyle name="Normal 2 3 4 2 3 7" xfId="7017" xr:uid="{00000000-0005-0000-0000-0000691B0000}"/>
    <cellStyle name="Normal 2 3 4 2 3 7 3" xfId="22119" xr:uid="{00000000-0005-0000-0000-000067560000}"/>
    <cellStyle name="Normal 2 3 4 2 3 9" xfId="17106" xr:uid="{00000000-0005-0000-0000-0000D2420000}"/>
    <cellStyle name="Normal 2 3 4 2 4" xfId="2153" xr:uid="{00000000-0005-0000-0000-000069080000}"/>
    <cellStyle name="Normal 2 3 4 2 4 2" xfId="2992" xr:uid="{00000000-0005-0000-0000-0000B00B0000}"/>
    <cellStyle name="Normal 2 3 4 2 4 2 2" xfId="4682" xr:uid="{00000000-0005-0000-0000-00004A120000}"/>
    <cellStyle name="Normal 2 3 4 2 4 2 2 2" xfId="14755" xr:uid="{00000000-0005-0000-0000-0000A3390000}"/>
    <cellStyle name="Normal 2 3 4 2 4 2 2 2 3" xfId="29853" xr:uid="{00000000-0005-0000-0000-00009D740000}"/>
    <cellStyle name="Normal 2 3 4 2 4 2 2 3" xfId="9735" xr:uid="{00000000-0005-0000-0000-000007260000}"/>
    <cellStyle name="Normal 2 3 4 2 4 2 2 3 3" xfId="24836" xr:uid="{00000000-0005-0000-0000-000004610000}"/>
    <cellStyle name="Normal 2 3 4 2 4 2 2 5" xfId="19823" xr:uid="{00000000-0005-0000-0000-00006F4D0000}"/>
    <cellStyle name="Normal 2 3 4 2 4 2 3" xfId="6374" xr:uid="{00000000-0005-0000-0000-0000E6180000}"/>
    <cellStyle name="Normal 2 3 4 2 4 2 3 2" xfId="16426" xr:uid="{00000000-0005-0000-0000-00002A400000}"/>
    <cellStyle name="Normal 2 3 4 2 4 2 3 3" xfId="11406" xr:uid="{00000000-0005-0000-0000-00008E2C0000}"/>
    <cellStyle name="Normal 2 3 4 2 4 2 3 3 3" xfId="26507" xr:uid="{00000000-0005-0000-0000-00008B670000}"/>
    <cellStyle name="Normal 2 3 4 2 4 2 3 5" xfId="21494" xr:uid="{00000000-0005-0000-0000-0000F6530000}"/>
    <cellStyle name="Normal 2 3 4 2 4 2 4" xfId="13084" xr:uid="{00000000-0005-0000-0000-00001C330000}"/>
    <cellStyle name="Normal 2 3 4 2 4 2 4 3" xfId="28182" xr:uid="{00000000-0005-0000-0000-0000166E0000}"/>
    <cellStyle name="Normal 2 3 4 2 4 2 5" xfId="8063" xr:uid="{00000000-0005-0000-0000-00007F1F0000}"/>
    <cellStyle name="Normal 2 3 4 2 4 2 5 3" xfId="23165" xr:uid="{00000000-0005-0000-0000-00007D5A0000}"/>
    <cellStyle name="Normal 2 3 4 2 4 2 7" xfId="18152" xr:uid="{00000000-0005-0000-0000-0000E8460000}"/>
    <cellStyle name="Normal 2 3 4 2 4 3" xfId="3845" xr:uid="{00000000-0005-0000-0000-0000050F0000}"/>
    <cellStyle name="Normal 2 3 4 2 4 3 2" xfId="13919" xr:uid="{00000000-0005-0000-0000-00005F360000}"/>
    <cellStyle name="Normal 2 3 4 2 4 3 2 3" xfId="29017" xr:uid="{00000000-0005-0000-0000-000059710000}"/>
    <cellStyle name="Normal 2 3 4 2 4 3 3" xfId="8899" xr:uid="{00000000-0005-0000-0000-0000C3220000}"/>
    <cellStyle name="Normal 2 3 4 2 4 3 3 3" xfId="24000" xr:uid="{00000000-0005-0000-0000-0000C05D0000}"/>
    <cellStyle name="Normal 2 3 4 2 4 3 5" xfId="18987" xr:uid="{00000000-0005-0000-0000-00002B4A0000}"/>
    <cellStyle name="Normal 2 3 4 2 4 4" xfId="5538" xr:uid="{00000000-0005-0000-0000-0000A2150000}"/>
    <cellStyle name="Normal 2 3 4 2 4 4 2" xfId="15590" xr:uid="{00000000-0005-0000-0000-0000E63C0000}"/>
    <cellStyle name="Normal 2 3 4 2 4 4 2 3" xfId="30688" xr:uid="{00000000-0005-0000-0000-0000E0770000}"/>
    <cellStyle name="Normal 2 3 4 2 4 4 3" xfId="10570" xr:uid="{00000000-0005-0000-0000-00004A290000}"/>
    <cellStyle name="Normal 2 3 4 2 4 4 3 3" xfId="25671" xr:uid="{00000000-0005-0000-0000-000047640000}"/>
    <cellStyle name="Normal 2 3 4 2 4 4 5" xfId="20658" xr:uid="{00000000-0005-0000-0000-0000B2500000}"/>
    <cellStyle name="Normal 2 3 4 2 4 5" xfId="12248" xr:uid="{00000000-0005-0000-0000-0000D82F0000}"/>
    <cellStyle name="Normal 2 3 4 2 4 5 3" xfId="27346" xr:uid="{00000000-0005-0000-0000-0000D26A0000}"/>
    <cellStyle name="Normal 2 3 4 2 4 6" xfId="7227" xr:uid="{00000000-0005-0000-0000-00003B1C0000}"/>
    <cellStyle name="Normal 2 3 4 2 4 6 3" xfId="22329" xr:uid="{00000000-0005-0000-0000-000039570000}"/>
    <cellStyle name="Normal 2 3 4 2 4 8" xfId="17316" xr:uid="{00000000-0005-0000-0000-0000A4430000}"/>
    <cellStyle name="Normal 2 3 4 2 5" xfId="2574" xr:uid="{00000000-0005-0000-0000-00000E0A0000}"/>
    <cellStyle name="Normal 2 3 4 2 5 2" xfId="4264" xr:uid="{00000000-0005-0000-0000-0000A8100000}"/>
    <cellStyle name="Normal 2 3 4 2 5 2 2" xfId="14337" xr:uid="{00000000-0005-0000-0000-000001380000}"/>
    <cellStyle name="Normal 2 3 4 2 5 2 2 3" xfId="29435" xr:uid="{00000000-0005-0000-0000-0000FB720000}"/>
    <cellStyle name="Normal 2 3 4 2 5 2 3" xfId="9317" xr:uid="{00000000-0005-0000-0000-000065240000}"/>
    <cellStyle name="Normal 2 3 4 2 5 2 3 3" xfId="24418" xr:uid="{00000000-0005-0000-0000-0000625F0000}"/>
    <cellStyle name="Normal 2 3 4 2 5 2 5" xfId="19405" xr:uid="{00000000-0005-0000-0000-0000CD4B0000}"/>
    <cellStyle name="Normal 2 3 4 2 5 3" xfId="5956" xr:uid="{00000000-0005-0000-0000-000044170000}"/>
    <cellStyle name="Normal 2 3 4 2 5 3 2" xfId="16008" xr:uid="{00000000-0005-0000-0000-0000883E0000}"/>
    <cellStyle name="Normal 2 3 4 2 5 3 3" xfId="10988" xr:uid="{00000000-0005-0000-0000-0000EC2A0000}"/>
    <cellStyle name="Normal 2 3 4 2 5 3 3 3" xfId="26089" xr:uid="{00000000-0005-0000-0000-0000E9650000}"/>
    <cellStyle name="Normal 2 3 4 2 5 3 5" xfId="21076" xr:uid="{00000000-0005-0000-0000-000054520000}"/>
    <cellStyle name="Normal 2 3 4 2 5 4" xfId="12666" xr:uid="{00000000-0005-0000-0000-00007A310000}"/>
    <cellStyle name="Normal 2 3 4 2 5 4 3" xfId="27764" xr:uid="{00000000-0005-0000-0000-0000746C0000}"/>
    <cellStyle name="Normal 2 3 4 2 5 5" xfId="7645" xr:uid="{00000000-0005-0000-0000-0000DD1D0000}"/>
    <cellStyle name="Normal 2 3 4 2 5 5 3" xfId="22747" xr:uid="{00000000-0005-0000-0000-0000DB580000}"/>
    <cellStyle name="Normal 2 3 4 2 5 7" xfId="17734" xr:uid="{00000000-0005-0000-0000-000046450000}"/>
    <cellStyle name="Normal 2 3 4 2 6" xfId="3427" xr:uid="{00000000-0005-0000-0000-0000630D0000}"/>
    <cellStyle name="Normal 2 3 4 2 6 2" xfId="13501" xr:uid="{00000000-0005-0000-0000-0000BD340000}"/>
    <cellStyle name="Normal 2 3 4 2 6 2 3" xfId="28599" xr:uid="{00000000-0005-0000-0000-0000B76F0000}"/>
    <cellStyle name="Normal 2 3 4 2 6 3" xfId="8481" xr:uid="{00000000-0005-0000-0000-000021210000}"/>
    <cellStyle name="Normal 2 3 4 2 6 3 3" xfId="23582" xr:uid="{00000000-0005-0000-0000-00001E5C0000}"/>
    <cellStyle name="Normal 2 3 4 2 6 5" xfId="18569" xr:uid="{00000000-0005-0000-0000-000089480000}"/>
    <cellStyle name="Normal 2 3 4 2 7" xfId="5120" xr:uid="{00000000-0005-0000-0000-000000140000}"/>
    <cellStyle name="Normal 2 3 4 2 7 2" xfId="15172" xr:uid="{00000000-0005-0000-0000-0000443B0000}"/>
    <cellStyle name="Normal 2 3 4 2 7 2 3" xfId="30270" xr:uid="{00000000-0005-0000-0000-00003E760000}"/>
    <cellStyle name="Normal 2 3 4 2 7 3" xfId="10152" xr:uid="{00000000-0005-0000-0000-0000A8270000}"/>
    <cellStyle name="Normal 2 3 4 2 7 3 3" xfId="25253" xr:uid="{00000000-0005-0000-0000-0000A5620000}"/>
    <cellStyle name="Normal 2 3 4 2 7 5" xfId="20240" xr:uid="{00000000-0005-0000-0000-0000104F0000}"/>
    <cellStyle name="Normal 2 3 4 2 8" xfId="11830" xr:uid="{00000000-0005-0000-0000-0000362E0000}"/>
    <cellStyle name="Normal 2 3 4 2 8 3" xfId="26928" xr:uid="{00000000-0005-0000-0000-000030690000}"/>
    <cellStyle name="Normal 2 3 4 2 9" xfId="6809" xr:uid="{00000000-0005-0000-0000-0000991A0000}"/>
    <cellStyle name="Normal 2 3 4 2 9 3" xfId="21911" xr:uid="{00000000-0005-0000-0000-000097550000}"/>
    <cellStyle name="Normal 2 3 4 3" xfId="1773" xr:uid="{00000000-0005-0000-0000-0000ED060000}"/>
    <cellStyle name="Normal 2 3 4 3 10" xfId="16950" xr:uid="{00000000-0005-0000-0000-000036420000}"/>
    <cellStyle name="Normal 2 3 4 3 2" xfId="1992" xr:uid="{00000000-0005-0000-0000-0000C8070000}"/>
    <cellStyle name="Normal 2 3 4 3 2 2" xfId="2413" xr:uid="{00000000-0005-0000-0000-00006D090000}"/>
    <cellStyle name="Normal 2 3 4 3 2 2 2" xfId="3252" xr:uid="{00000000-0005-0000-0000-0000B40C0000}"/>
    <cellStyle name="Normal 2 3 4 3 2 2 2 2" xfId="4942" xr:uid="{00000000-0005-0000-0000-00004E130000}"/>
    <cellStyle name="Normal 2 3 4 3 2 2 2 2 2" xfId="15015" xr:uid="{00000000-0005-0000-0000-0000A73A0000}"/>
    <cellStyle name="Normal 2 3 4 3 2 2 2 2 2 3" xfId="30113" xr:uid="{00000000-0005-0000-0000-0000A1750000}"/>
    <cellStyle name="Normal 2 3 4 3 2 2 2 2 3" xfId="9995" xr:uid="{00000000-0005-0000-0000-00000B270000}"/>
    <cellStyle name="Normal 2 3 4 3 2 2 2 2 3 3" xfId="25096" xr:uid="{00000000-0005-0000-0000-000008620000}"/>
    <cellStyle name="Normal 2 3 4 3 2 2 2 2 5" xfId="20083" xr:uid="{00000000-0005-0000-0000-0000734E0000}"/>
    <cellStyle name="Normal 2 3 4 3 2 2 2 3" xfId="6634" xr:uid="{00000000-0005-0000-0000-0000EA190000}"/>
    <cellStyle name="Normal 2 3 4 3 2 2 2 3 2" xfId="16686" xr:uid="{00000000-0005-0000-0000-00002E410000}"/>
    <cellStyle name="Normal 2 3 4 3 2 2 2 3 3" xfId="11666" xr:uid="{00000000-0005-0000-0000-0000922D0000}"/>
    <cellStyle name="Normal 2 3 4 3 2 2 2 3 3 3" xfId="26767" xr:uid="{00000000-0005-0000-0000-00008F680000}"/>
    <cellStyle name="Normal 2 3 4 3 2 2 2 3 5" xfId="21754" xr:uid="{00000000-0005-0000-0000-0000FA540000}"/>
    <cellStyle name="Normal 2 3 4 3 2 2 2 4" xfId="13344" xr:uid="{00000000-0005-0000-0000-000020340000}"/>
    <cellStyle name="Normal 2 3 4 3 2 2 2 4 3" xfId="28442" xr:uid="{00000000-0005-0000-0000-00001A6F0000}"/>
    <cellStyle name="Normal 2 3 4 3 2 2 2 5" xfId="8323" xr:uid="{00000000-0005-0000-0000-000083200000}"/>
    <cellStyle name="Normal 2 3 4 3 2 2 2 5 3" xfId="23425" xr:uid="{00000000-0005-0000-0000-0000815B0000}"/>
    <cellStyle name="Normal 2 3 4 3 2 2 2 7" xfId="18412" xr:uid="{00000000-0005-0000-0000-0000EC470000}"/>
    <cellStyle name="Normal 2 3 4 3 2 2 3" xfId="4105" xr:uid="{00000000-0005-0000-0000-000009100000}"/>
    <cellStyle name="Normal 2 3 4 3 2 2 3 2" xfId="14179" xr:uid="{00000000-0005-0000-0000-000063370000}"/>
    <cellStyle name="Normal 2 3 4 3 2 2 3 2 3" xfId="29277" xr:uid="{00000000-0005-0000-0000-00005D720000}"/>
    <cellStyle name="Normal 2 3 4 3 2 2 3 3" xfId="9159" xr:uid="{00000000-0005-0000-0000-0000C7230000}"/>
    <cellStyle name="Normal 2 3 4 3 2 2 3 3 3" xfId="24260" xr:uid="{00000000-0005-0000-0000-0000C45E0000}"/>
    <cellStyle name="Normal 2 3 4 3 2 2 3 5" xfId="19247" xr:uid="{00000000-0005-0000-0000-00002F4B0000}"/>
    <cellStyle name="Normal 2 3 4 3 2 2 4" xfId="5798" xr:uid="{00000000-0005-0000-0000-0000A6160000}"/>
    <cellStyle name="Normal 2 3 4 3 2 2 4 2" xfId="15850" xr:uid="{00000000-0005-0000-0000-0000EA3D0000}"/>
    <cellStyle name="Normal 2 3 4 3 2 2 4 2 3" xfId="30948" xr:uid="{00000000-0005-0000-0000-0000E4780000}"/>
    <cellStyle name="Normal 2 3 4 3 2 2 4 3" xfId="10830" xr:uid="{00000000-0005-0000-0000-00004E2A0000}"/>
    <cellStyle name="Normal 2 3 4 3 2 2 4 3 3" xfId="25931" xr:uid="{00000000-0005-0000-0000-00004B650000}"/>
    <cellStyle name="Normal 2 3 4 3 2 2 4 5" xfId="20918" xr:uid="{00000000-0005-0000-0000-0000B6510000}"/>
    <cellStyle name="Normal 2 3 4 3 2 2 5" xfId="12508" xr:uid="{00000000-0005-0000-0000-0000DC300000}"/>
    <cellStyle name="Normal 2 3 4 3 2 2 5 3" xfId="27606" xr:uid="{00000000-0005-0000-0000-0000D66B0000}"/>
    <cellStyle name="Normal 2 3 4 3 2 2 6" xfId="7487" xr:uid="{00000000-0005-0000-0000-00003F1D0000}"/>
    <cellStyle name="Normal 2 3 4 3 2 2 6 3" xfId="22589" xr:uid="{00000000-0005-0000-0000-00003D580000}"/>
    <cellStyle name="Normal 2 3 4 3 2 2 8" xfId="17576" xr:uid="{00000000-0005-0000-0000-0000A8440000}"/>
    <cellStyle name="Normal 2 3 4 3 2 3" xfId="2834" xr:uid="{00000000-0005-0000-0000-0000120B0000}"/>
    <cellStyle name="Normal 2 3 4 3 2 3 2" xfId="4524" xr:uid="{00000000-0005-0000-0000-0000AC110000}"/>
    <cellStyle name="Normal 2 3 4 3 2 3 2 2" xfId="14597" xr:uid="{00000000-0005-0000-0000-000005390000}"/>
    <cellStyle name="Normal 2 3 4 3 2 3 2 2 3" xfId="29695" xr:uid="{00000000-0005-0000-0000-0000FF730000}"/>
    <cellStyle name="Normal 2 3 4 3 2 3 2 3" xfId="9577" xr:uid="{00000000-0005-0000-0000-000069250000}"/>
    <cellStyle name="Normal 2 3 4 3 2 3 2 3 3" xfId="24678" xr:uid="{00000000-0005-0000-0000-000066600000}"/>
    <cellStyle name="Normal 2 3 4 3 2 3 2 5" xfId="19665" xr:uid="{00000000-0005-0000-0000-0000D14C0000}"/>
    <cellStyle name="Normal 2 3 4 3 2 3 3" xfId="6216" xr:uid="{00000000-0005-0000-0000-000048180000}"/>
    <cellStyle name="Normal 2 3 4 3 2 3 3 2" xfId="16268" xr:uid="{00000000-0005-0000-0000-00008C3F0000}"/>
    <cellStyle name="Normal 2 3 4 3 2 3 3 3" xfId="11248" xr:uid="{00000000-0005-0000-0000-0000F02B0000}"/>
    <cellStyle name="Normal 2 3 4 3 2 3 3 3 3" xfId="26349" xr:uid="{00000000-0005-0000-0000-0000ED660000}"/>
    <cellStyle name="Normal 2 3 4 3 2 3 3 5" xfId="21336" xr:uid="{00000000-0005-0000-0000-000058530000}"/>
    <cellStyle name="Normal 2 3 4 3 2 3 4" xfId="12926" xr:uid="{00000000-0005-0000-0000-00007E320000}"/>
    <cellStyle name="Normal 2 3 4 3 2 3 4 3" xfId="28024" xr:uid="{00000000-0005-0000-0000-0000786D0000}"/>
    <cellStyle name="Normal 2 3 4 3 2 3 5" xfId="7905" xr:uid="{00000000-0005-0000-0000-0000E11E0000}"/>
    <cellStyle name="Normal 2 3 4 3 2 3 5 3" xfId="23007" xr:uid="{00000000-0005-0000-0000-0000DF590000}"/>
    <cellStyle name="Normal 2 3 4 3 2 3 7" xfId="17994" xr:uid="{00000000-0005-0000-0000-00004A460000}"/>
    <cellStyle name="Normal 2 3 4 3 2 4" xfId="3687" xr:uid="{00000000-0005-0000-0000-0000670E0000}"/>
    <cellStyle name="Normal 2 3 4 3 2 4 2" xfId="13761" xr:uid="{00000000-0005-0000-0000-0000C1350000}"/>
    <cellStyle name="Normal 2 3 4 3 2 4 2 3" xfId="28859" xr:uid="{00000000-0005-0000-0000-0000BB700000}"/>
    <cellStyle name="Normal 2 3 4 3 2 4 3" xfId="8741" xr:uid="{00000000-0005-0000-0000-000025220000}"/>
    <cellStyle name="Normal 2 3 4 3 2 4 3 3" xfId="23842" xr:uid="{00000000-0005-0000-0000-0000225D0000}"/>
    <cellStyle name="Normal 2 3 4 3 2 4 5" xfId="18829" xr:uid="{00000000-0005-0000-0000-00008D490000}"/>
    <cellStyle name="Normal 2 3 4 3 2 5" xfId="5380" xr:uid="{00000000-0005-0000-0000-000004150000}"/>
    <cellStyle name="Normal 2 3 4 3 2 5 2" xfId="15432" xr:uid="{00000000-0005-0000-0000-0000483C0000}"/>
    <cellStyle name="Normal 2 3 4 3 2 5 2 3" xfId="30530" xr:uid="{00000000-0005-0000-0000-000042770000}"/>
    <cellStyle name="Normal 2 3 4 3 2 5 3" xfId="10412" xr:uid="{00000000-0005-0000-0000-0000AC280000}"/>
    <cellStyle name="Normal 2 3 4 3 2 5 3 3" xfId="25513" xr:uid="{00000000-0005-0000-0000-0000A9630000}"/>
    <cellStyle name="Normal 2 3 4 3 2 5 5" xfId="20500" xr:uid="{00000000-0005-0000-0000-000014500000}"/>
    <cellStyle name="Normal 2 3 4 3 2 6" xfId="12090" xr:uid="{00000000-0005-0000-0000-00003A2F0000}"/>
    <cellStyle name="Normal 2 3 4 3 2 6 3" xfId="27188" xr:uid="{00000000-0005-0000-0000-0000346A0000}"/>
    <cellStyle name="Normal 2 3 4 3 2 7" xfId="7069" xr:uid="{00000000-0005-0000-0000-00009D1B0000}"/>
    <cellStyle name="Normal 2 3 4 3 2 7 3" xfId="22171" xr:uid="{00000000-0005-0000-0000-00009B560000}"/>
    <cellStyle name="Normal 2 3 4 3 2 9" xfId="17158" xr:uid="{00000000-0005-0000-0000-000006430000}"/>
    <cellStyle name="Normal 2 3 4 3 3" xfId="2205" xr:uid="{00000000-0005-0000-0000-00009D080000}"/>
    <cellStyle name="Normal 2 3 4 3 3 2" xfId="3044" xr:uid="{00000000-0005-0000-0000-0000E40B0000}"/>
    <cellStyle name="Normal 2 3 4 3 3 2 2" xfId="4734" xr:uid="{00000000-0005-0000-0000-00007E120000}"/>
    <cellStyle name="Normal 2 3 4 3 3 2 2 2" xfId="14807" xr:uid="{00000000-0005-0000-0000-0000D7390000}"/>
    <cellStyle name="Normal 2 3 4 3 3 2 2 2 3" xfId="29905" xr:uid="{00000000-0005-0000-0000-0000D1740000}"/>
    <cellStyle name="Normal 2 3 4 3 3 2 2 3" xfId="9787" xr:uid="{00000000-0005-0000-0000-00003B260000}"/>
    <cellStyle name="Normal 2 3 4 3 3 2 2 3 3" xfId="24888" xr:uid="{00000000-0005-0000-0000-000038610000}"/>
    <cellStyle name="Normal 2 3 4 3 3 2 2 5" xfId="19875" xr:uid="{00000000-0005-0000-0000-0000A34D0000}"/>
    <cellStyle name="Normal 2 3 4 3 3 2 3" xfId="6426" xr:uid="{00000000-0005-0000-0000-00001A190000}"/>
    <cellStyle name="Normal 2 3 4 3 3 2 3 2" xfId="16478" xr:uid="{00000000-0005-0000-0000-00005E400000}"/>
    <cellStyle name="Normal 2 3 4 3 3 2 3 3" xfId="11458" xr:uid="{00000000-0005-0000-0000-0000C22C0000}"/>
    <cellStyle name="Normal 2 3 4 3 3 2 3 3 3" xfId="26559" xr:uid="{00000000-0005-0000-0000-0000BF670000}"/>
    <cellStyle name="Normal 2 3 4 3 3 2 3 5" xfId="21546" xr:uid="{00000000-0005-0000-0000-00002A540000}"/>
    <cellStyle name="Normal 2 3 4 3 3 2 4" xfId="13136" xr:uid="{00000000-0005-0000-0000-000050330000}"/>
    <cellStyle name="Normal 2 3 4 3 3 2 4 3" xfId="28234" xr:uid="{00000000-0005-0000-0000-00004A6E0000}"/>
    <cellStyle name="Normal 2 3 4 3 3 2 5" xfId="8115" xr:uid="{00000000-0005-0000-0000-0000B31F0000}"/>
    <cellStyle name="Normal 2 3 4 3 3 2 5 3" xfId="23217" xr:uid="{00000000-0005-0000-0000-0000B15A0000}"/>
    <cellStyle name="Normal 2 3 4 3 3 2 7" xfId="18204" xr:uid="{00000000-0005-0000-0000-00001C470000}"/>
    <cellStyle name="Normal 2 3 4 3 3 3" xfId="3897" xr:uid="{00000000-0005-0000-0000-0000390F0000}"/>
    <cellStyle name="Normal 2 3 4 3 3 3 2" xfId="13971" xr:uid="{00000000-0005-0000-0000-000093360000}"/>
    <cellStyle name="Normal 2 3 4 3 3 3 2 3" xfId="29069" xr:uid="{00000000-0005-0000-0000-00008D710000}"/>
    <cellStyle name="Normal 2 3 4 3 3 3 3" xfId="8951" xr:uid="{00000000-0005-0000-0000-0000F7220000}"/>
    <cellStyle name="Normal 2 3 4 3 3 3 3 3" xfId="24052" xr:uid="{00000000-0005-0000-0000-0000F45D0000}"/>
    <cellStyle name="Normal 2 3 4 3 3 3 5" xfId="19039" xr:uid="{00000000-0005-0000-0000-00005F4A0000}"/>
    <cellStyle name="Normal 2 3 4 3 3 4" xfId="5590" xr:uid="{00000000-0005-0000-0000-0000D6150000}"/>
    <cellStyle name="Normal 2 3 4 3 3 4 2" xfId="15642" xr:uid="{00000000-0005-0000-0000-00001A3D0000}"/>
    <cellStyle name="Normal 2 3 4 3 3 4 2 3" xfId="30740" xr:uid="{00000000-0005-0000-0000-000014780000}"/>
    <cellStyle name="Normal 2 3 4 3 3 4 3" xfId="10622" xr:uid="{00000000-0005-0000-0000-00007E290000}"/>
    <cellStyle name="Normal 2 3 4 3 3 4 3 3" xfId="25723" xr:uid="{00000000-0005-0000-0000-00007B640000}"/>
    <cellStyle name="Normal 2 3 4 3 3 4 5" xfId="20710" xr:uid="{00000000-0005-0000-0000-0000E6500000}"/>
    <cellStyle name="Normal 2 3 4 3 3 5" xfId="12300" xr:uid="{00000000-0005-0000-0000-00000C300000}"/>
    <cellStyle name="Normal 2 3 4 3 3 5 3" xfId="27398" xr:uid="{00000000-0005-0000-0000-0000066B0000}"/>
    <cellStyle name="Normal 2 3 4 3 3 6" xfId="7279" xr:uid="{00000000-0005-0000-0000-00006F1C0000}"/>
    <cellStyle name="Normal 2 3 4 3 3 6 3" xfId="22381" xr:uid="{00000000-0005-0000-0000-00006D570000}"/>
    <cellStyle name="Normal 2 3 4 3 3 8" xfId="17368" xr:uid="{00000000-0005-0000-0000-0000D8430000}"/>
    <cellStyle name="Normal 2 3 4 3 4" xfId="2626" xr:uid="{00000000-0005-0000-0000-0000420A0000}"/>
    <cellStyle name="Normal 2 3 4 3 4 2" xfId="4316" xr:uid="{00000000-0005-0000-0000-0000DC100000}"/>
    <cellStyle name="Normal 2 3 4 3 4 2 2" xfId="14389" xr:uid="{00000000-0005-0000-0000-000035380000}"/>
    <cellStyle name="Normal 2 3 4 3 4 2 2 3" xfId="29487" xr:uid="{00000000-0005-0000-0000-00002F730000}"/>
    <cellStyle name="Normal 2 3 4 3 4 2 3" xfId="9369" xr:uid="{00000000-0005-0000-0000-000099240000}"/>
    <cellStyle name="Normal 2 3 4 3 4 2 3 3" xfId="24470" xr:uid="{00000000-0005-0000-0000-0000965F0000}"/>
    <cellStyle name="Normal 2 3 4 3 4 2 5" xfId="19457" xr:uid="{00000000-0005-0000-0000-0000014C0000}"/>
    <cellStyle name="Normal 2 3 4 3 4 3" xfId="6008" xr:uid="{00000000-0005-0000-0000-000078170000}"/>
    <cellStyle name="Normal 2 3 4 3 4 3 2" xfId="16060" xr:uid="{00000000-0005-0000-0000-0000BC3E0000}"/>
    <cellStyle name="Normal 2 3 4 3 4 3 3" xfId="11040" xr:uid="{00000000-0005-0000-0000-0000202B0000}"/>
    <cellStyle name="Normal 2 3 4 3 4 3 3 3" xfId="26141" xr:uid="{00000000-0005-0000-0000-00001D660000}"/>
    <cellStyle name="Normal 2 3 4 3 4 3 5" xfId="21128" xr:uid="{00000000-0005-0000-0000-000088520000}"/>
    <cellStyle name="Normal 2 3 4 3 4 4" xfId="12718" xr:uid="{00000000-0005-0000-0000-0000AE310000}"/>
    <cellStyle name="Normal 2 3 4 3 4 4 3" xfId="27816" xr:uid="{00000000-0005-0000-0000-0000A86C0000}"/>
    <cellStyle name="Normal 2 3 4 3 4 5" xfId="7697" xr:uid="{00000000-0005-0000-0000-0000111E0000}"/>
    <cellStyle name="Normal 2 3 4 3 4 5 3" xfId="22799" xr:uid="{00000000-0005-0000-0000-00000F590000}"/>
    <cellStyle name="Normal 2 3 4 3 4 7" xfId="17786" xr:uid="{00000000-0005-0000-0000-00007A450000}"/>
    <cellStyle name="Normal 2 3 4 3 5" xfId="3479" xr:uid="{00000000-0005-0000-0000-0000970D0000}"/>
    <cellStyle name="Normal 2 3 4 3 5 2" xfId="13553" xr:uid="{00000000-0005-0000-0000-0000F1340000}"/>
    <cellStyle name="Normal 2 3 4 3 5 2 3" xfId="28651" xr:uid="{00000000-0005-0000-0000-0000EB6F0000}"/>
    <cellStyle name="Normal 2 3 4 3 5 3" xfId="8533" xr:uid="{00000000-0005-0000-0000-000055210000}"/>
    <cellStyle name="Normal 2 3 4 3 5 3 3" xfId="23634" xr:uid="{00000000-0005-0000-0000-0000525C0000}"/>
    <cellStyle name="Normal 2 3 4 3 5 5" xfId="18621" xr:uid="{00000000-0005-0000-0000-0000BD480000}"/>
    <cellStyle name="Normal 2 3 4 3 6" xfId="5172" xr:uid="{00000000-0005-0000-0000-000034140000}"/>
    <cellStyle name="Normal 2 3 4 3 6 2" xfId="15224" xr:uid="{00000000-0005-0000-0000-0000783B0000}"/>
    <cellStyle name="Normal 2 3 4 3 6 2 3" xfId="30322" xr:uid="{00000000-0005-0000-0000-000072760000}"/>
    <cellStyle name="Normal 2 3 4 3 6 3" xfId="10204" xr:uid="{00000000-0005-0000-0000-0000DC270000}"/>
    <cellStyle name="Normal 2 3 4 3 6 3 3" xfId="25305" xr:uid="{00000000-0005-0000-0000-0000D9620000}"/>
    <cellStyle name="Normal 2 3 4 3 6 5" xfId="20292" xr:uid="{00000000-0005-0000-0000-0000444F0000}"/>
    <cellStyle name="Normal 2 3 4 3 7" xfId="11882" xr:uid="{00000000-0005-0000-0000-00006A2E0000}"/>
    <cellStyle name="Normal 2 3 4 3 7 3" xfId="26980" xr:uid="{00000000-0005-0000-0000-000064690000}"/>
    <cellStyle name="Normal 2 3 4 3 8" xfId="6861" xr:uid="{00000000-0005-0000-0000-0000CD1A0000}"/>
    <cellStyle name="Normal 2 3 4 3 8 3" xfId="21963" xr:uid="{00000000-0005-0000-0000-0000CB550000}"/>
    <cellStyle name="Normal 2 3 4 4" xfId="1886" xr:uid="{00000000-0005-0000-0000-00005E070000}"/>
    <cellStyle name="Normal 2 3 4 4 2" xfId="2309" xr:uid="{00000000-0005-0000-0000-000005090000}"/>
    <cellStyle name="Normal 2 3 4 4 2 2" xfId="3148" xr:uid="{00000000-0005-0000-0000-00004C0C0000}"/>
    <cellStyle name="Normal 2 3 4 4 2 2 2" xfId="4838" xr:uid="{00000000-0005-0000-0000-0000E6120000}"/>
    <cellStyle name="Normal 2 3 4 4 2 2 2 2" xfId="14911" xr:uid="{00000000-0005-0000-0000-00003F3A0000}"/>
    <cellStyle name="Normal 2 3 4 4 2 2 2 2 3" xfId="30009" xr:uid="{00000000-0005-0000-0000-000039750000}"/>
    <cellStyle name="Normal 2 3 4 4 2 2 2 3" xfId="9891" xr:uid="{00000000-0005-0000-0000-0000A3260000}"/>
    <cellStyle name="Normal 2 3 4 4 2 2 2 3 3" xfId="24992" xr:uid="{00000000-0005-0000-0000-0000A0610000}"/>
    <cellStyle name="Normal 2 3 4 4 2 2 2 5" xfId="19979" xr:uid="{00000000-0005-0000-0000-00000B4E0000}"/>
    <cellStyle name="Normal 2 3 4 4 2 2 3" xfId="6530" xr:uid="{00000000-0005-0000-0000-000082190000}"/>
    <cellStyle name="Normal 2 3 4 4 2 2 3 2" xfId="16582" xr:uid="{00000000-0005-0000-0000-0000C6400000}"/>
    <cellStyle name="Normal 2 3 4 4 2 2 3 3" xfId="11562" xr:uid="{00000000-0005-0000-0000-00002A2D0000}"/>
    <cellStyle name="Normal 2 3 4 4 2 2 3 3 3" xfId="26663" xr:uid="{00000000-0005-0000-0000-000027680000}"/>
    <cellStyle name="Normal 2 3 4 4 2 2 3 5" xfId="21650" xr:uid="{00000000-0005-0000-0000-000092540000}"/>
    <cellStyle name="Normal 2 3 4 4 2 2 4" xfId="13240" xr:uid="{00000000-0005-0000-0000-0000B8330000}"/>
    <cellStyle name="Normal 2 3 4 4 2 2 4 3" xfId="28338" xr:uid="{00000000-0005-0000-0000-0000B26E0000}"/>
    <cellStyle name="Normal 2 3 4 4 2 2 5" xfId="8219" xr:uid="{00000000-0005-0000-0000-00001B200000}"/>
    <cellStyle name="Normal 2 3 4 4 2 2 5 3" xfId="23321" xr:uid="{00000000-0005-0000-0000-0000195B0000}"/>
    <cellStyle name="Normal 2 3 4 4 2 2 7" xfId="18308" xr:uid="{00000000-0005-0000-0000-000084470000}"/>
    <cellStyle name="Normal 2 3 4 4 2 3" xfId="4001" xr:uid="{00000000-0005-0000-0000-0000A10F0000}"/>
    <cellStyle name="Normal 2 3 4 4 2 3 2" xfId="14075" xr:uid="{00000000-0005-0000-0000-0000FB360000}"/>
    <cellStyle name="Normal 2 3 4 4 2 3 2 3" xfId="29173" xr:uid="{00000000-0005-0000-0000-0000F5710000}"/>
    <cellStyle name="Normal 2 3 4 4 2 3 3" xfId="9055" xr:uid="{00000000-0005-0000-0000-00005F230000}"/>
    <cellStyle name="Normal 2 3 4 4 2 3 3 3" xfId="24156" xr:uid="{00000000-0005-0000-0000-00005C5E0000}"/>
    <cellStyle name="Normal 2 3 4 4 2 3 5" xfId="19143" xr:uid="{00000000-0005-0000-0000-0000C74A0000}"/>
    <cellStyle name="Normal 2 3 4 4 2 4" xfId="5694" xr:uid="{00000000-0005-0000-0000-00003E160000}"/>
    <cellStyle name="Normal 2 3 4 4 2 4 2" xfId="15746" xr:uid="{00000000-0005-0000-0000-0000823D0000}"/>
    <cellStyle name="Normal 2 3 4 4 2 4 2 3" xfId="30844" xr:uid="{00000000-0005-0000-0000-00007C780000}"/>
    <cellStyle name="Normal 2 3 4 4 2 4 3" xfId="10726" xr:uid="{00000000-0005-0000-0000-0000E6290000}"/>
    <cellStyle name="Normal 2 3 4 4 2 4 3 3" xfId="25827" xr:uid="{00000000-0005-0000-0000-0000E3640000}"/>
    <cellStyle name="Normal 2 3 4 4 2 4 5" xfId="20814" xr:uid="{00000000-0005-0000-0000-00004E510000}"/>
    <cellStyle name="Normal 2 3 4 4 2 5" xfId="12404" xr:uid="{00000000-0005-0000-0000-000074300000}"/>
    <cellStyle name="Normal 2 3 4 4 2 5 3" xfId="27502" xr:uid="{00000000-0005-0000-0000-00006E6B0000}"/>
    <cellStyle name="Normal 2 3 4 4 2 6" xfId="7383" xr:uid="{00000000-0005-0000-0000-0000D71C0000}"/>
    <cellStyle name="Normal 2 3 4 4 2 6 3" xfId="22485" xr:uid="{00000000-0005-0000-0000-0000D5570000}"/>
    <cellStyle name="Normal 2 3 4 4 2 8" xfId="17472" xr:uid="{00000000-0005-0000-0000-000040440000}"/>
    <cellStyle name="Normal 2 3 4 4 3" xfId="2730" xr:uid="{00000000-0005-0000-0000-0000AA0A0000}"/>
    <cellStyle name="Normal 2 3 4 4 3 2" xfId="4420" xr:uid="{00000000-0005-0000-0000-000044110000}"/>
    <cellStyle name="Normal 2 3 4 4 3 2 2" xfId="14493" xr:uid="{00000000-0005-0000-0000-00009D380000}"/>
    <cellStyle name="Normal 2 3 4 4 3 2 2 3" xfId="29591" xr:uid="{00000000-0005-0000-0000-000097730000}"/>
    <cellStyle name="Normal 2 3 4 4 3 2 3" xfId="9473" xr:uid="{00000000-0005-0000-0000-000001250000}"/>
    <cellStyle name="Normal 2 3 4 4 3 2 3 3" xfId="24574" xr:uid="{00000000-0005-0000-0000-0000FE5F0000}"/>
    <cellStyle name="Normal 2 3 4 4 3 2 5" xfId="19561" xr:uid="{00000000-0005-0000-0000-0000694C0000}"/>
    <cellStyle name="Normal 2 3 4 4 3 3" xfId="6112" xr:uid="{00000000-0005-0000-0000-0000E0170000}"/>
    <cellStyle name="Normal 2 3 4 4 3 3 2" xfId="16164" xr:uid="{00000000-0005-0000-0000-0000243F0000}"/>
    <cellStyle name="Normal 2 3 4 4 3 3 3" xfId="11144" xr:uid="{00000000-0005-0000-0000-0000882B0000}"/>
    <cellStyle name="Normal 2 3 4 4 3 3 3 3" xfId="26245" xr:uid="{00000000-0005-0000-0000-000085660000}"/>
    <cellStyle name="Normal 2 3 4 4 3 3 5" xfId="21232" xr:uid="{00000000-0005-0000-0000-0000F0520000}"/>
    <cellStyle name="Normal 2 3 4 4 3 4" xfId="12822" xr:uid="{00000000-0005-0000-0000-000016320000}"/>
    <cellStyle name="Normal 2 3 4 4 3 4 3" xfId="27920" xr:uid="{00000000-0005-0000-0000-0000106D0000}"/>
    <cellStyle name="Normal 2 3 4 4 3 5" xfId="7801" xr:uid="{00000000-0005-0000-0000-0000791E0000}"/>
    <cellStyle name="Normal 2 3 4 4 3 5 3" xfId="22903" xr:uid="{00000000-0005-0000-0000-000077590000}"/>
    <cellStyle name="Normal 2 3 4 4 3 7" xfId="17890" xr:uid="{00000000-0005-0000-0000-0000E2450000}"/>
    <cellStyle name="Normal 2 3 4 4 4" xfId="3583" xr:uid="{00000000-0005-0000-0000-0000FF0D0000}"/>
    <cellStyle name="Normal 2 3 4 4 4 2" xfId="13657" xr:uid="{00000000-0005-0000-0000-000059350000}"/>
    <cellStyle name="Normal 2 3 4 4 4 2 3" xfId="28755" xr:uid="{00000000-0005-0000-0000-000053700000}"/>
    <cellStyle name="Normal 2 3 4 4 4 3" xfId="8637" xr:uid="{00000000-0005-0000-0000-0000BD210000}"/>
    <cellStyle name="Normal 2 3 4 4 4 3 3" xfId="23738" xr:uid="{00000000-0005-0000-0000-0000BA5C0000}"/>
    <cellStyle name="Normal 2 3 4 4 4 5" xfId="18725" xr:uid="{00000000-0005-0000-0000-000025490000}"/>
    <cellStyle name="Normal 2 3 4 4 5" xfId="5276" xr:uid="{00000000-0005-0000-0000-00009C140000}"/>
    <cellStyle name="Normal 2 3 4 4 5 2" xfId="15328" xr:uid="{00000000-0005-0000-0000-0000E03B0000}"/>
    <cellStyle name="Normal 2 3 4 4 5 2 3" xfId="30426" xr:uid="{00000000-0005-0000-0000-0000DA760000}"/>
    <cellStyle name="Normal 2 3 4 4 5 3" xfId="10308" xr:uid="{00000000-0005-0000-0000-000044280000}"/>
    <cellStyle name="Normal 2 3 4 4 5 3 3" xfId="25409" xr:uid="{00000000-0005-0000-0000-000041630000}"/>
    <cellStyle name="Normal 2 3 4 4 5 5" xfId="20396" xr:uid="{00000000-0005-0000-0000-0000AC4F0000}"/>
    <cellStyle name="Normal 2 3 4 4 6" xfId="11986" xr:uid="{00000000-0005-0000-0000-0000D22E0000}"/>
    <cellStyle name="Normal 2 3 4 4 6 3" xfId="27084" xr:uid="{00000000-0005-0000-0000-0000CC690000}"/>
    <cellStyle name="Normal 2 3 4 4 7" xfId="6965" xr:uid="{00000000-0005-0000-0000-0000351B0000}"/>
    <cellStyle name="Normal 2 3 4 4 7 3" xfId="22067" xr:uid="{00000000-0005-0000-0000-000033560000}"/>
    <cellStyle name="Normal 2 3 4 4 9" xfId="17054" xr:uid="{00000000-0005-0000-0000-00009E420000}"/>
    <cellStyle name="Normal 2 3 4 5" xfId="2099" xr:uid="{00000000-0005-0000-0000-000033080000}"/>
    <cellStyle name="Normal 2 3 4 5 2" xfId="2940" xr:uid="{00000000-0005-0000-0000-00007C0B0000}"/>
    <cellStyle name="Normal 2 3 4 5 2 2" xfId="4630" xr:uid="{00000000-0005-0000-0000-000016120000}"/>
    <cellStyle name="Normal 2 3 4 5 2 2 2" xfId="14703" xr:uid="{00000000-0005-0000-0000-00006F390000}"/>
    <cellStyle name="Normal 2 3 4 5 2 2 2 3" xfId="29801" xr:uid="{00000000-0005-0000-0000-000069740000}"/>
    <cellStyle name="Normal 2 3 4 5 2 2 3" xfId="9683" xr:uid="{00000000-0005-0000-0000-0000D3250000}"/>
    <cellStyle name="Normal 2 3 4 5 2 2 3 3" xfId="24784" xr:uid="{00000000-0005-0000-0000-0000D0600000}"/>
    <cellStyle name="Normal 2 3 4 5 2 2 5" xfId="19771" xr:uid="{00000000-0005-0000-0000-00003B4D0000}"/>
    <cellStyle name="Normal 2 3 4 5 2 3" xfId="6322" xr:uid="{00000000-0005-0000-0000-0000B2180000}"/>
    <cellStyle name="Normal 2 3 4 5 2 3 2" xfId="16374" xr:uid="{00000000-0005-0000-0000-0000F63F0000}"/>
    <cellStyle name="Normal 2 3 4 5 2 3 3" xfId="11354" xr:uid="{00000000-0005-0000-0000-00005A2C0000}"/>
    <cellStyle name="Normal 2 3 4 5 2 3 3 3" xfId="26455" xr:uid="{00000000-0005-0000-0000-000057670000}"/>
    <cellStyle name="Normal 2 3 4 5 2 3 5" xfId="21442" xr:uid="{00000000-0005-0000-0000-0000C2530000}"/>
    <cellStyle name="Normal 2 3 4 5 2 4" xfId="13032" xr:uid="{00000000-0005-0000-0000-0000E8320000}"/>
    <cellStyle name="Normal 2 3 4 5 2 4 3" xfId="28130" xr:uid="{00000000-0005-0000-0000-0000E26D0000}"/>
    <cellStyle name="Normal 2 3 4 5 2 5" xfId="8011" xr:uid="{00000000-0005-0000-0000-00004B1F0000}"/>
    <cellStyle name="Normal 2 3 4 5 2 5 3" xfId="23113" xr:uid="{00000000-0005-0000-0000-0000495A0000}"/>
    <cellStyle name="Normal 2 3 4 5 2 7" xfId="18100" xr:uid="{00000000-0005-0000-0000-0000B4460000}"/>
    <cellStyle name="Normal 2 3 4 5 3" xfId="3793" xr:uid="{00000000-0005-0000-0000-0000D10E0000}"/>
    <cellStyle name="Normal 2 3 4 5 3 2" xfId="13867" xr:uid="{00000000-0005-0000-0000-00002B360000}"/>
    <cellStyle name="Normal 2 3 4 5 3 2 3" xfId="28965" xr:uid="{00000000-0005-0000-0000-000025710000}"/>
    <cellStyle name="Normal 2 3 4 5 3 3" xfId="8847" xr:uid="{00000000-0005-0000-0000-00008F220000}"/>
    <cellStyle name="Normal 2 3 4 5 3 3 3" xfId="23948" xr:uid="{00000000-0005-0000-0000-00008C5D0000}"/>
    <cellStyle name="Normal 2 3 4 5 3 5" xfId="18935" xr:uid="{00000000-0005-0000-0000-0000F7490000}"/>
    <cellStyle name="Normal 2 3 4 5 4" xfId="5486" xr:uid="{00000000-0005-0000-0000-00006E150000}"/>
    <cellStyle name="Normal 2 3 4 5 4 2" xfId="15538" xr:uid="{00000000-0005-0000-0000-0000B23C0000}"/>
    <cellStyle name="Normal 2 3 4 5 4 2 3" xfId="30636" xr:uid="{00000000-0005-0000-0000-0000AC770000}"/>
    <cellStyle name="Normal 2 3 4 5 4 3" xfId="10518" xr:uid="{00000000-0005-0000-0000-000016290000}"/>
    <cellStyle name="Normal 2 3 4 5 4 3 3" xfId="25619" xr:uid="{00000000-0005-0000-0000-000013640000}"/>
    <cellStyle name="Normal 2 3 4 5 4 5" xfId="20606" xr:uid="{00000000-0005-0000-0000-00007E500000}"/>
    <cellStyle name="Normal 2 3 4 5 5" xfId="12196" xr:uid="{00000000-0005-0000-0000-0000A42F0000}"/>
    <cellStyle name="Normal 2 3 4 5 5 3" xfId="27294" xr:uid="{00000000-0005-0000-0000-00009E6A0000}"/>
    <cellStyle name="Normal 2 3 4 5 6" xfId="7175" xr:uid="{00000000-0005-0000-0000-0000071C0000}"/>
    <cellStyle name="Normal 2 3 4 5 6 3" xfId="22277" xr:uid="{00000000-0005-0000-0000-000005570000}"/>
    <cellStyle name="Normal 2 3 4 5 8" xfId="17264" xr:uid="{00000000-0005-0000-0000-000070430000}"/>
    <cellStyle name="Normal 2 3 4 6" xfId="2520" xr:uid="{00000000-0005-0000-0000-0000D8090000}"/>
    <cellStyle name="Normal 2 3 4 6 2" xfId="4212" xr:uid="{00000000-0005-0000-0000-000074100000}"/>
    <cellStyle name="Normal 2 3 4 6 2 2" xfId="14285" xr:uid="{00000000-0005-0000-0000-0000CD370000}"/>
    <cellStyle name="Normal 2 3 4 6 2 2 3" xfId="29383" xr:uid="{00000000-0005-0000-0000-0000C7720000}"/>
    <cellStyle name="Normal 2 3 4 6 2 3" xfId="9265" xr:uid="{00000000-0005-0000-0000-000031240000}"/>
    <cellStyle name="Normal 2 3 4 6 2 3 3" xfId="24366" xr:uid="{00000000-0005-0000-0000-00002E5F0000}"/>
    <cellStyle name="Normal 2 3 4 6 2 5" xfId="19353" xr:uid="{00000000-0005-0000-0000-0000994B0000}"/>
    <cellStyle name="Normal 2 3 4 6 3" xfId="5904" xr:uid="{00000000-0005-0000-0000-000010170000}"/>
    <cellStyle name="Normal 2 3 4 6 3 2" xfId="15956" xr:uid="{00000000-0005-0000-0000-0000543E0000}"/>
    <cellStyle name="Normal 2 3 4 6 3 3" xfId="10936" xr:uid="{00000000-0005-0000-0000-0000B82A0000}"/>
    <cellStyle name="Normal 2 3 4 6 3 3 3" xfId="26037" xr:uid="{00000000-0005-0000-0000-0000B5650000}"/>
    <cellStyle name="Normal 2 3 4 6 3 5" xfId="21024" xr:uid="{00000000-0005-0000-0000-000020520000}"/>
    <cellStyle name="Normal 2 3 4 6 4" xfId="12614" xr:uid="{00000000-0005-0000-0000-000046310000}"/>
    <cellStyle name="Normal 2 3 4 6 4 3" xfId="27712" xr:uid="{00000000-0005-0000-0000-0000406C0000}"/>
    <cellStyle name="Normal 2 3 4 6 5" xfId="7593" xr:uid="{00000000-0005-0000-0000-0000A91D0000}"/>
    <cellStyle name="Normal 2 3 4 6 5 3" xfId="22695" xr:uid="{00000000-0005-0000-0000-0000A7580000}"/>
    <cellStyle name="Normal 2 3 4 6 7" xfId="17682" xr:uid="{00000000-0005-0000-0000-000012450000}"/>
    <cellStyle name="Normal 2 3 4 7" xfId="3371" xr:uid="{00000000-0005-0000-0000-00002B0D0000}"/>
    <cellStyle name="Normal 2 3 4 7 2" xfId="13449" xr:uid="{00000000-0005-0000-0000-000089340000}"/>
    <cellStyle name="Normal 2 3 4 7 2 3" xfId="28547" xr:uid="{00000000-0005-0000-0000-0000836F0000}"/>
    <cellStyle name="Normal 2 3 4 7 3" xfId="8429" xr:uid="{00000000-0005-0000-0000-0000ED200000}"/>
    <cellStyle name="Normal 2 3 4 7 3 3" xfId="23530" xr:uid="{00000000-0005-0000-0000-0000EA5B0000}"/>
    <cellStyle name="Normal 2 3 4 7 5" xfId="18517" xr:uid="{00000000-0005-0000-0000-000055480000}"/>
    <cellStyle name="Normal 2 3 4 8" xfId="5065" xr:uid="{00000000-0005-0000-0000-0000C9130000}"/>
    <cellStyle name="Normal 2 3 4 8 2" xfId="15120" xr:uid="{00000000-0005-0000-0000-0000103B0000}"/>
    <cellStyle name="Normal 2 3 4 8 2 3" xfId="30218" xr:uid="{00000000-0005-0000-0000-00000A760000}"/>
    <cellStyle name="Normal 2 3 4 8 3" xfId="10100" xr:uid="{00000000-0005-0000-0000-000074270000}"/>
    <cellStyle name="Normal 2 3 4 8 3 3" xfId="25201" xr:uid="{00000000-0005-0000-0000-000071620000}"/>
    <cellStyle name="Normal 2 3 4 8 5" xfId="20188" xr:uid="{00000000-0005-0000-0000-0000DC4E0000}"/>
    <cellStyle name="Normal 2 3 4 9" xfId="11776" xr:uid="{00000000-0005-0000-0000-0000002E0000}"/>
    <cellStyle name="Normal 2 3 4 9 3" xfId="26876" xr:uid="{00000000-0005-0000-0000-0000FC680000}"/>
    <cellStyle name="Normal 2 3 5" xfId="1427" xr:uid="{00000000-0005-0000-0000-000093050000}"/>
    <cellStyle name="Normal 2 3 5 10" xfId="6756" xr:uid="{00000000-0005-0000-0000-0000641A0000}"/>
    <cellStyle name="Normal 2 3 5 10 3" xfId="21860" xr:uid="{00000000-0005-0000-0000-000064550000}"/>
    <cellStyle name="Normal 2 3 5 12" xfId="16845" xr:uid="{00000000-0005-0000-0000-0000CD410000}"/>
    <cellStyle name="Normal 2 3 5 2" xfId="1720" xr:uid="{00000000-0005-0000-0000-0000B8060000}"/>
    <cellStyle name="Normal 2 3 5 2 11" xfId="16899" xr:uid="{00000000-0005-0000-0000-000003420000}"/>
    <cellStyle name="Normal 2 3 5 2 2" xfId="1828" xr:uid="{00000000-0005-0000-0000-000024070000}"/>
    <cellStyle name="Normal 2 3 5 2 2 10" xfId="17003" xr:uid="{00000000-0005-0000-0000-00006B420000}"/>
    <cellStyle name="Normal 2 3 5 2 2 2" xfId="2045" xr:uid="{00000000-0005-0000-0000-0000FD070000}"/>
    <cellStyle name="Normal 2 3 5 2 2 2 2" xfId="2466" xr:uid="{00000000-0005-0000-0000-0000A2090000}"/>
    <cellStyle name="Normal 2 3 5 2 2 2 2 2" xfId="3305" xr:uid="{00000000-0005-0000-0000-0000E90C0000}"/>
    <cellStyle name="Normal 2 3 5 2 2 2 2 2 2" xfId="4995" xr:uid="{00000000-0005-0000-0000-000083130000}"/>
    <cellStyle name="Normal 2 3 5 2 2 2 2 2 2 2" xfId="15068" xr:uid="{00000000-0005-0000-0000-0000DC3A0000}"/>
    <cellStyle name="Normal 2 3 5 2 2 2 2 2 2 2 3" xfId="30166" xr:uid="{00000000-0005-0000-0000-0000D6750000}"/>
    <cellStyle name="Normal 2 3 5 2 2 2 2 2 2 3" xfId="10048" xr:uid="{00000000-0005-0000-0000-000040270000}"/>
    <cellStyle name="Normal 2 3 5 2 2 2 2 2 2 3 3" xfId="25149" xr:uid="{00000000-0005-0000-0000-00003D620000}"/>
    <cellStyle name="Normal 2 3 5 2 2 2 2 2 2 5" xfId="20136" xr:uid="{00000000-0005-0000-0000-0000A84E0000}"/>
    <cellStyle name="Normal 2 3 5 2 2 2 2 2 3" xfId="6687" xr:uid="{00000000-0005-0000-0000-00001F1A0000}"/>
    <cellStyle name="Normal 2 3 5 2 2 2 2 2 3 2" xfId="16739" xr:uid="{00000000-0005-0000-0000-000063410000}"/>
    <cellStyle name="Normal 2 3 5 2 2 2 2 2 3 3" xfId="11719" xr:uid="{00000000-0005-0000-0000-0000C72D0000}"/>
    <cellStyle name="Normal 2 3 5 2 2 2 2 2 3 3 3" xfId="26820" xr:uid="{00000000-0005-0000-0000-0000C4680000}"/>
    <cellStyle name="Normal 2 3 5 2 2 2 2 2 3 5" xfId="21807" xr:uid="{00000000-0005-0000-0000-00002F550000}"/>
    <cellStyle name="Normal 2 3 5 2 2 2 2 2 4" xfId="13397" xr:uid="{00000000-0005-0000-0000-000055340000}"/>
    <cellStyle name="Normal 2 3 5 2 2 2 2 2 4 3" xfId="28495" xr:uid="{00000000-0005-0000-0000-00004F6F0000}"/>
    <cellStyle name="Normal 2 3 5 2 2 2 2 2 5" xfId="8376" xr:uid="{00000000-0005-0000-0000-0000B8200000}"/>
    <cellStyle name="Normal 2 3 5 2 2 2 2 2 5 3" xfId="23478" xr:uid="{00000000-0005-0000-0000-0000B65B0000}"/>
    <cellStyle name="Normal 2 3 5 2 2 2 2 2 7" xfId="18465" xr:uid="{00000000-0005-0000-0000-000021480000}"/>
    <cellStyle name="Normal 2 3 5 2 2 2 2 3" xfId="4158" xr:uid="{00000000-0005-0000-0000-00003E100000}"/>
    <cellStyle name="Normal 2 3 5 2 2 2 2 3 2" xfId="14232" xr:uid="{00000000-0005-0000-0000-000098370000}"/>
    <cellStyle name="Normal 2 3 5 2 2 2 2 3 2 3" xfId="29330" xr:uid="{00000000-0005-0000-0000-000092720000}"/>
    <cellStyle name="Normal 2 3 5 2 2 2 2 3 3" xfId="9212" xr:uid="{00000000-0005-0000-0000-0000FC230000}"/>
    <cellStyle name="Normal 2 3 5 2 2 2 2 3 3 3" xfId="24313" xr:uid="{00000000-0005-0000-0000-0000F95E0000}"/>
    <cellStyle name="Normal 2 3 5 2 2 2 2 3 5" xfId="19300" xr:uid="{00000000-0005-0000-0000-0000644B0000}"/>
    <cellStyle name="Normal 2 3 5 2 2 2 2 4" xfId="5851" xr:uid="{00000000-0005-0000-0000-0000DB160000}"/>
    <cellStyle name="Normal 2 3 5 2 2 2 2 4 2" xfId="15903" xr:uid="{00000000-0005-0000-0000-00001F3E0000}"/>
    <cellStyle name="Normal 2 3 5 2 2 2 2 4 3" xfId="10883" xr:uid="{00000000-0005-0000-0000-0000832A0000}"/>
    <cellStyle name="Normal 2 3 5 2 2 2 2 4 3 3" xfId="25984" xr:uid="{00000000-0005-0000-0000-000080650000}"/>
    <cellStyle name="Normal 2 3 5 2 2 2 2 4 5" xfId="20971" xr:uid="{00000000-0005-0000-0000-0000EB510000}"/>
    <cellStyle name="Normal 2 3 5 2 2 2 2 5" xfId="12561" xr:uid="{00000000-0005-0000-0000-000011310000}"/>
    <cellStyle name="Normal 2 3 5 2 2 2 2 5 3" xfId="27659" xr:uid="{00000000-0005-0000-0000-00000B6C0000}"/>
    <cellStyle name="Normal 2 3 5 2 2 2 2 6" xfId="7540" xr:uid="{00000000-0005-0000-0000-0000741D0000}"/>
    <cellStyle name="Normal 2 3 5 2 2 2 2 6 3" xfId="22642" xr:uid="{00000000-0005-0000-0000-000072580000}"/>
    <cellStyle name="Normal 2 3 5 2 2 2 2 8" xfId="17629" xr:uid="{00000000-0005-0000-0000-0000DD440000}"/>
    <cellStyle name="Normal 2 3 5 2 2 2 3" xfId="2887" xr:uid="{00000000-0005-0000-0000-0000470B0000}"/>
    <cellStyle name="Normal 2 3 5 2 2 2 3 2" xfId="4577" xr:uid="{00000000-0005-0000-0000-0000E1110000}"/>
    <cellStyle name="Normal 2 3 5 2 2 2 3 2 2" xfId="14650" xr:uid="{00000000-0005-0000-0000-00003A390000}"/>
    <cellStyle name="Normal 2 3 5 2 2 2 3 2 2 3" xfId="29748" xr:uid="{00000000-0005-0000-0000-000034740000}"/>
    <cellStyle name="Normal 2 3 5 2 2 2 3 2 3" xfId="9630" xr:uid="{00000000-0005-0000-0000-00009E250000}"/>
    <cellStyle name="Normal 2 3 5 2 2 2 3 2 3 3" xfId="24731" xr:uid="{00000000-0005-0000-0000-00009B600000}"/>
    <cellStyle name="Normal 2 3 5 2 2 2 3 2 5" xfId="19718" xr:uid="{00000000-0005-0000-0000-0000064D0000}"/>
    <cellStyle name="Normal 2 3 5 2 2 2 3 3" xfId="6269" xr:uid="{00000000-0005-0000-0000-00007D180000}"/>
    <cellStyle name="Normal 2 3 5 2 2 2 3 3 2" xfId="16321" xr:uid="{00000000-0005-0000-0000-0000C13F0000}"/>
    <cellStyle name="Normal 2 3 5 2 2 2 3 3 3" xfId="11301" xr:uid="{00000000-0005-0000-0000-0000252C0000}"/>
    <cellStyle name="Normal 2 3 5 2 2 2 3 3 3 3" xfId="26402" xr:uid="{00000000-0005-0000-0000-000022670000}"/>
    <cellStyle name="Normal 2 3 5 2 2 2 3 3 5" xfId="21389" xr:uid="{00000000-0005-0000-0000-00008D530000}"/>
    <cellStyle name="Normal 2 3 5 2 2 2 3 4" xfId="12979" xr:uid="{00000000-0005-0000-0000-0000B3320000}"/>
    <cellStyle name="Normal 2 3 5 2 2 2 3 4 3" xfId="28077" xr:uid="{00000000-0005-0000-0000-0000AD6D0000}"/>
    <cellStyle name="Normal 2 3 5 2 2 2 3 5" xfId="7958" xr:uid="{00000000-0005-0000-0000-0000161F0000}"/>
    <cellStyle name="Normal 2 3 5 2 2 2 3 5 3" xfId="23060" xr:uid="{00000000-0005-0000-0000-0000145A0000}"/>
    <cellStyle name="Normal 2 3 5 2 2 2 3 7" xfId="18047" xr:uid="{00000000-0005-0000-0000-00007F460000}"/>
    <cellStyle name="Normal 2 3 5 2 2 2 4" xfId="3740" xr:uid="{00000000-0005-0000-0000-00009C0E0000}"/>
    <cellStyle name="Normal 2 3 5 2 2 2 4 2" xfId="13814" xr:uid="{00000000-0005-0000-0000-0000F6350000}"/>
    <cellStyle name="Normal 2 3 5 2 2 2 4 2 3" xfId="28912" xr:uid="{00000000-0005-0000-0000-0000F0700000}"/>
    <cellStyle name="Normal 2 3 5 2 2 2 4 3" xfId="8794" xr:uid="{00000000-0005-0000-0000-00005A220000}"/>
    <cellStyle name="Normal 2 3 5 2 2 2 4 3 3" xfId="23895" xr:uid="{00000000-0005-0000-0000-0000575D0000}"/>
    <cellStyle name="Normal 2 3 5 2 2 2 4 5" xfId="18882" xr:uid="{00000000-0005-0000-0000-0000C2490000}"/>
    <cellStyle name="Normal 2 3 5 2 2 2 5" xfId="5433" xr:uid="{00000000-0005-0000-0000-000039150000}"/>
    <cellStyle name="Normal 2 3 5 2 2 2 5 2" xfId="15485" xr:uid="{00000000-0005-0000-0000-00007D3C0000}"/>
    <cellStyle name="Normal 2 3 5 2 2 2 5 2 3" xfId="30583" xr:uid="{00000000-0005-0000-0000-000077770000}"/>
    <cellStyle name="Normal 2 3 5 2 2 2 5 3" xfId="10465" xr:uid="{00000000-0005-0000-0000-0000E1280000}"/>
    <cellStyle name="Normal 2 3 5 2 2 2 5 3 3" xfId="25566" xr:uid="{00000000-0005-0000-0000-0000DE630000}"/>
    <cellStyle name="Normal 2 3 5 2 2 2 5 5" xfId="20553" xr:uid="{00000000-0005-0000-0000-000049500000}"/>
    <cellStyle name="Normal 2 3 5 2 2 2 6" xfId="12143" xr:uid="{00000000-0005-0000-0000-00006F2F0000}"/>
    <cellStyle name="Normal 2 3 5 2 2 2 6 3" xfId="27241" xr:uid="{00000000-0005-0000-0000-0000696A0000}"/>
    <cellStyle name="Normal 2 3 5 2 2 2 7" xfId="7122" xr:uid="{00000000-0005-0000-0000-0000D21B0000}"/>
    <cellStyle name="Normal 2 3 5 2 2 2 7 3" xfId="22224" xr:uid="{00000000-0005-0000-0000-0000D0560000}"/>
    <cellStyle name="Normal 2 3 5 2 2 2 9" xfId="17211" xr:uid="{00000000-0005-0000-0000-00003B430000}"/>
    <cellStyle name="Normal 2 3 5 2 2 3" xfId="2258" xr:uid="{00000000-0005-0000-0000-0000D2080000}"/>
    <cellStyle name="Normal 2 3 5 2 2 3 2" xfId="3097" xr:uid="{00000000-0005-0000-0000-0000190C0000}"/>
    <cellStyle name="Normal 2 3 5 2 2 3 2 2" xfId="4787" xr:uid="{00000000-0005-0000-0000-0000B3120000}"/>
    <cellStyle name="Normal 2 3 5 2 2 3 2 2 2" xfId="14860" xr:uid="{00000000-0005-0000-0000-00000C3A0000}"/>
    <cellStyle name="Normal 2 3 5 2 2 3 2 2 2 3" xfId="29958" xr:uid="{00000000-0005-0000-0000-000006750000}"/>
    <cellStyle name="Normal 2 3 5 2 2 3 2 2 3" xfId="9840" xr:uid="{00000000-0005-0000-0000-000070260000}"/>
    <cellStyle name="Normal 2 3 5 2 2 3 2 2 3 3" xfId="24941" xr:uid="{00000000-0005-0000-0000-00006D610000}"/>
    <cellStyle name="Normal 2 3 5 2 2 3 2 2 5" xfId="19928" xr:uid="{00000000-0005-0000-0000-0000D84D0000}"/>
    <cellStyle name="Normal 2 3 5 2 2 3 2 3" xfId="6479" xr:uid="{00000000-0005-0000-0000-00004F190000}"/>
    <cellStyle name="Normal 2 3 5 2 2 3 2 3 2" xfId="16531" xr:uid="{00000000-0005-0000-0000-000093400000}"/>
    <cellStyle name="Normal 2 3 5 2 2 3 2 3 3" xfId="11511" xr:uid="{00000000-0005-0000-0000-0000F72C0000}"/>
    <cellStyle name="Normal 2 3 5 2 2 3 2 3 3 3" xfId="26612" xr:uid="{00000000-0005-0000-0000-0000F4670000}"/>
    <cellStyle name="Normal 2 3 5 2 2 3 2 3 5" xfId="21599" xr:uid="{00000000-0005-0000-0000-00005F540000}"/>
    <cellStyle name="Normal 2 3 5 2 2 3 2 4" xfId="13189" xr:uid="{00000000-0005-0000-0000-000085330000}"/>
    <cellStyle name="Normal 2 3 5 2 2 3 2 4 3" xfId="28287" xr:uid="{00000000-0005-0000-0000-00007F6E0000}"/>
    <cellStyle name="Normal 2 3 5 2 2 3 2 5" xfId="8168" xr:uid="{00000000-0005-0000-0000-0000E81F0000}"/>
    <cellStyle name="Normal 2 3 5 2 2 3 2 5 3" xfId="23270" xr:uid="{00000000-0005-0000-0000-0000E65A0000}"/>
    <cellStyle name="Normal 2 3 5 2 2 3 2 7" xfId="18257" xr:uid="{00000000-0005-0000-0000-000051470000}"/>
    <cellStyle name="Normal 2 3 5 2 2 3 3" xfId="3950" xr:uid="{00000000-0005-0000-0000-00006E0F0000}"/>
    <cellStyle name="Normal 2 3 5 2 2 3 3 2" xfId="14024" xr:uid="{00000000-0005-0000-0000-0000C8360000}"/>
    <cellStyle name="Normal 2 3 5 2 2 3 3 2 3" xfId="29122" xr:uid="{00000000-0005-0000-0000-0000C2710000}"/>
    <cellStyle name="Normal 2 3 5 2 2 3 3 3" xfId="9004" xr:uid="{00000000-0005-0000-0000-00002C230000}"/>
    <cellStyle name="Normal 2 3 5 2 2 3 3 3 3" xfId="24105" xr:uid="{00000000-0005-0000-0000-0000295E0000}"/>
    <cellStyle name="Normal 2 3 5 2 2 3 3 5" xfId="19092" xr:uid="{00000000-0005-0000-0000-0000944A0000}"/>
    <cellStyle name="Normal 2 3 5 2 2 3 4" xfId="5643" xr:uid="{00000000-0005-0000-0000-00000B160000}"/>
    <cellStyle name="Normal 2 3 5 2 2 3 4 2" xfId="15695" xr:uid="{00000000-0005-0000-0000-00004F3D0000}"/>
    <cellStyle name="Normal 2 3 5 2 2 3 4 2 3" xfId="30793" xr:uid="{00000000-0005-0000-0000-000049780000}"/>
    <cellStyle name="Normal 2 3 5 2 2 3 4 3" xfId="10675" xr:uid="{00000000-0005-0000-0000-0000B3290000}"/>
    <cellStyle name="Normal 2 3 5 2 2 3 4 3 3" xfId="25776" xr:uid="{00000000-0005-0000-0000-0000B0640000}"/>
    <cellStyle name="Normal 2 3 5 2 2 3 4 5" xfId="20763" xr:uid="{00000000-0005-0000-0000-00001B510000}"/>
    <cellStyle name="Normal 2 3 5 2 2 3 5" xfId="12353" xr:uid="{00000000-0005-0000-0000-000041300000}"/>
    <cellStyle name="Normal 2 3 5 2 2 3 5 3" xfId="27451" xr:uid="{00000000-0005-0000-0000-00003B6B0000}"/>
    <cellStyle name="Normal 2 3 5 2 2 3 6" xfId="7332" xr:uid="{00000000-0005-0000-0000-0000A41C0000}"/>
    <cellStyle name="Normal 2 3 5 2 2 3 6 3" xfId="22434" xr:uid="{00000000-0005-0000-0000-0000A2570000}"/>
    <cellStyle name="Normal 2 3 5 2 2 3 8" xfId="17421" xr:uid="{00000000-0005-0000-0000-00000D440000}"/>
    <cellStyle name="Normal 2 3 5 2 2 4" xfId="2679" xr:uid="{00000000-0005-0000-0000-0000770A0000}"/>
    <cellStyle name="Normal 2 3 5 2 2 4 2" xfId="4369" xr:uid="{00000000-0005-0000-0000-000011110000}"/>
    <cellStyle name="Normal 2 3 5 2 2 4 2 2" xfId="14442" xr:uid="{00000000-0005-0000-0000-00006A380000}"/>
    <cellStyle name="Normal 2 3 5 2 2 4 2 2 3" xfId="29540" xr:uid="{00000000-0005-0000-0000-000064730000}"/>
    <cellStyle name="Normal 2 3 5 2 2 4 2 3" xfId="9422" xr:uid="{00000000-0005-0000-0000-0000CE240000}"/>
    <cellStyle name="Normal 2 3 5 2 2 4 2 3 3" xfId="24523" xr:uid="{00000000-0005-0000-0000-0000CB5F0000}"/>
    <cellStyle name="Normal 2 3 5 2 2 4 2 5" xfId="19510" xr:uid="{00000000-0005-0000-0000-0000364C0000}"/>
    <cellStyle name="Normal 2 3 5 2 2 4 3" xfId="6061" xr:uid="{00000000-0005-0000-0000-0000AD170000}"/>
    <cellStyle name="Normal 2 3 5 2 2 4 3 2" xfId="16113" xr:uid="{00000000-0005-0000-0000-0000F13E0000}"/>
    <cellStyle name="Normal 2 3 5 2 2 4 3 3" xfId="11093" xr:uid="{00000000-0005-0000-0000-0000552B0000}"/>
    <cellStyle name="Normal 2 3 5 2 2 4 3 3 3" xfId="26194" xr:uid="{00000000-0005-0000-0000-000052660000}"/>
    <cellStyle name="Normal 2 3 5 2 2 4 3 5" xfId="21181" xr:uid="{00000000-0005-0000-0000-0000BD520000}"/>
    <cellStyle name="Normal 2 3 5 2 2 4 4" xfId="12771" xr:uid="{00000000-0005-0000-0000-0000E3310000}"/>
    <cellStyle name="Normal 2 3 5 2 2 4 4 3" xfId="27869" xr:uid="{00000000-0005-0000-0000-0000DD6C0000}"/>
    <cellStyle name="Normal 2 3 5 2 2 4 5" xfId="7750" xr:uid="{00000000-0005-0000-0000-0000461E0000}"/>
    <cellStyle name="Normal 2 3 5 2 2 4 5 3" xfId="22852" xr:uid="{00000000-0005-0000-0000-000044590000}"/>
    <cellStyle name="Normal 2 3 5 2 2 4 7" xfId="17839" xr:uid="{00000000-0005-0000-0000-0000AF450000}"/>
    <cellStyle name="Normal 2 3 5 2 2 5" xfId="3532" xr:uid="{00000000-0005-0000-0000-0000CC0D0000}"/>
    <cellStyle name="Normal 2 3 5 2 2 5 2" xfId="13606" xr:uid="{00000000-0005-0000-0000-000026350000}"/>
    <cellStyle name="Normal 2 3 5 2 2 5 2 3" xfId="28704" xr:uid="{00000000-0005-0000-0000-000020700000}"/>
    <cellStyle name="Normal 2 3 5 2 2 5 3" xfId="8586" xr:uid="{00000000-0005-0000-0000-00008A210000}"/>
    <cellStyle name="Normal 2 3 5 2 2 5 3 3" xfId="23687" xr:uid="{00000000-0005-0000-0000-0000875C0000}"/>
    <cellStyle name="Normal 2 3 5 2 2 5 5" xfId="18674" xr:uid="{00000000-0005-0000-0000-0000F2480000}"/>
    <cellStyle name="Normal 2 3 5 2 2 6" xfId="5225" xr:uid="{00000000-0005-0000-0000-000069140000}"/>
    <cellStyle name="Normal 2 3 5 2 2 6 2" xfId="15277" xr:uid="{00000000-0005-0000-0000-0000AD3B0000}"/>
    <cellStyle name="Normal 2 3 5 2 2 6 2 3" xfId="30375" xr:uid="{00000000-0005-0000-0000-0000A7760000}"/>
    <cellStyle name="Normal 2 3 5 2 2 6 3" xfId="10257" xr:uid="{00000000-0005-0000-0000-000011280000}"/>
    <cellStyle name="Normal 2 3 5 2 2 6 3 3" xfId="25358" xr:uid="{00000000-0005-0000-0000-00000E630000}"/>
    <cellStyle name="Normal 2 3 5 2 2 6 5" xfId="20345" xr:uid="{00000000-0005-0000-0000-0000794F0000}"/>
    <cellStyle name="Normal 2 3 5 2 2 7" xfId="11935" xr:uid="{00000000-0005-0000-0000-00009F2E0000}"/>
    <cellStyle name="Normal 2 3 5 2 2 7 3" xfId="27033" xr:uid="{00000000-0005-0000-0000-000099690000}"/>
    <cellStyle name="Normal 2 3 5 2 2 8" xfId="6914" xr:uid="{00000000-0005-0000-0000-0000021B0000}"/>
    <cellStyle name="Normal 2 3 5 2 2 8 3" xfId="22016" xr:uid="{00000000-0005-0000-0000-000000560000}"/>
    <cellStyle name="Normal 2 3 5 2 3" xfId="1941" xr:uid="{00000000-0005-0000-0000-000095070000}"/>
    <cellStyle name="Normal 2 3 5 2 3 2" xfId="2362" xr:uid="{00000000-0005-0000-0000-00003A090000}"/>
    <cellStyle name="Normal 2 3 5 2 3 2 2" xfId="3201" xr:uid="{00000000-0005-0000-0000-0000810C0000}"/>
    <cellStyle name="Normal 2 3 5 2 3 2 2 2" xfId="4891" xr:uid="{00000000-0005-0000-0000-00001B130000}"/>
    <cellStyle name="Normal 2 3 5 2 3 2 2 2 2" xfId="14964" xr:uid="{00000000-0005-0000-0000-0000743A0000}"/>
    <cellStyle name="Normal 2 3 5 2 3 2 2 2 2 3" xfId="30062" xr:uid="{00000000-0005-0000-0000-00006E750000}"/>
    <cellStyle name="Normal 2 3 5 2 3 2 2 2 3" xfId="9944" xr:uid="{00000000-0005-0000-0000-0000D8260000}"/>
    <cellStyle name="Normal 2 3 5 2 3 2 2 2 3 3" xfId="25045" xr:uid="{00000000-0005-0000-0000-0000D5610000}"/>
    <cellStyle name="Normal 2 3 5 2 3 2 2 2 5" xfId="20032" xr:uid="{00000000-0005-0000-0000-0000404E0000}"/>
    <cellStyle name="Normal 2 3 5 2 3 2 2 3" xfId="6583" xr:uid="{00000000-0005-0000-0000-0000B7190000}"/>
    <cellStyle name="Normal 2 3 5 2 3 2 2 3 2" xfId="16635" xr:uid="{00000000-0005-0000-0000-0000FB400000}"/>
    <cellStyle name="Normal 2 3 5 2 3 2 2 3 3" xfId="11615" xr:uid="{00000000-0005-0000-0000-00005F2D0000}"/>
    <cellStyle name="Normal 2 3 5 2 3 2 2 3 3 3" xfId="26716" xr:uid="{00000000-0005-0000-0000-00005C680000}"/>
    <cellStyle name="Normal 2 3 5 2 3 2 2 3 5" xfId="21703" xr:uid="{00000000-0005-0000-0000-0000C7540000}"/>
    <cellStyle name="Normal 2 3 5 2 3 2 2 4" xfId="13293" xr:uid="{00000000-0005-0000-0000-0000ED330000}"/>
    <cellStyle name="Normal 2 3 5 2 3 2 2 4 3" xfId="28391" xr:uid="{00000000-0005-0000-0000-0000E76E0000}"/>
    <cellStyle name="Normal 2 3 5 2 3 2 2 5" xfId="8272" xr:uid="{00000000-0005-0000-0000-000050200000}"/>
    <cellStyle name="Normal 2 3 5 2 3 2 2 5 3" xfId="23374" xr:uid="{00000000-0005-0000-0000-00004E5B0000}"/>
    <cellStyle name="Normal 2 3 5 2 3 2 2 7" xfId="18361" xr:uid="{00000000-0005-0000-0000-0000B9470000}"/>
    <cellStyle name="Normal 2 3 5 2 3 2 3" xfId="4054" xr:uid="{00000000-0005-0000-0000-0000D60F0000}"/>
    <cellStyle name="Normal 2 3 5 2 3 2 3 2" xfId="14128" xr:uid="{00000000-0005-0000-0000-000030370000}"/>
    <cellStyle name="Normal 2 3 5 2 3 2 3 2 3" xfId="29226" xr:uid="{00000000-0005-0000-0000-00002A720000}"/>
    <cellStyle name="Normal 2 3 5 2 3 2 3 3" xfId="9108" xr:uid="{00000000-0005-0000-0000-000094230000}"/>
    <cellStyle name="Normal 2 3 5 2 3 2 3 3 3" xfId="24209" xr:uid="{00000000-0005-0000-0000-0000915E0000}"/>
    <cellStyle name="Normal 2 3 5 2 3 2 3 5" xfId="19196" xr:uid="{00000000-0005-0000-0000-0000FC4A0000}"/>
    <cellStyle name="Normal 2 3 5 2 3 2 4" xfId="5747" xr:uid="{00000000-0005-0000-0000-000073160000}"/>
    <cellStyle name="Normal 2 3 5 2 3 2 4 2" xfId="15799" xr:uid="{00000000-0005-0000-0000-0000B73D0000}"/>
    <cellStyle name="Normal 2 3 5 2 3 2 4 2 3" xfId="30897" xr:uid="{00000000-0005-0000-0000-0000B1780000}"/>
    <cellStyle name="Normal 2 3 5 2 3 2 4 3" xfId="10779" xr:uid="{00000000-0005-0000-0000-00001B2A0000}"/>
    <cellStyle name="Normal 2 3 5 2 3 2 4 3 3" xfId="25880" xr:uid="{00000000-0005-0000-0000-000018650000}"/>
    <cellStyle name="Normal 2 3 5 2 3 2 4 5" xfId="20867" xr:uid="{00000000-0005-0000-0000-000083510000}"/>
    <cellStyle name="Normal 2 3 5 2 3 2 5" xfId="12457" xr:uid="{00000000-0005-0000-0000-0000A9300000}"/>
    <cellStyle name="Normal 2 3 5 2 3 2 5 3" xfId="27555" xr:uid="{00000000-0005-0000-0000-0000A36B0000}"/>
    <cellStyle name="Normal 2 3 5 2 3 2 6" xfId="7436" xr:uid="{00000000-0005-0000-0000-00000C1D0000}"/>
    <cellStyle name="Normal 2 3 5 2 3 2 6 3" xfId="22538" xr:uid="{00000000-0005-0000-0000-00000A580000}"/>
    <cellStyle name="Normal 2 3 5 2 3 2 8" xfId="17525" xr:uid="{00000000-0005-0000-0000-000075440000}"/>
    <cellStyle name="Normal 2 3 5 2 3 3" xfId="2783" xr:uid="{00000000-0005-0000-0000-0000DF0A0000}"/>
    <cellStyle name="Normal 2 3 5 2 3 3 2" xfId="4473" xr:uid="{00000000-0005-0000-0000-000079110000}"/>
    <cellStyle name="Normal 2 3 5 2 3 3 2 2" xfId="14546" xr:uid="{00000000-0005-0000-0000-0000D2380000}"/>
    <cellStyle name="Normal 2 3 5 2 3 3 2 2 3" xfId="29644" xr:uid="{00000000-0005-0000-0000-0000CC730000}"/>
    <cellStyle name="Normal 2 3 5 2 3 3 2 3" xfId="9526" xr:uid="{00000000-0005-0000-0000-000036250000}"/>
    <cellStyle name="Normal 2 3 5 2 3 3 2 3 3" xfId="24627" xr:uid="{00000000-0005-0000-0000-000033600000}"/>
    <cellStyle name="Normal 2 3 5 2 3 3 2 5" xfId="19614" xr:uid="{00000000-0005-0000-0000-00009E4C0000}"/>
    <cellStyle name="Normal 2 3 5 2 3 3 3" xfId="6165" xr:uid="{00000000-0005-0000-0000-000015180000}"/>
    <cellStyle name="Normal 2 3 5 2 3 3 3 2" xfId="16217" xr:uid="{00000000-0005-0000-0000-0000593F0000}"/>
    <cellStyle name="Normal 2 3 5 2 3 3 3 3" xfId="11197" xr:uid="{00000000-0005-0000-0000-0000BD2B0000}"/>
    <cellStyle name="Normal 2 3 5 2 3 3 3 3 3" xfId="26298" xr:uid="{00000000-0005-0000-0000-0000BA660000}"/>
    <cellStyle name="Normal 2 3 5 2 3 3 3 5" xfId="21285" xr:uid="{00000000-0005-0000-0000-000025530000}"/>
    <cellStyle name="Normal 2 3 5 2 3 3 4" xfId="12875" xr:uid="{00000000-0005-0000-0000-00004B320000}"/>
    <cellStyle name="Normal 2 3 5 2 3 3 4 3" xfId="27973" xr:uid="{00000000-0005-0000-0000-0000456D0000}"/>
    <cellStyle name="Normal 2 3 5 2 3 3 5" xfId="7854" xr:uid="{00000000-0005-0000-0000-0000AE1E0000}"/>
    <cellStyle name="Normal 2 3 5 2 3 3 5 3" xfId="22956" xr:uid="{00000000-0005-0000-0000-0000AC590000}"/>
    <cellStyle name="Normal 2 3 5 2 3 3 7" xfId="17943" xr:uid="{00000000-0005-0000-0000-000017460000}"/>
    <cellStyle name="Normal 2 3 5 2 3 4" xfId="3636" xr:uid="{00000000-0005-0000-0000-0000340E0000}"/>
    <cellStyle name="Normal 2 3 5 2 3 4 2" xfId="13710" xr:uid="{00000000-0005-0000-0000-00008E350000}"/>
    <cellStyle name="Normal 2 3 5 2 3 4 2 3" xfId="28808" xr:uid="{00000000-0005-0000-0000-000088700000}"/>
    <cellStyle name="Normal 2 3 5 2 3 4 3" xfId="8690" xr:uid="{00000000-0005-0000-0000-0000F2210000}"/>
    <cellStyle name="Normal 2 3 5 2 3 4 3 3" xfId="23791" xr:uid="{00000000-0005-0000-0000-0000EF5C0000}"/>
    <cellStyle name="Normal 2 3 5 2 3 4 5" xfId="18778" xr:uid="{00000000-0005-0000-0000-00005A490000}"/>
    <cellStyle name="Normal 2 3 5 2 3 5" xfId="5329" xr:uid="{00000000-0005-0000-0000-0000D1140000}"/>
    <cellStyle name="Normal 2 3 5 2 3 5 2" xfId="15381" xr:uid="{00000000-0005-0000-0000-0000153C0000}"/>
    <cellStyle name="Normal 2 3 5 2 3 5 2 3" xfId="30479" xr:uid="{00000000-0005-0000-0000-00000F770000}"/>
    <cellStyle name="Normal 2 3 5 2 3 5 3" xfId="10361" xr:uid="{00000000-0005-0000-0000-000079280000}"/>
    <cellStyle name="Normal 2 3 5 2 3 5 3 3" xfId="25462" xr:uid="{00000000-0005-0000-0000-000076630000}"/>
    <cellStyle name="Normal 2 3 5 2 3 5 5" xfId="20449" xr:uid="{00000000-0005-0000-0000-0000E14F0000}"/>
    <cellStyle name="Normal 2 3 5 2 3 6" xfId="12039" xr:uid="{00000000-0005-0000-0000-0000072F0000}"/>
    <cellStyle name="Normal 2 3 5 2 3 6 3" xfId="27137" xr:uid="{00000000-0005-0000-0000-0000016A0000}"/>
    <cellStyle name="Normal 2 3 5 2 3 7" xfId="7018" xr:uid="{00000000-0005-0000-0000-00006A1B0000}"/>
    <cellStyle name="Normal 2 3 5 2 3 7 3" xfId="22120" xr:uid="{00000000-0005-0000-0000-000068560000}"/>
    <cellStyle name="Normal 2 3 5 2 3 9" xfId="17107" xr:uid="{00000000-0005-0000-0000-0000D3420000}"/>
    <cellStyle name="Normal 2 3 5 2 4" xfId="2154" xr:uid="{00000000-0005-0000-0000-00006A080000}"/>
    <cellStyle name="Normal 2 3 5 2 4 2" xfId="2993" xr:uid="{00000000-0005-0000-0000-0000B10B0000}"/>
    <cellStyle name="Normal 2 3 5 2 4 2 2" xfId="4683" xr:uid="{00000000-0005-0000-0000-00004B120000}"/>
    <cellStyle name="Normal 2 3 5 2 4 2 2 2" xfId="14756" xr:uid="{00000000-0005-0000-0000-0000A4390000}"/>
    <cellStyle name="Normal 2 3 5 2 4 2 2 2 3" xfId="29854" xr:uid="{00000000-0005-0000-0000-00009E740000}"/>
    <cellStyle name="Normal 2 3 5 2 4 2 2 3" xfId="9736" xr:uid="{00000000-0005-0000-0000-000008260000}"/>
    <cellStyle name="Normal 2 3 5 2 4 2 2 3 3" xfId="24837" xr:uid="{00000000-0005-0000-0000-000005610000}"/>
    <cellStyle name="Normal 2 3 5 2 4 2 2 5" xfId="19824" xr:uid="{00000000-0005-0000-0000-0000704D0000}"/>
    <cellStyle name="Normal 2 3 5 2 4 2 3" xfId="6375" xr:uid="{00000000-0005-0000-0000-0000E7180000}"/>
    <cellStyle name="Normal 2 3 5 2 4 2 3 2" xfId="16427" xr:uid="{00000000-0005-0000-0000-00002B400000}"/>
    <cellStyle name="Normal 2 3 5 2 4 2 3 3" xfId="11407" xr:uid="{00000000-0005-0000-0000-00008F2C0000}"/>
    <cellStyle name="Normal 2 3 5 2 4 2 3 3 3" xfId="26508" xr:uid="{00000000-0005-0000-0000-00008C670000}"/>
    <cellStyle name="Normal 2 3 5 2 4 2 3 5" xfId="21495" xr:uid="{00000000-0005-0000-0000-0000F7530000}"/>
    <cellStyle name="Normal 2 3 5 2 4 2 4" xfId="13085" xr:uid="{00000000-0005-0000-0000-00001D330000}"/>
    <cellStyle name="Normal 2 3 5 2 4 2 4 3" xfId="28183" xr:uid="{00000000-0005-0000-0000-0000176E0000}"/>
    <cellStyle name="Normal 2 3 5 2 4 2 5" xfId="8064" xr:uid="{00000000-0005-0000-0000-0000801F0000}"/>
    <cellStyle name="Normal 2 3 5 2 4 2 5 3" xfId="23166" xr:uid="{00000000-0005-0000-0000-00007E5A0000}"/>
    <cellStyle name="Normal 2 3 5 2 4 2 7" xfId="18153" xr:uid="{00000000-0005-0000-0000-0000E9460000}"/>
    <cellStyle name="Normal 2 3 5 2 4 3" xfId="3846" xr:uid="{00000000-0005-0000-0000-0000060F0000}"/>
    <cellStyle name="Normal 2 3 5 2 4 3 2" xfId="13920" xr:uid="{00000000-0005-0000-0000-000060360000}"/>
    <cellStyle name="Normal 2 3 5 2 4 3 2 3" xfId="29018" xr:uid="{00000000-0005-0000-0000-00005A710000}"/>
    <cellStyle name="Normal 2 3 5 2 4 3 3" xfId="8900" xr:uid="{00000000-0005-0000-0000-0000C4220000}"/>
    <cellStyle name="Normal 2 3 5 2 4 3 3 3" xfId="24001" xr:uid="{00000000-0005-0000-0000-0000C15D0000}"/>
    <cellStyle name="Normal 2 3 5 2 4 3 5" xfId="18988" xr:uid="{00000000-0005-0000-0000-00002C4A0000}"/>
    <cellStyle name="Normal 2 3 5 2 4 4" xfId="5539" xr:uid="{00000000-0005-0000-0000-0000A3150000}"/>
    <cellStyle name="Normal 2 3 5 2 4 4 2" xfId="15591" xr:uid="{00000000-0005-0000-0000-0000E73C0000}"/>
    <cellStyle name="Normal 2 3 5 2 4 4 2 3" xfId="30689" xr:uid="{00000000-0005-0000-0000-0000E1770000}"/>
    <cellStyle name="Normal 2 3 5 2 4 4 3" xfId="10571" xr:uid="{00000000-0005-0000-0000-00004B290000}"/>
    <cellStyle name="Normal 2 3 5 2 4 4 3 3" xfId="25672" xr:uid="{00000000-0005-0000-0000-000048640000}"/>
    <cellStyle name="Normal 2 3 5 2 4 4 5" xfId="20659" xr:uid="{00000000-0005-0000-0000-0000B3500000}"/>
    <cellStyle name="Normal 2 3 5 2 4 5" xfId="12249" xr:uid="{00000000-0005-0000-0000-0000D92F0000}"/>
    <cellStyle name="Normal 2 3 5 2 4 5 3" xfId="27347" xr:uid="{00000000-0005-0000-0000-0000D36A0000}"/>
    <cellStyle name="Normal 2 3 5 2 4 6" xfId="7228" xr:uid="{00000000-0005-0000-0000-00003C1C0000}"/>
    <cellStyle name="Normal 2 3 5 2 4 6 3" xfId="22330" xr:uid="{00000000-0005-0000-0000-00003A570000}"/>
    <cellStyle name="Normal 2 3 5 2 4 8" xfId="17317" xr:uid="{00000000-0005-0000-0000-0000A5430000}"/>
    <cellStyle name="Normal 2 3 5 2 5" xfId="2575" xr:uid="{00000000-0005-0000-0000-00000F0A0000}"/>
    <cellStyle name="Normal 2 3 5 2 5 2" xfId="4265" xr:uid="{00000000-0005-0000-0000-0000A9100000}"/>
    <cellStyle name="Normal 2 3 5 2 5 2 2" xfId="14338" xr:uid="{00000000-0005-0000-0000-000002380000}"/>
    <cellStyle name="Normal 2 3 5 2 5 2 2 3" xfId="29436" xr:uid="{00000000-0005-0000-0000-0000FC720000}"/>
    <cellStyle name="Normal 2 3 5 2 5 2 3" xfId="9318" xr:uid="{00000000-0005-0000-0000-000066240000}"/>
    <cellStyle name="Normal 2 3 5 2 5 2 3 3" xfId="24419" xr:uid="{00000000-0005-0000-0000-0000635F0000}"/>
    <cellStyle name="Normal 2 3 5 2 5 2 5" xfId="19406" xr:uid="{00000000-0005-0000-0000-0000CE4B0000}"/>
    <cellStyle name="Normal 2 3 5 2 5 3" xfId="5957" xr:uid="{00000000-0005-0000-0000-000045170000}"/>
    <cellStyle name="Normal 2 3 5 2 5 3 2" xfId="16009" xr:uid="{00000000-0005-0000-0000-0000893E0000}"/>
    <cellStyle name="Normal 2 3 5 2 5 3 3" xfId="10989" xr:uid="{00000000-0005-0000-0000-0000ED2A0000}"/>
    <cellStyle name="Normal 2 3 5 2 5 3 3 3" xfId="26090" xr:uid="{00000000-0005-0000-0000-0000EA650000}"/>
    <cellStyle name="Normal 2 3 5 2 5 3 5" xfId="21077" xr:uid="{00000000-0005-0000-0000-000055520000}"/>
    <cellStyle name="Normal 2 3 5 2 5 4" xfId="12667" xr:uid="{00000000-0005-0000-0000-00007B310000}"/>
    <cellStyle name="Normal 2 3 5 2 5 4 3" xfId="27765" xr:uid="{00000000-0005-0000-0000-0000756C0000}"/>
    <cellStyle name="Normal 2 3 5 2 5 5" xfId="7646" xr:uid="{00000000-0005-0000-0000-0000DE1D0000}"/>
    <cellStyle name="Normal 2 3 5 2 5 5 3" xfId="22748" xr:uid="{00000000-0005-0000-0000-0000DC580000}"/>
    <cellStyle name="Normal 2 3 5 2 5 7" xfId="17735" xr:uid="{00000000-0005-0000-0000-000047450000}"/>
    <cellStyle name="Normal 2 3 5 2 6" xfId="3428" xr:uid="{00000000-0005-0000-0000-0000640D0000}"/>
    <cellStyle name="Normal 2 3 5 2 6 2" xfId="13502" xr:uid="{00000000-0005-0000-0000-0000BE340000}"/>
    <cellStyle name="Normal 2 3 5 2 6 2 3" xfId="28600" xr:uid="{00000000-0005-0000-0000-0000B86F0000}"/>
    <cellStyle name="Normal 2 3 5 2 6 3" xfId="8482" xr:uid="{00000000-0005-0000-0000-000022210000}"/>
    <cellStyle name="Normal 2 3 5 2 6 3 3" xfId="23583" xr:uid="{00000000-0005-0000-0000-00001F5C0000}"/>
    <cellStyle name="Normal 2 3 5 2 6 5" xfId="18570" xr:uid="{00000000-0005-0000-0000-00008A480000}"/>
    <cellStyle name="Normal 2 3 5 2 7" xfId="5121" xr:uid="{00000000-0005-0000-0000-000001140000}"/>
    <cellStyle name="Normal 2 3 5 2 7 2" xfId="15173" xr:uid="{00000000-0005-0000-0000-0000453B0000}"/>
    <cellStyle name="Normal 2 3 5 2 7 2 3" xfId="30271" xr:uid="{00000000-0005-0000-0000-00003F760000}"/>
    <cellStyle name="Normal 2 3 5 2 7 3" xfId="10153" xr:uid="{00000000-0005-0000-0000-0000A9270000}"/>
    <cellStyle name="Normal 2 3 5 2 7 3 3" xfId="25254" xr:uid="{00000000-0005-0000-0000-0000A6620000}"/>
    <cellStyle name="Normal 2 3 5 2 7 5" xfId="20241" xr:uid="{00000000-0005-0000-0000-0000114F0000}"/>
    <cellStyle name="Normal 2 3 5 2 8" xfId="11831" xr:uid="{00000000-0005-0000-0000-0000372E0000}"/>
    <cellStyle name="Normal 2 3 5 2 8 3" xfId="26929" xr:uid="{00000000-0005-0000-0000-000031690000}"/>
    <cellStyle name="Normal 2 3 5 2 9" xfId="6810" xr:uid="{00000000-0005-0000-0000-00009A1A0000}"/>
    <cellStyle name="Normal 2 3 5 2 9 3" xfId="21912" xr:uid="{00000000-0005-0000-0000-000098550000}"/>
    <cellStyle name="Normal 2 3 5 3" xfId="1774" xr:uid="{00000000-0005-0000-0000-0000EE060000}"/>
    <cellStyle name="Normal 2 3 5 3 10" xfId="16951" xr:uid="{00000000-0005-0000-0000-000037420000}"/>
    <cellStyle name="Normal 2 3 5 3 2" xfId="1993" xr:uid="{00000000-0005-0000-0000-0000C9070000}"/>
    <cellStyle name="Normal 2 3 5 3 2 2" xfId="2414" xr:uid="{00000000-0005-0000-0000-00006E090000}"/>
    <cellStyle name="Normal 2 3 5 3 2 2 2" xfId="3253" xr:uid="{00000000-0005-0000-0000-0000B50C0000}"/>
    <cellStyle name="Normal 2 3 5 3 2 2 2 2" xfId="4943" xr:uid="{00000000-0005-0000-0000-00004F130000}"/>
    <cellStyle name="Normal 2 3 5 3 2 2 2 2 2" xfId="15016" xr:uid="{00000000-0005-0000-0000-0000A83A0000}"/>
    <cellStyle name="Normal 2 3 5 3 2 2 2 2 2 3" xfId="30114" xr:uid="{00000000-0005-0000-0000-0000A2750000}"/>
    <cellStyle name="Normal 2 3 5 3 2 2 2 2 3" xfId="9996" xr:uid="{00000000-0005-0000-0000-00000C270000}"/>
    <cellStyle name="Normal 2 3 5 3 2 2 2 2 3 3" xfId="25097" xr:uid="{00000000-0005-0000-0000-000009620000}"/>
    <cellStyle name="Normal 2 3 5 3 2 2 2 2 5" xfId="20084" xr:uid="{00000000-0005-0000-0000-0000744E0000}"/>
    <cellStyle name="Normal 2 3 5 3 2 2 2 3" xfId="6635" xr:uid="{00000000-0005-0000-0000-0000EB190000}"/>
    <cellStyle name="Normal 2 3 5 3 2 2 2 3 2" xfId="16687" xr:uid="{00000000-0005-0000-0000-00002F410000}"/>
    <cellStyle name="Normal 2 3 5 3 2 2 2 3 3" xfId="11667" xr:uid="{00000000-0005-0000-0000-0000932D0000}"/>
    <cellStyle name="Normal 2 3 5 3 2 2 2 3 3 3" xfId="26768" xr:uid="{00000000-0005-0000-0000-000090680000}"/>
    <cellStyle name="Normal 2 3 5 3 2 2 2 3 5" xfId="21755" xr:uid="{00000000-0005-0000-0000-0000FB540000}"/>
    <cellStyle name="Normal 2 3 5 3 2 2 2 4" xfId="13345" xr:uid="{00000000-0005-0000-0000-000021340000}"/>
    <cellStyle name="Normal 2 3 5 3 2 2 2 4 3" xfId="28443" xr:uid="{00000000-0005-0000-0000-00001B6F0000}"/>
    <cellStyle name="Normal 2 3 5 3 2 2 2 5" xfId="8324" xr:uid="{00000000-0005-0000-0000-000084200000}"/>
    <cellStyle name="Normal 2 3 5 3 2 2 2 5 3" xfId="23426" xr:uid="{00000000-0005-0000-0000-0000825B0000}"/>
    <cellStyle name="Normal 2 3 5 3 2 2 2 7" xfId="18413" xr:uid="{00000000-0005-0000-0000-0000ED470000}"/>
    <cellStyle name="Normal 2 3 5 3 2 2 3" xfId="4106" xr:uid="{00000000-0005-0000-0000-00000A100000}"/>
    <cellStyle name="Normal 2 3 5 3 2 2 3 2" xfId="14180" xr:uid="{00000000-0005-0000-0000-000064370000}"/>
    <cellStyle name="Normal 2 3 5 3 2 2 3 2 3" xfId="29278" xr:uid="{00000000-0005-0000-0000-00005E720000}"/>
    <cellStyle name="Normal 2 3 5 3 2 2 3 3" xfId="9160" xr:uid="{00000000-0005-0000-0000-0000C8230000}"/>
    <cellStyle name="Normal 2 3 5 3 2 2 3 3 3" xfId="24261" xr:uid="{00000000-0005-0000-0000-0000C55E0000}"/>
    <cellStyle name="Normal 2 3 5 3 2 2 3 5" xfId="19248" xr:uid="{00000000-0005-0000-0000-0000304B0000}"/>
    <cellStyle name="Normal 2 3 5 3 2 2 4" xfId="5799" xr:uid="{00000000-0005-0000-0000-0000A7160000}"/>
    <cellStyle name="Normal 2 3 5 3 2 2 4 2" xfId="15851" xr:uid="{00000000-0005-0000-0000-0000EB3D0000}"/>
    <cellStyle name="Normal 2 3 5 3 2 2 4 3" xfId="10831" xr:uid="{00000000-0005-0000-0000-00004F2A0000}"/>
    <cellStyle name="Normal 2 3 5 3 2 2 4 3 3" xfId="25932" xr:uid="{00000000-0005-0000-0000-00004C650000}"/>
    <cellStyle name="Normal 2 3 5 3 2 2 4 5" xfId="20919" xr:uid="{00000000-0005-0000-0000-0000B7510000}"/>
    <cellStyle name="Normal 2 3 5 3 2 2 5" xfId="12509" xr:uid="{00000000-0005-0000-0000-0000DD300000}"/>
    <cellStyle name="Normal 2 3 5 3 2 2 5 3" xfId="27607" xr:uid="{00000000-0005-0000-0000-0000D76B0000}"/>
    <cellStyle name="Normal 2 3 5 3 2 2 6" xfId="7488" xr:uid="{00000000-0005-0000-0000-0000401D0000}"/>
    <cellStyle name="Normal 2 3 5 3 2 2 6 3" xfId="22590" xr:uid="{00000000-0005-0000-0000-00003E580000}"/>
    <cellStyle name="Normal 2 3 5 3 2 2 8" xfId="17577" xr:uid="{00000000-0005-0000-0000-0000A9440000}"/>
    <cellStyle name="Normal 2 3 5 3 2 3" xfId="2835" xr:uid="{00000000-0005-0000-0000-0000130B0000}"/>
    <cellStyle name="Normal 2 3 5 3 2 3 2" xfId="4525" xr:uid="{00000000-0005-0000-0000-0000AD110000}"/>
    <cellStyle name="Normal 2 3 5 3 2 3 2 2" xfId="14598" xr:uid="{00000000-0005-0000-0000-000006390000}"/>
    <cellStyle name="Normal 2 3 5 3 2 3 2 2 3" xfId="29696" xr:uid="{00000000-0005-0000-0000-000000740000}"/>
    <cellStyle name="Normal 2 3 5 3 2 3 2 3" xfId="9578" xr:uid="{00000000-0005-0000-0000-00006A250000}"/>
    <cellStyle name="Normal 2 3 5 3 2 3 2 3 3" xfId="24679" xr:uid="{00000000-0005-0000-0000-000067600000}"/>
    <cellStyle name="Normal 2 3 5 3 2 3 2 5" xfId="19666" xr:uid="{00000000-0005-0000-0000-0000D24C0000}"/>
    <cellStyle name="Normal 2 3 5 3 2 3 3" xfId="6217" xr:uid="{00000000-0005-0000-0000-000049180000}"/>
    <cellStyle name="Normal 2 3 5 3 2 3 3 2" xfId="16269" xr:uid="{00000000-0005-0000-0000-00008D3F0000}"/>
    <cellStyle name="Normal 2 3 5 3 2 3 3 3" xfId="11249" xr:uid="{00000000-0005-0000-0000-0000F12B0000}"/>
    <cellStyle name="Normal 2 3 5 3 2 3 3 3 3" xfId="26350" xr:uid="{00000000-0005-0000-0000-0000EE660000}"/>
    <cellStyle name="Normal 2 3 5 3 2 3 3 5" xfId="21337" xr:uid="{00000000-0005-0000-0000-000059530000}"/>
    <cellStyle name="Normal 2 3 5 3 2 3 4" xfId="12927" xr:uid="{00000000-0005-0000-0000-00007F320000}"/>
    <cellStyle name="Normal 2 3 5 3 2 3 4 3" xfId="28025" xr:uid="{00000000-0005-0000-0000-0000796D0000}"/>
    <cellStyle name="Normal 2 3 5 3 2 3 5" xfId="7906" xr:uid="{00000000-0005-0000-0000-0000E21E0000}"/>
    <cellStyle name="Normal 2 3 5 3 2 3 5 3" xfId="23008" xr:uid="{00000000-0005-0000-0000-0000E0590000}"/>
    <cellStyle name="Normal 2 3 5 3 2 3 7" xfId="17995" xr:uid="{00000000-0005-0000-0000-00004B460000}"/>
    <cellStyle name="Normal 2 3 5 3 2 4" xfId="3688" xr:uid="{00000000-0005-0000-0000-0000680E0000}"/>
    <cellStyle name="Normal 2 3 5 3 2 4 2" xfId="13762" xr:uid="{00000000-0005-0000-0000-0000C2350000}"/>
    <cellStyle name="Normal 2 3 5 3 2 4 2 3" xfId="28860" xr:uid="{00000000-0005-0000-0000-0000BC700000}"/>
    <cellStyle name="Normal 2 3 5 3 2 4 3" xfId="8742" xr:uid="{00000000-0005-0000-0000-000026220000}"/>
    <cellStyle name="Normal 2 3 5 3 2 4 3 3" xfId="23843" xr:uid="{00000000-0005-0000-0000-0000235D0000}"/>
    <cellStyle name="Normal 2 3 5 3 2 4 5" xfId="18830" xr:uid="{00000000-0005-0000-0000-00008E490000}"/>
    <cellStyle name="Normal 2 3 5 3 2 5" xfId="5381" xr:uid="{00000000-0005-0000-0000-000005150000}"/>
    <cellStyle name="Normal 2 3 5 3 2 5 2" xfId="15433" xr:uid="{00000000-0005-0000-0000-0000493C0000}"/>
    <cellStyle name="Normal 2 3 5 3 2 5 2 3" xfId="30531" xr:uid="{00000000-0005-0000-0000-000043770000}"/>
    <cellStyle name="Normal 2 3 5 3 2 5 3" xfId="10413" xr:uid="{00000000-0005-0000-0000-0000AD280000}"/>
    <cellStyle name="Normal 2 3 5 3 2 5 3 3" xfId="25514" xr:uid="{00000000-0005-0000-0000-0000AA630000}"/>
    <cellStyle name="Normal 2 3 5 3 2 5 5" xfId="20501" xr:uid="{00000000-0005-0000-0000-000015500000}"/>
    <cellStyle name="Normal 2 3 5 3 2 6" xfId="12091" xr:uid="{00000000-0005-0000-0000-00003B2F0000}"/>
    <cellStyle name="Normal 2 3 5 3 2 6 3" xfId="27189" xr:uid="{00000000-0005-0000-0000-0000356A0000}"/>
    <cellStyle name="Normal 2 3 5 3 2 7" xfId="7070" xr:uid="{00000000-0005-0000-0000-00009E1B0000}"/>
    <cellStyle name="Normal 2 3 5 3 2 7 3" xfId="22172" xr:uid="{00000000-0005-0000-0000-00009C560000}"/>
    <cellStyle name="Normal 2 3 5 3 2 9" xfId="17159" xr:uid="{00000000-0005-0000-0000-000007430000}"/>
    <cellStyle name="Normal 2 3 5 3 3" xfId="2206" xr:uid="{00000000-0005-0000-0000-00009E080000}"/>
    <cellStyle name="Normal 2 3 5 3 3 2" xfId="3045" xr:uid="{00000000-0005-0000-0000-0000E50B0000}"/>
    <cellStyle name="Normal 2 3 5 3 3 2 2" xfId="4735" xr:uid="{00000000-0005-0000-0000-00007F120000}"/>
    <cellStyle name="Normal 2 3 5 3 3 2 2 2" xfId="14808" xr:uid="{00000000-0005-0000-0000-0000D8390000}"/>
    <cellStyle name="Normal 2 3 5 3 3 2 2 2 3" xfId="29906" xr:uid="{00000000-0005-0000-0000-0000D2740000}"/>
    <cellStyle name="Normal 2 3 5 3 3 2 2 3" xfId="9788" xr:uid="{00000000-0005-0000-0000-00003C260000}"/>
    <cellStyle name="Normal 2 3 5 3 3 2 2 3 3" xfId="24889" xr:uid="{00000000-0005-0000-0000-000039610000}"/>
    <cellStyle name="Normal 2 3 5 3 3 2 2 5" xfId="19876" xr:uid="{00000000-0005-0000-0000-0000A44D0000}"/>
    <cellStyle name="Normal 2 3 5 3 3 2 3" xfId="6427" xr:uid="{00000000-0005-0000-0000-00001B190000}"/>
    <cellStyle name="Normal 2 3 5 3 3 2 3 2" xfId="16479" xr:uid="{00000000-0005-0000-0000-00005F400000}"/>
    <cellStyle name="Normal 2 3 5 3 3 2 3 3" xfId="11459" xr:uid="{00000000-0005-0000-0000-0000C32C0000}"/>
    <cellStyle name="Normal 2 3 5 3 3 2 3 3 3" xfId="26560" xr:uid="{00000000-0005-0000-0000-0000C0670000}"/>
    <cellStyle name="Normal 2 3 5 3 3 2 3 5" xfId="21547" xr:uid="{00000000-0005-0000-0000-00002B540000}"/>
    <cellStyle name="Normal 2 3 5 3 3 2 4" xfId="13137" xr:uid="{00000000-0005-0000-0000-000051330000}"/>
    <cellStyle name="Normal 2 3 5 3 3 2 4 3" xfId="28235" xr:uid="{00000000-0005-0000-0000-00004B6E0000}"/>
    <cellStyle name="Normal 2 3 5 3 3 2 5" xfId="8116" xr:uid="{00000000-0005-0000-0000-0000B41F0000}"/>
    <cellStyle name="Normal 2 3 5 3 3 2 5 3" xfId="23218" xr:uid="{00000000-0005-0000-0000-0000B25A0000}"/>
    <cellStyle name="Normal 2 3 5 3 3 2 7" xfId="18205" xr:uid="{00000000-0005-0000-0000-00001D470000}"/>
    <cellStyle name="Normal 2 3 5 3 3 3" xfId="3898" xr:uid="{00000000-0005-0000-0000-00003A0F0000}"/>
    <cellStyle name="Normal 2 3 5 3 3 3 2" xfId="13972" xr:uid="{00000000-0005-0000-0000-000094360000}"/>
    <cellStyle name="Normal 2 3 5 3 3 3 2 3" xfId="29070" xr:uid="{00000000-0005-0000-0000-00008E710000}"/>
    <cellStyle name="Normal 2 3 5 3 3 3 3" xfId="8952" xr:uid="{00000000-0005-0000-0000-0000F8220000}"/>
    <cellStyle name="Normal 2 3 5 3 3 3 3 3" xfId="24053" xr:uid="{00000000-0005-0000-0000-0000F55D0000}"/>
    <cellStyle name="Normal 2 3 5 3 3 3 5" xfId="19040" xr:uid="{00000000-0005-0000-0000-0000604A0000}"/>
    <cellStyle name="Normal 2 3 5 3 3 4" xfId="5591" xr:uid="{00000000-0005-0000-0000-0000D7150000}"/>
    <cellStyle name="Normal 2 3 5 3 3 4 2" xfId="15643" xr:uid="{00000000-0005-0000-0000-00001B3D0000}"/>
    <cellStyle name="Normal 2 3 5 3 3 4 2 3" xfId="30741" xr:uid="{00000000-0005-0000-0000-000015780000}"/>
    <cellStyle name="Normal 2 3 5 3 3 4 3" xfId="10623" xr:uid="{00000000-0005-0000-0000-00007F290000}"/>
    <cellStyle name="Normal 2 3 5 3 3 4 3 3" xfId="25724" xr:uid="{00000000-0005-0000-0000-00007C640000}"/>
    <cellStyle name="Normal 2 3 5 3 3 4 5" xfId="20711" xr:uid="{00000000-0005-0000-0000-0000E7500000}"/>
    <cellStyle name="Normal 2 3 5 3 3 5" xfId="12301" xr:uid="{00000000-0005-0000-0000-00000D300000}"/>
    <cellStyle name="Normal 2 3 5 3 3 5 3" xfId="27399" xr:uid="{00000000-0005-0000-0000-0000076B0000}"/>
    <cellStyle name="Normal 2 3 5 3 3 6" xfId="7280" xr:uid="{00000000-0005-0000-0000-0000701C0000}"/>
    <cellStyle name="Normal 2 3 5 3 3 6 3" xfId="22382" xr:uid="{00000000-0005-0000-0000-00006E570000}"/>
    <cellStyle name="Normal 2 3 5 3 3 8" xfId="17369" xr:uid="{00000000-0005-0000-0000-0000D9430000}"/>
    <cellStyle name="Normal 2 3 5 3 4" xfId="2627" xr:uid="{00000000-0005-0000-0000-0000430A0000}"/>
    <cellStyle name="Normal 2 3 5 3 4 2" xfId="4317" xr:uid="{00000000-0005-0000-0000-0000DD100000}"/>
    <cellStyle name="Normal 2 3 5 3 4 2 2" xfId="14390" xr:uid="{00000000-0005-0000-0000-000036380000}"/>
    <cellStyle name="Normal 2 3 5 3 4 2 2 3" xfId="29488" xr:uid="{00000000-0005-0000-0000-000030730000}"/>
    <cellStyle name="Normal 2 3 5 3 4 2 3" xfId="9370" xr:uid="{00000000-0005-0000-0000-00009A240000}"/>
    <cellStyle name="Normal 2 3 5 3 4 2 3 3" xfId="24471" xr:uid="{00000000-0005-0000-0000-0000975F0000}"/>
    <cellStyle name="Normal 2 3 5 3 4 2 5" xfId="19458" xr:uid="{00000000-0005-0000-0000-0000024C0000}"/>
    <cellStyle name="Normal 2 3 5 3 4 3" xfId="6009" xr:uid="{00000000-0005-0000-0000-000079170000}"/>
    <cellStyle name="Normal 2 3 5 3 4 3 2" xfId="16061" xr:uid="{00000000-0005-0000-0000-0000BD3E0000}"/>
    <cellStyle name="Normal 2 3 5 3 4 3 3" xfId="11041" xr:uid="{00000000-0005-0000-0000-0000212B0000}"/>
    <cellStyle name="Normal 2 3 5 3 4 3 3 3" xfId="26142" xr:uid="{00000000-0005-0000-0000-00001E660000}"/>
    <cellStyle name="Normal 2 3 5 3 4 3 5" xfId="21129" xr:uid="{00000000-0005-0000-0000-000089520000}"/>
    <cellStyle name="Normal 2 3 5 3 4 4" xfId="12719" xr:uid="{00000000-0005-0000-0000-0000AF310000}"/>
    <cellStyle name="Normal 2 3 5 3 4 4 3" xfId="27817" xr:uid="{00000000-0005-0000-0000-0000A96C0000}"/>
    <cellStyle name="Normal 2 3 5 3 4 5" xfId="7698" xr:uid="{00000000-0005-0000-0000-0000121E0000}"/>
    <cellStyle name="Normal 2 3 5 3 4 5 3" xfId="22800" xr:uid="{00000000-0005-0000-0000-000010590000}"/>
    <cellStyle name="Normal 2 3 5 3 4 7" xfId="17787" xr:uid="{00000000-0005-0000-0000-00007B450000}"/>
    <cellStyle name="Normal 2 3 5 3 5" xfId="3480" xr:uid="{00000000-0005-0000-0000-0000980D0000}"/>
    <cellStyle name="Normal 2 3 5 3 5 2" xfId="13554" xr:uid="{00000000-0005-0000-0000-0000F2340000}"/>
    <cellStyle name="Normal 2 3 5 3 5 2 3" xfId="28652" xr:uid="{00000000-0005-0000-0000-0000EC6F0000}"/>
    <cellStyle name="Normal 2 3 5 3 5 3" xfId="8534" xr:uid="{00000000-0005-0000-0000-000056210000}"/>
    <cellStyle name="Normal 2 3 5 3 5 3 3" xfId="23635" xr:uid="{00000000-0005-0000-0000-0000535C0000}"/>
    <cellStyle name="Normal 2 3 5 3 5 5" xfId="18622" xr:uid="{00000000-0005-0000-0000-0000BE480000}"/>
    <cellStyle name="Normal 2 3 5 3 6" xfId="5173" xr:uid="{00000000-0005-0000-0000-000035140000}"/>
    <cellStyle name="Normal 2 3 5 3 6 2" xfId="15225" xr:uid="{00000000-0005-0000-0000-0000793B0000}"/>
    <cellStyle name="Normal 2 3 5 3 6 2 3" xfId="30323" xr:uid="{00000000-0005-0000-0000-000073760000}"/>
    <cellStyle name="Normal 2 3 5 3 6 3" xfId="10205" xr:uid="{00000000-0005-0000-0000-0000DD270000}"/>
    <cellStyle name="Normal 2 3 5 3 6 3 3" xfId="25306" xr:uid="{00000000-0005-0000-0000-0000DA620000}"/>
    <cellStyle name="Normal 2 3 5 3 6 5" xfId="20293" xr:uid="{00000000-0005-0000-0000-0000454F0000}"/>
    <cellStyle name="Normal 2 3 5 3 7" xfId="11883" xr:uid="{00000000-0005-0000-0000-00006B2E0000}"/>
    <cellStyle name="Normal 2 3 5 3 7 3" xfId="26981" xr:uid="{00000000-0005-0000-0000-000065690000}"/>
    <cellStyle name="Normal 2 3 5 3 8" xfId="6862" xr:uid="{00000000-0005-0000-0000-0000CE1A0000}"/>
    <cellStyle name="Normal 2 3 5 3 8 3" xfId="21964" xr:uid="{00000000-0005-0000-0000-0000CC550000}"/>
    <cellStyle name="Normal 2 3 5 4" xfId="1887" xr:uid="{00000000-0005-0000-0000-00005F070000}"/>
    <cellStyle name="Normal 2 3 5 4 2" xfId="2310" xr:uid="{00000000-0005-0000-0000-000006090000}"/>
    <cellStyle name="Normal 2 3 5 4 2 2" xfId="3149" xr:uid="{00000000-0005-0000-0000-00004D0C0000}"/>
    <cellStyle name="Normal 2 3 5 4 2 2 2" xfId="4839" xr:uid="{00000000-0005-0000-0000-0000E7120000}"/>
    <cellStyle name="Normal 2 3 5 4 2 2 2 2" xfId="14912" xr:uid="{00000000-0005-0000-0000-0000403A0000}"/>
    <cellStyle name="Normal 2 3 5 4 2 2 2 2 3" xfId="30010" xr:uid="{00000000-0005-0000-0000-00003A750000}"/>
    <cellStyle name="Normal 2 3 5 4 2 2 2 3" xfId="9892" xr:uid="{00000000-0005-0000-0000-0000A4260000}"/>
    <cellStyle name="Normal 2 3 5 4 2 2 2 3 3" xfId="24993" xr:uid="{00000000-0005-0000-0000-0000A1610000}"/>
    <cellStyle name="Normal 2 3 5 4 2 2 2 5" xfId="19980" xr:uid="{00000000-0005-0000-0000-00000C4E0000}"/>
    <cellStyle name="Normal 2 3 5 4 2 2 3" xfId="6531" xr:uid="{00000000-0005-0000-0000-000083190000}"/>
    <cellStyle name="Normal 2 3 5 4 2 2 3 2" xfId="16583" xr:uid="{00000000-0005-0000-0000-0000C7400000}"/>
    <cellStyle name="Normal 2 3 5 4 2 2 3 3" xfId="11563" xr:uid="{00000000-0005-0000-0000-00002B2D0000}"/>
    <cellStyle name="Normal 2 3 5 4 2 2 3 3 3" xfId="26664" xr:uid="{00000000-0005-0000-0000-000028680000}"/>
    <cellStyle name="Normal 2 3 5 4 2 2 3 5" xfId="21651" xr:uid="{00000000-0005-0000-0000-000093540000}"/>
    <cellStyle name="Normal 2 3 5 4 2 2 4" xfId="13241" xr:uid="{00000000-0005-0000-0000-0000B9330000}"/>
    <cellStyle name="Normal 2 3 5 4 2 2 4 3" xfId="28339" xr:uid="{00000000-0005-0000-0000-0000B36E0000}"/>
    <cellStyle name="Normal 2 3 5 4 2 2 5" xfId="8220" xr:uid="{00000000-0005-0000-0000-00001C200000}"/>
    <cellStyle name="Normal 2 3 5 4 2 2 5 3" xfId="23322" xr:uid="{00000000-0005-0000-0000-00001A5B0000}"/>
    <cellStyle name="Normal 2 3 5 4 2 2 7" xfId="18309" xr:uid="{00000000-0005-0000-0000-000085470000}"/>
    <cellStyle name="Normal 2 3 5 4 2 3" xfId="4002" xr:uid="{00000000-0005-0000-0000-0000A20F0000}"/>
    <cellStyle name="Normal 2 3 5 4 2 3 2" xfId="14076" xr:uid="{00000000-0005-0000-0000-0000FC360000}"/>
    <cellStyle name="Normal 2 3 5 4 2 3 2 3" xfId="29174" xr:uid="{00000000-0005-0000-0000-0000F6710000}"/>
    <cellStyle name="Normal 2 3 5 4 2 3 3" xfId="9056" xr:uid="{00000000-0005-0000-0000-000060230000}"/>
    <cellStyle name="Normal 2 3 5 4 2 3 3 3" xfId="24157" xr:uid="{00000000-0005-0000-0000-00005D5E0000}"/>
    <cellStyle name="Normal 2 3 5 4 2 3 5" xfId="19144" xr:uid="{00000000-0005-0000-0000-0000C84A0000}"/>
    <cellStyle name="Normal 2 3 5 4 2 4" xfId="5695" xr:uid="{00000000-0005-0000-0000-00003F160000}"/>
    <cellStyle name="Normal 2 3 5 4 2 4 2" xfId="15747" xr:uid="{00000000-0005-0000-0000-0000833D0000}"/>
    <cellStyle name="Normal 2 3 5 4 2 4 2 3" xfId="30845" xr:uid="{00000000-0005-0000-0000-00007D780000}"/>
    <cellStyle name="Normal 2 3 5 4 2 4 3" xfId="10727" xr:uid="{00000000-0005-0000-0000-0000E7290000}"/>
    <cellStyle name="Normal 2 3 5 4 2 4 3 3" xfId="25828" xr:uid="{00000000-0005-0000-0000-0000E4640000}"/>
    <cellStyle name="Normal 2 3 5 4 2 4 5" xfId="20815" xr:uid="{00000000-0005-0000-0000-00004F510000}"/>
    <cellStyle name="Normal 2 3 5 4 2 5" xfId="12405" xr:uid="{00000000-0005-0000-0000-000075300000}"/>
    <cellStyle name="Normal 2 3 5 4 2 5 3" xfId="27503" xr:uid="{00000000-0005-0000-0000-00006F6B0000}"/>
    <cellStyle name="Normal 2 3 5 4 2 6" xfId="7384" xr:uid="{00000000-0005-0000-0000-0000D81C0000}"/>
    <cellStyle name="Normal 2 3 5 4 2 6 3" xfId="22486" xr:uid="{00000000-0005-0000-0000-0000D6570000}"/>
    <cellStyle name="Normal 2 3 5 4 2 8" xfId="17473" xr:uid="{00000000-0005-0000-0000-000041440000}"/>
    <cellStyle name="Normal 2 3 5 4 3" xfId="2731" xr:uid="{00000000-0005-0000-0000-0000AB0A0000}"/>
    <cellStyle name="Normal 2 3 5 4 3 2" xfId="4421" xr:uid="{00000000-0005-0000-0000-000045110000}"/>
    <cellStyle name="Normal 2 3 5 4 3 2 2" xfId="14494" xr:uid="{00000000-0005-0000-0000-00009E380000}"/>
    <cellStyle name="Normal 2 3 5 4 3 2 2 3" xfId="29592" xr:uid="{00000000-0005-0000-0000-000098730000}"/>
    <cellStyle name="Normal 2 3 5 4 3 2 3" xfId="9474" xr:uid="{00000000-0005-0000-0000-000002250000}"/>
    <cellStyle name="Normal 2 3 5 4 3 2 3 3" xfId="24575" xr:uid="{00000000-0005-0000-0000-0000FF5F0000}"/>
    <cellStyle name="Normal 2 3 5 4 3 2 5" xfId="19562" xr:uid="{00000000-0005-0000-0000-00006A4C0000}"/>
    <cellStyle name="Normal 2 3 5 4 3 3" xfId="6113" xr:uid="{00000000-0005-0000-0000-0000E1170000}"/>
    <cellStyle name="Normal 2 3 5 4 3 3 2" xfId="16165" xr:uid="{00000000-0005-0000-0000-0000253F0000}"/>
    <cellStyle name="Normal 2 3 5 4 3 3 3" xfId="11145" xr:uid="{00000000-0005-0000-0000-0000892B0000}"/>
    <cellStyle name="Normal 2 3 5 4 3 3 3 3" xfId="26246" xr:uid="{00000000-0005-0000-0000-000086660000}"/>
    <cellStyle name="Normal 2 3 5 4 3 3 5" xfId="21233" xr:uid="{00000000-0005-0000-0000-0000F1520000}"/>
    <cellStyle name="Normal 2 3 5 4 3 4" xfId="12823" xr:uid="{00000000-0005-0000-0000-000017320000}"/>
    <cellStyle name="Normal 2 3 5 4 3 4 3" xfId="27921" xr:uid="{00000000-0005-0000-0000-0000116D0000}"/>
    <cellStyle name="Normal 2 3 5 4 3 5" xfId="7802" xr:uid="{00000000-0005-0000-0000-00007A1E0000}"/>
    <cellStyle name="Normal 2 3 5 4 3 5 3" xfId="22904" xr:uid="{00000000-0005-0000-0000-000078590000}"/>
    <cellStyle name="Normal 2 3 5 4 3 7" xfId="17891" xr:uid="{00000000-0005-0000-0000-0000E3450000}"/>
    <cellStyle name="Normal 2 3 5 4 4" xfId="3584" xr:uid="{00000000-0005-0000-0000-0000000E0000}"/>
    <cellStyle name="Normal 2 3 5 4 4 2" xfId="13658" xr:uid="{00000000-0005-0000-0000-00005A350000}"/>
    <cellStyle name="Normal 2 3 5 4 4 2 3" xfId="28756" xr:uid="{00000000-0005-0000-0000-000054700000}"/>
    <cellStyle name="Normal 2 3 5 4 4 3" xfId="8638" xr:uid="{00000000-0005-0000-0000-0000BE210000}"/>
    <cellStyle name="Normal 2 3 5 4 4 3 3" xfId="23739" xr:uid="{00000000-0005-0000-0000-0000BB5C0000}"/>
    <cellStyle name="Normal 2 3 5 4 4 5" xfId="18726" xr:uid="{00000000-0005-0000-0000-000026490000}"/>
    <cellStyle name="Normal 2 3 5 4 5" xfId="5277" xr:uid="{00000000-0005-0000-0000-00009D140000}"/>
    <cellStyle name="Normal 2 3 5 4 5 2" xfId="15329" xr:uid="{00000000-0005-0000-0000-0000E13B0000}"/>
    <cellStyle name="Normal 2 3 5 4 5 2 3" xfId="30427" xr:uid="{00000000-0005-0000-0000-0000DB760000}"/>
    <cellStyle name="Normal 2 3 5 4 5 3" xfId="10309" xr:uid="{00000000-0005-0000-0000-000045280000}"/>
    <cellStyle name="Normal 2 3 5 4 5 3 3" xfId="25410" xr:uid="{00000000-0005-0000-0000-000042630000}"/>
    <cellStyle name="Normal 2 3 5 4 5 5" xfId="20397" xr:uid="{00000000-0005-0000-0000-0000AD4F0000}"/>
    <cellStyle name="Normal 2 3 5 4 6" xfId="11987" xr:uid="{00000000-0005-0000-0000-0000D32E0000}"/>
    <cellStyle name="Normal 2 3 5 4 6 3" xfId="27085" xr:uid="{00000000-0005-0000-0000-0000CD690000}"/>
    <cellStyle name="Normal 2 3 5 4 7" xfId="6966" xr:uid="{00000000-0005-0000-0000-0000361B0000}"/>
    <cellStyle name="Normal 2 3 5 4 7 3" xfId="22068" xr:uid="{00000000-0005-0000-0000-000034560000}"/>
    <cellStyle name="Normal 2 3 5 4 9" xfId="17055" xr:uid="{00000000-0005-0000-0000-00009F420000}"/>
    <cellStyle name="Normal 2 3 5 5" xfId="2100" xr:uid="{00000000-0005-0000-0000-000034080000}"/>
    <cellStyle name="Normal 2 3 5 5 2" xfId="2941" xr:uid="{00000000-0005-0000-0000-00007D0B0000}"/>
    <cellStyle name="Normal 2 3 5 5 2 2" xfId="4631" xr:uid="{00000000-0005-0000-0000-000017120000}"/>
    <cellStyle name="Normal 2 3 5 5 2 2 2" xfId="14704" xr:uid="{00000000-0005-0000-0000-000070390000}"/>
    <cellStyle name="Normal 2 3 5 5 2 2 2 3" xfId="29802" xr:uid="{00000000-0005-0000-0000-00006A740000}"/>
    <cellStyle name="Normal 2 3 5 5 2 2 3" xfId="9684" xr:uid="{00000000-0005-0000-0000-0000D4250000}"/>
    <cellStyle name="Normal 2 3 5 5 2 2 3 3" xfId="24785" xr:uid="{00000000-0005-0000-0000-0000D1600000}"/>
    <cellStyle name="Normal 2 3 5 5 2 2 5" xfId="19772" xr:uid="{00000000-0005-0000-0000-00003C4D0000}"/>
    <cellStyle name="Normal 2 3 5 5 2 3" xfId="6323" xr:uid="{00000000-0005-0000-0000-0000B3180000}"/>
    <cellStyle name="Normal 2 3 5 5 2 3 2" xfId="16375" xr:uid="{00000000-0005-0000-0000-0000F73F0000}"/>
    <cellStyle name="Normal 2 3 5 5 2 3 3" xfId="11355" xr:uid="{00000000-0005-0000-0000-00005B2C0000}"/>
    <cellStyle name="Normal 2 3 5 5 2 3 3 3" xfId="26456" xr:uid="{00000000-0005-0000-0000-000058670000}"/>
    <cellStyle name="Normal 2 3 5 5 2 3 5" xfId="21443" xr:uid="{00000000-0005-0000-0000-0000C3530000}"/>
    <cellStyle name="Normal 2 3 5 5 2 4" xfId="13033" xr:uid="{00000000-0005-0000-0000-0000E9320000}"/>
    <cellStyle name="Normal 2 3 5 5 2 4 3" xfId="28131" xr:uid="{00000000-0005-0000-0000-0000E36D0000}"/>
    <cellStyle name="Normal 2 3 5 5 2 5" xfId="8012" xr:uid="{00000000-0005-0000-0000-00004C1F0000}"/>
    <cellStyle name="Normal 2 3 5 5 2 5 3" xfId="23114" xr:uid="{00000000-0005-0000-0000-00004A5A0000}"/>
    <cellStyle name="Normal 2 3 5 5 2 7" xfId="18101" xr:uid="{00000000-0005-0000-0000-0000B5460000}"/>
    <cellStyle name="Normal 2 3 5 5 3" xfId="3794" xr:uid="{00000000-0005-0000-0000-0000D20E0000}"/>
    <cellStyle name="Normal 2 3 5 5 3 2" xfId="13868" xr:uid="{00000000-0005-0000-0000-00002C360000}"/>
    <cellStyle name="Normal 2 3 5 5 3 2 3" xfId="28966" xr:uid="{00000000-0005-0000-0000-000026710000}"/>
    <cellStyle name="Normal 2 3 5 5 3 3" xfId="8848" xr:uid="{00000000-0005-0000-0000-000090220000}"/>
    <cellStyle name="Normal 2 3 5 5 3 3 3" xfId="23949" xr:uid="{00000000-0005-0000-0000-00008D5D0000}"/>
    <cellStyle name="Normal 2 3 5 5 3 5" xfId="18936" xr:uid="{00000000-0005-0000-0000-0000F8490000}"/>
    <cellStyle name="Normal 2 3 5 5 4" xfId="5487" xr:uid="{00000000-0005-0000-0000-00006F150000}"/>
    <cellStyle name="Normal 2 3 5 5 4 2" xfId="15539" xr:uid="{00000000-0005-0000-0000-0000B33C0000}"/>
    <cellStyle name="Normal 2 3 5 5 4 2 3" xfId="30637" xr:uid="{00000000-0005-0000-0000-0000AD770000}"/>
    <cellStyle name="Normal 2 3 5 5 4 3" xfId="10519" xr:uid="{00000000-0005-0000-0000-000017290000}"/>
    <cellStyle name="Normal 2 3 5 5 4 3 3" xfId="25620" xr:uid="{00000000-0005-0000-0000-000014640000}"/>
    <cellStyle name="Normal 2 3 5 5 4 5" xfId="20607" xr:uid="{00000000-0005-0000-0000-00007F500000}"/>
    <cellStyle name="Normal 2 3 5 5 5" xfId="12197" xr:uid="{00000000-0005-0000-0000-0000A52F0000}"/>
    <cellStyle name="Normal 2 3 5 5 5 3" xfId="27295" xr:uid="{00000000-0005-0000-0000-00009F6A0000}"/>
    <cellStyle name="Normal 2 3 5 5 6" xfId="7176" xr:uid="{00000000-0005-0000-0000-0000081C0000}"/>
    <cellStyle name="Normal 2 3 5 5 6 3" xfId="22278" xr:uid="{00000000-0005-0000-0000-000006570000}"/>
    <cellStyle name="Normal 2 3 5 5 8" xfId="17265" xr:uid="{00000000-0005-0000-0000-000071430000}"/>
    <cellStyle name="Normal 2 3 5 6" xfId="2521" xr:uid="{00000000-0005-0000-0000-0000D9090000}"/>
    <cellStyle name="Normal 2 3 5 6 2" xfId="4213" xr:uid="{00000000-0005-0000-0000-000075100000}"/>
    <cellStyle name="Normal 2 3 5 6 2 2" xfId="14286" xr:uid="{00000000-0005-0000-0000-0000CE370000}"/>
    <cellStyle name="Normal 2 3 5 6 2 2 3" xfId="29384" xr:uid="{00000000-0005-0000-0000-0000C8720000}"/>
    <cellStyle name="Normal 2 3 5 6 2 3" xfId="9266" xr:uid="{00000000-0005-0000-0000-000032240000}"/>
    <cellStyle name="Normal 2 3 5 6 2 3 3" xfId="24367" xr:uid="{00000000-0005-0000-0000-00002F5F0000}"/>
    <cellStyle name="Normal 2 3 5 6 2 5" xfId="19354" xr:uid="{00000000-0005-0000-0000-00009A4B0000}"/>
    <cellStyle name="Normal 2 3 5 6 3" xfId="5905" xr:uid="{00000000-0005-0000-0000-000011170000}"/>
    <cellStyle name="Normal 2 3 5 6 3 2" xfId="15957" xr:uid="{00000000-0005-0000-0000-0000553E0000}"/>
    <cellStyle name="Normal 2 3 5 6 3 3" xfId="10937" xr:uid="{00000000-0005-0000-0000-0000B92A0000}"/>
    <cellStyle name="Normal 2 3 5 6 3 3 3" xfId="26038" xr:uid="{00000000-0005-0000-0000-0000B6650000}"/>
    <cellStyle name="Normal 2 3 5 6 3 5" xfId="21025" xr:uid="{00000000-0005-0000-0000-000021520000}"/>
    <cellStyle name="Normal 2 3 5 6 4" xfId="12615" xr:uid="{00000000-0005-0000-0000-000047310000}"/>
    <cellStyle name="Normal 2 3 5 6 4 3" xfId="27713" xr:uid="{00000000-0005-0000-0000-0000416C0000}"/>
    <cellStyle name="Normal 2 3 5 6 5" xfId="7594" xr:uid="{00000000-0005-0000-0000-0000AA1D0000}"/>
    <cellStyle name="Normal 2 3 5 6 5 3" xfId="22696" xr:uid="{00000000-0005-0000-0000-0000A8580000}"/>
    <cellStyle name="Normal 2 3 5 6 7" xfId="17683" xr:uid="{00000000-0005-0000-0000-000013450000}"/>
    <cellStyle name="Normal 2 3 5 7" xfId="3372" xr:uid="{00000000-0005-0000-0000-00002C0D0000}"/>
    <cellStyle name="Normal 2 3 5 7 2" xfId="13450" xr:uid="{00000000-0005-0000-0000-00008A340000}"/>
    <cellStyle name="Normal 2 3 5 7 2 3" xfId="28548" xr:uid="{00000000-0005-0000-0000-0000846F0000}"/>
    <cellStyle name="Normal 2 3 5 7 3" xfId="8430" xr:uid="{00000000-0005-0000-0000-0000EE200000}"/>
    <cellStyle name="Normal 2 3 5 7 3 3" xfId="23531" xr:uid="{00000000-0005-0000-0000-0000EB5B0000}"/>
    <cellStyle name="Normal 2 3 5 7 5" xfId="18518" xr:uid="{00000000-0005-0000-0000-000056480000}"/>
    <cellStyle name="Normal 2 3 5 8" xfId="5066" xr:uid="{00000000-0005-0000-0000-0000CA130000}"/>
    <cellStyle name="Normal 2 3 5 8 2" xfId="15121" xr:uid="{00000000-0005-0000-0000-0000113B0000}"/>
    <cellStyle name="Normal 2 3 5 8 2 3" xfId="30219" xr:uid="{00000000-0005-0000-0000-00000B760000}"/>
    <cellStyle name="Normal 2 3 5 8 3" xfId="10101" xr:uid="{00000000-0005-0000-0000-000075270000}"/>
    <cellStyle name="Normal 2 3 5 8 3 3" xfId="25202" xr:uid="{00000000-0005-0000-0000-000072620000}"/>
    <cellStyle name="Normal 2 3 5 8 5" xfId="20189" xr:uid="{00000000-0005-0000-0000-0000DD4E0000}"/>
    <cellStyle name="Normal 2 3 5 9" xfId="11777" xr:uid="{00000000-0005-0000-0000-0000012E0000}"/>
    <cellStyle name="Normal 2 3 5 9 3" xfId="26877" xr:uid="{00000000-0005-0000-0000-0000FD680000}"/>
    <cellStyle name="Normal 2 3 6" xfId="1423" xr:uid="{00000000-0005-0000-0000-00008F050000}"/>
    <cellStyle name="Normal 2 3 6 10" xfId="6753" xr:uid="{00000000-0005-0000-0000-0000611A0000}"/>
    <cellStyle name="Normal 2 3 6 10 3" xfId="21857" xr:uid="{00000000-0005-0000-0000-000061550000}"/>
    <cellStyle name="Normal 2 3 6 12" xfId="16842" xr:uid="{00000000-0005-0000-0000-0000CA410000}"/>
    <cellStyle name="Normal 2 3 6 2" xfId="1717" xr:uid="{00000000-0005-0000-0000-0000B5060000}"/>
    <cellStyle name="Normal 2 3 6 2 11" xfId="16896" xr:uid="{00000000-0005-0000-0000-000000420000}"/>
    <cellStyle name="Normal 2 3 6 2 2" xfId="1825" xr:uid="{00000000-0005-0000-0000-000021070000}"/>
    <cellStyle name="Normal 2 3 6 2 2 10" xfId="17000" xr:uid="{00000000-0005-0000-0000-000068420000}"/>
    <cellStyle name="Normal 2 3 6 2 2 2" xfId="2042" xr:uid="{00000000-0005-0000-0000-0000FA070000}"/>
    <cellStyle name="Normal 2 3 6 2 2 2 2" xfId="2463" xr:uid="{00000000-0005-0000-0000-00009F090000}"/>
    <cellStyle name="Normal 2 3 6 2 2 2 2 2" xfId="3302" xr:uid="{00000000-0005-0000-0000-0000E60C0000}"/>
    <cellStyle name="Normal 2 3 6 2 2 2 2 2 2" xfId="4992" xr:uid="{00000000-0005-0000-0000-000080130000}"/>
    <cellStyle name="Normal 2 3 6 2 2 2 2 2 2 2" xfId="15065" xr:uid="{00000000-0005-0000-0000-0000D93A0000}"/>
    <cellStyle name="Normal 2 3 6 2 2 2 2 2 2 2 3" xfId="30163" xr:uid="{00000000-0005-0000-0000-0000D3750000}"/>
    <cellStyle name="Normal 2 3 6 2 2 2 2 2 2 3" xfId="10045" xr:uid="{00000000-0005-0000-0000-00003D270000}"/>
    <cellStyle name="Normal 2 3 6 2 2 2 2 2 2 3 3" xfId="25146" xr:uid="{00000000-0005-0000-0000-00003A620000}"/>
    <cellStyle name="Normal 2 3 6 2 2 2 2 2 2 5" xfId="20133" xr:uid="{00000000-0005-0000-0000-0000A54E0000}"/>
    <cellStyle name="Normal 2 3 6 2 2 2 2 2 3" xfId="6684" xr:uid="{00000000-0005-0000-0000-00001C1A0000}"/>
    <cellStyle name="Normal 2 3 6 2 2 2 2 2 3 2" xfId="16736" xr:uid="{00000000-0005-0000-0000-000060410000}"/>
    <cellStyle name="Normal 2 3 6 2 2 2 2 2 3 3" xfId="11716" xr:uid="{00000000-0005-0000-0000-0000C42D0000}"/>
    <cellStyle name="Normal 2 3 6 2 2 2 2 2 3 3 3" xfId="26817" xr:uid="{00000000-0005-0000-0000-0000C1680000}"/>
    <cellStyle name="Normal 2 3 6 2 2 2 2 2 3 5" xfId="21804" xr:uid="{00000000-0005-0000-0000-00002C550000}"/>
    <cellStyle name="Normal 2 3 6 2 2 2 2 2 4" xfId="13394" xr:uid="{00000000-0005-0000-0000-000052340000}"/>
    <cellStyle name="Normal 2 3 6 2 2 2 2 2 4 3" xfId="28492" xr:uid="{00000000-0005-0000-0000-00004C6F0000}"/>
    <cellStyle name="Normal 2 3 6 2 2 2 2 2 5" xfId="8373" xr:uid="{00000000-0005-0000-0000-0000B5200000}"/>
    <cellStyle name="Normal 2 3 6 2 2 2 2 2 5 3" xfId="23475" xr:uid="{00000000-0005-0000-0000-0000B35B0000}"/>
    <cellStyle name="Normal 2 3 6 2 2 2 2 2 7" xfId="18462" xr:uid="{00000000-0005-0000-0000-00001E480000}"/>
    <cellStyle name="Normal 2 3 6 2 2 2 2 3" xfId="4155" xr:uid="{00000000-0005-0000-0000-00003B100000}"/>
    <cellStyle name="Normal 2 3 6 2 2 2 2 3 2" xfId="14229" xr:uid="{00000000-0005-0000-0000-000095370000}"/>
    <cellStyle name="Normal 2 3 6 2 2 2 2 3 2 3" xfId="29327" xr:uid="{00000000-0005-0000-0000-00008F720000}"/>
    <cellStyle name="Normal 2 3 6 2 2 2 2 3 3" xfId="9209" xr:uid="{00000000-0005-0000-0000-0000F9230000}"/>
    <cellStyle name="Normal 2 3 6 2 2 2 2 3 3 3" xfId="24310" xr:uid="{00000000-0005-0000-0000-0000F65E0000}"/>
    <cellStyle name="Normal 2 3 6 2 2 2 2 3 5" xfId="19297" xr:uid="{00000000-0005-0000-0000-0000614B0000}"/>
    <cellStyle name="Normal 2 3 6 2 2 2 2 4" xfId="5848" xr:uid="{00000000-0005-0000-0000-0000D8160000}"/>
    <cellStyle name="Normal 2 3 6 2 2 2 2 4 2" xfId="15900" xr:uid="{00000000-0005-0000-0000-00001C3E0000}"/>
    <cellStyle name="Normal 2 3 6 2 2 2 2 4 3" xfId="10880" xr:uid="{00000000-0005-0000-0000-0000802A0000}"/>
    <cellStyle name="Normal 2 3 6 2 2 2 2 4 3 3" xfId="25981" xr:uid="{00000000-0005-0000-0000-00007D650000}"/>
    <cellStyle name="Normal 2 3 6 2 2 2 2 4 5" xfId="20968" xr:uid="{00000000-0005-0000-0000-0000E8510000}"/>
    <cellStyle name="Normal 2 3 6 2 2 2 2 5" xfId="12558" xr:uid="{00000000-0005-0000-0000-00000E310000}"/>
    <cellStyle name="Normal 2 3 6 2 2 2 2 5 3" xfId="27656" xr:uid="{00000000-0005-0000-0000-0000086C0000}"/>
    <cellStyle name="Normal 2 3 6 2 2 2 2 6" xfId="7537" xr:uid="{00000000-0005-0000-0000-0000711D0000}"/>
    <cellStyle name="Normal 2 3 6 2 2 2 2 6 3" xfId="22639" xr:uid="{00000000-0005-0000-0000-00006F580000}"/>
    <cellStyle name="Normal 2 3 6 2 2 2 2 8" xfId="17626" xr:uid="{00000000-0005-0000-0000-0000DA440000}"/>
    <cellStyle name="Normal 2 3 6 2 2 2 3" xfId="2884" xr:uid="{00000000-0005-0000-0000-0000440B0000}"/>
    <cellStyle name="Normal 2 3 6 2 2 2 3 2" xfId="4574" xr:uid="{00000000-0005-0000-0000-0000DE110000}"/>
    <cellStyle name="Normal 2 3 6 2 2 2 3 2 2" xfId="14647" xr:uid="{00000000-0005-0000-0000-000037390000}"/>
    <cellStyle name="Normal 2 3 6 2 2 2 3 2 2 3" xfId="29745" xr:uid="{00000000-0005-0000-0000-000031740000}"/>
    <cellStyle name="Normal 2 3 6 2 2 2 3 2 3" xfId="9627" xr:uid="{00000000-0005-0000-0000-00009B250000}"/>
    <cellStyle name="Normal 2 3 6 2 2 2 3 2 3 3" xfId="24728" xr:uid="{00000000-0005-0000-0000-000098600000}"/>
    <cellStyle name="Normal 2 3 6 2 2 2 3 2 5" xfId="19715" xr:uid="{00000000-0005-0000-0000-0000034D0000}"/>
    <cellStyle name="Normal 2 3 6 2 2 2 3 3" xfId="6266" xr:uid="{00000000-0005-0000-0000-00007A180000}"/>
    <cellStyle name="Normal 2 3 6 2 2 2 3 3 2" xfId="16318" xr:uid="{00000000-0005-0000-0000-0000BE3F0000}"/>
    <cellStyle name="Normal 2 3 6 2 2 2 3 3 3" xfId="11298" xr:uid="{00000000-0005-0000-0000-0000222C0000}"/>
    <cellStyle name="Normal 2 3 6 2 2 2 3 3 3 3" xfId="26399" xr:uid="{00000000-0005-0000-0000-00001F670000}"/>
    <cellStyle name="Normal 2 3 6 2 2 2 3 3 5" xfId="21386" xr:uid="{00000000-0005-0000-0000-00008A530000}"/>
    <cellStyle name="Normal 2 3 6 2 2 2 3 4" xfId="12976" xr:uid="{00000000-0005-0000-0000-0000B0320000}"/>
    <cellStyle name="Normal 2 3 6 2 2 2 3 4 3" xfId="28074" xr:uid="{00000000-0005-0000-0000-0000AA6D0000}"/>
    <cellStyle name="Normal 2 3 6 2 2 2 3 5" xfId="7955" xr:uid="{00000000-0005-0000-0000-0000131F0000}"/>
    <cellStyle name="Normal 2 3 6 2 2 2 3 5 3" xfId="23057" xr:uid="{00000000-0005-0000-0000-0000115A0000}"/>
    <cellStyle name="Normal 2 3 6 2 2 2 3 7" xfId="18044" xr:uid="{00000000-0005-0000-0000-00007C460000}"/>
    <cellStyle name="Normal 2 3 6 2 2 2 4" xfId="3737" xr:uid="{00000000-0005-0000-0000-0000990E0000}"/>
    <cellStyle name="Normal 2 3 6 2 2 2 4 2" xfId="13811" xr:uid="{00000000-0005-0000-0000-0000F3350000}"/>
    <cellStyle name="Normal 2 3 6 2 2 2 4 2 3" xfId="28909" xr:uid="{00000000-0005-0000-0000-0000ED700000}"/>
    <cellStyle name="Normal 2 3 6 2 2 2 4 3" xfId="8791" xr:uid="{00000000-0005-0000-0000-000057220000}"/>
    <cellStyle name="Normal 2 3 6 2 2 2 4 3 3" xfId="23892" xr:uid="{00000000-0005-0000-0000-0000545D0000}"/>
    <cellStyle name="Normal 2 3 6 2 2 2 4 5" xfId="18879" xr:uid="{00000000-0005-0000-0000-0000BF490000}"/>
    <cellStyle name="Normal 2 3 6 2 2 2 5" xfId="5430" xr:uid="{00000000-0005-0000-0000-000036150000}"/>
    <cellStyle name="Normal 2 3 6 2 2 2 5 2" xfId="15482" xr:uid="{00000000-0005-0000-0000-00007A3C0000}"/>
    <cellStyle name="Normal 2 3 6 2 2 2 5 2 3" xfId="30580" xr:uid="{00000000-0005-0000-0000-000074770000}"/>
    <cellStyle name="Normal 2 3 6 2 2 2 5 3" xfId="10462" xr:uid="{00000000-0005-0000-0000-0000DE280000}"/>
    <cellStyle name="Normal 2 3 6 2 2 2 5 3 3" xfId="25563" xr:uid="{00000000-0005-0000-0000-0000DB630000}"/>
    <cellStyle name="Normal 2 3 6 2 2 2 5 5" xfId="20550" xr:uid="{00000000-0005-0000-0000-000046500000}"/>
    <cellStyle name="Normal 2 3 6 2 2 2 6" xfId="12140" xr:uid="{00000000-0005-0000-0000-00006C2F0000}"/>
    <cellStyle name="Normal 2 3 6 2 2 2 6 3" xfId="27238" xr:uid="{00000000-0005-0000-0000-0000666A0000}"/>
    <cellStyle name="Normal 2 3 6 2 2 2 7" xfId="7119" xr:uid="{00000000-0005-0000-0000-0000CF1B0000}"/>
    <cellStyle name="Normal 2 3 6 2 2 2 7 3" xfId="22221" xr:uid="{00000000-0005-0000-0000-0000CD560000}"/>
    <cellStyle name="Normal 2 3 6 2 2 2 9" xfId="17208" xr:uid="{00000000-0005-0000-0000-000038430000}"/>
    <cellStyle name="Normal 2 3 6 2 2 3" xfId="2255" xr:uid="{00000000-0005-0000-0000-0000CF080000}"/>
    <cellStyle name="Normal 2 3 6 2 2 3 2" xfId="3094" xr:uid="{00000000-0005-0000-0000-0000160C0000}"/>
    <cellStyle name="Normal 2 3 6 2 2 3 2 2" xfId="4784" xr:uid="{00000000-0005-0000-0000-0000B0120000}"/>
    <cellStyle name="Normal 2 3 6 2 2 3 2 2 2" xfId="14857" xr:uid="{00000000-0005-0000-0000-0000093A0000}"/>
    <cellStyle name="Normal 2 3 6 2 2 3 2 2 2 3" xfId="29955" xr:uid="{00000000-0005-0000-0000-000003750000}"/>
    <cellStyle name="Normal 2 3 6 2 2 3 2 2 3" xfId="9837" xr:uid="{00000000-0005-0000-0000-00006D260000}"/>
    <cellStyle name="Normal 2 3 6 2 2 3 2 2 3 3" xfId="24938" xr:uid="{00000000-0005-0000-0000-00006A610000}"/>
    <cellStyle name="Normal 2 3 6 2 2 3 2 2 5" xfId="19925" xr:uid="{00000000-0005-0000-0000-0000D54D0000}"/>
    <cellStyle name="Normal 2 3 6 2 2 3 2 3" xfId="6476" xr:uid="{00000000-0005-0000-0000-00004C190000}"/>
    <cellStyle name="Normal 2 3 6 2 2 3 2 3 2" xfId="16528" xr:uid="{00000000-0005-0000-0000-000090400000}"/>
    <cellStyle name="Normal 2 3 6 2 2 3 2 3 3" xfId="11508" xr:uid="{00000000-0005-0000-0000-0000F42C0000}"/>
    <cellStyle name="Normal 2 3 6 2 2 3 2 3 3 3" xfId="26609" xr:uid="{00000000-0005-0000-0000-0000F1670000}"/>
    <cellStyle name="Normal 2 3 6 2 2 3 2 3 5" xfId="21596" xr:uid="{00000000-0005-0000-0000-00005C540000}"/>
    <cellStyle name="Normal 2 3 6 2 2 3 2 4" xfId="13186" xr:uid="{00000000-0005-0000-0000-000082330000}"/>
    <cellStyle name="Normal 2 3 6 2 2 3 2 4 3" xfId="28284" xr:uid="{00000000-0005-0000-0000-00007C6E0000}"/>
    <cellStyle name="Normal 2 3 6 2 2 3 2 5" xfId="8165" xr:uid="{00000000-0005-0000-0000-0000E51F0000}"/>
    <cellStyle name="Normal 2 3 6 2 2 3 2 5 3" xfId="23267" xr:uid="{00000000-0005-0000-0000-0000E35A0000}"/>
    <cellStyle name="Normal 2 3 6 2 2 3 2 7" xfId="18254" xr:uid="{00000000-0005-0000-0000-00004E470000}"/>
    <cellStyle name="Normal 2 3 6 2 2 3 3" xfId="3947" xr:uid="{00000000-0005-0000-0000-00006B0F0000}"/>
    <cellStyle name="Normal 2 3 6 2 2 3 3 2" xfId="14021" xr:uid="{00000000-0005-0000-0000-0000C5360000}"/>
    <cellStyle name="Normal 2 3 6 2 2 3 3 2 3" xfId="29119" xr:uid="{00000000-0005-0000-0000-0000BF710000}"/>
    <cellStyle name="Normal 2 3 6 2 2 3 3 3" xfId="9001" xr:uid="{00000000-0005-0000-0000-000029230000}"/>
    <cellStyle name="Normal 2 3 6 2 2 3 3 3 3" xfId="24102" xr:uid="{00000000-0005-0000-0000-0000265E0000}"/>
    <cellStyle name="Normal 2 3 6 2 2 3 3 5" xfId="19089" xr:uid="{00000000-0005-0000-0000-0000914A0000}"/>
    <cellStyle name="Normal 2 3 6 2 2 3 4" xfId="5640" xr:uid="{00000000-0005-0000-0000-000008160000}"/>
    <cellStyle name="Normal 2 3 6 2 2 3 4 2" xfId="15692" xr:uid="{00000000-0005-0000-0000-00004C3D0000}"/>
    <cellStyle name="Normal 2 3 6 2 2 3 4 2 3" xfId="30790" xr:uid="{00000000-0005-0000-0000-000046780000}"/>
    <cellStyle name="Normal 2 3 6 2 2 3 4 3" xfId="10672" xr:uid="{00000000-0005-0000-0000-0000B0290000}"/>
    <cellStyle name="Normal 2 3 6 2 2 3 4 3 3" xfId="25773" xr:uid="{00000000-0005-0000-0000-0000AD640000}"/>
    <cellStyle name="Normal 2 3 6 2 2 3 4 5" xfId="20760" xr:uid="{00000000-0005-0000-0000-000018510000}"/>
    <cellStyle name="Normal 2 3 6 2 2 3 5" xfId="12350" xr:uid="{00000000-0005-0000-0000-00003E300000}"/>
    <cellStyle name="Normal 2 3 6 2 2 3 5 3" xfId="27448" xr:uid="{00000000-0005-0000-0000-0000386B0000}"/>
    <cellStyle name="Normal 2 3 6 2 2 3 6" xfId="7329" xr:uid="{00000000-0005-0000-0000-0000A11C0000}"/>
    <cellStyle name="Normal 2 3 6 2 2 3 6 3" xfId="22431" xr:uid="{00000000-0005-0000-0000-00009F570000}"/>
    <cellStyle name="Normal 2 3 6 2 2 3 8" xfId="17418" xr:uid="{00000000-0005-0000-0000-00000A440000}"/>
    <cellStyle name="Normal 2 3 6 2 2 4" xfId="2676" xr:uid="{00000000-0005-0000-0000-0000740A0000}"/>
    <cellStyle name="Normal 2 3 6 2 2 4 2" xfId="4366" xr:uid="{00000000-0005-0000-0000-00000E110000}"/>
    <cellStyle name="Normal 2 3 6 2 2 4 2 2" xfId="14439" xr:uid="{00000000-0005-0000-0000-000067380000}"/>
    <cellStyle name="Normal 2 3 6 2 2 4 2 2 3" xfId="29537" xr:uid="{00000000-0005-0000-0000-000061730000}"/>
    <cellStyle name="Normal 2 3 6 2 2 4 2 3" xfId="9419" xr:uid="{00000000-0005-0000-0000-0000CB240000}"/>
    <cellStyle name="Normal 2 3 6 2 2 4 2 3 3" xfId="24520" xr:uid="{00000000-0005-0000-0000-0000C85F0000}"/>
    <cellStyle name="Normal 2 3 6 2 2 4 2 5" xfId="19507" xr:uid="{00000000-0005-0000-0000-0000334C0000}"/>
    <cellStyle name="Normal 2 3 6 2 2 4 3" xfId="6058" xr:uid="{00000000-0005-0000-0000-0000AA170000}"/>
    <cellStyle name="Normal 2 3 6 2 2 4 3 2" xfId="16110" xr:uid="{00000000-0005-0000-0000-0000EE3E0000}"/>
    <cellStyle name="Normal 2 3 6 2 2 4 3 3" xfId="11090" xr:uid="{00000000-0005-0000-0000-0000522B0000}"/>
    <cellStyle name="Normal 2 3 6 2 2 4 3 3 3" xfId="26191" xr:uid="{00000000-0005-0000-0000-00004F660000}"/>
    <cellStyle name="Normal 2 3 6 2 2 4 3 5" xfId="21178" xr:uid="{00000000-0005-0000-0000-0000BA520000}"/>
    <cellStyle name="Normal 2 3 6 2 2 4 4" xfId="12768" xr:uid="{00000000-0005-0000-0000-0000E0310000}"/>
    <cellStyle name="Normal 2 3 6 2 2 4 4 3" xfId="27866" xr:uid="{00000000-0005-0000-0000-0000DA6C0000}"/>
    <cellStyle name="Normal 2 3 6 2 2 4 5" xfId="7747" xr:uid="{00000000-0005-0000-0000-0000431E0000}"/>
    <cellStyle name="Normal 2 3 6 2 2 4 5 3" xfId="22849" xr:uid="{00000000-0005-0000-0000-000041590000}"/>
    <cellStyle name="Normal 2 3 6 2 2 4 7" xfId="17836" xr:uid="{00000000-0005-0000-0000-0000AC450000}"/>
    <cellStyle name="Normal 2 3 6 2 2 5" xfId="3529" xr:uid="{00000000-0005-0000-0000-0000C90D0000}"/>
    <cellStyle name="Normal 2 3 6 2 2 5 2" xfId="13603" xr:uid="{00000000-0005-0000-0000-000023350000}"/>
    <cellStyle name="Normal 2 3 6 2 2 5 2 3" xfId="28701" xr:uid="{00000000-0005-0000-0000-00001D700000}"/>
    <cellStyle name="Normal 2 3 6 2 2 5 3" xfId="8583" xr:uid="{00000000-0005-0000-0000-000087210000}"/>
    <cellStyle name="Normal 2 3 6 2 2 5 3 3" xfId="23684" xr:uid="{00000000-0005-0000-0000-0000845C0000}"/>
    <cellStyle name="Normal 2 3 6 2 2 5 5" xfId="18671" xr:uid="{00000000-0005-0000-0000-0000EF480000}"/>
    <cellStyle name="Normal 2 3 6 2 2 6" xfId="5222" xr:uid="{00000000-0005-0000-0000-000066140000}"/>
    <cellStyle name="Normal 2 3 6 2 2 6 2" xfId="15274" xr:uid="{00000000-0005-0000-0000-0000AA3B0000}"/>
    <cellStyle name="Normal 2 3 6 2 2 6 2 3" xfId="30372" xr:uid="{00000000-0005-0000-0000-0000A4760000}"/>
    <cellStyle name="Normal 2 3 6 2 2 6 3" xfId="10254" xr:uid="{00000000-0005-0000-0000-00000E280000}"/>
    <cellStyle name="Normal 2 3 6 2 2 6 3 3" xfId="25355" xr:uid="{00000000-0005-0000-0000-00000B630000}"/>
    <cellStyle name="Normal 2 3 6 2 2 6 5" xfId="20342" xr:uid="{00000000-0005-0000-0000-0000764F0000}"/>
    <cellStyle name="Normal 2 3 6 2 2 7" xfId="11932" xr:uid="{00000000-0005-0000-0000-00009C2E0000}"/>
    <cellStyle name="Normal 2 3 6 2 2 7 3" xfId="27030" xr:uid="{00000000-0005-0000-0000-000096690000}"/>
    <cellStyle name="Normal 2 3 6 2 2 8" xfId="6911" xr:uid="{00000000-0005-0000-0000-0000FF1A0000}"/>
    <cellStyle name="Normal 2 3 6 2 2 8 3" xfId="22013" xr:uid="{00000000-0005-0000-0000-0000FD550000}"/>
    <cellStyle name="Normal 2 3 6 2 3" xfId="1938" xr:uid="{00000000-0005-0000-0000-000092070000}"/>
    <cellStyle name="Normal 2 3 6 2 3 2" xfId="2359" xr:uid="{00000000-0005-0000-0000-000037090000}"/>
    <cellStyle name="Normal 2 3 6 2 3 2 2" xfId="3198" xr:uid="{00000000-0005-0000-0000-00007E0C0000}"/>
    <cellStyle name="Normal 2 3 6 2 3 2 2 2" xfId="4888" xr:uid="{00000000-0005-0000-0000-000018130000}"/>
    <cellStyle name="Normal 2 3 6 2 3 2 2 2 2" xfId="14961" xr:uid="{00000000-0005-0000-0000-0000713A0000}"/>
    <cellStyle name="Normal 2 3 6 2 3 2 2 2 2 3" xfId="30059" xr:uid="{00000000-0005-0000-0000-00006B750000}"/>
    <cellStyle name="Normal 2 3 6 2 3 2 2 2 3" xfId="9941" xr:uid="{00000000-0005-0000-0000-0000D5260000}"/>
    <cellStyle name="Normal 2 3 6 2 3 2 2 2 3 3" xfId="25042" xr:uid="{00000000-0005-0000-0000-0000D2610000}"/>
    <cellStyle name="Normal 2 3 6 2 3 2 2 2 5" xfId="20029" xr:uid="{00000000-0005-0000-0000-00003D4E0000}"/>
    <cellStyle name="Normal 2 3 6 2 3 2 2 3" xfId="6580" xr:uid="{00000000-0005-0000-0000-0000B4190000}"/>
    <cellStyle name="Normal 2 3 6 2 3 2 2 3 2" xfId="16632" xr:uid="{00000000-0005-0000-0000-0000F8400000}"/>
    <cellStyle name="Normal 2 3 6 2 3 2 2 3 3" xfId="11612" xr:uid="{00000000-0005-0000-0000-00005C2D0000}"/>
    <cellStyle name="Normal 2 3 6 2 3 2 2 3 3 3" xfId="26713" xr:uid="{00000000-0005-0000-0000-000059680000}"/>
    <cellStyle name="Normal 2 3 6 2 3 2 2 3 5" xfId="21700" xr:uid="{00000000-0005-0000-0000-0000C4540000}"/>
    <cellStyle name="Normal 2 3 6 2 3 2 2 4" xfId="13290" xr:uid="{00000000-0005-0000-0000-0000EA330000}"/>
    <cellStyle name="Normal 2 3 6 2 3 2 2 4 3" xfId="28388" xr:uid="{00000000-0005-0000-0000-0000E46E0000}"/>
    <cellStyle name="Normal 2 3 6 2 3 2 2 5" xfId="8269" xr:uid="{00000000-0005-0000-0000-00004D200000}"/>
    <cellStyle name="Normal 2 3 6 2 3 2 2 5 3" xfId="23371" xr:uid="{00000000-0005-0000-0000-00004B5B0000}"/>
    <cellStyle name="Normal 2 3 6 2 3 2 2 7" xfId="18358" xr:uid="{00000000-0005-0000-0000-0000B6470000}"/>
    <cellStyle name="Normal 2 3 6 2 3 2 3" xfId="4051" xr:uid="{00000000-0005-0000-0000-0000D30F0000}"/>
    <cellStyle name="Normal 2 3 6 2 3 2 3 2" xfId="14125" xr:uid="{00000000-0005-0000-0000-00002D370000}"/>
    <cellStyle name="Normal 2 3 6 2 3 2 3 2 3" xfId="29223" xr:uid="{00000000-0005-0000-0000-000027720000}"/>
    <cellStyle name="Normal 2 3 6 2 3 2 3 3" xfId="9105" xr:uid="{00000000-0005-0000-0000-000091230000}"/>
    <cellStyle name="Normal 2 3 6 2 3 2 3 3 3" xfId="24206" xr:uid="{00000000-0005-0000-0000-00008E5E0000}"/>
    <cellStyle name="Normal 2 3 6 2 3 2 3 5" xfId="19193" xr:uid="{00000000-0005-0000-0000-0000F94A0000}"/>
    <cellStyle name="Normal 2 3 6 2 3 2 4" xfId="5744" xr:uid="{00000000-0005-0000-0000-000070160000}"/>
    <cellStyle name="Normal 2 3 6 2 3 2 4 2" xfId="15796" xr:uid="{00000000-0005-0000-0000-0000B43D0000}"/>
    <cellStyle name="Normal 2 3 6 2 3 2 4 2 3" xfId="30894" xr:uid="{00000000-0005-0000-0000-0000AE780000}"/>
    <cellStyle name="Normal 2 3 6 2 3 2 4 3" xfId="10776" xr:uid="{00000000-0005-0000-0000-0000182A0000}"/>
    <cellStyle name="Normal 2 3 6 2 3 2 4 3 3" xfId="25877" xr:uid="{00000000-0005-0000-0000-000015650000}"/>
    <cellStyle name="Normal 2 3 6 2 3 2 4 5" xfId="20864" xr:uid="{00000000-0005-0000-0000-000080510000}"/>
    <cellStyle name="Normal 2 3 6 2 3 2 5" xfId="12454" xr:uid="{00000000-0005-0000-0000-0000A6300000}"/>
    <cellStyle name="Normal 2 3 6 2 3 2 5 3" xfId="27552" xr:uid="{00000000-0005-0000-0000-0000A06B0000}"/>
    <cellStyle name="Normal 2 3 6 2 3 2 6" xfId="7433" xr:uid="{00000000-0005-0000-0000-0000091D0000}"/>
    <cellStyle name="Normal 2 3 6 2 3 2 6 3" xfId="22535" xr:uid="{00000000-0005-0000-0000-000007580000}"/>
    <cellStyle name="Normal 2 3 6 2 3 2 8" xfId="17522" xr:uid="{00000000-0005-0000-0000-000072440000}"/>
    <cellStyle name="Normal 2 3 6 2 3 3" xfId="2780" xr:uid="{00000000-0005-0000-0000-0000DC0A0000}"/>
    <cellStyle name="Normal 2 3 6 2 3 3 2" xfId="4470" xr:uid="{00000000-0005-0000-0000-000076110000}"/>
    <cellStyle name="Normal 2 3 6 2 3 3 2 2" xfId="14543" xr:uid="{00000000-0005-0000-0000-0000CF380000}"/>
    <cellStyle name="Normal 2 3 6 2 3 3 2 2 3" xfId="29641" xr:uid="{00000000-0005-0000-0000-0000C9730000}"/>
    <cellStyle name="Normal 2 3 6 2 3 3 2 3" xfId="9523" xr:uid="{00000000-0005-0000-0000-000033250000}"/>
    <cellStyle name="Normal 2 3 6 2 3 3 2 3 3" xfId="24624" xr:uid="{00000000-0005-0000-0000-000030600000}"/>
    <cellStyle name="Normal 2 3 6 2 3 3 2 5" xfId="19611" xr:uid="{00000000-0005-0000-0000-00009B4C0000}"/>
    <cellStyle name="Normal 2 3 6 2 3 3 3" xfId="6162" xr:uid="{00000000-0005-0000-0000-000012180000}"/>
    <cellStyle name="Normal 2 3 6 2 3 3 3 2" xfId="16214" xr:uid="{00000000-0005-0000-0000-0000563F0000}"/>
    <cellStyle name="Normal 2 3 6 2 3 3 3 3" xfId="11194" xr:uid="{00000000-0005-0000-0000-0000BA2B0000}"/>
    <cellStyle name="Normal 2 3 6 2 3 3 3 3 3" xfId="26295" xr:uid="{00000000-0005-0000-0000-0000B7660000}"/>
    <cellStyle name="Normal 2 3 6 2 3 3 3 5" xfId="21282" xr:uid="{00000000-0005-0000-0000-000022530000}"/>
    <cellStyle name="Normal 2 3 6 2 3 3 4" xfId="12872" xr:uid="{00000000-0005-0000-0000-000048320000}"/>
    <cellStyle name="Normal 2 3 6 2 3 3 4 3" xfId="27970" xr:uid="{00000000-0005-0000-0000-0000426D0000}"/>
    <cellStyle name="Normal 2 3 6 2 3 3 5" xfId="7851" xr:uid="{00000000-0005-0000-0000-0000AB1E0000}"/>
    <cellStyle name="Normal 2 3 6 2 3 3 5 3" xfId="22953" xr:uid="{00000000-0005-0000-0000-0000A9590000}"/>
    <cellStyle name="Normal 2 3 6 2 3 3 7" xfId="17940" xr:uid="{00000000-0005-0000-0000-000014460000}"/>
    <cellStyle name="Normal 2 3 6 2 3 4" xfId="3633" xr:uid="{00000000-0005-0000-0000-0000310E0000}"/>
    <cellStyle name="Normal 2 3 6 2 3 4 2" xfId="13707" xr:uid="{00000000-0005-0000-0000-00008B350000}"/>
    <cellStyle name="Normal 2 3 6 2 3 4 2 3" xfId="28805" xr:uid="{00000000-0005-0000-0000-000085700000}"/>
    <cellStyle name="Normal 2 3 6 2 3 4 3" xfId="8687" xr:uid="{00000000-0005-0000-0000-0000EF210000}"/>
    <cellStyle name="Normal 2 3 6 2 3 4 3 3" xfId="23788" xr:uid="{00000000-0005-0000-0000-0000EC5C0000}"/>
    <cellStyle name="Normal 2 3 6 2 3 4 5" xfId="18775" xr:uid="{00000000-0005-0000-0000-000057490000}"/>
    <cellStyle name="Normal 2 3 6 2 3 5" xfId="5326" xr:uid="{00000000-0005-0000-0000-0000CE140000}"/>
    <cellStyle name="Normal 2 3 6 2 3 5 2" xfId="15378" xr:uid="{00000000-0005-0000-0000-0000123C0000}"/>
    <cellStyle name="Normal 2 3 6 2 3 5 2 3" xfId="30476" xr:uid="{00000000-0005-0000-0000-00000C770000}"/>
    <cellStyle name="Normal 2 3 6 2 3 5 3" xfId="10358" xr:uid="{00000000-0005-0000-0000-000076280000}"/>
    <cellStyle name="Normal 2 3 6 2 3 5 3 3" xfId="25459" xr:uid="{00000000-0005-0000-0000-000073630000}"/>
    <cellStyle name="Normal 2 3 6 2 3 5 5" xfId="20446" xr:uid="{00000000-0005-0000-0000-0000DE4F0000}"/>
    <cellStyle name="Normal 2 3 6 2 3 6" xfId="12036" xr:uid="{00000000-0005-0000-0000-0000042F0000}"/>
    <cellStyle name="Normal 2 3 6 2 3 6 3" xfId="27134" xr:uid="{00000000-0005-0000-0000-0000FE690000}"/>
    <cellStyle name="Normal 2 3 6 2 3 7" xfId="7015" xr:uid="{00000000-0005-0000-0000-0000671B0000}"/>
    <cellStyle name="Normal 2 3 6 2 3 7 3" xfId="22117" xr:uid="{00000000-0005-0000-0000-000065560000}"/>
    <cellStyle name="Normal 2 3 6 2 3 9" xfId="17104" xr:uid="{00000000-0005-0000-0000-0000D0420000}"/>
    <cellStyle name="Normal 2 3 6 2 4" xfId="2151" xr:uid="{00000000-0005-0000-0000-000067080000}"/>
    <cellStyle name="Normal 2 3 6 2 4 2" xfId="2990" xr:uid="{00000000-0005-0000-0000-0000AE0B0000}"/>
    <cellStyle name="Normal 2 3 6 2 4 2 2" xfId="4680" xr:uid="{00000000-0005-0000-0000-000048120000}"/>
    <cellStyle name="Normal 2 3 6 2 4 2 2 2" xfId="14753" xr:uid="{00000000-0005-0000-0000-0000A1390000}"/>
    <cellStyle name="Normal 2 3 6 2 4 2 2 2 3" xfId="29851" xr:uid="{00000000-0005-0000-0000-00009B740000}"/>
    <cellStyle name="Normal 2 3 6 2 4 2 2 3" xfId="9733" xr:uid="{00000000-0005-0000-0000-000005260000}"/>
    <cellStyle name="Normal 2 3 6 2 4 2 2 3 3" xfId="24834" xr:uid="{00000000-0005-0000-0000-000002610000}"/>
    <cellStyle name="Normal 2 3 6 2 4 2 2 5" xfId="19821" xr:uid="{00000000-0005-0000-0000-00006D4D0000}"/>
    <cellStyle name="Normal 2 3 6 2 4 2 3" xfId="6372" xr:uid="{00000000-0005-0000-0000-0000E4180000}"/>
    <cellStyle name="Normal 2 3 6 2 4 2 3 2" xfId="16424" xr:uid="{00000000-0005-0000-0000-000028400000}"/>
    <cellStyle name="Normal 2 3 6 2 4 2 3 3" xfId="11404" xr:uid="{00000000-0005-0000-0000-00008C2C0000}"/>
    <cellStyle name="Normal 2 3 6 2 4 2 3 3 3" xfId="26505" xr:uid="{00000000-0005-0000-0000-000089670000}"/>
    <cellStyle name="Normal 2 3 6 2 4 2 3 5" xfId="21492" xr:uid="{00000000-0005-0000-0000-0000F4530000}"/>
    <cellStyle name="Normal 2 3 6 2 4 2 4" xfId="13082" xr:uid="{00000000-0005-0000-0000-00001A330000}"/>
    <cellStyle name="Normal 2 3 6 2 4 2 4 3" xfId="28180" xr:uid="{00000000-0005-0000-0000-0000146E0000}"/>
    <cellStyle name="Normal 2 3 6 2 4 2 5" xfId="8061" xr:uid="{00000000-0005-0000-0000-00007D1F0000}"/>
    <cellStyle name="Normal 2 3 6 2 4 2 5 3" xfId="23163" xr:uid="{00000000-0005-0000-0000-00007B5A0000}"/>
    <cellStyle name="Normal 2 3 6 2 4 2 7" xfId="18150" xr:uid="{00000000-0005-0000-0000-0000E6460000}"/>
    <cellStyle name="Normal 2 3 6 2 4 3" xfId="3843" xr:uid="{00000000-0005-0000-0000-0000030F0000}"/>
    <cellStyle name="Normal 2 3 6 2 4 3 2" xfId="13917" xr:uid="{00000000-0005-0000-0000-00005D360000}"/>
    <cellStyle name="Normal 2 3 6 2 4 3 2 3" xfId="29015" xr:uid="{00000000-0005-0000-0000-000057710000}"/>
    <cellStyle name="Normal 2 3 6 2 4 3 3" xfId="8897" xr:uid="{00000000-0005-0000-0000-0000C1220000}"/>
    <cellStyle name="Normal 2 3 6 2 4 3 3 3" xfId="23998" xr:uid="{00000000-0005-0000-0000-0000BE5D0000}"/>
    <cellStyle name="Normal 2 3 6 2 4 3 5" xfId="18985" xr:uid="{00000000-0005-0000-0000-0000294A0000}"/>
    <cellStyle name="Normal 2 3 6 2 4 4" xfId="5536" xr:uid="{00000000-0005-0000-0000-0000A0150000}"/>
    <cellStyle name="Normal 2 3 6 2 4 4 2" xfId="15588" xr:uid="{00000000-0005-0000-0000-0000E43C0000}"/>
    <cellStyle name="Normal 2 3 6 2 4 4 2 3" xfId="30686" xr:uid="{00000000-0005-0000-0000-0000DE770000}"/>
    <cellStyle name="Normal 2 3 6 2 4 4 3" xfId="10568" xr:uid="{00000000-0005-0000-0000-000048290000}"/>
    <cellStyle name="Normal 2 3 6 2 4 4 3 3" xfId="25669" xr:uid="{00000000-0005-0000-0000-000045640000}"/>
    <cellStyle name="Normal 2 3 6 2 4 4 5" xfId="20656" xr:uid="{00000000-0005-0000-0000-0000B0500000}"/>
    <cellStyle name="Normal 2 3 6 2 4 5" xfId="12246" xr:uid="{00000000-0005-0000-0000-0000D62F0000}"/>
    <cellStyle name="Normal 2 3 6 2 4 5 3" xfId="27344" xr:uid="{00000000-0005-0000-0000-0000D06A0000}"/>
    <cellStyle name="Normal 2 3 6 2 4 6" xfId="7225" xr:uid="{00000000-0005-0000-0000-0000391C0000}"/>
    <cellStyle name="Normal 2 3 6 2 4 6 3" xfId="22327" xr:uid="{00000000-0005-0000-0000-000037570000}"/>
    <cellStyle name="Normal 2 3 6 2 4 8" xfId="17314" xr:uid="{00000000-0005-0000-0000-0000A2430000}"/>
    <cellStyle name="Normal 2 3 6 2 5" xfId="2572" xr:uid="{00000000-0005-0000-0000-00000C0A0000}"/>
    <cellStyle name="Normal 2 3 6 2 5 2" xfId="4262" xr:uid="{00000000-0005-0000-0000-0000A6100000}"/>
    <cellStyle name="Normal 2 3 6 2 5 2 2" xfId="14335" xr:uid="{00000000-0005-0000-0000-0000FF370000}"/>
    <cellStyle name="Normal 2 3 6 2 5 2 2 3" xfId="29433" xr:uid="{00000000-0005-0000-0000-0000F9720000}"/>
    <cellStyle name="Normal 2 3 6 2 5 2 3" xfId="9315" xr:uid="{00000000-0005-0000-0000-000063240000}"/>
    <cellStyle name="Normal 2 3 6 2 5 2 3 3" xfId="24416" xr:uid="{00000000-0005-0000-0000-0000605F0000}"/>
    <cellStyle name="Normal 2 3 6 2 5 2 5" xfId="19403" xr:uid="{00000000-0005-0000-0000-0000CB4B0000}"/>
    <cellStyle name="Normal 2 3 6 2 5 3" xfId="5954" xr:uid="{00000000-0005-0000-0000-000042170000}"/>
    <cellStyle name="Normal 2 3 6 2 5 3 2" xfId="16006" xr:uid="{00000000-0005-0000-0000-0000863E0000}"/>
    <cellStyle name="Normal 2 3 6 2 5 3 3" xfId="10986" xr:uid="{00000000-0005-0000-0000-0000EA2A0000}"/>
    <cellStyle name="Normal 2 3 6 2 5 3 3 3" xfId="26087" xr:uid="{00000000-0005-0000-0000-0000E7650000}"/>
    <cellStyle name="Normal 2 3 6 2 5 3 5" xfId="21074" xr:uid="{00000000-0005-0000-0000-000052520000}"/>
    <cellStyle name="Normal 2 3 6 2 5 4" xfId="12664" xr:uid="{00000000-0005-0000-0000-000078310000}"/>
    <cellStyle name="Normal 2 3 6 2 5 4 3" xfId="27762" xr:uid="{00000000-0005-0000-0000-0000726C0000}"/>
    <cellStyle name="Normal 2 3 6 2 5 5" xfId="7643" xr:uid="{00000000-0005-0000-0000-0000DB1D0000}"/>
    <cellStyle name="Normal 2 3 6 2 5 5 3" xfId="22745" xr:uid="{00000000-0005-0000-0000-0000D9580000}"/>
    <cellStyle name="Normal 2 3 6 2 5 7" xfId="17732" xr:uid="{00000000-0005-0000-0000-000044450000}"/>
    <cellStyle name="Normal 2 3 6 2 6" xfId="3425" xr:uid="{00000000-0005-0000-0000-0000610D0000}"/>
    <cellStyle name="Normal 2 3 6 2 6 2" xfId="13499" xr:uid="{00000000-0005-0000-0000-0000BB340000}"/>
    <cellStyle name="Normal 2 3 6 2 6 2 3" xfId="28597" xr:uid="{00000000-0005-0000-0000-0000B56F0000}"/>
    <cellStyle name="Normal 2 3 6 2 6 3" xfId="8479" xr:uid="{00000000-0005-0000-0000-00001F210000}"/>
    <cellStyle name="Normal 2 3 6 2 6 3 3" xfId="23580" xr:uid="{00000000-0005-0000-0000-00001C5C0000}"/>
    <cellStyle name="Normal 2 3 6 2 6 5" xfId="18567" xr:uid="{00000000-0005-0000-0000-000087480000}"/>
    <cellStyle name="Normal 2 3 6 2 7" xfId="5118" xr:uid="{00000000-0005-0000-0000-0000FE130000}"/>
    <cellStyle name="Normal 2 3 6 2 7 2" xfId="15170" xr:uid="{00000000-0005-0000-0000-0000423B0000}"/>
    <cellStyle name="Normal 2 3 6 2 7 2 3" xfId="30268" xr:uid="{00000000-0005-0000-0000-00003C760000}"/>
    <cellStyle name="Normal 2 3 6 2 7 3" xfId="10150" xr:uid="{00000000-0005-0000-0000-0000A6270000}"/>
    <cellStyle name="Normal 2 3 6 2 7 3 3" xfId="25251" xr:uid="{00000000-0005-0000-0000-0000A3620000}"/>
    <cellStyle name="Normal 2 3 6 2 7 5" xfId="20238" xr:uid="{00000000-0005-0000-0000-00000E4F0000}"/>
    <cellStyle name="Normal 2 3 6 2 8" xfId="11828" xr:uid="{00000000-0005-0000-0000-0000342E0000}"/>
    <cellStyle name="Normal 2 3 6 2 8 3" xfId="26926" xr:uid="{00000000-0005-0000-0000-00002E690000}"/>
    <cellStyle name="Normal 2 3 6 2 9" xfId="6807" xr:uid="{00000000-0005-0000-0000-0000971A0000}"/>
    <cellStyle name="Normal 2 3 6 2 9 3" xfId="21909" xr:uid="{00000000-0005-0000-0000-000095550000}"/>
    <cellStyle name="Normal 2 3 6 3" xfId="1771" xr:uid="{00000000-0005-0000-0000-0000EB060000}"/>
    <cellStyle name="Normal 2 3 6 3 10" xfId="16948" xr:uid="{00000000-0005-0000-0000-000034420000}"/>
    <cellStyle name="Normal 2 3 6 3 2" xfId="1990" xr:uid="{00000000-0005-0000-0000-0000C6070000}"/>
    <cellStyle name="Normal 2 3 6 3 2 2" xfId="2411" xr:uid="{00000000-0005-0000-0000-00006B090000}"/>
    <cellStyle name="Normal 2 3 6 3 2 2 2" xfId="3250" xr:uid="{00000000-0005-0000-0000-0000B20C0000}"/>
    <cellStyle name="Normal 2 3 6 3 2 2 2 2" xfId="4940" xr:uid="{00000000-0005-0000-0000-00004C130000}"/>
    <cellStyle name="Normal 2 3 6 3 2 2 2 2 2" xfId="15013" xr:uid="{00000000-0005-0000-0000-0000A53A0000}"/>
    <cellStyle name="Normal 2 3 6 3 2 2 2 2 2 3" xfId="30111" xr:uid="{00000000-0005-0000-0000-00009F750000}"/>
    <cellStyle name="Normal 2 3 6 3 2 2 2 2 3" xfId="9993" xr:uid="{00000000-0005-0000-0000-000009270000}"/>
    <cellStyle name="Normal 2 3 6 3 2 2 2 2 3 3" xfId="25094" xr:uid="{00000000-0005-0000-0000-000006620000}"/>
    <cellStyle name="Normal 2 3 6 3 2 2 2 2 5" xfId="20081" xr:uid="{00000000-0005-0000-0000-0000714E0000}"/>
    <cellStyle name="Normal 2 3 6 3 2 2 2 3" xfId="6632" xr:uid="{00000000-0005-0000-0000-0000E8190000}"/>
    <cellStyle name="Normal 2 3 6 3 2 2 2 3 2" xfId="16684" xr:uid="{00000000-0005-0000-0000-00002C410000}"/>
    <cellStyle name="Normal 2 3 6 3 2 2 2 3 3" xfId="11664" xr:uid="{00000000-0005-0000-0000-0000902D0000}"/>
    <cellStyle name="Normal 2 3 6 3 2 2 2 3 3 3" xfId="26765" xr:uid="{00000000-0005-0000-0000-00008D680000}"/>
    <cellStyle name="Normal 2 3 6 3 2 2 2 3 5" xfId="21752" xr:uid="{00000000-0005-0000-0000-0000F8540000}"/>
    <cellStyle name="Normal 2 3 6 3 2 2 2 4" xfId="13342" xr:uid="{00000000-0005-0000-0000-00001E340000}"/>
    <cellStyle name="Normal 2 3 6 3 2 2 2 4 3" xfId="28440" xr:uid="{00000000-0005-0000-0000-0000186F0000}"/>
    <cellStyle name="Normal 2 3 6 3 2 2 2 5" xfId="8321" xr:uid="{00000000-0005-0000-0000-000081200000}"/>
    <cellStyle name="Normal 2 3 6 3 2 2 2 5 3" xfId="23423" xr:uid="{00000000-0005-0000-0000-00007F5B0000}"/>
    <cellStyle name="Normal 2 3 6 3 2 2 2 7" xfId="18410" xr:uid="{00000000-0005-0000-0000-0000EA470000}"/>
    <cellStyle name="Normal 2 3 6 3 2 2 3" xfId="4103" xr:uid="{00000000-0005-0000-0000-000007100000}"/>
    <cellStyle name="Normal 2 3 6 3 2 2 3 2" xfId="14177" xr:uid="{00000000-0005-0000-0000-000061370000}"/>
    <cellStyle name="Normal 2 3 6 3 2 2 3 2 3" xfId="29275" xr:uid="{00000000-0005-0000-0000-00005B720000}"/>
    <cellStyle name="Normal 2 3 6 3 2 2 3 3" xfId="9157" xr:uid="{00000000-0005-0000-0000-0000C5230000}"/>
    <cellStyle name="Normal 2 3 6 3 2 2 3 3 3" xfId="24258" xr:uid="{00000000-0005-0000-0000-0000C25E0000}"/>
    <cellStyle name="Normal 2 3 6 3 2 2 3 5" xfId="19245" xr:uid="{00000000-0005-0000-0000-00002D4B0000}"/>
    <cellStyle name="Normal 2 3 6 3 2 2 4" xfId="5796" xr:uid="{00000000-0005-0000-0000-0000A4160000}"/>
    <cellStyle name="Normal 2 3 6 3 2 2 4 2" xfId="15848" xr:uid="{00000000-0005-0000-0000-0000E83D0000}"/>
    <cellStyle name="Normal 2 3 6 3 2 2 4 2 3" xfId="30946" xr:uid="{00000000-0005-0000-0000-0000E2780000}"/>
    <cellStyle name="Normal 2 3 6 3 2 2 4 3" xfId="10828" xr:uid="{00000000-0005-0000-0000-00004C2A0000}"/>
    <cellStyle name="Normal 2 3 6 3 2 2 4 3 3" xfId="25929" xr:uid="{00000000-0005-0000-0000-000049650000}"/>
    <cellStyle name="Normal 2 3 6 3 2 2 4 5" xfId="20916" xr:uid="{00000000-0005-0000-0000-0000B4510000}"/>
    <cellStyle name="Normal 2 3 6 3 2 2 5" xfId="12506" xr:uid="{00000000-0005-0000-0000-0000DA300000}"/>
    <cellStyle name="Normal 2 3 6 3 2 2 5 3" xfId="27604" xr:uid="{00000000-0005-0000-0000-0000D46B0000}"/>
    <cellStyle name="Normal 2 3 6 3 2 2 6" xfId="7485" xr:uid="{00000000-0005-0000-0000-00003D1D0000}"/>
    <cellStyle name="Normal 2 3 6 3 2 2 6 3" xfId="22587" xr:uid="{00000000-0005-0000-0000-00003B580000}"/>
    <cellStyle name="Normal 2 3 6 3 2 2 8" xfId="17574" xr:uid="{00000000-0005-0000-0000-0000A6440000}"/>
    <cellStyle name="Normal 2 3 6 3 2 3" xfId="2832" xr:uid="{00000000-0005-0000-0000-0000100B0000}"/>
    <cellStyle name="Normal 2 3 6 3 2 3 2" xfId="4522" xr:uid="{00000000-0005-0000-0000-0000AA110000}"/>
    <cellStyle name="Normal 2 3 6 3 2 3 2 2" xfId="14595" xr:uid="{00000000-0005-0000-0000-000003390000}"/>
    <cellStyle name="Normal 2 3 6 3 2 3 2 2 3" xfId="29693" xr:uid="{00000000-0005-0000-0000-0000FD730000}"/>
    <cellStyle name="Normal 2 3 6 3 2 3 2 3" xfId="9575" xr:uid="{00000000-0005-0000-0000-000067250000}"/>
    <cellStyle name="Normal 2 3 6 3 2 3 2 3 3" xfId="24676" xr:uid="{00000000-0005-0000-0000-000064600000}"/>
    <cellStyle name="Normal 2 3 6 3 2 3 2 5" xfId="19663" xr:uid="{00000000-0005-0000-0000-0000CF4C0000}"/>
    <cellStyle name="Normal 2 3 6 3 2 3 3" xfId="6214" xr:uid="{00000000-0005-0000-0000-000046180000}"/>
    <cellStyle name="Normal 2 3 6 3 2 3 3 2" xfId="16266" xr:uid="{00000000-0005-0000-0000-00008A3F0000}"/>
    <cellStyle name="Normal 2 3 6 3 2 3 3 3" xfId="11246" xr:uid="{00000000-0005-0000-0000-0000EE2B0000}"/>
    <cellStyle name="Normal 2 3 6 3 2 3 3 3 3" xfId="26347" xr:uid="{00000000-0005-0000-0000-0000EB660000}"/>
    <cellStyle name="Normal 2 3 6 3 2 3 3 5" xfId="21334" xr:uid="{00000000-0005-0000-0000-000056530000}"/>
    <cellStyle name="Normal 2 3 6 3 2 3 4" xfId="12924" xr:uid="{00000000-0005-0000-0000-00007C320000}"/>
    <cellStyle name="Normal 2 3 6 3 2 3 4 3" xfId="28022" xr:uid="{00000000-0005-0000-0000-0000766D0000}"/>
    <cellStyle name="Normal 2 3 6 3 2 3 5" xfId="7903" xr:uid="{00000000-0005-0000-0000-0000DF1E0000}"/>
    <cellStyle name="Normal 2 3 6 3 2 3 5 3" xfId="23005" xr:uid="{00000000-0005-0000-0000-0000DD590000}"/>
    <cellStyle name="Normal 2 3 6 3 2 3 7" xfId="17992" xr:uid="{00000000-0005-0000-0000-000048460000}"/>
    <cellStyle name="Normal 2 3 6 3 2 4" xfId="3685" xr:uid="{00000000-0005-0000-0000-0000650E0000}"/>
    <cellStyle name="Normal 2 3 6 3 2 4 2" xfId="13759" xr:uid="{00000000-0005-0000-0000-0000BF350000}"/>
    <cellStyle name="Normal 2 3 6 3 2 4 2 3" xfId="28857" xr:uid="{00000000-0005-0000-0000-0000B9700000}"/>
    <cellStyle name="Normal 2 3 6 3 2 4 3" xfId="8739" xr:uid="{00000000-0005-0000-0000-000023220000}"/>
    <cellStyle name="Normal 2 3 6 3 2 4 3 3" xfId="23840" xr:uid="{00000000-0005-0000-0000-0000205D0000}"/>
    <cellStyle name="Normal 2 3 6 3 2 4 5" xfId="18827" xr:uid="{00000000-0005-0000-0000-00008B490000}"/>
    <cellStyle name="Normal 2 3 6 3 2 5" xfId="5378" xr:uid="{00000000-0005-0000-0000-000002150000}"/>
    <cellStyle name="Normal 2 3 6 3 2 5 2" xfId="15430" xr:uid="{00000000-0005-0000-0000-0000463C0000}"/>
    <cellStyle name="Normal 2 3 6 3 2 5 2 3" xfId="30528" xr:uid="{00000000-0005-0000-0000-000040770000}"/>
    <cellStyle name="Normal 2 3 6 3 2 5 3" xfId="10410" xr:uid="{00000000-0005-0000-0000-0000AA280000}"/>
    <cellStyle name="Normal 2 3 6 3 2 5 3 3" xfId="25511" xr:uid="{00000000-0005-0000-0000-0000A7630000}"/>
    <cellStyle name="Normal 2 3 6 3 2 5 5" xfId="20498" xr:uid="{00000000-0005-0000-0000-000012500000}"/>
    <cellStyle name="Normal 2 3 6 3 2 6" xfId="12088" xr:uid="{00000000-0005-0000-0000-0000382F0000}"/>
    <cellStyle name="Normal 2 3 6 3 2 6 3" xfId="27186" xr:uid="{00000000-0005-0000-0000-0000326A0000}"/>
    <cellStyle name="Normal 2 3 6 3 2 7" xfId="7067" xr:uid="{00000000-0005-0000-0000-00009B1B0000}"/>
    <cellStyle name="Normal 2 3 6 3 2 7 3" xfId="22169" xr:uid="{00000000-0005-0000-0000-000099560000}"/>
    <cellStyle name="Normal 2 3 6 3 2 9" xfId="17156" xr:uid="{00000000-0005-0000-0000-000004430000}"/>
    <cellStyle name="Normal 2 3 6 3 3" xfId="2203" xr:uid="{00000000-0005-0000-0000-00009B080000}"/>
    <cellStyle name="Normal 2 3 6 3 3 2" xfId="3042" xr:uid="{00000000-0005-0000-0000-0000E20B0000}"/>
    <cellStyle name="Normal 2 3 6 3 3 2 2" xfId="4732" xr:uid="{00000000-0005-0000-0000-00007C120000}"/>
    <cellStyle name="Normal 2 3 6 3 3 2 2 2" xfId="14805" xr:uid="{00000000-0005-0000-0000-0000D5390000}"/>
    <cellStyle name="Normal 2 3 6 3 3 2 2 2 3" xfId="29903" xr:uid="{00000000-0005-0000-0000-0000CF740000}"/>
    <cellStyle name="Normal 2 3 6 3 3 2 2 3" xfId="9785" xr:uid="{00000000-0005-0000-0000-000039260000}"/>
    <cellStyle name="Normal 2 3 6 3 3 2 2 3 3" xfId="24886" xr:uid="{00000000-0005-0000-0000-000036610000}"/>
    <cellStyle name="Normal 2 3 6 3 3 2 2 5" xfId="19873" xr:uid="{00000000-0005-0000-0000-0000A14D0000}"/>
    <cellStyle name="Normal 2 3 6 3 3 2 3" xfId="6424" xr:uid="{00000000-0005-0000-0000-000018190000}"/>
    <cellStyle name="Normal 2 3 6 3 3 2 3 2" xfId="16476" xr:uid="{00000000-0005-0000-0000-00005C400000}"/>
    <cellStyle name="Normal 2 3 6 3 3 2 3 3" xfId="11456" xr:uid="{00000000-0005-0000-0000-0000C02C0000}"/>
    <cellStyle name="Normal 2 3 6 3 3 2 3 3 3" xfId="26557" xr:uid="{00000000-0005-0000-0000-0000BD670000}"/>
    <cellStyle name="Normal 2 3 6 3 3 2 3 5" xfId="21544" xr:uid="{00000000-0005-0000-0000-000028540000}"/>
    <cellStyle name="Normal 2 3 6 3 3 2 4" xfId="13134" xr:uid="{00000000-0005-0000-0000-00004E330000}"/>
    <cellStyle name="Normal 2 3 6 3 3 2 4 3" xfId="28232" xr:uid="{00000000-0005-0000-0000-0000486E0000}"/>
    <cellStyle name="Normal 2 3 6 3 3 2 5" xfId="8113" xr:uid="{00000000-0005-0000-0000-0000B11F0000}"/>
    <cellStyle name="Normal 2 3 6 3 3 2 5 3" xfId="23215" xr:uid="{00000000-0005-0000-0000-0000AF5A0000}"/>
    <cellStyle name="Normal 2 3 6 3 3 2 7" xfId="18202" xr:uid="{00000000-0005-0000-0000-00001A470000}"/>
    <cellStyle name="Normal 2 3 6 3 3 3" xfId="3895" xr:uid="{00000000-0005-0000-0000-0000370F0000}"/>
    <cellStyle name="Normal 2 3 6 3 3 3 2" xfId="13969" xr:uid="{00000000-0005-0000-0000-000091360000}"/>
    <cellStyle name="Normal 2 3 6 3 3 3 2 3" xfId="29067" xr:uid="{00000000-0005-0000-0000-00008B710000}"/>
    <cellStyle name="Normal 2 3 6 3 3 3 3" xfId="8949" xr:uid="{00000000-0005-0000-0000-0000F5220000}"/>
    <cellStyle name="Normal 2 3 6 3 3 3 3 3" xfId="24050" xr:uid="{00000000-0005-0000-0000-0000F25D0000}"/>
    <cellStyle name="Normal 2 3 6 3 3 3 5" xfId="19037" xr:uid="{00000000-0005-0000-0000-00005D4A0000}"/>
    <cellStyle name="Normal 2 3 6 3 3 4" xfId="5588" xr:uid="{00000000-0005-0000-0000-0000D4150000}"/>
    <cellStyle name="Normal 2 3 6 3 3 4 2" xfId="15640" xr:uid="{00000000-0005-0000-0000-0000183D0000}"/>
    <cellStyle name="Normal 2 3 6 3 3 4 2 3" xfId="30738" xr:uid="{00000000-0005-0000-0000-000012780000}"/>
    <cellStyle name="Normal 2 3 6 3 3 4 3" xfId="10620" xr:uid="{00000000-0005-0000-0000-00007C290000}"/>
    <cellStyle name="Normal 2 3 6 3 3 4 3 3" xfId="25721" xr:uid="{00000000-0005-0000-0000-000079640000}"/>
    <cellStyle name="Normal 2 3 6 3 3 4 5" xfId="20708" xr:uid="{00000000-0005-0000-0000-0000E4500000}"/>
    <cellStyle name="Normal 2 3 6 3 3 5" xfId="12298" xr:uid="{00000000-0005-0000-0000-00000A300000}"/>
    <cellStyle name="Normal 2 3 6 3 3 5 3" xfId="27396" xr:uid="{00000000-0005-0000-0000-0000046B0000}"/>
    <cellStyle name="Normal 2 3 6 3 3 6" xfId="7277" xr:uid="{00000000-0005-0000-0000-00006D1C0000}"/>
    <cellStyle name="Normal 2 3 6 3 3 6 3" xfId="22379" xr:uid="{00000000-0005-0000-0000-00006B570000}"/>
    <cellStyle name="Normal 2 3 6 3 3 8" xfId="17366" xr:uid="{00000000-0005-0000-0000-0000D6430000}"/>
    <cellStyle name="Normal 2 3 6 3 4" xfId="2624" xr:uid="{00000000-0005-0000-0000-0000400A0000}"/>
    <cellStyle name="Normal 2 3 6 3 4 2" xfId="4314" xr:uid="{00000000-0005-0000-0000-0000DA100000}"/>
    <cellStyle name="Normal 2 3 6 3 4 2 2" xfId="14387" xr:uid="{00000000-0005-0000-0000-000033380000}"/>
    <cellStyle name="Normal 2 3 6 3 4 2 2 3" xfId="29485" xr:uid="{00000000-0005-0000-0000-00002D730000}"/>
    <cellStyle name="Normal 2 3 6 3 4 2 3" xfId="9367" xr:uid="{00000000-0005-0000-0000-000097240000}"/>
    <cellStyle name="Normal 2 3 6 3 4 2 3 3" xfId="24468" xr:uid="{00000000-0005-0000-0000-0000945F0000}"/>
    <cellStyle name="Normal 2 3 6 3 4 2 5" xfId="19455" xr:uid="{00000000-0005-0000-0000-0000FF4B0000}"/>
    <cellStyle name="Normal 2 3 6 3 4 3" xfId="6006" xr:uid="{00000000-0005-0000-0000-000076170000}"/>
    <cellStyle name="Normal 2 3 6 3 4 3 2" xfId="16058" xr:uid="{00000000-0005-0000-0000-0000BA3E0000}"/>
    <cellStyle name="Normal 2 3 6 3 4 3 3" xfId="11038" xr:uid="{00000000-0005-0000-0000-00001E2B0000}"/>
    <cellStyle name="Normal 2 3 6 3 4 3 3 3" xfId="26139" xr:uid="{00000000-0005-0000-0000-00001B660000}"/>
    <cellStyle name="Normal 2 3 6 3 4 3 5" xfId="21126" xr:uid="{00000000-0005-0000-0000-000086520000}"/>
    <cellStyle name="Normal 2 3 6 3 4 4" xfId="12716" xr:uid="{00000000-0005-0000-0000-0000AC310000}"/>
    <cellStyle name="Normal 2 3 6 3 4 4 3" xfId="27814" xr:uid="{00000000-0005-0000-0000-0000A66C0000}"/>
    <cellStyle name="Normal 2 3 6 3 4 5" xfId="7695" xr:uid="{00000000-0005-0000-0000-00000F1E0000}"/>
    <cellStyle name="Normal 2 3 6 3 4 5 3" xfId="22797" xr:uid="{00000000-0005-0000-0000-00000D590000}"/>
    <cellStyle name="Normal 2 3 6 3 4 7" xfId="17784" xr:uid="{00000000-0005-0000-0000-000078450000}"/>
    <cellStyle name="Normal 2 3 6 3 5" xfId="3477" xr:uid="{00000000-0005-0000-0000-0000950D0000}"/>
    <cellStyle name="Normal 2 3 6 3 5 2" xfId="13551" xr:uid="{00000000-0005-0000-0000-0000EF340000}"/>
    <cellStyle name="Normal 2 3 6 3 5 2 3" xfId="28649" xr:uid="{00000000-0005-0000-0000-0000E96F0000}"/>
    <cellStyle name="Normal 2 3 6 3 5 3" xfId="8531" xr:uid="{00000000-0005-0000-0000-000053210000}"/>
    <cellStyle name="Normal 2 3 6 3 5 3 3" xfId="23632" xr:uid="{00000000-0005-0000-0000-0000505C0000}"/>
    <cellStyle name="Normal 2 3 6 3 5 5" xfId="18619" xr:uid="{00000000-0005-0000-0000-0000BB480000}"/>
    <cellStyle name="Normal 2 3 6 3 6" xfId="5170" xr:uid="{00000000-0005-0000-0000-000032140000}"/>
    <cellStyle name="Normal 2 3 6 3 6 2" xfId="15222" xr:uid="{00000000-0005-0000-0000-0000763B0000}"/>
    <cellStyle name="Normal 2 3 6 3 6 2 3" xfId="30320" xr:uid="{00000000-0005-0000-0000-000070760000}"/>
    <cellStyle name="Normal 2 3 6 3 6 3" xfId="10202" xr:uid="{00000000-0005-0000-0000-0000DA270000}"/>
    <cellStyle name="Normal 2 3 6 3 6 3 3" xfId="25303" xr:uid="{00000000-0005-0000-0000-0000D7620000}"/>
    <cellStyle name="Normal 2 3 6 3 6 5" xfId="20290" xr:uid="{00000000-0005-0000-0000-0000424F0000}"/>
    <cellStyle name="Normal 2 3 6 3 7" xfId="11880" xr:uid="{00000000-0005-0000-0000-0000682E0000}"/>
    <cellStyle name="Normal 2 3 6 3 7 3" xfId="26978" xr:uid="{00000000-0005-0000-0000-000062690000}"/>
    <cellStyle name="Normal 2 3 6 3 8" xfId="6859" xr:uid="{00000000-0005-0000-0000-0000CB1A0000}"/>
    <cellStyle name="Normal 2 3 6 3 8 3" xfId="21961" xr:uid="{00000000-0005-0000-0000-0000C9550000}"/>
    <cellStyle name="Normal 2 3 6 4" xfId="1884" xr:uid="{00000000-0005-0000-0000-00005C070000}"/>
    <cellStyle name="Normal 2 3 6 4 2" xfId="2307" xr:uid="{00000000-0005-0000-0000-000003090000}"/>
    <cellStyle name="Normal 2 3 6 4 2 2" xfId="3146" xr:uid="{00000000-0005-0000-0000-00004A0C0000}"/>
    <cellStyle name="Normal 2 3 6 4 2 2 2" xfId="4836" xr:uid="{00000000-0005-0000-0000-0000E4120000}"/>
    <cellStyle name="Normal 2 3 6 4 2 2 2 2" xfId="14909" xr:uid="{00000000-0005-0000-0000-00003D3A0000}"/>
    <cellStyle name="Normal 2 3 6 4 2 2 2 2 3" xfId="30007" xr:uid="{00000000-0005-0000-0000-000037750000}"/>
    <cellStyle name="Normal 2 3 6 4 2 2 2 3" xfId="9889" xr:uid="{00000000-0005-0000-0000-0000A1260000}"/>
    <cellStyle name="Normal 2 3 6 4 2 2 2 3 3" xfId="24990" xr:uid="{00000000-0005-0000-0000-00009E610000}"/>
    <cellStyle name="Normal 2 3 6 4 2 2 2 5" xfId="19977" xr:uid="{00000000-0005-0000-0000-0000094E0000}"/>
    <cellStyle name="Normal 2 3 6 4 2 2 3" xfId="6528" xr:uid="{00000000-0005-0000-0000-000080190000}"/>
    <cellStyle name="Normal 2 3 6 4 2 2 3 2" xfId="16580" xr:uid="{00000000-0005-0000-0000-0000C4400000}"/>
    <cellStyle name="Normal 2 3 6 4 2 2 3 3" xfId="11560" xr:uid="{00000000-0005-0000-0000-0000282D0000}"/>
    <cellStyle name="Normal 2 3 6 4 2 2 3 3 3" xfId="26661" xr:uid="{00000000-0005-0000-0000-000025680000}"/>
    <cellStyle name="Normal 2 3 6 4 2 2 3 5" xfId="21648" xr:uid="{00000000-0005-0000-0000-000090540000}"/>
    <cellStyle name="Normal 2 3 6 4 2 2 4" xfId="13238" xr:uid="{00000000-0005-0000-0000-0000B6330000}"/>
    <cellStyle name="Normal 2 3 6 4 2 2 4 3" xfId="28336" xr:uid="{00000000-0005-0000-0000-0000B06E0000}"/>
    <cellStyle name="Normal 2 3 6 4 2 2 5" xfId="8217" xr:uid="{00000000-0005-0000-0000-000019200000}"/>
    <cellStyle name="Normal 2 3 6 4 2 2 5 3" xfId="23319" xr:uid="{00000000-0005-0000-0000-0000175B0000}"/>
    <cellStyle name="Normal 2 3 6 4 2 2 7" xfId="18306" xr:uid="{00000000-0005-0000-0000-000082470000}"/>
    <cellStyle name="Normal 2 3 6 4 2 3" xfId="3999" xr:uid="{00000000-0005-0000-0000-00009F0F0000}"/>
    <cellStyle name="Normal 2 3 6 4 2 3 2" xfId="14073" xr:uid="{00000000-0005-0000-0000-0000F9360000}"/>
    <cellStyle name="Normal 2 3 6 4 2 3 2 3" xfId="29171" xr:uid="{00000000-0005-0000-0000-0000F3710000}"/>
    <cellStyle name="Normal 2 3 6 4 2 3 3" xfId="9053" xr:uid="{00000000-0005-0000-0000-00005D230000}"/>
    <cellStyle name="Normal 2 3 6 4 2 3 3 3" xfId="24154" xr:uid="{00000000-0005-0000-0000-00005A5E0000}"/>
    <cellStyle name="Normal 2 3 6 4 2 3 5" xfId="19141" xr:uid="{00000000-0005-0000-0000-0000C54A0000}"/>
    <cellStyle name="Normal 2 3 6 4 2 4" xfId="5692" xr:uid="{00000000-0005-0000-0000-00003C160000}"/>
    <cellStyle name="Normal 2 3 6 4 2 4 2" xfId="15744" xr:uid="{00000000-0005-0000-0000-0000803D0000}"/>
    <cellStyle name="Normal 2 3 6 4 2 4 2 3" xfId="30842" xr:uid="{00000000-0005-0000-0000-00007A780000}"/>
    <cellStyle name="Normal 2 3 6 4 2 4 3" xfId="10724" xr:uid="{00000000-0005-0000-0000-0000E4290000}"/>
    <cellStyle name="Normal 2 3 6 4 2 4 3 3" xfId="25825" xr:uid="{00000000-0005-0000-0000-0000E1640000}"/>
    <cellStyle name="Normal 2 3 6 4 2 4 5" xfId="20812" xr:uid="{00000000-0005-0000-0000-00004C510000}"/>
    <cellStyle name="Normal 2 3 6 4 2 5" xfId="12402" xr:uid="{00000000-0005-0000-0000-000072300000}"/>
    <cellStyle name="Normal 2 3 6 4 2 5 3" xfId="27500" xr:uid="{00000000-0005-0000-0000-00006C6B0000}"/>
    <cellStyle name="Normal 2 3 6 4 2 6" xfId="7381" xr:uid="{00000000-0005-0000-0000-0000D51C0000}"/>
    <cellStyle name="Normal 2 3 6 4 2 6 3" xfId="22483" xr:uid="{00000000-0005-0000-0000-0000D3570000}"/>
    <cellStyle name="Normal 2 3 6 4 2 8" xfId="17470" xr:uid="{00000000-0005-0000-0000-00003E440000}"/>
    <cellStyle name="Normal 2 3 6 4 3" xfId="2728" xr:uid="{00000000-0005-0000-0000-0000A80A0000}"/>
    <cellStyle name="Normal 2 3 6 4 3 2" xfId="4418" xr:uid="{00000000-0005-0000-0000-000042110000}"/>
    <cellStyle name="Normal 2 3 6 4 3 2 2" xfId="14491" xr:uid="{00000000-0005-0000-0000-00009B380000}"/>
    <cellStyle name="Normal 2 3 6 4 3 2 2 3" xfId="29589" xr:uid="{00000000-0005-0000-0000-000095730000}"/>
    <cellStyle name="Normal 2 3 6 4 3 2 3" xfId="9471" xr:uid="{00000000-0005-0000-0000-0000FF240000}"/>
    <cellStyle name="Normal 2 3 6 4 3 2 3 3" xfId="24572" xr:uid="{00000000-0005-0000-0000-0000FC5F0000}"/>
    <cellStyle name="Normal 2 3 6 4 3 2 5" xfId="19559" xr:uid="{00000000-0005-0000-0000-0000674C0000}"/>
    <cellStyle name="Normal 2 3 6 4 3 3" xfId="6110" xr:uid="{00000000-0005-0000-0000-0000DE170000}"/>
    <cellStyle name="Normal 2 3 6 4 3 3 2" xfId="16162" xr:uid="{00000000-0005-0000-0000-0000223F0000}"/>
    <cellStyle name="Normal 2 3 6 4 3 3 3" xfId="11142" xr:uid="{00000000-0005-0000-0000-0000862B0000}"/>
    <cellStyle name="Normal 2 3 6 4 3 3 3 3" xfId="26243" xr:uid="{00000000-0005-0000-0000-000083660000}"/>
    <cellStyle name="Normal 2 3 6 4 3 3 5" xfId="21230" xr:uid="{00000000-0005-0000-0000-0000EE520000}"/>
    <cellStyle name="Normal 2 3 6 4 3 4" xfId="12820" xr:uid="{00000000-0005-0000-0000-000014320000}"/>
    <cellStyle name="Normal 2 3 6 4 3 4 3" xfId="27918" xr:uid="{00000000-0005-0000-0000-00000E6D0000}"/>
    <cellStyle name="Normal 2 3 6 4 3 5" xfId="7799" xr:uid="{00000000-0005-0000-0000-0000771E0000}"/>
    <cellStyle name="Normal 2 3 6 4 3 5 3" xfId="22901" xr:uid="{00000000-0005-0000-0000-000075590000}"/>
    <cellStyle name="Normal 2 3 6 4 3 7" xfId="17888" xr:uid="{00000000-0005-0000-0000-0000E0450000}"/>
    <cellStyle name="Normal 2 3 6 4 4" xfId="3581" xr:uid="{00000000-0005-0000-0000-0000FD0D0000}"/>
    <cellStyle name="Normal 2 3 6 4 4 2" xfId="13655" xr:uid="{00000000-0005-0000-0000-000057350000}"/>
    <cellStyle name="Normal 2 3 6 4 4 2 3" xfId="28753" xr:uid="{00000000-0005-0000-0000-000051700000}"/>
    <cellStyle name="Normal 2 3 6 4 4 3" xfId="8635" xr:uid="{00000000-0005-0000-0000-0000BB210000}"/>
    <cellStyle name="Normal 2 3 6 4 4 3 3" xfId="23736" xr:uid="{00000000-0005-0000-0000-0000B85C0000}"/>
    <cellStyle name="Normal 2 3 6 4 4 5" xfId="18723" xr:uid="{00000000-0005-0000-0000-000023490000}"/>
    <cellStyle name="Normal 2 3 6 4 5" xfId="5274" xr:uid="{00000000-0005-0000-0000-00009A140000}"/>
    <cellStyle name="Normal 2 3 6 4 5 2" xfId="15326" xr:uid="{00000000-0005-0000-0000-0000DE3B0000}"/>
    <cellStyle name="Normal 2 3 6 4 5 2 3" xfId="30424" xr:uid="{00000000-0005-0000-0000-0000D8760000}"/>
    <cellStyle name="Normal 2 3 6 4 5 3" xfId="10306" xr:uid="{00000000-0005-0000-0000-000042280000}"/>
    <cellStyle name="Normal 2 3 6 4 5 3 3" xfId="25407" xr:uid="{00000000-0005-0000-0000-00003F630000}"/>
    <cellStyle name="Normal 2 3 6 4 5 5" xfId="20394" xr:uid="{00000000-0005-0000-0000-0000AA4F0000}"/>
    <cellStyle name="Normal 2 3 6 4 6" xfId="11984" xr:uid="{00000000-0005-0000-0000-0000D02E0000}"/>
    <cellStyle name="Normal 2 3 6 4 6 3" xfId="27082" xr:uid="{00000000-0005-0000-0000-0000CA690000}"/>
    <cellStyle name="Normal 2 3 6 4 7" xfId="6963" xr:uid="{00000000-0005-0000-0000-0000331B0000}"/>
    <cellStyle name="Normal 2 3 6 4 7 3" xfId="22065" xr:uid="{00000000-0005-0000-0000-000031560000}"/>
    <cellStyle name="Normal 2 3 6 4 9" xfId="17052" xr:uid="{00000000-0005-0000-0000-00009C420000}"/>
    <cellStyle name="Normal 2 3 6 5" xfId="2097" xr:uid="{00000000-0005-0000-0000-000031080000}"/>
    <cellStyle name="Normal 2 3 6 5 2" xfId="2938" xr:uid="{00000000-0005-0000-0000-00007A0B0000}"/>
    <cellStyle name="Normal 2 3 6 5 2 2" xfId="4628" xr:uid="{00000000-0005-0000-0000-000014120000}"/>
    <cellStyle name="Normal 2 3 6 5 2 2 2" xfId="14701" xr:uid="{00000000-0005-0000-0000-00006D390000}"/>
    <cellStyle name="Normal 2 3 6 5 2 2 2 3" xfId="29799" xr:uid="{00000000-0005-0000-0000-000067740000}"/>
    <cellStyle name="Normal 2 3 6 5 2 2 3" xfId="9681" xr:uid="{00000000-0005-0000-0000-0000D1250000}"/>
    <cellStyle name="Normal 2 3 6 5 2 2 3 3" xfId="24782" xr:uid="{00000000-0005-0000-0000-0000CE600000}"/>
    <cellStyle name="Normal 2 3 6 5 2 2 5" xfId="19769" xr:uid="{00000000-0005-0000-0000-0000394D0000}"/>
    <cellStyle name="Normal 2 3 6 5 2 3" xfId="6320" xr:uid="{00000000-0005-0000-0000-0000B0180000}"/>
    <cellStyle name="Normal 2 3 6 5 2 3 2" xfId="16372" xr:uid="{00000000-0005-0000-0000-0000F43F0000}"/>
    <cellStyle name="Normal 2 3 6 5 2 3 3" xfId="11352" xr:uid="{00000000-0005-0000-0000-0000582C0000}"/>
    <cellStyle name="Normal 2 3 6 5 2 3 3 3" xfId="26453" xr:uid="{00000000-0005-0000-0000-000055670000}"/>
    <cellStyle name="Normal 2 3 6 5 2 3 5" xfId="21440" xr:uid="{00000000-0005-0000-0000-0000C0530000}"/>
    <cellStyle name="Normal 2 3 6 5 2 4" xfId="13030" xr:uid="{00000000-0005-0000-0000-0000E6320000}"/>
    <cellStyle name="Normal 2 3 6 5 2 4 3" xfId="28128" xr:uid="{00000000-0005-0000-0000-0000E06D0000}"/>
    <cellStyle name="Normal 2 3 6 5 2 5" xfId="8009" xr:uid="{00000000-0005-0000-0000-0000491F0000}"/>
    <cellStyle name="Normal 2 3 6 5 2 5 3" xfId="23111" xr:uid="{00000000-0005-0000-0000-0000475A0000}"/>
    <cellStyle name="Normal 2 3 6 5 2 7" xfId="18098" xr:uid="{00000000-0005-0000-0000-0000B2460000}"/>
    <cellStyle name="Normal 2 3 6 5 3" xfId="3791" xr:uid="{00000000-0005-0000-0000-0000CF0E0000}"/>
    <cellStyle name="Normal 2 3 6 5 3 2" xfId="13865" xr:uid="{00000000-0005-0000-0000-000029360000}"/>
    <cellStyle name="Normal 2 3 6 5 3 2 3" xfId="28963" xr:uid="{00000000-0005-0000-0000-000023710000}"/>
    <cellStyle name="Normal 2 3 6 5 3 3" xfId="8845" xr:uid="{00000000-0005-0000-0000-00008D220000}"/>
    <cellStyle name="Normal 2 3 6 5 3 3 3" xfId="23946" xr:uid="{00000000-0005-0000-0000-00008A5D0000}"/>
    <cellStyle name="Normal 2 3 6 5 3 5" xfId="18933" xr:uid="{00000000-0005-0000-0000-0000F5490000}"/>
    <cellStyle name="Normal 2 3 6 5 4" xfId="5484" xr:uid="{00000000-0005-0000-0000-00006C150000}"/>
    <cellStyle name="Normal 2 3 6 5 4 2" xfId="15536" xr:uid="{00000000-0005-0000-0000-0000B03C0000}"/>
    <cellStyle name="Normal 2 3 6 5 4 2 3" xfId="30634" xr:uid="{00000000-0005-0000-0000-0000AA770000}"/>
    <cellStyle name="Normal 2 3 6 5 4 3" xfId="10516" xr:uid="{00000000-0005-0000-0000-000014290000}"/>
    <cellStyle name="Normal 2 3 6 5 4 3 3" xfId="25617" xr:uid="{00000000-0005-0000-0000-000011640000}"/>
    <cellStyle name="Normal 2 3 6 5 4 5" xfId="20604" xr:uid="{00000000-0005-0000-0000-00007C500000}"/>
    <cellStyle name="Normal 2 3 6 5 5" xfId="12194" xr:uid="{00000000-0005-0000-0000-0000A22F0000}"/>
    <cellStyle name="Normal 2 3 6 5 5 3" xfId="27292" xr:uid="{00000000-0005-0000-0000-00009C6A0000}"/>
    <cellStyle name="Normal 2 3 6 5 6" xfId="7173" xr:uid="{00000000-0005-0000-0000-0000051C0000}"/>
    <cellStyle name="Normal 2 3 6 5 6 3" xfId="22275" xr:uid="{00000000-0005-0000-0000-000003570000}"/>
    <cellStyle name="Normal 2 3 6 5 8" xfId="17262" xr:uid="{00000000-0005-0000-0000-00006E430000}"/>
    <cellStyle name="Normal 2 3 6 6" xfId="2518" xr:uid="{00000000-0005-0000-0000-0000D6090000}"/>
    <cellStyle name="Normal 2 3 6 6 2" xfId="4210" xr:uid="{00000000-0005-0000-0000-000072100000}"/>
    <cellStyle name="Normal 2 3 6 6 2 2" xfId="14283" xr:uid="{00000000-0005-0000-0000-0000CB370000}"/>
    <cellStyle name="Normal 2 3 6 6 2 2 3" xfId="29381" xr:uid="{00000000-0005-0000-0000-0000C5720000}"/>
    <cellStyle name="Normal 2 3 6 6 2 3" xfId="9263" xr:uid="{00000000-0005-0000-0000-00002F240000}"/>
    <cellStyle name="Normal 2 3 6 6 2 3 3" xfId="24364" xr:uid="{00000000-0005-0000-0000-00002C5F0000}"/>
    <cellStyle name="Normal 2 3 6 6 2 5" xfId="19351" xr:uid="{00000000-0005-0000-0000-0000974B0000}"/>
    <cellStyle name="Normal 2 3 6 6 3" xfId="5902" xr:uid="{00000000-0005-0000-0000-00000E170000}"/>
    <cellStyle name="Normal 2 3 6 6 3 2" xfId="15954" xr:uid="{00000000-0005-0000-0000-0000523E0000}"/>
    <cellStyle name="Normal 2 3 6 6 3 3" xfId="10934" xr:uid="{00000000-0005-0000-0000-0000B62A0000}"/>
    <cellStyle name="Normal 2 3 6 6 3 3 3" xfId="26035" xr:uid="{00000000-0005-0000-0000-0000B3650000}"/>
    <cellStyle name="Normal 2 3 6 6 3 5" xfId="21022" xr:uid="{00000000-0005-0000-0000-00001E520000}"/>
    <cellStyle name="Normal 2 3 6 6 4" xfId="12612" xr:uid="{00000000-0005-0000-0000-000044310000}"/>
    <cellStyle name="Normal 2 3 6 6 4 3" xfId="27710" xr:uid="{00000000-0005-0000-0000-00003E6C0000}"/>
    <cellStyle name="Normal 2 3 6 6 5" xfId="7591" xr:uid="{00000000-0005-0000-0000-0000A71D0000}"/>
    <cellStyle name="Normal 2 3 6 6 5 3" xfId="22693" xr:uid="{00000000-0005-0000-0000-0000A5580000}"/>
    <cellStyle name="Normal 2 3 6 6 7" xfId="17680" xr:uid="{00000000-0005-0000-0000-000010450000}"/>
    <cellStyle name="Normal 2 3 6 7" xfId="3369" xr:uid="{00000000-0005-0000-0000-0000290D0000}"/>
    <cellStyle name="Normal 2 3 6 7 2" xfId="13447" xr:uid="{00000000-0005-0000-0000-000087340000}"/>
    <cellStyle name="Normal 2 3 6 7 2 3" xfId="28545" xr:uid="{00000000-0005-0000-0000-0000816F0000}"/>
    <cellStyle name="Normal 2 3 6 7 3" xfId="8427" xr:uid="{00000000-0005-0000-0000-0000EB200000}"/>
    <cellStyle name="Normal 2 3 6 7 3 3" xfId="23528" xr:uid="{00000000-0005-0000-0000-0000E85B0000}"/>
    <cellStyle name="Normal 2 3 6 7 5" xfId="18515" xr:uid="{00000000-0005-0000-0000-000053480000}"/>
    <cellStyle name="Normal 2 3 6 8" xfId="5063" xr:uid="{00000000-0005-0000-0000-0000C7130000}"/>
    <cellStyle name="Normal 2 3 6 8 2" xfId="15118" xr:uid="{00000000-0005-0000-0000-00000E3B0000}"/>
    <cellStyle name="Normal 2 3 6 8 2 3" xfId="30216" xr:uid="{00000000-0005-0000-0000-000008760000}"/>
    <cellStyle name="Normal 2 3 6 8 3" xfId="10098" xr:uid="{00000000-0005-0000-0000-000072270000}"/>
    <cellStyle name="Normal 2 3 6 8 3 3" xfId="25199" xr:uid="{00000000-0005-0000-0000-00006F620000}"/>
    <cellStyle name="Normal 2 3 6 8 5" xfId="20186" xr:uid="{00000000-0005-0000-0000-0000DA4E0000}"/>
    <cellStyle name="Normal 2 3 6 9" xfId="11774" xr:uid="{00000000-0005-0000-0000-0000FE2D0000}"/>
    <cellStyle name="Normal 2 3 6 9 3" xfId="26874" xr:uid="{00000000-0005-0000-0000-0000FA680000}"/>
    <cellStyle name="Normal 2 3 7" xfId="1157" xr:uid="{00000000-0005-0000-0000-000085040000}"/>
    <cellStyle name="Normal 2 3 8" xfId="31038" xr:uid="{414BF1FE-F573-4CA7-A14E-089C21497AD1}"/>
    <cellStyle name="Normal 2 3 9" xfId="936" xr:uid="{00000000-0005-0000-0000-0000A8030000}"/>
    <cellStyle name="Normal 2 33" xfId="31044" xr:uid="{E1AED7E7-A4D2-41E2-8739-5B28AD2140FB}"/>
    <cellStyle name="Normal 2 4" xfId="777" xr:uid="{00000000-0005-0000-0000-000009030000}"/>
    <cellStyle name="Normal 2 4 2" xfId="1428" xr:uid="{00000000-0005-0000-0000-000094050000}"/>
    <cellStyle name="Normal 2 4 2 10" xfId="6757" xr:uid="{00000000-0005-0000-0000-0000651A0000}"/>
    <cellStyle name="Normal 2 4 2 10 3" xfId="21861" xr:uid="{00000000-0005-0000-0000-000065550000}"/>
    <cellStyle name="Normal 2 4 2 12" xfId="16846" xr:uid="{00000000-0005-0000-0000-0000CE410000}"/>
    <cellStyle name="Normal 2 4 2 2" xfId="1721" xr:uid="{00000000-0005-0000-0000-0000B9060000}"/>
    <cellStyle name="Normal 2 4 2 2 11" xfId="16900" xr:uid="{00000000-0005-0000-0000-000004420000}"/>
    <cellStyle name="Normal 2 4 2 2 2" xfId="1829" xr:uid="{00000000-0005-0000-0000-000025070000}"/>
    <cellStyle name="Normal 2 4 2 2 2 10" xfId="17004" xr:uid="{00000000-0005-0000-0000-00006C420000}"/>
    <cellStyle name="Normal 2 4 2 2 2 2" xfId="2046" xr:uid="{00000000-0005-0000-0000-0000FE070000}"/>
    <cellStyle name="Normal 2 4 2 2 2 2 2" xfId="2467" xr:uid="{00000000-0005-0000-0000-0000A3090000}"/>
    <cellStyle name="Normal 2 4 2 2 2 2 2 2" xfId="3306" xr:uid="{00000000-0005-0000-0000-0000EA0C0000}"/>
    <cellStyle name="Normal 2 4 2 2 2 2 2 2 2" xfId="4996" xr:uid="{00000000-0005-0000-0000-000084130000}"/>
    <cellStyle name="Normal 2 4 2 2 2 2 2 2 2 2" xfId="15069" xr:uid="{00000000-0005-0000-0000-0000DD3A0000}"/>
    <cellStyle name="Normal 2 4 2 2 2 2 2 2 2 2 3" xfId="30167" xr:uid="{00000000-0005-0000-0000-0000D7750000}"/>
    <cellStyle name="Normal 2 4 2 2 2 2 2 2 2 3" xfId="10049" xr:uid="{00000000-0005-0000-0000-000041270000}"/>
    <cellStyle name="Normal 2 4 2 2 2 2 2 2 2 3 3" xfId="25150" xr:uid="{00000000-0005-0000-0000-00003E620000}"/>
    <cellStyle name="Normal 2 4 2 2 2 2 2 2 2 5" xfId="20137" xr:uid="{00000000-0005-0000-0000-0000A94E0000}"/>
    <cellStyle name="Normal 2 4 2 2 2 2 2 2 3" xfId="6688" xr:uid="{00000000-0005-0000-0000-0000201A0000}"/>
    <cellStyle name="Normal 2 4 2 2 2 2 2 2 3 2" xfId="16740" xr:uid="{00000000-0005-0000-0000-000064410000}"/>
    <cellStyle name="Normal 2 4 2 2 2 2 2 2 3 3" xfId="11720" xr:uid="{00000000-0005-0000-0000-0000C82D0000}"/>
    <cellStyle name="Normal 2 4 2 2 2 2 2 2 3 3 3" xfId="26821" xr:uid="{00000000-0005-0000-0000-0000C5680000}"/>
    <cellStyle name="Normal 2 4 2 2 2 2 2 2 3 5" xfId="21808" xr:uid="{00000000-0005-0000-0000-000030550000}"/>
    <cellStyle name="Normal 2 4 2 2 2 2 2 2 4" xfId="13398" xr:uid="{00000000-0005-0000-0000-000056340000}"/>
    <cellStyle name="Normal 2 4 2 2 2 2 2 2 4 3" xfId="28496" xr:uid="{00000000-0005-0000-0000-0000506F0000}"/>
    <cellStyle name="Normal 2 4 2 2 2 2 2 2 5" xfId="8377" xr:uid="{00000000-0005-0000-0000-0000B9200000}"/>
    <cellStyle name="Normal 2 4 2 2 2 2 2 2 5 3" xfId="23479" xr:uid="{00000000-0005-0000-0000-0000B75B0000}"/>
    <cellStyle name="Normal 2 4 2 2 2 2 2 2 7" xfId="18466" xr:uid="{00000000-0005-0000-0000-000022480000}"/>
    <cellStyle name="Normal 2 4 2 2 2 2 2 3" xfId="4159" xr:uid="{00000000-0005-0000-0000-00003F100000}"/>
    <cellStyle name="Normal 2 4 2 2 2 2 2 3 2" xfId="14233" xr:uid="{00000000-0005-0000-0000-000099370000}"/>
    <cellStyle name="Normal 2 4 2 2 2 2 2 3 2 3" xfId="29331" xr:uid="{00000000-0005-0000-0000-000093720000}"/>
    <cellStyle name="Normal 2 4 2 2 2 2 2 3 3" xfId="9213" xr:uid="{00000000-0005-0000-0000-0000FD230000}"/>
    <cellStyle name="Normal 2 4 2 2 2 2 2 3 3 3" xfId="24314" xr:uid="{00000000-0005-0000-0000-0000FA5E0000}"/>
    <cellStyle name="Normal 2 4 2 2 2 2 2 3 5" xfId="19301" xr:uid="{00000000-0005-0000-0000-0000654B0000}"/>
    <cellStyle name="Normal 2 4 2 2 2 2 2 4" xfId="5852" xr:uid="{00000000-0005-0000-0000-0000DC160000}"/>
    <cellStyle name="Normal 2 4 2 2 2 2 2 4 2" xfId="15904" xr:uid="{00000000-0005-0000-0000-0000203E0000}"/>
    <cellStyle name="Normal 2 4 2 2 2 2 2 4 3" xfId="10884" xr:uid="{00000000-0005-0000-0000-0000842A0000}"/>
    <cellStyle name="Normal 2 4 2 2 2 2 2 4 3 3" xfId="25985" xr:uid="{00000000-0005-0000-0000-000081650000}"/>
    <cellStyle name="Normal 2 4 2 2 2 2 2 4 5" xfId="20972" xr:uid="{00000000-0005-0000-0000-0000EC510000}"/>
    <cellStyle name="Normal 2 4 2 2 2 2 2 5" xfId="12562" xr:uid="{00000000-0005-0000-0000-000012310000}"/>
    <cellStyle name="Normal 2 4 2 2 2 2 2 5 3" xfId="27660" xr:uid="{00000000-0005-0000-0000-00000C6C0000}"/>
    <cellStyle name="Normal 2 4 2 2 2 2 2 6" xfId="7541" xr:uid="{00000000-0005-0000-0000-0000751D0000}"/>
    <cellStyle name="Normal 2 4 2 2 2 2 2 6 3" xfId="22643" xr:uid="{00000000-0005-0000-0000-000073580000}"/>
    <cellStyle name="Normal 2 4 2 2 2 2 2 8" xfId="17630" xr:uid="{00000000-0005-0000-0000-0000DE440000}"/>
    <cellStyle name="Normal 2 4 2 2 2 2 3" xfId="2888" xr:uid="{00000000-0005-0000-0000-0000480B0000}"/>
    <cellStyle name="Normal 2 4 2 2 2 2 3 2" xfId="4578" xr:uid="{00000000-0005-0000-0000-0000E2110000}"/>
    <cellStyle name="Normal 2 4 2 2 2 2 3 2 2" xfId="14651" xr:uid="{00000000-0005-0000-0000-00003B390000}"/>
    <cellStyle name="Normal 2 4 2 2 2 2 3 2 2 3" xfId="29749" xr:uid="{00000000-0005-0000-0000-000035740000}"/>
    <cellStyle name="Normal 2 4 2 2 2 2 3 2 3" xfId="9631" xr:uid="{00000000-0005-0000-0000-00009F250000}"/>
    <cellStyle name="Normal 2 4 2 2 2 2 3 2 3 3" xfId="24732" xr:uid="{00000000-0005-0000-0000-00009C600000}"/>
    <cellStyle name="Normal 2 4 2 2 2 2 3 2 5" xfId="19719" xr:uid="{00000000-0005-0000-0000-0000074D0000}"/>
    <cellStyle name="Normal 2 4 2 2 2 2 3 3" xfId="6270" xr:uid="{00000000-0005-0000-0000-00007E180000}"/>
    <cellStyle name="Normal 2 4 2 2 2 2 3 3 2" xfId="16322" xr:uid="{00000000-0005-0000-0000-0000C23F0000}"/>
    <cellStyle name="Normal 2 4 2 2 2 2 3 3 3" xfId="11302" xr:uid="{00000000-0005-0000-0000-0000262C0000}"/>
    <cellStyle name="Normal 2 4 2 2 2 2 3 3 3 3" xfId="26403" xr:uid="{00000000-0005-0000-0000-000023670000}"/>
    <cellStyle name="Normal 2 4 2 2 2 2 3 3 5" xfId="21390" xr:uid="{00000000-0005-0000-0000-00008E530000}"/>
    <cellStyle name="Normal 2 4 2 2 2 2 3 4" xfId="12980" xr:uid="{00000000-0005-0000-0000-0000B4320000}"/>
    <cellStyle name="Normal 2 4 2 2 2 2 3 4 3" xfId="28078" xr:uid="{00000000-0005-0000-0000-0000AE6D0000}"/>
    <cellStyle name="Normal 2 4 2 2 2 2 3 5" xfId="7959" xr:uid="{00000000-0005-0000-0000-0000171F0000}"/>
    <cellStyle name="Normal 2 4 2 2 2 2 3 5 3" xfId="23061" xr:uid="{00000000-0005-0000-0000-0000155A0000}"/>
    <cellStyle name="Normal 2 4 2 2 2 2 3 7" xfId="18048" xr:uid="{00000000-0005-0000-0000-000080460000}"/>
    <cellStyle name="Normal 2 4 2 2 2 2 4" xfId="3741" xr:uid="{00000000-0005-0000-0000-00009D0E0000}"/>
    <cellStyle name="Normal 2 4 2 2 2 2 4 2" xfId="13815" xr:uid="{00000000-0005-0000-0000-0000F7350000}"/>
    <cellStyle name="Normal 2 4 2 2 2 2 4 2 3" xfId="28913" xr:uid="{00000000-0005-0000-0000-0000F1700000}"/>
    <cellStyle name="Normal 2 4 2 2 2 2 4 3" xfId="8795" xr:uid="{00000000-0005-0000-0000-00005B220000}"/>
    <cellStyle name="Normal 2 4 2 2 2 2 4 3 3" xfId="23896" xr:uid="{00000000-0005-0000-0000-0000585D0000}"/>
    <cellStyle name="Normal 2 4 2 2 2 2 4 5" xfId="18883" xr:uid="{00000000-0005-0000-0000-0000C3490000}"/>
    <cellStyle name="Normal 2 4 2 2 2 2 5" xfId="5434" xr:uid="{00000000-0005-0000-0000-00003A150000}"/>
    <cellStyle name="Normal 2 4 2 2 2 2 5 2" xfId="15486" xr:uid="{00000000-0005-0000-0000-00007E3C0000}"/>
    <cellStyle name="Normal 2 4 2 2 2 2 5 2 3" xfId="30584" xr:uid="{00000000-0005-0000-0000-000078770000}"/>
    <cellStyle name="Normal 2 4 2 2 2 2 5 3" xfId="10466" xr:uid="{00000000-0005-0000-0000-0000E2280000}"/>
    <cellStyle name="Normal 2 4 2 2 2 2 5 3 3" xfId="25567" xr:uid="{00000000-0005-0000-0000-0000DF630000}"/>
    <cellStyle name="Normal 2 4 2 2 2 2 5 5" xfId="20554" xr:uid="{00000000-0005-0000-0000-00004A500000}"/>
    <cellStyle name="Normal 2 4 2 2 2 2 6" xfId="12144" xr:uid="{00000000-0005-0000-0000-0000702F0000}"/>
    <cellStyle name="Normal 2 4 2 2 2 2 6 3" xfId="27242" xr:uid="{00000000-0005-0000-0000-00006A6A0000}"/>
    <cellStyle name="Normal 2 4 2 2 2 2 7" xfId="7123" xr:uid="{00000000-0005-0000-0000-0000D31B0000}"/>
    <cellStyle name="Normal 2 4 2 2 2 2 7 3" xfId="22225" xr:uid="{00000000-0005-0000-0000-0000D1560000}"/>
    <cellStyle name="Normal 2 4 2 2 2 2 9" xfId="17212" xr:uid="{00000000-0005-0000-0000-00003C430000}"/>
    <cellStyle name="Normal 2 4 2 2 2 3" xfId="2259" xr:uid="{00000000-0005-0000-0000-0000D3080000}"/>
    <cellStyle name="Normal 2 4 2 2 2 3 2" xfId="3098" xr:uid="{00000000-0005-0000-0000-00001A0C0000}"/>
    <cellStyle name="Normal 2 4 2 2 2 3 2 2" xfId="4788" xr:uid="{00000000-0005-0000-0000-0000B4120000}"/>
    <cellStyle name="Normal 2 4 2 2 2 3 2 2 2" xfId="14861" xr:uid="{00000000-0005-0000-0000-00000D3A0000}"/>
    <cellStyle name="Normal 2 4 2 2 2 3 2 2 2 3" xfId="29959" xr:uid="{00000000-0005-0000-0000-000007750000}"/>
    <cellStyle name="Normal 2 4 2 2 2 3 2 2 3" xfId="9841" xr:uid="{00000000-0005-0000-0000-000071260000}"/>
    <cellStyle name="Normal 2 4 2 2 2 3 2 2 3 3" xfId="24942" xr:uid="{00000000-0005-0000-0000-00006E610000}"/>
    <cellStyle name="Normal 2 4 2 2 2 3 2 2 5" xfId="19929" xr:uid="{00000000-0005-0000-0000-0000D94D0000}"/>
    <cellStyle name="Normal 2 4 2 2 2 3 2 3" xfId="6480" xr:uid="{00000000-0005-0000-0000-000050190000}"/>
    <cellStyle name="Normal 2 4 2 2 2 3 2 3 2" xfId="16532" xr:uid="{00000000-0005-0000-0000-000094400000}"/>
    <cellStyle name="Normal 2 4 2 2 2 3 2 3 3" xfId="11512" xr:uid="{00000000-0005-0000-0000-0000F82C0000}"/>
    <cellStyle name="Normal 2 4 2 2 2 3 2 3 3 3" xfId="26613" xr:uid="{00000000-0005-0000-0000-0000F5670000}"/>
    <cellStyle name="Normal 2 4 2 2 2 3 2 3 5" xfId="21600" xr:uid="{00000000-0005-0000-0000-000060540000}"/>
    <cellStyle name="Normal 2 4 2 2 2 3 2 4" xfId="13190" xr:uid="{00000000-0005-0000-0000-000086330000}"/>
    <cellStyle name="Normal 2 4 2 2 2 3 2 4 3" xfId="28288" xr:uid="{00000000-0005-0000-0000-0000806E0000}"/>
    <cellStyle name="Normal 2 4 2 2 2 3 2 5" xfId="8169" xr:uid="{00000000-0005-0000-0000-0000E91F0000}"/>
    <cellStyle name="Normal 2 4 2 2 2 3 2 5 3" xfId="23271" xr:uid="{00000000-0005-0000-0000-0000E75A0000}"/>
    <cellStyle name="Normal 2 4 2 2 2 3 2 7" xfId="18258" xr:uid="{00000000-0005-0000-0000-000052470000}"/>
    <cellStyle name="Normal 2 4 2 2 2 3 3" xfId="3951" xr:uid="{00000000-0005-0000-0000-00006F0F0000}"/>
    <cellStyle name="Normal 2 4 2 2 2 3 3 2" xfId="14025" xr:uid="{00000000-0005-0000-0000-0000C9360000}"/>
    <cellStyle name="Normal 2 4 2 2 2 3 3 2 3" xfId="29123" xr:uid="{00000000-0005-0000-0000-0000C3710000}"/>
    <cellStyle name="Normal 2 4 2 2 2 3 3 3" xfId="9005" xr:uid="{00000000-0005-0000-0000-00002D230000}"/>
    <cellStyle name="Normal 2 4 2 2 2 3 3 3 3" xfId="24106" xr:uid="{00000000-0005-0000-0000-00002A5E0000}"/>
    <cellStyle name="Normal 2 4 2 2 2 3 3 5" xfId="19093" xr:uid="{00000000-0005-0000-0000-0000954A0000}"/>
    <cellStyle name="Normal 2 4 2 2 2 3 4" xfId="5644" xr:uid="{00000000-0005-0000-0000-00000C160000}"/>
    <cellStyle name="Normal 2 4 2 2 2 3 4 2" xfId="15696" xr:uid="{00000000-0005-0000-0000-0000503D0000}"/>
    <cellStyle name="Normal 2 4 2 2 2 3 4 2 3" xfId="30794" xr:uid="{00000000-0005-0000-0000-00004A780000}"/>
    <cellStyle name="Normal 2 4 2 2 2 3 4 3" xfId="10676" xr:uid="{00000000-0005-0000-0000-0000B4290000}"/>
    <cellStyle name="Normal 2 4 2 2 2 3 4 3 3" xfId="25777" xr:uid="{00000000-0005-0000-0000-0000B1640000}"/>
    <cellStyle name="Normal 2 4 2 2 2 3 4 5" xfId="20764" xr:uid="{00000000-0005-0000-0000-00001C510000}"/>
    <cellStyle name="Normal 2 4 2 2 2 3 5" xfId="12354" xr:uid="{00000000-0005-0000-0000-000042300000}"/>
    <cellStyle name="Normal 2 4 2 2 2 3 5 3" xfId="27452" xr:uid="{00000000-0005-0000-0000-00003C6B0000}"/>
    <cellStyle name="Normal 2 4 2 2 2 3 6" xfId="7333" xr:uid="{00000000-0005-0000-0000-0000A51C0000}"/>
    <cellStyle name="Normal 2 4 2 2 2 3 6 3" xfId="22435" xr:uid="{00000000-0005-0000-0000-0000A3570000}"/>
    <cellStyle name="Normal 2 4 2 2 2 3 8" xfId="17422" xr:uid="{00000000-0005-0000-0000-00000E440000}"/>
    <cellStyle name="Normal 2 4 2 2 2 4" xfId="2680" xr:uid="{00000000-0005-0000-0000-0000780A0000}"/>
    <cellStyle name="Normal 2 4 2 2 2 4 2" xfId="4370" xr:uid="{00000000-0005-0000-0000-000012110000}"/>
    <cellStyle name="Normal 2 4 2 2 2 4 2 2" xfId="14443" xr:uid="{00000000-0005-0000-0000-00006B380000}"/>
    <cellStyle name="Normal 2 4 2 2 2 4 2 2 3" xfId="29541" xr:uid="{00000000-0005-0000-0000-000065730000}"/>
    <cellStyle name="Normal 2 4 2 2 2 4 2 3" xfId="9423" xr:uid="{00000000-0005-0000-0000-0000CF240000}"/>
    <cellStyle name="Normal 2 4 2 2 2 4 2 3 3" xfId="24524" xr:uid="{00000000-0005-0000-0000-0000CC5F0000}"/>
    <cellStyle name="Normal 2 4 2 2 2 4 2 5" xfId="19511" xr:uid="{00000000-0005-0000-0000-0000374C0000}"/>
    <cellStyle name="Normal 2 4 2 2 2 4 3" xfId="6062" xr:uid="{00000000-0005-0000-0000-0000AE170000}"/>
    <cellStyle name="Normal 2 4 2 2 2 4 3 2" xfId="16114" xr:uid="{00000000-0005-0000-0000-0000F23E0000}"/>
    <cellStyle name="Normal 2 4 2 2 2 4 3 3" xfId="11094" xr:uid="{00000000-0005-0000-0000-0000562B0000}"/>
    <cellStyle name="Normal 2 4 2 2 2 4 3 3 3" xfId="26195" xr:uid="{00000000-0005-0000-0000-000053660000}"/>
    <cellStyle name="Normal 2 4 2 2 2 4 3 5" xfId="21182" xr:uid="{00000000-0005-0000-0000-0000BE520000}"/>
    <cellStyle name="Normal 2 4 2 2 2 4 4" xfId="12772" xr:uid="{00000000-0005-0000-0000-0000E4310000}"/>
    <cellStyle name="Normal 2 4 2 2 2 4 4 3" xfId="27870" xr:uid="{00000000-0005-0000-0000-0000DE6C0000}"/>
    <cellStyle name="Normal 2 4 2 2 2 4 5" xfId="7751" xr:uid="{00000000-0005-0000-0000-0000471E0000}"/>
    <cellStyle name="Normal 2 4 2 2 2 4 5 3" xfId="22853" xr:uid="{00000000-0005-0000-0000-000045590000}"/>
    <cellStyle name="Normal 2 4 2 2 2 4 7" xfId="17840" xr:uid="{00000000-0005-0000-0000-0000B0450000}"/>
    <cellStyle name="Normal 2 4 2 2 2 5" xfId="3533" xr:uid="{00000000-0005-0000-0000-0000CD0D0000}"/>
    <cellStyle name="Normal 2 4 2 2 2 5 2" xfId="13607" xr:uid="{00000000-0005-0000-0000-000027350000}"/>
    <cellStyle name="Normal 2 4 2 2 2 5 2 3" xfId="28705" xr:uid="{00000000-0005-0000-0000-000021700000}"/>
    <cellStyle name="Normal 2 4 2 2 2 5 3" xfId="8587" xr:uid="{00000000-0005-0000-0000-00008B210000}"/>
    <cellStyle name="Normal 2 4 2 2 2 5 3 3" xfId="23688" xr:uid="{00000000-0005-0000-0000-0000885C0000}"/>
    <cellStyle name="Normal 2 4 2 2 2 5 5" xfId="18675" xr:uid="{00000000-0005-0000-0000-0000F3480000}"/>
    <cellStyle name="Normal 2 4 2 2 2 6" xfId="5226" xr:uid="{00000000-0005-0000-0000-00006A140000}"/>
    <cellStyle name="Normal 2 4 2 2 2 6 2" xfId="15278" xr:uid="{00000000-0005-0000-0000-0000AE3B0000}"/>
    <cellStyle name="Normal 2 4 2 2 2 6 2 3" xfId="30376" xr:uid="{00000000-0005-0000-0000-0000A8760000}"/>
    <cellStyle name="Normal 2 4 2 2 2 6 3" xfId="10258" xr:uid="{00000000-0005-0000-0000-000012280000}"/>
    <cellStyle name="Normal 2 4 2 2 2 6 3 3" xfId="25359" xr:uid="{00000000-0005-0000-0000-00000F630000}"/>
    <cellStyle name="Normal 2 4 2 2 2 6 5" xfId="20346" xr:uid="{00000000-0005-0000-0000-00007A4F0000}"/>
    <cellStyle name="Normal 2 4 2 2 2 7" xfId="11936" xr:uid="{00000000-0005-0000-0000-0000A02E0000}"/>
    <cellStyle name="Normal 2 4 2 2 2 7 3" xfId="27034" xr:uid="{00000000-0005-0000-0000-00009A690000}"/>
    <cellStyle name="Normal 2 4 2 2 2 8" xfId="6915" xr:uid="{00000000-0005-0000-0000-0000031B0000}"/>
    <cellStyle name="Normal 2 4 2 2 2 8 3" xfId="22017" xr:uid="{00000000-0005-0000-0000-000001560000}"/>
    <cellStyle name="Normal 2 4 2 2 3" xfId="1942" xr:uid="{00000000-0005-0000-0000-000096070000}"/>
    <cellStyle name="Normal 2 4 2 2 3 2" xfId="2363" xr:uid="{00000000-0005-0000-0000-00003B090000}"/>
    <cellStyle name="Normal 2 4 2 2 3 2 2" xfId="3202" xr:uid="{00000000-0005-0000-0000-0000820C0000}"/>
    <cellStyle name="Normal 2 4 2 2 3 2 2 2" xfId="4892" xr:uid="{00000000-0005-0000-0000-00001C130000}"/>
    <cellStyle name="Normal 2 4 2 2 3 2 2 2 2" xfId="14965" xr:uid="{00000000-0005-0000-0000-0000753A0000}"/>
    <cellStyle name="Normal 2 4 2 2 3 2 2 2 2 3" xfId="30063" xr:uid="{00000000-0005-0000-0000-00006F750000}"/>
    <cellStyle name="Normal 2 4 2 2 3 2 2 2 3" xfId="9945" xr:uid="{00000000-0005-0000-0000-0000D9260000}"/>
    <cellStyle name="Normal 2 4 2 2 3 2 2 2 3 3" xfId="25046" xr:uid="{00000000-0005-0000-0000-0000D6610000}"/>
    <cellStyle name="Normal 2 4 2 2 3 2 2 2 5" xfId="20033" xr:uid="{00000000-0005-0000-0000-0000414E0000}"/>
    <cellStyle name="Normal 2 4 2 2 3 2 2 3" xfId="6584" xr:uid="{00000000-0005-0000-0000-0000B8190000}"/>
    <cellStyle name="Normal 2 4 2 2 3 2 2 3 2" xfId="16636" xr:uid="{00000000-0005-0000-0000-0000FC400000}"/>
    <cellStyle name="Normal 2 4 2 2 3 2 2 3 3" xfId="11616" xr:uid="{00000000-0005-0000-0000-0000602D0000}"/>
    <cellStyle name="Normal 2 4 2 2 3 2 2 3 3 3" xfId="26717" xr:uid="{00000000-0005-0000-0000-00005D680000}"/>
    <cellStyle name="Normal 2 4 2 2 3 2 2 3 5" xfId="21704" xr:uid="{00000000-0005-0000-0000-0000C8540000}"/>
    <cellStyle name="Normal 2 4 2 2 3 2 2 4" xfId="13294" xr:uid="{00000000-0005-0000-0000-0000EE330000}"/>
    <cellStyle name="Normal 2 4 2 2 3 2 2 4 3" xfId="28392" xr:uid="{00000000-0005-0000-0000-0000E86E0000}"/>
    <cellStyle name="Normal 2 4 2 2 3 2 2 5" xfId="8273" xr:uid="{00000000-0005-0000-0000-000051200000}"/>
    <cellStyle name="Normal 2 4 2 2 3 2 2 5 3" xfId="23375" xr:uid="{00000000-0005-0000-0000-00004F5B0000}"/>
    <cellStyle name="Normal 2 4 2 2 3 2 2 7" xfId="18362" xr:uid="{00000000-0005-0000-0000-0000BA470000}"/>
    <cellStyle name="Normal 2 4 2 2 3 2 3" xfId="4055" xr:uid="{00000000-0005-0000-0000-0000D70F0000}"/>
    <cellStyle name="Normal 2 4 2 2 3 2 3 2" xfId="14129" xr:uid="{00000000-0005-0000-0000-000031370000}"/>
    <cellStyle name="Normal 2 4 2 2 3 2 3 2 3" xfId="29227" xr:uid="{00000000-0005-0000-0000-00002B720000}"/>
    <cellStyle name="Normal 2 4 2 2 3 2 3 3" xfId="9109" xr:uid="{00000000-0005-0000-0000-000095230000}"/>
    <cellStyle name="Normal 2 4 2 2 3 2 3 3 3" xfId="24210" xr:uid="{00000000-0005-0000-0000-0000925E0000}"/>
    <cellStyle name="Normal 2 4 2 2 3 2 3 5" xfId="19197" xr:uid="{00000000-0005-0000-0000-0000FD4A0000}"/>
    <cellStyle name="Normal 2 4 2 2 3 2 4" xfId="5748" xr:uid="{00000000-0005-0000-0000-000074160000}"/>
    <cellStyle name="Normal 2 4 2 2 3 2 4 2" xfId="15800" xr:uid="{00000000-0005-0000-0000-0000B83D0000}"/>
    <cellStyle name="Normal 2 4 2 2 3 2 4 2 3" xfId="30898" xr:uid="{00000000-0005-0000-0000-0000B2780000}"/>
    <cellStyle name="Normal 2 4 2 2 3 2 4 3" xfId="10780" xr:uid="{00000000-0005-0000-0000-00001C2A0000}"/>
    <cellStyle name="Normal 2 4 2 2 3 2 4 3 3" xfId="25881" xr:uid="{00000000-0005-0000-0000-000019650000}"/>
    <cellStyle name="Normal 2 4 2 2 3 2 4 5" xfId="20868" xr:uid="{00000000-0005-0000-0000-000084510000}"/>
    <cellStyle name="Normal 2 4 2 2 3 2 5" xfId="12458" xr:uid="{00000000-0005-0000-0000-0000AA300000}"/>
    <cellStyle name="Normal 2 4 2 2 3 2 5 3" xfId="27556" xr:uid="{00000000-0005-0000-0000-0000A46B0000}"/>
    <cellStyle name="Normal 2 4 2 2 3 2 6" xfId="7437" xr:uid="{00000000-0005-0000-0000-00000D1D0000}"/>
    <cellStyle name="Normal 2 4 2 2 3 2 6 3" xfId="22539" xr:uid="{00000000-0005-0000-0000-00000B580000}"/>
    <cellStyle name="Normal 2 4 2 2 3 2 8" xfId="17526" xr:uid="{00000000-0005-0000-0000-000076440000}"/>
    <cellStyle name="Normal 2 4 2 2 3 3" xfId="2784" xr:uid="{00000000-0005-0000-0000-0000E00A0000}"/>
    <cellStyle name="Normal 2 4 2 2 3 3 2" xfId="4474" xr:uid="{00000000-0005-0000-0000-00007A110000}"/>
    <cellStyle name="Normal 2 4 2 2 3 3 2 2" xfId="14547" xr:uid="{00000000-0005-0000-0000-0000D3380000}"/>
    <cellStyle name="Normal 2 4 2 2 3 3 2 2 3" xfId="29645" xr:uid="{00000000-0005-0000-0000-0000CD730000}"/>
    <cellStyle name="Normal 2 4 2 2 3 3 2 3" xfId="9527" xr:uid="{00000000-0005-0000-0000-000037250000}"/>
    <cellStyle name="Normal 2 4 2 2 3 3 2 3 3" xfId="24628" xr:uid="{00000000-0005-0000-0000-000034600000}"/>
    <cellStyle name="Normal 2 4 2 2 3 3 2 5" xfId="19615" xr:uid="{00000000-0005-0000-0000-00009F4C0000}"/>
    <cellStyle name="Normal 2 4 2 2 3 3 3" xfId="6166" xr:uid="{00000000-0005-0000-0000-000016180000}"/>
    <cellStyle name="Normal 2 4 2 2 3 3 3 2" xfId="16218" xr:uid="{00000000-0005-0000-0000-00005A3F0000}"/>
    <cellStyle name="Normal 2 4 2 2 3 3 3 3" xfId="11198" xr:uid="{00000000-0005-0000-0000-0000BE2B0000}"/>
    <cellStyle name="Normal 2 4 2 2 3 3 3 3 3" xfId="26299" xr:uid="{00000000-0005-0000-0000-0000BB660000}"/>
    <cellStyle name="Normal 2 4 2 2 3 3 3 5" xfId="21286" xr:uid="{00000000-0005-0000-0000-000026530000}"/>
    <cellStyle name="Normal 2 4 2 2 3 3 4" xfId="12876" xr:uid="{00000000-0005-0000-0000-00004C320000}"/>
    <cellStyle name="Normal 2 4 2 2 3 3 4 3" xfId="27974" xr:uid="{00000000-0005-0000-0000-0000466D0000}"/>
    <cellStyle name="Normal 2 4 2 2 3 3 5" xfId="7855" xr:uid="{00000000-0005-0000-0000-0000AF1E0000}"/>
    <cellStyle name="Normal 2 4 2 2 3 3 5 3" xfId="22957" xr:uid="{00000000-0005-0000-0000-0000AD590000}"/>
    <cellStyle name="Normal 2 4 2 2 3 3 7" xfId="17944" xr:uid="{00000000-0005-0000-0000-000018460000}"/>
    <cellStyle name="Normal 2 4 2 2 3 4" xfId="3637" xr:uid="{00000000-0005-0000-0000-0000350E0000}"/>
    <cellStyle name="Normal 2 4 2 2 3 4 2" xfId="13711" xr:uid="{00000000-0005-0000-0000-00008F350000}"/>
    <cellStyle name="Normal 2 4 2 2 3 4 2 3" xfId="28809" xr:uid="{00000000-0005-0000-0000-000089700000}"/>
    <cellStyle name="Normal 2 4 2 2 3 4 3" xfId="8691" xr:uid="{00000000-0005-0000-0000-0000F3210000}"/>
    <cellStyle name="Normal 2 4 2 2 3 4 3 3" xfId="23792" xr:uid="{00000000-0005-0000-0000-0000F05C0000}"/>
    <cellStyle name="Normal 2 4 2 2 3 4 5" xfId="18779" xr:uid="{00000000-0005-0000-0000-00005B490000}"/>
    <cellStyle name="Normal 2 4 2 2 3 5" xfId="5330" xr:uid="{00000000-0005-0000-0000-0000D2140000}"/>
    <cellStyle name="Normal 2 4 2 2 3 5 2" xfId="15382" xr:uid="{00000000-0005-0000-0000-0000163C0000}"/>
    <cellStyle name="Normal 2 4 2 2 3 5 2 3" xfId="30480" xr:uid="{00000000-0005-0000-0000-000010770000}"/>
    <cellStyle name="Normal 2 4 2 2 3 5 3" xfId="10362" xr:uid="{00000000-0005-0000-0000-00007A280000}"/>
    <cellStyle name="Normal 2 4 2 2 3 5 3 3" xfId="25463" xr:uid="{00000000-0005-0000-0000-000077630000}"/>
    <cellStyle name="Normal 2 4 2 2 3 5 5" xfId="20450" xr:uid="{00000000-0005-0000-0000-0000E24F0000}"/>
    <cellStyle name="Normal 2 4 2 2 3 6" xfId="12040" xr:uid="{00000000-0005-0000-0000-0000082F0000}"/>
    <cellStyle name="Normal 2 4 2 2 3 6 3" xfId="27138" xr:uid="{00000000-0005-0000-0000-0000026A0000}"/>
    <cellStyle name="Normal 2 4 2 2 3 7" xfId="7019" xr:uid="{00000000-0005-0000-0000-00006B1B0000}"/>
    <cellStyle name="Normal 2 4 2 2 3 7 3" xfId="22121" xr:uid="{00000000-0005-0000-0000-000069560000}"/>
    <cellStyle name="Normal 2 4 2 2 3 9" xfId="17108" xr:uid="{00000000-0005-0000-0000-0000D4420000}"/>
    <cellStyle name="Normal 2 4 2 2 4" xfId="2155" xr:uid="{00000000-0005-0000-0000-00006B080000}"/>
    <cellStyle name="Normal 2 4 2 2 4 2" xfId="2994" xr:uid="{00000000-0005-0000-0000-0000B20B0000}"/>
    <cellStyle name="Normal 2 4 2 2 4 2 2" xfId="4684" xr:uid="{00000000-0005-0000-0000-00004C120000}"/>
    <cellStyle name="Normal 2 4 2 2 4 2 2 2" xfId="14757" xr:uid="{00000000-0005-0000-0000-0000A5390000}"/>
    <cellStyle name="Normal 2 4 2 2 4 2 2 2 3" xfId="29855" xr:uid="{00000000-0005-0000-0000-00009F740000}"/>
    <cellStyle name="Normal 2 4 2 2 4 2 2 3" xfId="9737" xr:uid="{00000000-0005-0000-0000-000009260000}"/>
    <cellStyle name="Normal 2 4 2 2 4 2 2 3 3" xfId="24838" xr:uid="{00000000-0005-0000-0000-000006610000}"/>
    <cellStyle name="Normal 2 4 2 2 4 2 2 5" xfId="19825" xr:uid="{00000000-0005-0000-0000-0000714D0000}"/>
    <cellStyle name="Normal 2 4 2 2 4 2 3" xfId="6376" xr:uid="{00000000-0005-0000-0000-0000E8180000}"/>
    <cellStyle name="Normal 2 4 2 2 4 2 3 2" xfId="16428" xr:uid="{00000000-0005-0000-0000-00002C400000}"/>
    <cellStyle name="Normal 2 4 2 2 4 2 3 3" xfId="11408" xr:uid="{00000000-0005-0000-0000-0000902C0000}"/>
    <cellStyle name="Normal 2 4 2 2 4 2 3 3 3" xfId="26509" xr:uid="{00000000-0005-0000-0000-00008D670000}"/>
    <cellStyle name="Normal 2 4 2 2 4 2 3 5" xfId="21496" xr:uid="{00000000-0005-0000-0000-0000F8530000}"/>
    <cellStyle name="Normal 2 4 2 2 4 2 4" xfId="13086" xr:uid="{00000000-0005-0000-0000-00001E330000}"/>
    <cellStyle name="Normal 2 4 2 2 4 2 4 3" xfId="28184" xr:uid="{00000000-0005-0000-0000-0000186E0000}"/>
    <cellStyle name="Normal 2 4 2 2 4 2 5" xfId="8065" xr:uid="{00000000-0005-0000-0000-0000811F0000}"/>
    <cellStyle name="Normal 2 4 2 2 4 2 5 3" xfId="23167" xr:uid="{00000000-0005-0000-0000-00007F5A0000}"/>
    <cellStyle name="Normal 2 4 2 2 4 2 7" xfId="18154" xr:uid="{00000000-0005-0000-0000-0000EA460000}"/>
    <cellStyle name="Normal 2 4 2 2 4 3" xfId="3847" xr:uid="{00000000-0005-0000-0000-0000070F0000}"/>
    <cellStyle name="Normal 2 4 2 2 4 3 2" xfId="13921" xr:uid="{00000000-0005-0000-0000-000061360000}"/>
    <cellStyle name="Normal 2 4 2 2 4 3 2 3" xfId="29019" xr:uid="{00000000-0005-0000-0000-00005B710000}"/>
    <cellStyle name="Normal 2 4 2 2 4 3 3" xfId="8901" xr:uid="{00000000-0005-0000-0000-0000C5220000}"/>
    <cellStyle name="Normal 2 4 2 2 4 3 3 3" xfId="24002" xr:uid="{00000000-0005-0000-0000-0000C25D0000}"/>
    <cellStyle name="Normal 2 4 2 2 4 3 5" xfId="18989" xr:uid="{00000000-0005-0000-0000-00002D4A0000}"/>
    <cellStyle name="Normal 2 4 2 2 4 4" xfId="5540" xr:uid="{00000000-0005-0000-0000-0000A4150000}"/>
    <cellStyle name="Normal 2 4 2 2 4 4 2" xfId="15592" xr:uid="{00000000-0005-0000-0000-0000E83C0000}"/>
    <cellStyle name="Normal 2 4 2 2 4 4 2 3" xfId="30690" xr:uid="{00000000-0005-0000-0000-0000E2770000}"/>
    <cellStyle name="Normal 2 4 2 2 4 4 3" xfId="10572" xr:uid="{00000000-0005-0000-0000-00004C290000}"/>
    <cellStyle name="Normal 2 4 2 2 4 4 3 3" xfId="25673" xr:uid="{00000000-0005-0000-0000-000049640000}"/>
    <cellStyle name="Normal 2 4 2 2 4 4 5" xfId="20660" xr:uid="{00000000-0005-0000-0000-0000B4500000}"/>
    <cellStyle name="Normal 2 4 2 2 4 5" xfId="12250" xr:uid="{00000000-0005-0000-0000-0000DA2F0000}"/>
    <cellStyle name="Normal 2 4 2 2 4 5 3" xfId="27348" xr:uid="{00000000-0005-0000-0000-0000D46A0000}"/>
    <cellStyle name="Normal 2 4 2 2 4 6" xfId="7229" xr:uid="{00000000-0005-0000-0000-00003D1C0000}"/>
    <cellStyle name="Normal 2 4 2 2 4 6 3" xfId="22331" xr:uid="{00000000-0005-0000-0000-00003B570000}"/>
    <cellStyle name="Normal 2 4 2 2 4 8" xfId="17318" xr:uid="{00000000-0005-0000-0000-0000A6430000}"/>
    <cellStyle name="Normal 2 4 2 2 5" xfId="2576" xr:uid="{00000000-0005-0000-0000-0000100A0000}"/>
    <cellStyle name="Normal 2 4 2 2 5 2" xfId="4266" xr:uid="{00000000-0005-0000-0000-0000AA100000}"/>
    <cellStyle name="Normal 2 4 2 2 5 2 2" xfId="14339" xr:uid="{00000000-0005-0000-0000-000003380000}"/>
    <cellStyle name="Normal 2 4 2 2 5 2 2 3" xfId="29437" xr:uid="{00000000-0005-0000-0000-0000FD720000}"/>
    <cellStyle name="Normal 2 4 2 2 5 2 3" xfId="9319" xr:uid="{00000000-0005-0000-0000-000067240000}"/>
    <cellStyle name="Normal 2 4 2 2 5 2 3 3" xfId="24420" xr:uid="{00000000-0005-0000-0000-0000645F0000}"/>
    <cellStyle name="Normal 2 4 2 2 5 2 5" xfId="19407" xr:uid="{00000000-0005-0000-0000-0000CF4B0000}"/>
    <cellStyle name="Normal 2 4 2 2 5 3" xfId="5958" xr:uid="{00000000-0005-0000-0000-000046170000}"/>
    <cellStyle name="Normal 2 4 2 2 5 3 2" xfId="16010" xr:uid="{00000000-0005-0000-0000-00008A3E0000}"/>
    <cellStyle name="Normal 2 4 2 2 5 3 3" xfId="10990" xr:uid="{00000000-0005-0000-0000-0000EE2A0000}"/>
    <cellStyle name="Normal 2 4 2 2 5 3 3 3" xfId="26091" xr:uid="{00000000-0005-0000-0000-0000EB650000}"/>
    <cellStyle name="Normal 2 4 2 2 5 3 5" xfId="21078" xr:uid="{00000000-0005-0000-0000-000056520000}"/>
    <cellStyle name="Normal 2 4 2 2 5 4" xfId="12668" xr:uid="{00000000-0005-0000-0000-00007C310000}"/>
    <cellStyle name="Normal 2 4 2 2 5 4 3" xfId="27766" xr:uid="{00000000-0005-0000-0000-0000766C0000}"/>
    <cellStyle name="Normal 2 4 2 2 5 5" xfId="7647" xr:uid="{00000000-0005-0000-0000-0000DF1D0000}"/>
    <cellStyle name="Normal 2 4 2 2 5 5 3" xfId="22749" xr:uid="{00000000-0005-0000-0000-0000DD580000}"/>
    <cellStyle name="Normal 2 4 2 2 5 7" xfId="17736" xr:uid="{00000000-0005-0000-0000-000048450000}"/>
    <cellStyle name="Normal 2 4 2 2 6" xfId="3429" xr:uid="{00000000-0005-0000-0000-0000650D0000}"/>
    <cellStyle name="Normal 2 4 2 2 6 2" xfId="13503" xr:uid="{00000000-0005-0000-0000-0000BF340000}"/>
    <cellStyle name="Normal 2 4 2 2 6 2 3" xfId="28601" xr:uid="{00000000-0005-0000-0000-0000B96F0000}"/>
    <cellStyle name="Normal 2 4 2 2 6 3" xfId="8483" xr:uid="{00000000-0005-0000-0000-000023210000}"/>
    <cellStyle name="Normal 2 4 2 2 6 3 3" xfId="23584" xr:uid="{00000000-0005-0000-0000-0000205C0000}"/>
    <cellStyle name="Normal 2 4 2 2 6 5" xfId="18571" xr:uid="{00000000-0005-0000-0000-00008B480000}"/>
    <cellStyle name="Normal 2 4 2 2 7" xfId="5122" xr:uid="{00000000-0005-0000-0000-000002140000}"/>
    <cellStyle name="Normal 2 4 2 2 7 2" xfId="15174" xr:uid="{00000000-0005-0000-0000-0000463B0000}"/>
    <cellStyle name="Normal 2 4 2 2 7 2 3" xfId="30272" xr:uid="{00000000-0005-0000-0000-000040760000}"/>
    <cellStyle name="Normal 2 4 2 2 7 3" xfId="10154" xr:uid="{00000000-0005-0000-0000-0000AA270000}"/>
    <cellStyle name="Normal 2 4 2 2 7 3 3" xfId="25255" xr:uid="{00000000-0005-0000-0000-0000A7620000}"/>
    <cellStyle name="Normal 2 4 2 2 7 5" xfId="20242" xr:uid="{00000000-0005-0000-0000-0000124F0000}"/>
    <cellStyle name="Normal 2 4 2 2 8" xfId="11832" xr:uid="{00000000-0005-0000-0000-0000382E0000}"/>
    <cellStyle name="Normal 2 4 2 2 8 3" xfId="26930" xr:uid="{00000000-0005-0000-0000-000032690000}"/>
    <cellStyle name="Normal 2 4 2 2 9" xfId="6811" xr:uid="{00000000-0005-0000-0000-00009B1A0000}"/>
    <cellStyle name="Normal 2 4 2 2 9 3" xfId="21913" xr:uid="{00000000-0005-0000-0000-000099550000}"/>
    <cellStyle name="Normal 2 4 2 3" xfId="1775" xr:uid="{00000000-0005-0000-0000-0000EF060000}"/>
    <cellStyle name="Normal 2 4 2 3 10" xfId="16952" xr:uid="{00000000-0005-0000-0000-000038420000}"/>
    <cellStyle name="Normal 2 4 2 3 2" xfId="1994" xr:uid="{00000000-0005-0000-0000-0000CA070000}"/>
    <cellStyle name="Normal 2 4 2 3 2 2" xfId="2415" xr:uid="{00000000-0005-0000-0000-00006F090000}"/>
    <cellStyle name="Normal 2 4 2 3 2 2 2" xfId="3254" xr:uid="{00000000-0005-0000-0000-0000B60C0000}"/>
    <cellStyle name="Normal 2 4 2 3 2 2 2 2" xfId="4944" xr:uid="{00000000-0005-0000-0000-000050130000}"/>
    <cellStyle name="Normal 2 4 2 3 2 2 2 2 2" xfId="15017" xr:uid="{00000000-0005-0000-0000-0000A93A0000}"/>
    <cellStyle name="Normal 2 4 2 3 2 2 2 2 2 3" xfId="30115" xr:uid="{00000000-0005-0000-0000-0000A3750000}"/>
    <cellStyle name="Normal 2 4 2 3 2 2 2 2 3" xfId="9997" xr:uid="{00000000-0005-0000-0000-00000D270000}"/>
    <cellStyle name="Normal 2 4 2 3 2 2 2 2 3 3" xfId="25098" xr:uid="{00000000-0005-0000-0000-00000A620000}"/>
    <cellStyle name="Normal 2 4 2 3 2 2 2 2 5" xfId="20085" xr:uid="{00000000-0005-0000-0000-0000754E0000}"/>
    <cellStyle name="Normal 2 4 2 3 2 2 2 3" xfId="6636" xr:uid="{00000000-0005-0000-0000-0000EC190000}"/>
    <cellStyle name="Normal 2 4 2 3 2 2 2 3 2" xfId="16688" xr:uid="{00000000-0005-0000-0000-000030410000}"/>
    <cellStyle name="Normal 2 4 2 3 2 2 2 3 3" xfId="11668" xr:uid="{00000000-0005-0000-0000-0000942D0000}"/>
    <cellStyle name="Normal 2 4 2 3 2 2 2 3 3 3" xfId="26769" xr:uid="{00000000-0005-0000-0000-000091680000}"/>
    <cellStyle name="Normal 2 4 2 3 2 2 2 3 5" xfId="21756" xr:uid="{00000000-0005-0000-0000-0000FC540000}"/>
    <cellStyle name="Normal 2 4 2 3 2 2 2 4" xfId="13346" xr:uid="{00000000-0005-0000-0000-000022340000}"/>
    <cellStyle name="Normal 2 4 2 3 2 2 2 4 3" xfId="28444" xr:uid="{00000000-0005-0000-0000-00001C6F0000}"/>
    <cellStyle name="Normal 2 4 2 3 2 2 2 5" xfId="8325" xr:uid="{00000000-0005-0000-0000-000085200000}"/>
    <cellStyle name="Normal 2 4 2 3 2 2 2 5 3" xfId="23427" xr:uid="{00000000-0005-0000-0000-0000835B0000}"/>
    <cellStyle name="Normal 2 4 2 3 2 2 2 7" xfId="18414" xr:uid="{00000000-0005-0000-0000-0000EE470000}"/>
    <cellStyle name="Normal 2 4 2 3 2 2 3" xfId="4107" xr:uid="{00000000-0005-0000-0000-00000B100000}"/>
    <cellStyle name="Normal 2 4 2 3 2 2 3 2" xfId="14181" xr:uid="{00000000-0005-0000-0000-000065370000}"/>
    <cellStyle name="Normal 2 4 2 3 2 2 3 2 3" xfId="29279" xr:uid="{00000000-0005-0000-0000-00005F720000}"/>
    <cellStyle name="Normal 2 4 2 3 2 2 3 3" xfId="9161" xr:uid="{00000000-0005-0000-0000-0000C9230000}"/>
    <cellStyle name="Normal 2 4 2 3 2 2 3 3 3" xfId="24262" xr:uid="{00000000-0005-0000-0000-0000C65E0000}"/>
    <cellStyle name="Normal 2 4 2 3 2 2 3 5" xfId="19249" xr:uid="{00000000-0005-0000-0000-0000314B0000}"/>
    <cellStyle name="Normal 2 4 2 3 2 2 4" xfId="5800" xr:uid="{00000000-0005-0000-0000-0000A8160000}"/>
    <cellStyle name="Normal 2 4 2 3 2 2 4 2" xfId="15852" xr:uid="{00000000-0005-0000-0000-0000EC3D0000}"/>
    <cellStyle name="Normal 2 4 2 3 2 2 4 3" xfId="10832" xr:uid="{00000000-0005-0000-0000-0000502A0000}"/>
    <cellStyle name="Normal 2 4 2 3 2 2 4 3 3" xfId="25933" xr:uid="{00000000-0005-0000-0000-00004D650000}"/>
    <cellStyle name="Normal 2 4 2 3 2 2 4 5" xfId="20920" xr:uid="{00000000-0005-0000-0000-0000B8510000}"/>
    <cellStyle name="Normal 2 4 2 3 2 2 5" xfId="12510" xr:uid="{00000000-0005-0000-0000-0000DE300000}"/>
    <cellStyle name="Normal 2 4 2 3 2 2 5 3" xfId="27608" xr:uid="{00000000-0005-0000-0000-0000D86B0000}"/>
    <cellStyle name="Normal 2 4 2 3 2 2 6" xfId="7489" xr:uid="{00000000-0005-0000-0000-0000411D0000}"/>
    <cellStyle name="Normal 2 4 2 3 2 2 6 3" xfId="22591" xr:uid="{00000000-0005-0000-0000-00003F580000}"/>
    <cellStyle name="Normal 2 4 2 3 2 2 8" xfId="17578" xr:uid="{00000000-0005-0000-0000-0000AA440000}"/>
    <cellStyle name="Normal 2 4 2 3 2 3" xfId="2836" xr:uid="{00000000-0005-0000-0000-0000140B0000}"/>
    <cellStyle name="Normal 2 4 2 3 2 3 2" xfId="4526" xr:uid="{00000000-0005-0000-0000-0000AE110000}"/>
    <cellStyle name="Normal 2 4 2 3 2 3 2 2" xfId="14599" xr:uid="{00000000-0005-0000-0000-000007390000}"/>
    <cellStyle name="Normal 2 4 2 3 2 3 2 2 3" xfId="29697" xr:uid="{00000000-0005-0000-0000-000001740000}"/>
    <cellStyle name="Normal 2 4 2 3 2 3 2 3" xfId="9579" xr:uid="{00000000-0005-0000-0000-00006B250000}"/>
    <cellStyle name="Normal 2 4 2 3 2 3 2 3 3" xfId="24680" xr:uid="{00000000-0005-0000-0000-000068600000}"/>
    <cellStyle name="Normal 2 4 2 3 2 3 2 5" xfId="19667" xr:uid="{00000000-0005-0000-0000-0000D34C0000}"/>
    <cellStyle name="Normal 2 4 2 3 2 3 3" xfId="6218" xr:uid="{00000000-0005-0000-0000-00004A180000}"/>
    <cellStyle name="Normal 2 4 2 3 2 3 3 2" xfId="16270" xr:uid="{00000000-0005-0000-0000-00008E3F0000}"/>
    <cellStyle name="Normal 2 4 2 3 2 3 3 3" xfId="11250" xr:uid="{00000000-0005-0000-0000-0000F22B0000}"/>
    <cellStyle name="Normal 2 4 2 3 2 3 3 3 3" xfId="26351" xr:uid="{00000000-0005-0000-0000-0000EF660000}"/>
    <cellStyle name="Normal 2 4 2 3 2 3 3 5" xfId="21338" xr:uid="{00000000-0005-0000-0000-00005A530000}"/>
    <cellStyle name="Normal 2 4 2 3 2 3 4" xfId="12928" xr:uid="{00000000-0005-0000-0000-000080320000}"/>
    <cellStyle name="Normal 2 4 2 3 2 3 4 3" xfId="28026" xr:uid="{00000000-0005-0000-0000-00007A6D0000}"/>
    <cellStyle name="Normal 2 4 2 3 2 3 5" xfId="7907" xr:uid="{00000000-0005-0000-0000-0000E31E0000}"/>
    <cellStyle name="Normal 2 4 2 3 2 3 5 3" xfId="23009" xr:uid="{00000000-0005-0000-0000-0000E1590000}"/>
    <cellStyle name="Normal 2 4 2 3 2 3 7" xfId="17996" xr:uid="{00000000-0005-0000-0000-00004C460000}"/>
    <cellStyle name="Normal 2 4 2 3 2 4" xfId="3689" xr:uid="{00000000-0005-0000-0000-0000690E0000}"/>
    <cellStyle name="Normal 2 4 2 3 2 4 2" xfId="13763" xr:uid="{00000000-0005-0000-0000-0000C3350000}"/>
    <cellStyle name="Normal 2 4 2 3 2 4 2 3" xfId="28861" xr:uid="{00000000-0005-0000-0000-0000BD700000}"/>
    <cellStyle name="Normal 2 4 2 3 2 4 3" xfId="8743" xr:uid="{00000000-0005-0000-0000-000027220000}"/>
    <cellStyle name="Normal 2 4 2 3 2 4 3 3" xfId="23844" xr:uid="{00000000-0005-0000-0000-0000245D0000}"/>
    <cellStyle name="Normal 2 4 2 3 2 4 5" xfId="18831" xr:uid="{00000000-0005-0000-0000-00008F490000}"/>
    <cellStyle name="Normal 2 4 2 3 2 5" xfId="5382" xr:uid="{00000000-0005-0000-0000-000006150000}"/>
    <cellStyle name="Normal 2 4 2 3 2 5 2" xfId="15434" xr:uid="{00000000-0005-0000-0000-00004A3C0000}"/>
    <cellStyle name="Normal 2 4 2 3 2 5 2 3" xfId="30532" xr:uid="{00000000-0005-0000-0000-000044770000}"/>
    <cellStyle name="Normal 2 4 2 3 2 5 3" xfId="10414" xr:uid="{00000000-0005-0000-0000-0000AE280000}"/>
    <cellStyle name="Normal 2 4 2 3 2 5 3 3" xfId="25515" xr:uid="{00000000-0005-0000-0000-0000AB630000}"/>
    <cellStyle name="Normal 2 4 2 3 2 5 5" xfId="20502" xr:uid="{00000000-0005-0000-0000-000016500000}"/>
    <cellStyle name="Normal 2 4 2 3 2 6" xfId="12092" xr:uid="{00000000-0005-0000-0000-00003C2F0000}"/>
    <cellStyle name="Normal 2 4 2 3 2 6 3" xfId="27190" xr:uid="{00000000-0005-0000-0000-0000366A0000}"/>
    <cellStyle name="Normal 2 4 2 3 2 7" xfId="7071" xr:uid="{00000000-0005-0000-0000-00009F1B0000}"/>
    <cellStyle name="Normal 2 4 2 3 2 7 3" xfId="22173" xr:uid="{00000000-0005-0000-0000-00009D560000}"/>
    <cellStyle name="Normal 2 4 2 3 2 9" xfId="17160" xr:uid="{00000000-0005-0000-0000-000008430000}"/>
    <cellStyle name="Normal 2 4 2 3 3" xfId="2207" xr:uid="{00000000-0005-0000-0000-00009F080000}"/>
    <cellStyle name="Normal 2 4 2 3 3 2" xfId="3046" xr:uid="{00000000-0005-0000-0000-0000E60B0000}"/>
    <cellStyle name="Normal 2 4 2 3 3 2 2" xfId="4736" xr:uid="{00000000-0005-0000-0000-000080120000}"/>
    <cellStyle name="Normal 2 4 2 3 3 2 2 2" xfId="14809" xr:uid="{00000000-0005-0000-0000-0000D9390000}"/>
    <cellStyle name="Normal 2 4 2 3 3 2 2 2 3" xfId="29907" xr:uid="{00000000-0005-0000-0000-0000D3740000}"/>
    <cellStyle name="Normal 2 4 2 3 3 2 2 3" xfId="9789" xr:uid="{00000000-0005-0000-0000-00003D260000}"/>
    <cellStyle name="Normal 2 4 2 3 3 2 2 3 3" xfId="24890" xr:uid="{00000000-0005-0000-0000-00003A610000}"/>
    <cellStyle name="Normal 2 4 2 3 3 2 2 5" xfId="19877" xr:uid="{00000000-0005-0000-0000-0000A54D0000}"/>
    <cellStyle name="Normal 2 4 2 3 3 2 3" xfId="6428" xr:uid="{00000000-0005-0000-0000-00001C190000}"/>
    <cellStyle name="Normal 2 4 2 3 3 2 3 2" xfId="16480" xr:uid="{00000000-0005-0000-0000-000060400000}"/>
    <cellStyle name="Normal 2 4 2 3 3 2 3 3" xfId="11460" xr:uid="{00000000-0005-0000-0000-0000C42C0000}"/>
    <cellStyle name="Normal 2 4 2 3 3 2 3 3 3" xfId="26561" xr:uid="{00000000-0005-0000-0000-0000C1670000}"/>
    <cellStyle name="Normal 2 4 2 3 3 2 3 5" xfId="21548" xr:uid="{00000000-0005-0000-0000-00002C540000}"/>
    <cellStyle name="Normal 2 4 2 3 3 2 4" xfId="13138" xr:uid="{00000000-0005-0000-0000-000052330000}"/>
    <cellStyle name="Normal 2 4 2 3 3 2 4 3" xfId="28236" xr:uid="{00000000-0005-0000-0000-00004C6E0000}"/>
    <cellStyle name="Normal 2 4 2 3 3 2 5" xfId="8117" xr:uid="{00000000-0005-0000-0000-0000B51F0000}"/>
    <cellStyle name="Normal 2 4 2 3 3 2 5 3" xfId="23219" xr:uid="{00000000-0005-0000-0000-0000B35A0000}"/>
    <cellStyle name="Normal 2 4 2 3 3 2 7" xfId="18206" xr:uid="{00000000-0005-0000-0000-00001E470000}"/>
    <cellStyle name="Normal 2 4 2 3 3 3" xfId="3899" xr:uid="{00000000-0005-0000-0000-00003B0F0000}"/>
    <cellStyle name="Normal 2 4 2 3 3 3 2" xfId="13973" xr:uid="{00000000-0005-0000-0000-000095360000}"/>
    <cellStyle name="Normal 2 4 2 3 3 3 2 3" xfId="29071" xr:uid="{00000000-0005-0000-0000-00008F710000}"/>
    <cellStyle name="Normal 2 4 2 3 3 3 3" xfId="8953" xr:uid="{00000000-0005-0000-0000-0000F9220000}"/>
    <cellStyle name="Normal 2 4 2 3 3 3 3 3" xfId="24054" xr:uid="{00000000-0005-0000-0000-0000F65D0000}"/>
    <cellStyle name="Normal 2 4 2 3 3 3 5" xfId="19041" xr:uid="{00000000-0005-0000-0000-0000614A0000}"/>
    <cellStyle name="Normal 2 4 2 3 3 4" xfId="5592" xr:uid="{00000000-0005-0000-0000-0000D8150000}"/>
    <cellStyle name="Normal 2 4 2 3 3 4 2" xfId="15644" xr:uid="{00000000-0005-0000-0000-00001C3D0000}"/>
    <cellStyle name="Normal 2 4 2 3 3 4 2 3" xfId="30742" xr:uid="{00000000-0005-0000-0000-000016780000}"/>
    <cellStyle name="Normal 2 4 2 3 3 4 3" xfId="10624" xr:uid="{00000000-0005-0000-0000-000080290000}"/>
    <cellStyle name="Normal 2 4 2 3 3 4 3 3" xfId="25725" xr:uid="{00000000-0005-0000-0000-00007D640000}"/>
    <cellStyle name="Normal 2 4 2 3 3 4 5" xfId="20712" xr:uid="{00000000-0005-0000-0000-0000E8500000}"/>
    <cellStyle name="Normal 2 4 2 3 3 5" xfId="12302" xr:uid="{00000000-0005-0000-0000-00000E300000}"/>
    <cellStyle name="Normal 2 4 2 3 3 5 3" xfId="27400" xr:uid="{00000000-0005-0000-0000-0000086B0000}"/>
    <cellStyle name="Normal 2 4 2 3 3 6" xfId="7281" xr:uid="{00000000-0005-0000-0000-0000711C0000}"/>
    <cellStyle name="Normal 2 4 2 3 3 6 3" xfId="22383" xr:uid="{00000000-0005-0000-0000-00006F570000}"/>
    <cellStyle name="Normal 2 4 2 3 3 8" xfId="17370" xr:uid="{00000000-0005-0000-0000-0000DA430000}"/>
    <cellStyle name="Normal 2 4 2 3 4" xfId="2628" xr:uid="{00000000-0005-0000-0000-0000440A0000}"/>
    <cellStyle name="Normal 2 4 2 3 4 2" xfId="4318" xr:uid="{00000000-0005-0000-0000-0000DE100000}"/>
    <cellStyle name="Normal 2 4 2 3 4 2 2" xfId="14391" xr:uid="{00000000-0005-0000-0000-000037380000}"/>
    <cellStyle name="Normal 2 4 2 3 4 2 2 3" xfId="29489" xr:uid="{00000000-0005-0000-0000-000031730000}"/>
    <cellStyle name="Normal 2 4 2 3 4 2 3" xfId="9371" xr:uid="{00000000-0005-0000-0000-00009B240000}"/>
    <cellStyle name="Normal 2 4 2 3 4 2 3 3" xfId="24472" xr:uid="{00000000-0005-0000-0000-0000985F0000}"/>
    <cellStyle name="Normal 2 4 2 3 4 2 5" xfId="19459" xr:uid="{00000000-0005-0000-0000-0000034C0000}"/>
    <cellStyle name="Normal 2 4 2 3 4 3" xfId="6010" xr:uid="{00000000-0005-0000-0000-00007A170000}"/>
    <cellStyle name="Normal 2 4 2 3 4 3 2" xfId="16062" xr:uid="{00000000-0005-0000-0000-0000BE3E0000}"/>
    <cellStyle name="Normal 2 4 2 3 4 3 3" xfId="11042" xr:uid="{00000000-0005-0000-0000-0000222B0000}"/>
    <cellStyle name="Normal 2 4 2 3 4 3 3 3" xfId="26143" xr:uid="{00000000-0005-0000-0000-00001F660000}"/>
    <cellStyle name="Normal 2 4 2 3 4 3 5" xfId="21130" xr:uid="{00000000-0005-0000-0000-00008A520000}"/>
    <cellStyle name="Normal 2 4 2 3 4 4" xfId="12720" xr:uid="{00000000-0005-0000-0000-0000B0310000}"/>
    <cellStyle name="Normal 2 4 2 3 4 4 3" xfId="27818" xr:uid="{00000000-0005-0000-0000-0000AA6C0000}"/>
    <cellStyle name="Normal 2 4 2 3 4 5" xfId="7699" xr:uid="{00000000-0005-0000-0000-0000131E0000}"/>
    <cellStyle name="Normal 2 4 2 3 4 5 3" xfId="22801" xr:uid="{00000000-0005-0000-0000-000011590000}"/>
    <cellStyle name="Normal 2 4 2 3 4 7" xfId="17788" xr:uid="{00000000-0005-0000-0000-00007C450000}"/>
    <cellStyle name="Normal 2 4 2 3 5" xfId="3481" xr:uid="{00000000-0005-0000-0000-0000990D0000}"/>
    <cellStyle name="Normal 2 4 2 3 5 2" xfId="13555" xr:uid="{00000000-0005-0000-0000-0000F3340000}"/>
    <cellStyle name="Normal 2 4 2 3 5 2 3" xfId="28653" xr:uid="{00000000-0005-0000-0000-0000ED6F0000}"/>
    <cellStyle name="Normal 2 4 2 3 5 3" xfId="8535" xr:uid="{00000000-0005-0000-0000-000057210000}"/>
    <cellStyle name="Normal 2 4 2 3 5 3 3" xfId="23636" xr:uid="{00000000-0005-0000-0000-0000545C0000}"/>
    <cellStyle name="Normal 2 4 2 3 5 5" xfId="18623" xr:uid="{00000000-0005-0000-0000-0000BF480000}"/>
    <cellStyle name="Normal 2 4 2 3 6" xfId="5174" xr:uid="{00000000-0005-0000-0000-000036140000}"/>
    <cellStyle name="Normal 2 4 2 3 6 2" xfId="15226" xr:uid="{00000000-0005-0000-0000-00007A3B0000}"/>
    <cellStyle name="Normal 2 4 2 3 6 2 3" xfId="30324" xr:uid="{00000000-0005-0000-0000-000074760000}"/>
    <cellStyle name="Normal 2 4 2 3 6 3" xfId="10206" xr:uid="{00000000-0005-0000-0000-0000DE270000}"/>
    <cellStyle name="Normal 2 4 2 3 6 3 3" xfId="25307" xr:uid="{00000000-0005-0000-0000-0000DB620000}"/>
    <cellStyle name="Normal 2 4 2 3 6 5" xfId="20294" xr:uid="{00000000-0005-0000-0000-0000464F0000}"/>
    <cellStyle name="Normal 2 4 2 3 7" xfId="11884" xr:uid="{00000000-0005-0000-0000-00006C2E0000}"/>
    <cellStyle name="Normal 2 4 2 3 7 3" xfId="26982" xr:uid="{00000000-0005-0000-0000-000066690000}"/>
    <cellStyle name="Normal 2 4 2 3 8" xfId="6863" xr:uid="{00000000-0005-0000-0000-0000CF1A0000}"/>
    <cellStyle name="Normal 2 4 2 3 8 3" xfId="21965" xr:uid="{00000000-0005-0000-0000-0000CD550000}"/>
    <cellStyle name="Normal 2 4 2 4" xfId="1888" xr:uid="{00000000-0005-0000-0000-000060070000}"/>
    <cellStyle name="Normal 2 4 2 4 2" xfId="2311" xr:uid="{00000000-0005-0000-0000-000007090000}"/>
    <cellStyle name="Normal 2 4 2 4 2 2" xfId="3150" xr:uid="{00000000-0005-0000-0000-00004E0C0000}"/>
    <cellStyle name="Normal 2 4 2 4 2 2 2" xfId="4840" xr:uid="{00000000-0005-0000-0000-0000E8120000}"/>
    <cellStyle name="Normal 2 4 2 4 2 2 2 2" xfId="14913" xr:uid="{00000000-0005-0000-0000-0000413A0000}"/>
    <cellStyle name="Normal 2 4 2 4 2 2 2 2 3" xfId="30011" xr:uid="{00000000-0005-0000-0000-00003B750000}"/>
    <cellStyle name="Normal 2 4 2 4 2 2 2 3" xfId="9893" xr:uid="{00000000-0005-0000-0000-0000A5260000}"/>
    <cellStyle name="Normal 2 4 2 4 2 2 2 3 3" xfId="24994" xr:uid="{00000000-0005-0000-0000-0000A2610000}"/>
    <cellStyle name="Normal 2 4 2 4 2 2 2 5" xfId="19981" xr:uid="{00000000-0005-0000-0000-00000D4E0000}"/>
    <cellStyle name="Normal 2 4 2 4 2 2 3" xfId="6532" xr:uid="{00000000-0005-0000-0000-000084190000}"/>
    <cellStyle name="Normal 2 4 2 4 2 2 3 2" xfId="16584" xr:uid="{00000000-0005-0000-0000-0000C8400000}"/>
    <cellStyle name="Normal 2 4 2 4 2 2 3 3" xfId="11564" xr:uid="{00000000-0005-0000-0000-00002C2D0000}"/>
    <cellStyle name="Normal 2 4 2 4 2 2 3 3 3" xfId="26665" xr:uid="{00000000-0005-0000-0000-000029680000}"/>
    <cellStyle name="Normal 2 4 2 4 2 2 3 5" xfId="21652" xr:uid="{00000000-0005-0000-0000-000094540000}"/>
    <cellStyle name="Normal 2 4 2 4 2 2 4" xfId="13242" xr:uid="{00000000-0005-0000-0000-0000BA330000}"/>
    <cellStyle name="Normal 2 4 2 4 2 2 4 3" xfId="28340" xr:uid="{00000000-0005-0000-0000-0000B46E0000}"/>
    <cellStyle name="Normal 2 4 2 4 2 2 5" xfId="8221" xr:uid="{00000000-0005-0000-0000-00001D200000}"/>
    <cellStyle name="Normal 2 4 2 4 2 2 5 3" xfId="23323" xr:uid="{00000000-0005-0000-0000-00001B5B0000}"/>
    <cellStyle name="Normal 2 4 2 4 2 2 7" xfId="18310" xr:uid="{00000000-0005-0000-0000-000086470000}"/>
    <cellStyle name="Normal 2 4 2 4 2 3" xfId="4003" xr:uid="{00000000-0005-0000-0000-0000A30F0000}"/>
    <cellStyle name="Normal 2 4 2 4 2 3 2" xfId="14077" xr:uid="{00000000-0005-0000-0000-0000FD360000}"/>
    <cellStyle name="Normal 2 4 2 4 2 3 2 3" xfId="29175" xr:uid="{00000000-0005-0000-0000-0000F7710000}"/>
    <cellStyle name="Normal 2 4 2 4 2 3 3" xfId="9057" xr:uid="{00000000-0005-0000-0000-000061230000}"/>
    <cellStyle name="Normal 2 4 2 4 2 3 3 3" xfId="24158" xr:uid="{00000000-0005-0000-0000-00005E5E0000}"/>
    <cellStyle name="Normal 2 4 2 4 2 3 5" xfId="19145" xr:uid="{00000000-0005-0000-0000-0000C94A0000}"/>
    <cellStyle name="Normal 2 4 2 4 2 4" xfId="5696" xr:uid="{00000000-0005-0000-0000-000040160000}"/>
    <cellStyle name="Normal 2 4 2 4 2 4 2" xfId="15748" xr:uid="{00000000-0005-0000-0000-0000843D0000}"/>
    <cellStyle name="Normal 2 4 2 4 2 4 2 3" xfId="30846" xr:uid="{00000000-0005-0000-0000-00007E780000}"/>
    <cellStyle name="Normal 2 4 2 4 2 4 3" xfId="10728" xr:uid="{00000000-0005-0000-0000-0000E8290000}"/>
    <cellStyle name="Normal 2 4 2 4 2 4 3 3" xfId="25829" xr:uid="{00000000-0005-0000-0000-0000E5640000}"/>
    <cellStyle name="Normal 2 4 2 4 2 4 5" xfId="20816" xr:uid="{00000000-0005-0000-0000-000050510000}"/>
    <cellStyle name="Normal 2 4 2 4 2 5" xfId="12406" xr:uid="{00000000-0005-0000-0000-000076300000}"/>
    <cellStyle name="Normal 2 4 2 4 2 5 3" xfId="27504" xr:uid="{00000000-0005-0000-0000-0000706B0000}"/>
    <cellStyle name="Normal 2 4 2 4 2 6" xfId="7385" xr:uid="{00000000-0005-0000-0000-0000D91C0000}"/>
    <cellStyle name="Normal 2 4 2 4 2 6 3" xfId="22487" xr:uid="{00000000-0005-0000-0000-0000D7570000}"/>
    <cellStyle name="Normal 2 4 2 4 2 8" xfId="17474" xr:uid="{00000000-0005-0000-0000-000042440000}"/>
    <cellStyle name="Normal 2 4 2 4 3" xfId="2732" xr:uid="{00000000-0005-0000-0000-0000AC0A0000}"/>
    <cellStyle name="Normal 2 4 2 4 3 2" xfId="4422" xr:uid="{00000000-0005-0000-0000-000046110000}"/>
    <cellStyle name="Normal 2 4 2 4 3 2 2" xfId="14495" xr:uid="{00000000-0005-0000-0000-00009F380000}"/>
    <cellStyle name="Normal 2 4 2 4 3 2 2 3" xfId="29593" xr:uid="{00000000-0005-0000-0000-000099730000}"/>
    <cellStyle name="Normal 2 4 2 4 3 2 3" xfId="9475" xr:uid="{00000000-0005-0000-0000-000003250000}"/>
    <cellStyle name="Normal 2 4 2 4 3 2 3 3" xfId="24576" xr:uid="{00000000-0005-0000-0000-000000600000}"/>
    <cellStyle name="Normal 2 4 2 4 3 2 5" xfId="19563" xr:uid="{00000000-0005-0000-0000-00006B4C0000}"/>
    <cellStyle name="Normal 2 4 2 4 3 3" xfId="6114" xr:uid="{00000000-0005-0000-0000-0000E2170000}"/>
    <cellStyle name="Normal 2 4 2 4 3 3 2" xfId="16166" xr:uid="{00000000-0005-0000-0000-0000263F0000}"/>
    <cellStyle name="Normal 2 4 2 4 3 3 3" xfId="11146" xr:uid="{00000000-0005-0000-0000-00008A2B0000}"/>
    <cellStyle name="Normal 2 4 2 4 3 3 3 3" xfId="26247" xr:uid="{00000000-0005-0000-0000-000087660000}"/>
    <cellStyle name="Normal 2 4 2 4 3 3 5" xfId="21234" xr:uid="{00000000-0005-0000-0000-0000F2520000}"/>
    <cellStyle name="Normal 2 4 2 4 3 4" xfId="12824" xr:uid="{00000000-0005-0000-0000-000018320000}"/>
    <cellStyle name="Normal 2 4 2 4 3 4 3" xfId="27922" xr:uid="{00000000-0005-0000-0000-0000126D0000}"/>
    <cellStyle name="Normal 2 4 2 4 3 5" xfId="7803" xr:uid="{00000000-0005-0000-0000-00007B1E0000}"/>
    <cellStyle name="Normal 2 4 2 4 3 5 3" xfId="22905" xr:uid="{00000000-0005-0000-0000-000079590000}"/>
    <cellStyle name="Normal 2 4 2 4 3 7" xfId="17892" xr:uid="{00000000-0005-0000-0000-0000E4450000}"/>
    <cellStyle name="Normal 2 4 2 4 4" xfId="3585" xr:uid="{00000000-0005-0000-0000-0000010E0000}"/>
    <cellStyle name="Normal 2 4 2 4 4 2" xfId="13659" xr:uid="{00000000-0005-0000-0000-00005B350000}"/>
    <cellStyle name="Normal 2 4 2 4 4 2 3" xfId="28757" xr:uid="{00000000-0005-0000-0000-000055700000}"/>
    <cellStyle name="Normal 2 4 2 4 4 3" xfId="8639" xr:uid="{00000000-0005-0000-0000-0000BF210000}"/>
    <cellStyle name="Normal 2 4 2 4 4 3 3" xfId="23740" xr:uid="{00000000-0005-0000-0000-0000BC5C0000}"/>
    <cellStyle name="Normal 2 4 2 4 4 5" xfId="18727" xr:uid="{00000000-0005-0000-0000-000027490000}"/>
    <cellStyle name="Normal 2 4 2 4 5" xfId="5278" xr:uid="{00000000-0005-0000-0000-00009E140000}"/>
    <cellStyle name="Normal 2 4 2 4 5 2" xfId="15330" xr:uid="{00000000-0005-0000-0000-0000E23B0000}"/>
    <cellStyle name="Normal 2 4 2 4 5 2 3" xfId="30428" xr:uid="{00000000-0005-0000-0000-0000DC760000}"/>
    <cellStyle name="Normal 2 4 2 4 5 3" xfId="10310" xr:uid="{00000000-0005-0000-0000-000046280000}"/>
    <cellStyle name="Normal 2 4 2 4 5 3 3" xfId="25411" xr:uid="{00000000-0005-0000-0000-000043630000}"/>
    <cellStyle name="Normal 2 4 2 4 5 5" xfId="20398" xr:uid="{00000000-0005-0000-0000-0000AE4F0000}"/>
    <cellStyle name="Normal 2 4 2 4 6" xfId="11988" xr:uid="{00000000-0005-0000-0000-0000D42E0000}"/>
    <cellStyle name="Normal 2 4 2 4 6 3" xfId="27086" xr:uid="{00000000-0005-0000-0000-0000CE690000}"/>
    <cellStyle name="Normal 2 4 2 4 7" xfId="6967" xr:uid="{00000000-0005-0000-0000-0000371B0000}"/>
    <cellStyle name="Normal 2 4 2 4 7 3" xfId="22069" xr:uid="{00000000-0005-0000-0000-000035560000}"/>
    <cellStyle name="Normal 2 4 2 4 9" xfId="17056" xr:uid="{00000000-0005-0000-0000-0000A0420000}"/>
    <cellStyle name="Normal 2 4 2 5" xfId="2101" xr:uid="{00000000-0005-0000-0000-000035080000}"/>
    <cellStyle name="Normal 2 4 2 5 2" xfId="2942" xr:uid="{00000000-0005-0000-0000-00007E0B0000}"/>
    <cellStyle name="Normal 2 4 2 5 2 2" xfId="4632" xr:uid="{00000000-0005-0000-0000-000018120000}"/>
    <cellStyle name="Normal 2 4 2 5 2 2 2" xfId="14705" xr:uid="{00000000-0005-0000-0000-000071390000}"/>
    <cellStyle name="Normal 2 4 2 5 2 2 2 3" xfId="29803" xr:uid="{00000000-0005-0000-0000-00006B740000}"/>
    <cellStyle name="Normal 2 4 2 5 2 2 3" xfId="9685" xr:uid="{00000000-0005-0000-0000-0000D5250000}"/>
    <cellStyle name="Normal 2 4 2 5 2 2 3 3" xfId="24786" xr:uid="{00000000-0005-0000-0000-0000D2600000}"/>
    <cellStyle name="Normal 2 4 2 5 2 2 5" xfId="19773" xr:uid="{00000000-0005-0000-0000-00003D4D0000}"/>
    <cellStyle name="Normal 2 4 2 5 2 3" xfId="6324" xr:uid="{00000000-0005-0000-0000-0000B4180000}"/>
    <cellStyle name="Normal 2 4 2 5 2 3 2" xfId="16376" xr:uid="{00000000-0005-0000-0000-0000F83F0000}"/>
    <cellStyle name="Normal 2 4 2 5 2 3 3" xfId="11356" xr:uid="{00000000-0005-0000-0000-00005C2C0000}"/>
    <cellStyle name="Normal 2 4 2 5 2 3 3 3" xfId="26457" xr:uid="{00000000-0005-0000-0000-000059670000}"/>
    <cellStyle name="Normal 2 4 2 5 2 3 5" xfId="21444" xr:uid="{00000000-0005-0000-0000-0000C4530000}"/>
    <cellStyle name="Normal 2 4 2 5 2 4" xfId="13034" xr:uid="{00000000-0005-0000-0000-0000EA320000}"/>
    <cellStyle name="Normal 2 4 2 5 2 4 3" xfId="28132" xr:uid="{00000000-0005-0000-0000-0000E46D0000}"/>
    <cellStyle name="Normal 2 4 2 5 2 5" xfId="8013" xr:uid="{00000000-0005-0000-0000-00004D1F0000}"/>
    <cellStyle name="Normal 2 4 2 5 2 5 3" xfId="23115" xr:uid="{00000000-0005-0000-0000-00004B5A0000}"/>
    <cellStyle name="Normal 2 4 2 5 2 7" xfId="18102" xr:uid="{00000000-0005-0000-0000-0000B6460000}"/>
    <cellStyle name="Normal 2 4 2 5 3" xfId="3795" xr:uid="{00000000-0005-0000-0000-0000D30E0000}"/>
    <cellStyle name="Normal 2 4 2 5 3 2" xfId="13869" xr:uid="{00000000-0005-0000-0000-00002D360000}"/>
    <cellStyle name="Normal 2 4 2 5 3 2 3" xfId="28967" xr:uid="{00000000-0005-0000-0000-000027710000}"/>
    <cellStyle name="Normal 2 4 2 5 3 3" xfId="8849" xr:uid="{00000000-0005-0000-0000-000091220000}"/>
    <cellStyle name="Normal 2 4 2 5 3 3 3" xfId="23950" xr:uid="{00000000-0005-0000-0000-00008E5D0000}"/>
    <cellStyle name="Normal 2 4 2 5 3 5" xfId="18937" xr:uid="{00000000-0005-0000-0000-0000F9490000}"/>
    <cellStyle name="Normal 2 4 2 5 4" xfId="5488" xr:uid="{00000000-0005-0000-0000-000070150000}"/>
    <cellStyle name="Normal 2 4 2 5 4 2" xfId="15540" xr:uid="{00000000-0005-0000-0000-0000B43C0000}"/>
    <cellStyle name="Normal 2 4 2 5 4 2 3" xfId="30638" xr:uid="{00000000-0005-0000-0000-0000AE770000}"/>
    <cellStyle name="Normal 2 4 2 5 4 3" xfId="10520" xr:uid="{00000000-0005-0000-0000-000018290000}"/>
    <cellStyle name="Normal 2 4 2 5 4 3 3" xfId="25621" xr:uid="{00000000-0005-0000-0000-000015640000}"/>
    <cellStyle name="Normal 2 4 2 5 4 5" xfId="20608" xr:uid="{00000000-0005-0000-0000-000080500000}"/>
    <cellStyle name="Normal 2 4 2 5 5" xfId="12198" xr:uid="{00000000-0005-0000-0000-0000A62F0000}"/>
    <cellStyle name="Normal 2 4 2 5 5 3" xfId="27296" xr:uid="{00000000-0005-0000-0000-0000A06A0000}"/>
    <cellStyle name="Normal 2 4 2 5 6" xfId="7177" xr:uid="{00000000-0005-0000-0000-0000091C0000}"/>
    <cellStyle name="Normal 2 4 2 5 6 3" xfId="22279" xr:uid="{00000000-0005-0000-0000-000007570000}"/>
    <cellStyle name="Normal 2 4 2 5 8" xfId="17266" xr:uid="{00000000-0005-0000-0000-000072430000}"/>
    <cellStyle name="Normal 2 4 2 6" xfId="2522" xr:uid="{00000000-0005-0000-0000-0000DA090000}"/>
    <cellStyle name="Normal 2 4 2 6 2" xfId="4214" xr:uid="{00000000-0005-0000-0000-000076100000}"/>
    <cellStyle name="Normal 2 4 2 6 2 2" xfId="14287" xr:uid="{00000000-0005-0000-0000-0000CF370000}"/>
    <cellStyle name="Normal 2 4 2 6 2 2 3" xfId="29385" xr:uid="{00000000-0005-0000-0000-0000C9720000}"/>
    <cellStyle name="Normal 2 4 2 6 2 3" xfId="9267" xr:uid="{00000000-0005-0000-0000-000033240000}"/>
    <cellStyle name="Normal 2 4 2 6 2 3 3" xfId="24368" xr:uid="{00000000-0005-0000-0000-0000305F0000}"/>
    <cellStyle name="Normal 2 4 2 6 2 5" xfId="19355" xr:uid="{00000000-0005-0000-0000-00009B4B0000}"/>
    <cellStyle name="Normal 2 4 2 6 3" xfId="5906" xr:uid="{00000000-0005-0000-0000-000012170000}"/>
    <cellStyle name="Normal 2 4 2 6 3 2" xfId="15958" xr:uid="{00000000-0005-0000-0000-0000563E0000}"/>
    <cellStyle name="Normal 2 4 2 6 3 3" xfId="10938" xr:uid="{00000000-0005-0000-0000-0000BA2A0000}"/>
    <cellStyle name="Normal 2 4 2 6 3 3 3" xfId="26039" xr:uid="{00000000-0005-0000-0000-0000B7650000}"/>
    <cellStyle name="Normal 2 4 2 6 3 5" xfId="21026" xr:uid="{00000000-0005-0000-0000-000022520000}"/>
    <cellStyle name="Normal 2 4 2 6 4" xfId="12616" xr:uid="{00000000-0005-0000-0000-000048310000}"/>
    <cellStyle name="Normal 2 4 2 6 4 3" xfId="27714" xr:uid="{00000000-0005-0000-0000-0000426C0000}"/>
    <cellStyle name="Normal 2 4 2 6 5" xfId="7595" xr:uid="{00000000-0005-0000-0000-0000AB1D0000}"/>
    <cellStyle name="Normal 2 4 2 6 5 3" xfId="22697" xr:uid="{00000000-0005-0000-0000-0000A9580000}"/>
    <cellStyle name="Normal 2 4 2 6 7" xfId="17684" xr:uid="{00000000-0005-0000-0000-000014450000}"/>
    <cellStyle name="Normal 2 4 2 7" xfId="3373" xr:uid="{00000000-0005-0000-0000-00002D0D0000}"/>
    <cellStyle name="Normal 2 4 2 7 2" xfId="13451" xr:uid="{00000000-0005-0000-0000-00008B340000}"/>
    <cellStyle name="Normal 2 4 2 7 2 3" xfId="28549" xr:uid="{00000000-0005-0000-0000-0000856F0000}"/>
    <cellStyle name="Normal 2 4 2 7 3" xfId="8431" xr:uid="{00000000-0005-0000-0000-0000EF200000}"/>
    <cellStyle name="Normal 2 4 2 7 3 3" xfId="23532" xr:uid="{00000000-0005-0000-0000-0000EC5B0000}"/>
    <cellStyle name="Normal 2 4 2 7 5" xfId="18519" xr:uid="{00000000-0005-0000-0000-000057480000}"/>
    <cellStyle name="Normal 2 4 2 8" xfId="5067" xr:uid="{00000000-0005-0000-0000-0000CB130000}"/>
    <cellStyle name="Normal 2 4 2 8 2" xfId="15122" xr:uid="{00000000-0005-0000-0000-0000123B0000}"/>
    <cellStyle name="Normal 2 4 2 8 2 3" xfId="30220" xr:uid="{00000000-0005-0000-0000-00000C760000}"/>
    <cellStyle name="Normal 2 4 2 8 3" xfId="10102" xr:uid="{00000000-0005-0000-0000-000076270000}"/>
    <cellStyle name="Normal 2 4 2 8 3 3" xfId="25203" xr:uid="{00000000-0005-0000-0000-000073620000}"/>
    <cellStyle name="Normal 2 4 2 8 5" xfId="20190" xr:uid="{00000000-0005-0000-0000-0000DE4E0000}"/>
    <cellStyle name="Normal 2 4 2 9" xfId="11778" xr:uid="{00000000-0005-0000-0000-0000022E0000}"/>
    <cellStyle name="Normal 2 4 2 9 3" xfId="26878" xr:uid="{00000000-0005-0000-0000-0000FE680000}"/>
    <cellStyle name="Normal 2 4 3" xfId="937" xr:uid="{00000000-0005-0000-0000-0000A9030000}"/>
    <cellStyle name="Normal 2 5" xfId="1429" xr:uid="{00000000-0005-0000-0000-000095050000}"/>
    <cellStyle name="Normal 2 5 10" xfId="6758" xr:uid="{00000000-0005-0000-0000-0000661A0000}"/>
    <cellStyle name="Normal 2 5 10 3" xfId="21862" xr:uid="{00000000-0005-0000-0000-000066550000}"/>
    <cellStyle name="Normal 2 5 12" xfId="16847" xr:uid="{00000000-0005-0000-0000-0000CF410000}"/>
    <cellStyle name="Normal 2 5 2" xfId="1722" xr:uid="{00000000-0005-0000-0000-0000BA060000}"/>
    <cellStyle name="Normal 2 5 2 11" xfId="16901" xr:uid="{00000000-0005-0000-0000-000005420000}"/>
    <cellStyle name="Normal 2 5 2 2" xfId="1830" xr:uid="{00000000-0005-0000-0000-000026070000}"/>
    <cellStyle name="Normal 2 5 2 2 10" xfId="17005" xr:uid="{00000000-0005-0000-0000-00006D420000}"/>
    <cellStyle name="Normal 2 5 2 2 2" xfId="2047" xr:uid="{00000000-0005-0000-0000-0000FF070000}"/>
    <cellStyle name="Normal 2 5 2 2 2 2" xfId="2468" xr:uid="{00000000-0005-0000-0000-0000A4090000}"/>
    <cellStyle name="Normal 2 5 2 2 2 2 2" xfId="3307" xr:uid="{00000000-0005-0000-0000-0000EB0C0000}"/>
    <cellStyle name="Normal 2 5 2 2 2 2 2 2" xfId="4997" xr:uid="{00000000-0005-0000-0000-000085130000}"/>
    <cellStyle name="Normal 2 5 2 2 2 2 2 2 2" xfId="15070" xr:uid="{00000000-0005-0000-0000-0000DE3A0000}"/>
    <cellStyle name="Normal 2 5 2 2 2 2 2 2 2 3" xfId="30168" xr:uid="{00000000-0005-0000-0000-0000D8750000}"/>
    <cellStyle name="Normal 2 5 2 2 2 2 2 2 3" xfId="10050" xr:uid="{00000000-0005-0000-0000-000042270000}"/>
    <cellStyle name="Normal 2 5 2 2 2 2 2 2 3 3" xfId="25151" xr:uid="{00000000-0005-0000-0000-00003F620000}"/>
    <cellStyle name="Normal 2 5 2 2 2 2 2 2 5" xfId="20138" xr:uid="{00000000-0005-0000-0000-0000AA4E0000}"/>
    <cellStyle name="Normal 2 5 2 2 2 2 2 3" xfId="6689" xr:uid="{00000000-0005-0000-0000-0000211A0000}"/>
    <cellStyle name="Normal 2 5 2 2 2 2 2 3 2" xfId="16741" xr:uid="{00000000-0005-0000-0000-000065410000}"/>
    <cellStyle name="Normal 2 5 2 2 2 2 2 3 3" xfId="11721" xr:uid="{00000000-0005-0000-0000-0000C92D0000}"/>
    <cellStyle name="Normal 2 5 2 2 2 2 2 3 3 3" xfId="26822" xr:uid="{00000000-0005-0000-0000-0000C6680000}"/>
    <cellStyle name="Normal 2 5 2 2 2 2 2 3 5" xfId="21809" xr:uid="{00000000-0005-0000-0000-000031550000}"/>
    <cellStyle name="Normal 2 5 2 2 2 2 2 4" xfId="13399" xr:uid="{00000000-0005-0000-0000-000057340000}"/>
    <cellStyle name="Normal 2 5 2 2 2 2 2 4 3" xfId="28497" xr:uid="{00000000-0005-0000-0000-0000516F0000}"/>
    <cellStyle name="Normal 2 5 2 2 2 2 2 5" xfId="8378" xr:uid="{00000000-0005-0000-0000-0000BA200000}"/>
    <cellStyle name="Normal 2 5 2 2 2 2 2 5 3" xfId="23480" xr:uid="{00000000-0005-0000-0000-0000B85B0000}"/>
    <cellStyle name="Normal 2 5 2 2 2 2 2 7" xfId="18467" xr:uid="{00000000-0005-0000-0000-000023480000}"/>
    <cellStyle name="Normal 2 5 2 2 2 2 3" xfId="4160" xr:uid="{00000000-0005-0000-0000-000040100000}"/>
    <cellStyle name="Normal 2 5 2 2 2 2 3 2" xfId="14234" xr:uid="{00000000-0005-0000-0000-00009A370000}"/>
    <cellStyle name="Normal 2 5 2 2 2 2 3 2 3" xfId="29332" xr:uid="{00000000-0005-0000-0000-000094720000}"/>
    <cellStyle name="Normal 2 5 2 2 2 2 3 3" xfId="9214" xr:uid="{00000000-0005-0000-0000-0000FE230000}"/>
    <cellStyle name="Normal 2 5 2 2 2 2 3 3 3" xfId="24315" xr:uid="{00000000-0005-0000-0000-0000FB5E0000}"/>
    <cellStyle name="Normal 2 5 2 2 2 2 3 5" xfId="19302" xr:uid="{00000000-0005-0000-0000-0000664B0000}"/>
    <cellStyle name="Normal 2 5 2 2 2 2 4" xfId="5853" xr:uid="{00000000-0005-0000-0000-0000DD160000}"/>
    <cellStyle name="Normal 2 5 2 2 2 2 4 2" xfId="15905" xr:uid="{00000000-0005-0000-0000-0000213E0000}"/>
    <cellStyle name="Normal 2 5 2 2 2 2 4 3" xfId="10885" xr:uid="{00000000-0005-0000-0000-0000852A0000}"/>
    <cellStyle name="Normal 2 5 2 2 2 2 4 3 3" xfId="25986" xr:uid="{00000000-0005-0000-0000-000082650000}"/>
    <cellStyle name="Normal 2 5 2 2 2 2 4 5" xfId="20973" xr:uid="{00000000-0005-0000-0000-0000ED510000}"/>
    <cellStyle name="Normal 2 5 2 2 2 2 5" xfId="12563" xr:uid="{00000000-0005-0000-0000-000013310000}"/>
    <cellStyle name="Normal 2 5 2 2 2 2 5 3" xfId="27661" xr:uid="{00000000-0005-0000-0000-00000D6C0000}"/>
    <cellStyle name="Normal 2 5 2 2 2 2 6" xfId="7542" xr:uid="{00000000-0005-0000-0000-0000761D0000}"/>
    <cellStyle name="Normal 2 5 2 2 2 2 6 3" xfId="22644" xr:uid="{00000000-0005-0000-0000-000074580000}"/>
    <cellStyle name="Normal 2 5 2 2 2 2 8" xfId="17631" xr:uid="{00000000-0005-0000-0000-0000DF440000}"/>
    <cellStyle name="Normal 2 5 2 2 2 3" xfId="2889" xr:uid="{00000000-0005-0000-0000-0000490B0000}"/>
    <cellStyle name="Normal 2 5 2 2 2 3 2" xfId="4579" xr:uid="{00000000-0005-0000-0000-0000E3110000}"/>
    <cellStyle name="Normal 2 5 2 2 2 3 2 2" xfId="14652" xr:uid="{00000000-0005-0000-0000-00003C390000}"/>
    <cellStyle name="Normal 2 5 2 2 2 3 2 2 3" xfId="29750" xr:uid="{00000000-0005-0000-0000-000036740000}"/>
    <cellStyle name="Normal 2 5 2 2 2 3 2 3" xfId="9632" xr:uid="{00000000-0005-0000-0000-0000A0250000}"/>
    <cellStyle name="Normal 2 5 2 2 2 3 2 3 3" xfId="24733" xr:uid="{00000000-0005-0000-0000-00009D600000}"/>
    <cellStyle name="Normal 2 5 2 2 2 3 2 5" xfId="19720" xr:uid="{00000000-0005-0000-0000-0000084D0000}"/>
    <cellStyle name="Normal 2 5 2 2 2 3 3" xfId="6271" xr:uid="{00000000-0005-0000-0000-00007F180000}"/>
    <cellStyle name="Normal 2 5 2 2 2 3 3 2" xfId="16323" xr:uid="{00000000-0005-0000-0000-0000C33F0000}"/>
    <cellStyle name="Normal 2 5 2 2 2 3 3 3" xfId="11303" xr:uid="{00000000-0005-0000-0000-0000272C0000}"/>
    <cellStyle name="Normal 2 5 2 2 2 3 3 3 3" xfId="26404" xr:uid="{00000000-0005-0000-0000-000024670000}"/>
    <cellStyle name="Normal 2 5 2 2 2 3 3 5" xfId="21391" xr:uid="{00000000-0005-0000-0000-00008F530000}"/>
    <cellStyle name="Normal 2 5 2 2 2 3 4" xfId="12981" xr:uid="{00000000-0005-0000-0000-0000B5320000}"/>
    <cellStyle name="Normal 2 5 2 2 2 3 4 3" xfId="28079" xr:uid="{00000000-0005-0000-0000-0000AF6D0000}"/>
    <cellStyle name="Normal 2 5 2 2 2 3 5" xfId="7960" xr:uid="{00000000-0005-0000-0000-0000181F0000}"/>
    <cellStyle name="Normal 2 5 2 2 2 3 5 3" xfId="23062" xr:uid="{00000000-0005-0000-0000-0000165A0000}"/>
    <cellStyle name="Normal 2 5 2 2 2 3 7" xfId="18049" xr:uid="{00000000-0005-0000-0000-000081460000}"/>
    <cellStyle name="Normal 2 5 2 2 2 4" xfId="3742" xr:uid="{00000000-0005-0000-0000-00009E0E0000}"/>
    <cellStyle name="Normal 2 5 2 2 2 4 2" xfId="13816" xr:uid="{00000000-0005-0000-0000-0000F8350000}"/>
    <cellStyle name="Normal 2 5 2 2 2 4 2 3" xfId="28914" xr:uid="{00000000-0005-0000-0000-0000F2700000}"/>
    <cellStyle name="Normal 2 5 2 2 2 4 3" xfId="8796" xr:uid="{00000000-0005-0000-0000-00005C220000}"/>
    <cellStyle name="Normal 2 5 2 2 2 4 3 3" xfId="23897" xr:uid="{00000000-0005-0000-0000-0000595D0000}"/>
    <cellStyle name="Normal 2 5 2 2 2 4 5" xfId="18884" xr:uid="{00000000-0005-0000-0000-0000C4490000}"/>
    <cellStyle name="Normal 2 5 2 2 2 5" xfId="5435" xr:uid="{00000000-0005-0000-0000-00003B150000}"/>
    <cellStyle name="Normal 2 5 2 2 2 5 2" xfId="15487" xr:uid="{00000000-0005-0000-0000-00007F3C0000}"/>
    <cellStyle name="Normal 2 5 2 2 2 5 2 3" xfId="30585" xr:uid="{00000000-0005-0000-0000-000079770000}"/>
    <cellStyle name="Normal 2 5 2 2 2 5 3" xfId="10467" xr:uid="{00000000-0005-0000-0000-0000E3280000}"/>
    <cellStyle name="Normal 2 5 2 2 2 5 3 3" xfId="25568" xr:uid="{00000000-0005-0000-0000-0000E0630000}"/>
    <cellStyle name="Normal 2 5 2 2 2 5 5" xfId="20555" xr:uid="{00000000-0005-0000-0000-00004B500000}"/>
    <cellStyle name="Normal 2 5 2 2 2 6" xfId="12145" xr:uid="{00000000-0005-0000-0000-0000712F0000}"/>
    <cellStyle name="Normal 2 5 2 2 2 6 3" xfId="27243" xr:uid="{00000000-0005-0000-0000-00006B6A0000}"/>
    <cellStyle name="Normal 2 5 2 2 2 7" xfId="7124" xr:uid="{00000000-0005-0000-0000-0000D41B0000}"/>
    <cellStyle name="Normal 2 5 2 2 2 7 3" xfId="22226" xr:uid="{00000000-0005-0000-0000-0000D2560000}"/>
    <cellStyle name="Normal 2 5 2 2 2 9" xfId="17213" xr:uid="{00000000-0005-0000-0000-00003D430000}"/>
    <cellStyle name="Normal 2 5 2 2 3" xfId="2260" xr:uid="{00000000-0005-0000-0000-0000D4080000}"/>
    <cellStyle name="Normal 2 5 2 2 3 2" xfId="3099" xr:uid="{00000000-0005-0000-0000-00001B0C0000}"/>
    <cellStyle name="Normal 2 5 2 2 3 2 2" xfId="4789" xr:uid="{00000000-0005-0000-0000-0000B5120000}"/>
    <cellStyle name="Normal 2 5 2 2 3 2 2 2" xfId="14862" xr:uid="{00000000-0005-0000-0000-00000E3A0000}"/>
    <cellStyle name="Normal 2 5 2 2 3 2 2 2 3" xfId="29960" xr:uid="{00000000-0005-0000-0000-000008750000}"/>
    <cellStyle name="Normal 2 5 2 2 3 2 2 3" xfId="9842" xr:uid="{00000000-0005-0000-0000-000072260000}"/>
    <cellStyle name="Normal 2 5 2 2 3 2 2 3 3" xfId="24943" xr:uid="{00000000-0005-0000-0000-00006F610000}"/>
    <cellStyle name="Normal 2 5 2 2 3 2 2 5" xfId="19930" xr:uid="{00000000-0005-0000-0000-0000DA4D0000}"/>
    <cellStyle name="Normal 2 5 2 2 3 2 3" xfId="6481" xr:uid="{00000000-0005-0000-0000-000051190000}"/>
    <cellStyle name="Normal 2 5 2 2 3 2 3 2" xfId="16533" xr:uid="{00000000-0005-0000-0000-000095400000}"/>
    <cellStyle name="Normal 2 5 2 2 3 2 3 3" xfId="11513" xr:uid="{00000000-0005-0000-0000-0000F92C0000}"/>
    <cellStyle name="Normal 2 5 2 2 3 2 3 3 3" xfId="26614" xr:uid="{00000000-0005-0000-0000-0000F6670000}"/>
    <cellStyle name="Normal 2 5 2 2 3 2 3 5" xfId="21601" xr:uid="{00000000-0005-0000-0000-000061540000}"/>
    <cellStyle name="Normal 2 5 2 2 3 2 4" xfId="13191" xr:uid="{00000000-0005-0000-0000-000087330000}"/>
    <cellStyle name="Normal 2 5 2 2 3 2 4 3" xfId="28289" xr:uid="{00000000-0005-0000-0000-0000816E0000}"/>
    <cellStyle name="Normal 2 5 2 2 3 2 5" xfId="8170" xr:uid="{00000000-0005-0000-0000-0000EA1F0000}"/>
    <cellStyle name="Normal 2 5 2 2 3 2 5 3" xfId="23272" xr:uid="{00000000-0005-0000-0000-0000E85A0000}"/>
    <cellStyle name="Normal 2 5 2 2 3 2 7" xfId="18259" xr:uid="{00000000-0005-0000-0000-000053470000}"/>
    <cellStyle name="Normal 2 5 2 2 3 3" xfId="3952" xr:uid="{00000000-0005-0000-0000-0000700F0000}"/>
    <cellStyle name="Normal 2 5 2 2 3 3 2" xfId="14026" xr:uid="{00000000-0005-0000-0000-0000CA360000}"/>
    <cellStyle name="Normal 2 5 2 2 3 3 2 3" xfId="29124" xr:uid="{00000000-0005-0000-0000-0000C4710000}"/>
    <cellStyle name="Normal 2 5 2 2 3 3 3" xfId="9006" xr:uid="{00000000-0005-0000-0000-00002E230000}"/>
    <cellStyle name="Normal 2 5 2 2 3 3 3 3" xfId="24107" xr:uid="{00000000-0005-0000-0000-00002B5E0000}"/>
    <cellStyle name="Normal 2 5 2 2 3 3 5" xfId="19094" xr:uid="{00000000-0005-0000-0000-0000964A0000}"/>
    <cellStyle name="Normal 2 5 2 2 3 4" xfId="5645" xr:uid="{00000000-0005-0000-0000-00000D160000}"/>
    <cellStyle name="Normal 2 5 2 2 3 4 2" xfId="15697" xr:uid="{00000000-0005-0000-0000-0000513D0000}"/>
    <cellStyle name="Normal 2 5 2 2 3 4 2 3" xfId="30795" xr:uid="{00000000-0005-0000-0000-00004B780000}"/>
    <cellStyle name="Normal 2 5 2 2 3 4 3" xfId="10677" xr:uid="{00000000-0005-0000-0000-0000B5290000}"/>
    <cellStyle name="Normal 2 5 2 2 3 4 3 3" xfId="25778" xr:uid="{00000000-0005-0000-0000-0000B2640000}"/>
    <cellStyle name="Normal 2 5 2 2 3 4 5" xfId="20765" xr:uid="{00000000-0005-0000-0000-00001D510000}"/>
    <cellStyle name="Normal 2 5 2 2 3 5" xfId="12355" xr:uid="{00000000-0005-0000-0000-000043300000}"/>
    <cellStyle name="Normal 2 5 2 2 3 5 3" xfId="27453" xr:uid="{00000000-0005-0000-0000-00003D6B0000}"/>
    <cellStyle name="Normal 2 5 2 2 3 6" xfId="7334" xr:uid="{00000000-0005-0000-0000-0000A61C0000}"/>
    <cellStyle name="Normal 2 5 2 2 3 6 3" xfId="22436" xr:uid="{00000000-0005-0000-0000-0000A4570000}"/>
    <cellStyle name="Normal 2 5 2 2 3 8" xfId="17423" xr:uid="{00000000-0005-0000-0000-00000F440000}"/>
    <cellStyle name="Normal 2 5 2 2 4" xfId="2681" xr:uid="{00000000-0005-0000-0000-0000790A0000}"/>
    <cellStyle name="Normal 2 5 2 2 4 2" xfId="4371" xr:uid="{00000000-0005-0000-0000-000013110000}"/>
    <cellStyle name="Normal 2 5 2 2 4 2 2" xfId="14444" xr:uid="{00000000-0005-0000-0000-00006C380000}"/>
    <cellStyle name="Normal 2 5 2 2 4 2 2 3" xfId="29542" xr:uid="{00000000-0005-0000-0000-000066730000}"/>
    <cellStyle name="Normal 2 5 2 2 4 2 3" xfId="9424" xr:uid="{00000000-0005-0000-0000-0000D0240000}"/>
    <cellStyle name="Normal 2 5 2 2 4 2 3 3" xfId="24525" xr:uid="{00000000-0005-0000-0000-0000CD5F0000}"/>
    <cellStyle name="Normal 2 5 2 2 4 2 5" xfId="19512" xr:uid="{00000000-0005-0000-0000-0000384C0000}"/>
    <cellStyle name="Normal 2 5 2 2 4 3" xfId="6063" xr:uid="{00000000-0005-0000-0000-0000AF170000}"/>
    <cellStyle name="Normal 2 5 2 2 4 3 2" xfId="16115" xr:uid="{00000000-0005-0000-0000-0000F33E0000}"/>
    <cellStyle name="Normal 2 5 2 2 4 3 3" xfId="11095" xr:uid="{00000000-0005-0000-0000-0000572B0000}"/>
    <cellStyle name="Normal 2 5 2 2 4 3 3 3" xfId="26196" xr:uid="{00000000-0005-0000-0000-000054660000}"/>
    <cellStyle name="Normal 2 5 2 2 4 3 5" xfId="21183" xr:uid="{00000000-0005-0000-0000-0000BF520000}"/>
    <cellStyle name="Normal 2 5 2 2 4 4" xfId="12773" xr:uid="{00000000-0005-0000-0000-0000E5310000}"/>
    <cellStyle name="Normal 2 5 2 2 4 4 3" xfId="27871" xr:uid="{00000000-0005-0000-0000-0000DF6C0000}"/>
    <cellStyle name="Normal 2 5 2 2 4 5" xfId="7752" xr:uid="{00000000-0005-0000-0000-0000481E0000}"/>
    <cellStyle name="Normal 2 5 2 2 4 5 3" xfId="22854" xr:uid="{00000000-0005-0000-0000-000046590000}"/>
    <cellStyle name="Normal 2 5 2 2 4 7" xfId="17841" xr:uid="{00000000-0005-0000-0000-0000B1450000}"/>
    <cellStyle name="Normal 2 5 2 2 5" xfId="3534" xr:uid="{00000000-0005-0000-0000-0000CE0D0000}"/>
    <cellStyle name="Normal 2 5 2 2 5 2" xfId="13608" xr:uid="{00000000-0005-0000-0000-000028350000}"/>
    <cellStyle name="Normal 2 5 2 2 5 2 3" xfId="28706" xr:uid="{00000000-0005-0000-0000-000022700000}"/>
    <cellStyle name="Normal 2 5 2 2 5 3" xfId="8588" xr:uid="{00000000-0005-0000-0000-00008C210000}"/>
    <cellStyle name="Normal 2 5 2 2 5 3 3" xfId="23689" xr:uid="{00000000-0005-0000-0000-0000895C0000}"/>
    <cellStyle name="Normal 2 5 2 2 5 5" xfId="18676" xr:uid="{00000000-0005-0000-0000-0000F4480000}"/>
    <cellStyle name="Normal 2 5 2 2 6" xfId="5227" xr:uid="{00000000-0005-0000-0000-00006B140000}"/>
    <cellStyle name="Normal 2 5 2 2 6 2" xfId="15279" xr:uid="{00000000-0005-0000-0000-0000AF3B0000}"/>
    <cellStyle name="Normal 2 5 2 2 6 2 3" xfId="30377" xr:uid="{00000000-0005-0000-0000-0000A9760000}"/>
    <cellStyle name="Normal 2 5 2 2 6 3" xfId="10259" xr:uid="{00000000-0005-0000-0000-000013280000}"/>
    <cellStyle name="Normal 2 5 2 2 6 3 3" xfId="25360" xr:uid="{00000000-0005-0000-0000-000010630000}"/>
    <cellStyle name="Normal 2 5 2 2 6 5" xfId="20347" xr:uid="{00000000-0005-0000-0000-00007B4F0000}"/>
    <cellStyle name="Normal 2 5 2 2 7" xfId="11937" xr:uid="{00000000-0005-0000-0000-0000A12E0000}"/>
    <cellStyle name="Normal 2 5 2 2 7 3" xfId="27035" xr:uid="{00000000-0005-0000-0000-00009B690000}"/>
    <cellStyle name="Normal 2 5 2 2 8" xfId="6916" xr:uid="{00000000-0005-0000-0000-0000041B0000}"/>
    <cellStyle name="Normal 2 5 2 2 8 3" xfId="22018" xr:uid="{00000000-0005-0000-0000-000002560000}"/>
    <cellStyle name="Normal 2 5 2 3" xfId="1943" xr:uid="{00000000-0005-0000-0000-000097070000}"/>
    <cellStyle name="Normal 2 5 2 3 2" xfId="2364" xr:uid="{00000000-0005-0000-0000-00003C090000}"/>
    <cellStyle name="Normal 2 5 2 3 2 2" xfId="3203" xr:uid="{00000000-0005-0000-0000-0000830C0000}"/>
    <cellStyle name="Normal 2 5 2 3 2 2 2" xfId="4893" xr:uid="{00000000-0005-0000-0000-00001D130000}"/>
    <cellStyle name="Normal 2 5 2 3 2 2 2 2" xfId="14966" xr:uid="{00000000-0005-0000-0000-0000763A0000}"/>
    <cellStyle name="Normal 2 5 2 3 2 2 2 2 3" xfId="30064" xr:uid="{00000000-0005-0000-0000-000070750000}"/>
    <cellStyle name="Normal 2 5 2 3 2 2 2 3" xfId="9946" xr:uid="{00000000-0005-0000-0000-0000DA260000}"/>
    <cellStyle name="Normal 2 5 2 3 2 2 2 3 3" xfId="25047" xr:uid="{00000000-0005-0000-0000-0000D7610000}"/>
    <cellStyle name="Normal 2 5 2 3 2 2 2 5" xfId="20034" xr:uid="{00000000-0005-0000-0000-0000424E0000}"/>
    <cellStyle name="Normal 2 5 2 3 2 2 3" xfId="6585" xr:uid="{00000000-0005-0000-0000-0000B9190000}"/>
    <cellStyle name="Normal 2 5 2 3 2 2 3 2" xfId="16637" xr:uid="{00000000-0005-0000-0000-0000FD400000}"/>
    <cellStyle name="Normal 2 5 2 3 2 2 3 3" xfId="11617" xr:uid="{00000000-0005-0000-0000-0000612D0000}"/>
    <cellStyle name="Normal 2 5 2 3 2 2 3 3 3" xfId="26718" xr:uid="{00000000-0005-0000-0000-00005E680000}"/>
    <cellStyle name="Normal 2 5 2 3 2 2 3 5" xfId="21705" xr:uid="{00000000-0005-0000-0000-0000C9540000}"/>
    <cellStyle name="Normal 2 5 2 3 2 2 4" xfId="13295" xr:uid="{00000000-0005-0000-0000-0000EF330000}"/>
    <cellStyle name="Normal 2 5 2 3 2 2 4 3" xfId="28393" xr:uid="{00000000-0005-0000-0000-0000E96E0000}"/>
    <cellStyle name="Normal 2 5 2 3 2 2 5" xfId="8274" xr:uid="{00000000-0005-0000-0000-000052200000}"/>
    <cellStyle name="Normal 2 5 2 3 2 2 5 3" xfId="23376" xr:uid="{00000000-0005-0000-0000-0000505B0000}"/>
    <cellStyle name="Normal 2 5 2 3 2 2 7" xfId="18363" xr:uid="{00000000-0005-0000-0000-0000BB470000}"/>
    <cellStyle name="Normal 2 5 2 3 2 3" xfId="4056" xr:uid="{00000000-0005-0000-0000-0000D80F0000}"/>
    <cellStyle name="Normal 2 5 2 3 2 3 2" xfId="14130" xr:uid="{00000000-0005-0000-0000-000032370000}"/>
    <cellStyle name="Normal 2 5 2 3 2 3 2 3" xfId="29228" xr:uid="{00000000-0005-0000-0000-00002C720000}"/>
    <cellStyle name="Normal 2 5 2 3 2 3 3" xfId="9110" xr:uid="{00000000-0005-0000-0000-000096230000}"/>
    <cellStyle name="Normal 2 5 2 3 2 3 3 3" xfId="24211" xr:uid="{00000000-0005-0000-0000-0000935E0000}"/>
    <cellStyle name="Normal 2 5 2 3 2 3 5" xfId="19198" xr:uid="{00000000-0005-0000-0000-0000FE4A0000}"/>
    <cellStyle name="Normal 2 5 2 3 2 4" xfId="5749" xr:uid="{00000000-0005-0000-0000-000075160000}"/>
    <cellStyle name="Normal 2 5 2 3 2 4 2" xfId="15801" xr:uid="{00000000-0005-0000-0000-0000B93D0000}"/>
    <cellStyle name="Normal 2 5 2 3 2 4 2 3" xfId="30899" xr:uid="{00000000-0005-0000-0000-0000B3780000}"/>
    <cellStyle name="Normal 2 5 2 3 2 4 3" xfId="10781" xr:uid="{00000000-0005-0000-0000-00001D2A0000}"/>
    <cellStyle name="Normal 2 5 2 3 2 4 3 3" xfId="25882" xr:uid="{00000000-0005-0000-0000-00001A650000}"/>
    <cellStyle name="Normal 2 5 2 3 2 4 5" xfId="20869" xr:uid="{00000000-0005-0000-0000-000085510000}"/>
    <cellStyle name="Normal 2 5 2 3 2 5" xfId="12459" xr:uid="{00000000-0005-0000-0000-0000AB300000}"/>
    <cellStyle name="Normal 2 5 2 3 2 5 3" xfId="27557" xr:uid="{00000000-0005-0000-0000-0000A56B0000}"/>
    <cellStyle name="Normal 2 5 2 3 2 6" xfId="7438" xr:uid="{00000000-0005-0000-0000-00000E1D0000}"/>
    <cellStyle name="Normal 2 5 2 3 2 6 3" xfId="22540" xr:uid="{00000000-0005-0000-0000-00000C580000}"/>
    <cellStyle name="Normal 2 5 2 3 2 8" xfId="17527" xr:uid="{00000000-0005-0000-0000-000077440000}"/>
    <cellStyle name="Normal 2 5 2 3 3" xfId="2785" xr:uid="{00000000-0005-0000-0000-0000E10A0000}"/>
    <cellStyle name="Normal 2 5 2 3 3 2" xfId="4475" xr:uid="{00000000-0005-0000-0000-00007B110000}"/>
    <cellStyle name="Normal 2 5 2 3 3 2 2" xfId="14548" xr:uid="{00000000-0005-0000-0000-0000D4380000}"/>
    <cellStyle name="Normal 2 5 2 3 3 2 2 3" xfId="29646" xr:uid="{00000000-0005-0000-0000-0000CE730000}"/>
    <cellStyle name="Normal 2 5 2 3 3 2 3" xfId="9528" xr:uid="{00000000-0005-0000-0000-000038250000}"/>
    <cellStyle name="Normal 2 5 2 3 3 2 3 3" xfId="24629" xr:uid="{00000000-0005-0000-0000-000035600000}"/>
    <cellStyle name="Normal 2 5 2 3 3 2 5" xfId="19616" xr:uid="{00000000-0005-0000-0000-0000A04C0000}"/>
    <cellStyle name="Normal 2 5 2 3 3 3" xfId="6167" xr:uid="{00000000-0005-0000-0000-000017180000}"/>
    <cellStyle name="Normal 2 5 2 3 3 3 2" xfId="16219" xr:uid="{00000000-0005-0000-0000-00005B3F0000}"/>
    <cellStyle name="Normal 2 5 2 3 3 3 3" xfId="11199" xr:uid="{00000000-0005-0000-0000-0000BF2B0000}"/>
    <cellStyle name="Normal 2 5 2 3 3 3 3 3" xfId="26300" xr:uid="{00000000-0005-0000-0000-0000BC660000}"/>
    <cellStyle name="Normal 2 5 2 3 3 3 5" xfId="21287" xr:uid="{00000000-0005-0000-0000-000027530000}"/>
    <cellStyle name="Normal 2 5 2 3 3 4" xfId="12877" xr:uid="{00000000-0005-0000-0000-00004D320000}"/>
    <cellStyle name="Normal 2 5 2 3 3 4 3" xfId="27975" xr:uid="{00000000-0005-0000-0000-0000476D0000}"/>
    <cellStyle name="Normal 2 5 2 3 3 5" xfId="7856" xr:uid="{00000000-0005-0000-0000-0000B01E0000}"/>
    <cellStyle name="Normal 2 5 2 3 3 5 3" xfId="22958" xr:uid="{00000000-0005-0000-0000-0000AE590000}"/>
    <cellStyle name="Normal 2 5 2 3 3 7" xfId="17945" xr:uid="{00000000-0005-0000-0000-000019460000}"/>
    <cellStyle name="Normal 2 5 2 3 4" xfId="3638" xr:uid="{00000000-0005-0000-0000-0000360E0000}"/>
    <cellStyle name="Normal 2 5 2 3 4 2" xfId="13712" xr:uid="{00000000-0005-0000-0000-000090350000}"/>
    <cellStyle name="Normal 2 5 2 3 4 2 3" xfId="28810" xr:uid="{00000000-0005-0000-0000-00008A700000}"/>
    <cellStyle name="Normal 2 5 2 3 4 3" xfId="8692" xr:uid="{00000000-0005-0000-0000-0000F4210000}"/>
    <cellStyle name="Normal 2 5 2 3 4 3 3" xfId="23793" xr:uid="{00000000-0005-0000-0000-0000F15C0000}"/>
    <cellStyle name="Normal 2 5 2 3 4 5" xfId="18780" xr:uid="{00000000-0005-0000-0000-00005C490000}"/>
    <cellStyle name="Normal 2 5 2 3 5" xfId="5331" xr:uid="{00000000-0005-0000-0000-0000D3140000}"/>
    <cellStyle name="Normal 2 5 2 3 5 2" xfId="15383" xr:uid="{00000000-0005-0000-0000-0000173C0000}"/>
    <cellStyle name="Normal 2 5 2 3 5 2 3" xfId="30481" xr:uid="{00000000-0005-0000-0000-000011770000}"/>
    <cellStyle name="Normal 2 5 2 3 5 3" xfId="10363" xr:uid="{00000000-0005-0000-0000-00007B280000}"/>
    <cellStyle name="Normal 2 5 2 3 5 3 3" xfId="25464" xr:uid="{00000000-0005-0000-0000-000078630000}"/>
    <cellStyle name="Normal 2 5 2 3 5 5" xfId="20451" xr:uid="{00000000-0005-0000-0000-0000E34F0000}"/>
    <cellStyle name="Normal 2 5 2 3 6" xfId="12041" xr:uid="{00000000-0005-0000-0000-0000092F0000}"/>
    <cellStyle name="Normal 2 5 2 3 6 3" xfId="27139" xr:uid="{00000000-0005-0000-0000-0000036A0000}"/>
    <cellStyle name="Normal 2 5 2 3 7" xfId="7020" xr:uid="{00000000-0005-0000-0000-00006C1B0000}"/>
    <cellStyle name="Normal 2 5 2 3 7 3" xfId="22122" xr:uid="{00000000-0005-0000-0000-00006A560000}"/>
    <cellStyle name="Normal 2 5 2 3 9" xfId="17109" xr:uid="{00000000-0005-0000-0000-0000D5420000}"/>
    <cellStyle name="Normal 2 5 2 4" xfId="2156" xr:uid="{00000000-0005-0000-0000-00006C080000}"/>
    <cellStyle name="Normal 2 5 2 4 2" xfId="2995" xr:uid="{00000000-0005-0000-0000-0000B30B0000}"/>
    <cellStyle name="Normal 2 5 2 4 2 2" xfId="4685" xr:uid="{00000000-0005-0000-0000-00004D120000}"/>
    <cellStyle name="Normal 2 5 2 4 2 2 2" xfId="14758" xr:uid="{00000000-0005-0000-0000-0000A6390000}"/>
    <cellStyle name="Normal 2 5 2 4 2 2 2 3" xfId="29856" xr:uid="{00000000-0005-0000-0000-0000A0740000}"/>
    <cellStyle name="Normal 2 5 2 4 2 2 3" xfId="9738" xr:uid="{00000000-0005-0000-0000-00000A260000}"/>
    <cellStyle name="Normal 2 5 2 4 2 2 3 3" xfId="24839" xr:uid="{00000000-0005-0000-0000-000007610000}"/>
    <cellStyle name="Normal 2 5 2 4 2 2 5" xfId="19826" xr:uid="{00000000-0005-0000-0000-0000724D0000}"/>
    <cellStyle name="Normal 2 5 2 4 2 3" xfId="6377" xr:uid="{00000000-0005-0000-0000-0000E9180000}"/>
    <cellStyle name="Normal 2 5 2 4 2 3 2" xfId="16429" xr:uid="{00000000-0005-0000-0000-00002D400000}"/>
    <cellStyle name="Normal 2 5 2 4 2 3 3" xfId="11409" xr:uid="{00000000-0005-0000-0000-0000912C0000}"/>
    <cellStyle name="Normal 2 5 2 4 2 3 3 3" xfId="26510" xr:uid="{00000000-0005-0000-0000-00008E670000}"/>
    <cellStyle name="Normal 2 5 2 4 2 3 5" xfId="21497" xr:uid="{00000000-0005-0000-0000-0000F9530000}"/>
    <cellStyle name="Normal 2 5 2 4 2 4" xfId="13087" xr:uid="{00000000-0005-0000-0000-00001F330000}"/>
    <cellStyle name="Normal 2 5 2 4 2 4 3" xfId="28185" xr:uid="{00000000-0005-0000-0000-0000196E0000}"/>
    <cellStyle name="Normal 2 5 2 4 2 5" xfId="8066" xr:uid="{00000000-0005-0000-0000-0000821F0000}"/>
    <cellStyle name="Normal 2 5 2 4 2 5 3" xfId="23168" xr:uid="{00000000-0005-0000-0000-0000805A0000}"/>
    <cellStyle name="Normal 2 5 2 4 2 7" xfId="18155" xr:uid="{00000000-0005-0000-0000-0000EB460000}"/>
    <cellStyle name="Normal 2 5 2 4 3" xfId="3848" xr:uid="{00000000-0005-0000-0000-0000080F0000}"/>
    <cellStyle name="Normal 2 5 2 4 3 2" xfId="13922" xr:uid="{00000000-0005-0000-0000-000062360000}"/>
    <cellStyle name="Normal 2 5 2 4 3 2 3" xfId="29020" xr:uid="{00000000-0005-0000-0000-00005C710000}"/>
    <cellStyle name="Normal 2 5 2 4 3 3" xfId="8902" xr:uid="{00000000-0005-0000-0000-0000C6220000}"/>
    <cellStyle name="Normal 2 5 2 4 3 3 3" xfId="24003" xr:uid="{00000000-0005-0000-0000-0000C35D0000}"/>
    <cellStyle name="Normal 2 5 2 4 3 5" xfId="18990" xr:uid="{00000000-0005-0000-0000-00002E4A0000}"/>
    <cellStyle name="Normal 2 5 2 4 4" xfId="5541" xr:uid="{00000000-0005-0000-0000-0000A5150000}"/>
    <cellStyle name="Normal 2 5 2 4 4 2" xfId="15593" xr:uid="{00000000-0005-0000-0000-0000E93C0000}"/>
    <cellStyle name="Normal 2 5 2 4 4 2 3" xfId="30691" xr:uid="{00000000-0005-0000-0000-0000E3770000}"/>
    <cellStyle name="Normal 2 5 2 4 4 3" xfId="10573" xr:uid="{00000000-0005-0000-0000-00004D290000}"/>
    <cellStyle name="Normal 2 5 2 4 4 3 3" xfId="25674" xr:uid="{00000000-0005-0000-0000-00004A640000}"/>
    <cellStyle name="Normal 2 5 2 4 4 5" xfId="20661" xr:uid="{00000000-0005-0000-0000-0000B5500000}"/>
    <cellStyle name="Normal 2 5 2 4 5" xfId="12251" xr:uid="{00000000-0005-0000-0000-0000DB2F0000}"/>
    <cellStyle name="Normal 2 5 2 4 5 3" xfId="27349" xr:uid="{00000000-0005-0000-0000-0000D56A0000}"/>
    <cellStyle name="Normal 2 5 2 4 6" xfId="7230" xr:uid="{00000000-0005-0000-0000-00003E1C0000}"/>
    <cellStyle name="Normal 2 5 2 4 6 3" xfId="22332" xr:uid="{00000000-0005-0000-0000-00003C570000}"/>
    <cellStyle name="Normal 2 5 2 4 8" xfId="17319" xr:uid="{00000000-0005-0000-0000-0000A7430000}"/>
    <cellStyle name="Normal 2 5 2 5" xfId="2577" xr:uid="{00000000-0005-0000-0000-0000110A0000}"/>
    <cellStyle name="Normal 2 5 2 5 2" xfId="4267" xr:uid="{00000000-0005-0000-0000-0000AB100000}"/>
    <cellStyle name="Normal 2 5 2 5 2 2" xfId="14340" xr:uid="{00000000-0005-0000-0000-000004380000}"/>
    <cellStyle name="Normal 2 5 2 5 2 2 3" xfId="29438" xr:uid="{00000000-0005-0000-0000-0000FE720000}"/>
    <cellStyle name="Normal 2 5 2 5 2 3" xfId="9320" xr:uid="{00000000-0005-0000-0000-000068240000}"/>
    <cellStyle name="Normal 2 5 2 5 2 3 3" xfId="24421" xr:uid="{00000000-0005-0000-0000-0000655F0000}"/>
    <cellStyle name="Normal 2 5 2 5 2 5" xfId="19408" xr:uid="{00000000-0005-0000-0000-0000D04B0000}"/>
    <cellStyle name="Normal 2 5 2 5 3" xfId="5959" xr:uid="{00000000-0005-0000-0000-000047170000}"/>
    <cellStyle name="Normal 2 5 2 5 3 2" xfId="16011" xr:uid="{00000000-0005-0000-0000-00008B3E0000}"/>
    <cellStyle name="Normal 2 5 2 5 3 3" xfId="10991" xr:uid="{00000000-0005-0000-0000-0000EF2A0000}"/>
    <cellStyle name="Normal 2 5 2 5 3 3 3" xfId="26092" xr:uid="{00000000-0005-0000-0000-0000EC650000}"/>
    <cellStyle name="Normal 2 5 2 5 3 5" xfId="21079" xr:uid="{00000000-0005-0000-0000-000057520000}"/>
    <cellStyle name="Normal 2 5 2 5 4" xfId="12669" xr:uid="{00000000-0005-0000-0000-00007D310000}"/>
    <cellStyle name="Normal 2 5 2 5 4 3" xfId="27767" xr:uid="{00000000-0005-0000-0000-0000776C0000}"/>
    <cellStyle name="Normal 2 5 2 5 5" xfId="7648" xr:uid="{00000000-0005-0000-0000-0000E01D0000}"/>
    <cellStyle name="Normal 2 5 2 5 5 3" xfId="22750" xr:uid="{00000000-0005-0000-0000-0000DE580000}"/>
    <cellStyle name="Normal 2 5 2 5 7" xfId="17737" xr:uid="{00000000-0005-0000-0000-000049450000}"/>
    <cellStyle name="Normal 2 5 2 6" xfId="3430" xr:uid="{00000000-0005-0000-0000-0000660D0000}"/>
    <cellStyle name="Normal 2 5 2 6 2" xfId="13504" xr:uid="{00000000-0005-0000-0000-0000C0340000}"/>
    <cellStyle name="Normal 2 5 2 6 2 3" xfId="28602" xr:uid="{00000000-0005-0000-0000-0000BA6F0000}"/>
    <cellStyle name="Normal 2 5 2 6 3" xfId="8484" xr:uid="{00000000-0005-0000-0000-000024210000}"/>
    <cellStyle name="Normal 2 5 2 6 3 3" xfId="23585" xr:uid="{00000000-0005-0000-0000-0000215C0000}"/>
    <cellStyle name="Normal 2 5 2 6 5" xfId="18572" xr:uid="{00000000-0005-0000-0000-00008C480000}"/>
    <cellStyle name="Normal 2 5 2 7" xfId="5123" xr:uid="{00000000-0005-0000-0000-000003140000}"/>
    <cellStyle name="Normal 2 5 2 7 2" xfId="15175" xr:uid="{00000000-0005-0000-0000-0000473B0000}"/>
    <cellStyle name="Normal 2 5 2 7 2 3" xfId="30273" xr:uid="{00000000-0005-0000-0000-000041760000}"/>
    <cellStyle name="Normal 2 5 2 7 3" xfId="10155" xr:uid="{00000000-0005-0000-0000-0000AB270000}"/>
    <cellStyle name="Normal 2 5 2 7 3 3" xfId="25256" xr:uid="{00000000-0005-0000-0000-0000A8620000}"/>
    <cellStyle name="Normal 2 5 2 7 5" xfId="20243" xr:uid="{00000000-0005-0000-0000-0000134F0000}"/>
    <cellStyle name="Normal 2 5 2 8" xfId="11833" xr:uid="{00000000-0005-0000-0000-0000392E0000}"/>
    <cellStyle name="Normal 2 5 2 8 3" xfId="26931" xr:uid="{00000000-0005-0000-0000-000033690000}"/>
    <cellStyle name="Normal 2 5 2 9" xfId="6812" xr:uid="{00000000-0005-0000-0000-00009C1A0000}"/>
    <cellStyle name="Normal 2 5 2 9 3" xfId="21914" xr:uid="{00000000-0005-0000-0000-00009A550000}"/>
    <cellStyle name="Normal 2 5 3" xfId="1776" xr:uid="{00000000-0005-0000-0000-0000F0060000}"/>
    <cellStyle name="Normal 2 5 3 10" xfId="16953" xr:uid="{00000000-0005-0000-0000-000039420000}"/>
    <cellStyle name="Normal 2 5 3 2" xfId="1995" xr:uid="{00000000-0005-0000-0000-0000CB070000}"/>
    <cellStyle name="Normal 2 5 3 2 2" xfId="2416" xr:uid="{00000000-0005-0000-0000-000070090000}"/>
    <cellStyle name="Normal 2 5 3 2 2 2" xfId="3255" xr:uid="{00000000-0005-0000-0000-0000B70C0000}"/>
    <cellStyle name="Normal 2 5 3 2 2 2 2" xfId="4945" xr:uid="{00000000-0005-0000-0000-000051130000}"/>
    <cellStyle name="Normal 2 5 3 2 2 2 2 2" xfId="15018" xr:uid="{00000000-0005-0000-0000-0000AA3A0000}"/>
    <cellStyle name="Normal 2 5 3 2 2 2 2 2 3" xfId="30116" xr:uid="{00000000-0005-0000-0000-0000A4750000}"/>
    <cellStyle name="Normal 2 5 3 2 2 2 2 3" xfId="9998" xr:uid="{00000000-0005-0000-0000-00000E270000}"/>
    <cellStyle name="Normal 2 5 3 2 2 2 2 3 3" xfId="25099" xr:uid="{00000000-0005-0000-0000-00000B620000}"/>
    <cellStyle name="Normal 2 5 3 2 2 2 2 5" xfId="20086" xr:uid="{00000000-0005-0000-0000-0000764E0000}"/>
    <cellStyle name="Normal 2 5 3 2 2 2 3" xfId="6637" xr:uid="{00000000-0005-0000-0000-0000ED190000}"/>
    <cellStyle name="Normal 2 5 3 2 2 2 3 2" xfId="16689" xr:uid="{00000000-0005-0000-0000-000031410000}"/>
    <cellStyle name="Normal 2 5 3 2 2 2 3 3" xfId="11669" xr:uid="{00000000-0005-0000-0000-0000952D0000}"/>
    <cellStyle name="Normal 2 5 3 2 2 2 3 3 3" xfId="26770" xr:uid="{00000000-0005-0000-0000-000092680000}"/>
    <cellStyle name="Normal 2 5 3 2 2 2 3 5" xfId="21757" xr:uid="{00000000-0005-0000-0000-0000FD540000}"/>
    <cellStyle name="Normal 2 5 3 2 2 2 4" xfId="13347" xr:uid="{00000000-0005-0000-0000-000023340000}"/>
    <cellStyle name="Normal 2 5 3 2 2 2 4 3" xfId="28445" xr:uid="{00000000-0005-0000-0000-00001D6F0000}"/>
    <cellStyle name="Normal 2 5 3 2 2 2 5" xfId="8326" xr:uid="{00000000-0005-0000-0000-000086200000}"/>
    <cellStyle name="Normal 2 5 3 2 2 2 5 3" xfId="23428" xr:uid="{00000000-0005-0000-0000-0000845B0000}"/>
    <cellStyle name="Normal 2 5 3 2 2 2 7" xfId="18415" xr:uid="{00000000-0005-0000-0000-0000EF470000}"/>
    <cellStyle name="Normal 2 5 3 2 2 3" xfId="4108" xr:uid="{00000000-0005-0000-0000-00000C100000}"/>
    <cellStyle name="Normal 2 5 3 2 2 3 2" xfId="14182" xr:uid="{00000000-0005-0000-0000-000066370000}"/>
    <cellStyle name="Normal 2 5 3 2 2 3 2 3" xfId="29280" xr:uid="{00000000-0005-0000-0000-000060720000}"/>
    <cellStyle name="Normal 2 5 3 2 2 3 3" xfId="9162" xr:uid="{00000000-0005-0000-0000-0000CA230000}"/>
    <cellStyle name="Normal 2 5 3 2 2 3 3 3" xfId="24263" xr:uid="{00000000-0005-0000-0000-0000C75E0000}"/>
    <cellStyle name="Normal 2 5 3 2 2 3 5" xfId="19250" xr:uid="{00000000-0005-0000-0000-0000324B0000}"/>
    <cellStyle name="Normal 2 5 3 2 2 4" xfId="5801" xr:uid="{00000000-0005-0000-0000-0000A9160000}"/>
    <cellStyle name="Normal 2 5 3 2 2 4 2" xfId="15853" xr:uid="{00000000-0005-0000-0000-0000ED3D0000}"/>
    <cellStyle name="Normal 2 5 3 2 2 4 3" xfId="10833" xr:uid="{00000000-0005-0000-0000-0000512A0000}"/>
    <cellStyle name="Normal 2 5 3 2 2 4 3 3" xfId="25934" xr:uid="{00000000-0005-0000-0000-00004E650000}"/>
    <cellStyle name="Normal 2 5 3 2 2 4 5" xfId="20921" xr:uid="{00000000-0005-0000-0000-0000B9510000}"/>
    <cellStyle name="Normal 2 5 3 2 2 5" xfId="12511" xr:uid="{00000000-0005-0000-0000-0000DF300000}"/>
    <cellStyle name="Normal 2 5 3 2 2 5 3" xfId="27609" xr:uid="{00000000-0005-0000-0000-0000D96B0000}"/>
    <cellStyle name="Normal 2 5 3 2 2 6" xfId="7490" xr:uid="{00000000-0005-0000-0000-0000421D0000}"/>
    <cellStyle name="Normal 2 5 3 2 2 6 3" xfId="22592" xr:uid="{00000000-0005-0000-0000-000040580000}"/>
    <cellStyle name="Normal 2 5 3 2 2 8" xfId="17579" xr:uid="{00000000-0005-0000-0000-0000AB440000}"/>
    <cellStyle name="Normal 2 5 3 2 3" xfId="2837" xr:uid="{00000000-0005-0000-0000-0000150B0000}"/>
    <cellStyle name="Normal 2 5 3 2 3 2" xfId="4527" xr:uid="{00000000-0005-0000-0000-0000AF110000}"/>
    <cellStyle name="Normal 2 5 3 2 3 2 2" xfId="14600" xr:uid="{00000000-0005-0000-0000-000008390000}"/>
    <cellStyle name="Normal 2 5 3 2 3 2 2 3" xfId="29698" xr:uid="{00000000-0005-0000-0000-000002740000}"/>
    <cellStyle name="Normal 2 5 3 2 3 2 3" xfId="9580" xr:uid="{00000000-0005-0000-0000-00006C250000}"/>
    <cellStyle name="Normal 2 5 3 2 3 2 3 3" xfId="24681" xr:uid="{00000000-0005-0000-0000-000069600000}"/>
    <cellStyle name="Normal 2 5 3 2 3 2 5" xfId="19668" xr:uid="{00000000-0005-0000-0000-0000D44C0000}"/>
    <cellStyle name="Normal 2 5 3 2 3 3" xfId="6219" xr:uid="{00000000-0005-0000-0000-00004B180000}"/>
    <cellStyle name="Normal 2 5 3 2 3 3 2" xfId="16271" xr:uid="{00000000-0005-0000-0000-00008F3F0000}"/>
    <cellStyle name="Normal 2 5 3 2 3 3 3" xfId="11251" xr:uid="{00000000-0005-0000-0000-0000F32B0000}"/>
    <cellStyle name="Normal 2 5 3 2 3 3 3 3" xfId="26352" xr:uid="{00000000-0005-0000-0000-0000F0660000}"/>
    <cellStyle name="Normal 2 5 3 2 3 3 5" xfId="21339" xr:uid="{00000000-0005-0000-0000-00005B530000}"/>
    <cellStyle name="Normal 2 5 3 2 3 4" xfId="12929" xr:uid="{00000000-0005-0000-0000-000081320000}"/>
    <cellStyle name="Normal 2 5 3 2 3 4 3" xfId="28027" xr:uid="{00000000-0005-0000-0000-00007B6D0000}"/>
    <cellStyle name="Normal 2 5 3 2 3 5" xfId="7908" xr:uid="{00000000-0005-0000-0000-0000E41E0000}"/>
    <cellStyle name="Normal 2 5 3 2 3 5 3" xfId="23010" xr:uid="{00000000-0005-0000-0000-0000E2590000}"/>
    <cellStyle name="Normal 2 5 3 2 3 7" xfId="17997" xr:uid="{00000000-0005-0000-0000-00004D460000}"/>
    <cellStyle name="Normal 2 5 3 2 4" xfId="3690" xr:uid="{00000000-0005-0000-0000-00006A0E0000}"/>
    <cellStyle name="Normal 2 5 3 2 4 2" xfId="13764" xr:uid="{00000000-0005-0000-0000-0000C4350000}"/>
    <cellStyle name="Normal 2 5 3 2 4 2 3" xfId="28862" xr:uid="{00000000-0005-0000-0000-0000BE700000}"/>
    <cellStyle name="Normal 2 5 3 2 4 3" xfId="8744" xr:uid="{00000000-0005-0000-0000-000028220000}"/>
    <cellStyle name="Normal 2 5 3 2 4 3 3" xfId="23845" xr:uid="{00000000-0005-0000-0000-0000255D0000}"/>
    <cellStyle name="Normal 2 5 3 2 4 5" xfId="18832" xr:uid="{00000000-0005-0000-0000-000090490000}"/>
    <cellStyle name="Normal 2 5 3 2 5" xfId="5383" xr:uid="{00000000-0005-0000-0000-000007150000}"/>
    <cellStyle name="Normal 2 5 3 2 5 2" xfId="15435" xr:uid="{00000000-0005-0000-0000-00004B3C0000}"/>
    <cellStyle name="Normal 2 5 3 2 5 2 3" xfId="30533" xr:uid="{00000000-0005-0000-0000-000045770000}"/>
    <cellStyle name="Normal 2 5 3 2 5 3" xfId="10415" xr:uid="{00000000-0005-0000-0000-0000AF280000}"/>
    <cellStyle name="Normal 2 5 3 2 5 3 3" xfId="25516" xr:uid="{00000000-0005-0000-0000-0000AC630000}"/>
    <cellStyle name="Normal 2 5 3 2 5 5" xfId="20503" xr:uid="{00000000-0005-0000-0000-000017500000}"/>
    <cellStyle name="Normal 2 5 3 2 6" xfId="12093" xr:uid="{00000000-0005-0000-0000-00003D2F0000}"/>
    <cellStyle name="Normal 2 5 3 2 6 3" xfId="27191" xr:uid="{00000000-0005-0000-0000-0000376A0000}"/>
    <cellStyle name="Normal 2 5 3 2 7" xfId="7072" xr:uid="{00000000-0005-0000-0000-0000A01B0000}"/>
    <cellStyle name="Normal 2 5 3 2 7 3" xfId="22174" xr:uid="{00000000-0005-0000-0000-00009E560000}"/>
    <cellStyle name="Normal 2 5 3 2 9" xfId="17161" xr:uid="{00000000-0005-0000-0000-000009430000}"/>
    <cellStyle name="Normal 2 5 3 3" xfId="2208" xr:uid="{00000000-0005-0000-0000-0000A0080000}"/>
    <cellStyle name="Normal 2 5 3 3 2" xfId="3047" xr:uid="{00000000-0005-0000-0000-0000E70B0000}"/>
    <cellStyle name="Normal 2 5 3 3 2 2" xfId="4737" xr:uid="{00000000-0005-0000-0000-000081120000}"/>
    <cellStyle name="Normal 2 5 3 3 2 2 2" xfId="14810" xr:uid="{00000000-0005-0000-0000-0000DA390000}"/>
    <cellStyle name="Normal 2 5 3 3 2 2 2 3" xfId="29908" xr:uid="{00000000-0005-0000-0000-0000D4740000}"/>
    <cellStyle name="Normal 2 5 3 3 2 2 3" xfId="9790" xr:uid="{00000000-0005-0000-0000-00003E260000}"/>
    <cellStyle name="Normal 2 5 3 3 2 2 3 3" xfId="24891" xr:uid="{00000000-0005-0000-0000-00003B610000}"/>
    <cellStyle name="Normal 2 5 3 3 2 2 5" xfId="19878" xr:uid="{00000000-0005-0000-0000-0000A64D0000}"/>
    <cellStyle name="Normal 2 5 3 3 2 3" xfId="6429" xr:uid="{00000000-0005-0000-0000-00001D190000}"/>
    <cellStyle name="Normal 2 5 3 3 2 3 2" xfId="16481" xr:uid="{00000000-0005-0000-0000-000061400000}"/>
    <cellStyle name="Normal 2 5 3 3 2 3 3" xfId="11461" xr:uid="{00000000-0005-0000-0000-0000C52C0000}"/>
    <cellStyle name="Normal 2 5 3 3 2 3 3 3" xfId="26562" xr:uid="{00000000-0005-0000-0000-0000C2670000}"/>
    <cellStyle name="Normal 2 5 3 3 2 3 5" xfId="21549" xr:uid="{00000000-0005-0000-0000-00002D540000}"/>
    <cellStyle name="Normal 2 5 3 3 2 4" xfId="13139" xr:uid="{00000000-0005-0000-0000-000053330000}"/>
    <cellStyle name="Normal 2 5 3 3 2 4 3" xfId="28237" xr:uid="{00000000-0005-0000-0000-00004D6E0000}"/>
    <cellStyle name="Normal 2 5 3 3 2 5" xfId="8118" xr:uid="{00000000-0005-0000-0000-0000B61F0000}"/>
    <cellStyle name="Normal 2 5 3 3 2 5 3" xfId="23220" xr:uid="{00000000-0005-0000-0000-0000B45A0000}"/>
    <cellStyle name="Normal 2 5 3 3 2 7" xfId="18207" xr:uid="{00000000-0005-0000-0000-00001F470000}"/>
    <cellStyle name="Normal 2 5 3 3 3" xfId="3900" xr:uid="{00000000-0005-0000-0000-00003C0F0000}"/>
    <cellStyle name="Normal 2 5 3 3 3 2" xfId="13974" xr:uid="{00000000-0005-0000-0000-000096360000}"/>
    <cellStyle name="Normal 2 5 3 3 3 2 3" xfId="29072" xr:uid="{00000000-0005-0000-0000-000090710000}"/>
    <cellStyle name="Normal 2 5 3 3 3 3" xfId="8954" xr:uid="{00000000-0005-0000-0000-0000FA220000}"/>
    <cellStyle name="Normal 2 5 3 3 3 3 3" xfId="24055" xr:uid="{00000000-0005-0000-0000-0000F75D0000}"/>
    <cellStyle name="Normal 2 5 3 3 3 5" xfId="19042" xr:uid="{00000000-0005-0000-0000-0000624A0000}"/>
    <cellStyle name="Normal 2 5 3 3 4" xfId="5593" xr:uid="{00000000-0005-0000-0000-0000D9150000}"/>
    <cellStyle name="Normal 2 5 3 3 4 2" xfId="15645" xr:uid="{00000000-0005-0000-0000-00001D3D0000}"/>
    <cellStyle name="Normal 2 5 3 3 4 2 3" xfId="30743" xr:uid="{00000000-0005-0000-0000-000017780000}"/>
    <cellStyle name="Normal 2 5 3 3 4 3" xfId="10625" xr:uid="{00000000-0005-0000-0000-000081290000}"/>
    <cellStyle name="Normal 2 5 3 3 4 3 3" xfId="25726" xr:uid="{00000000-0005-0000-0000-00007E640000}"/>
    <cellStyle name="Normal 2 5 3 3 4 5" xfId="20713" xr:uid="{00000000-0005-0000-0000-0000E9500000}"/>
    <cellStyle name="Normal 2 5 3 3 5" xfId="12303" xr:uid="{00000000-0005-0000-0000-00000F300000}"/>
    <cellStyle name="Normal 2 5 3 3 5 3" xfId="27401" xr:uid="{00000000-0005-0000-0000-0000096B0000}"/>
    <cellStyle name="Normal 2 5 3 3 6" xfId="7282" xr:uid="{00000000-0005-0000-0000-0000721C0000}"/>
    <cellStyle name="Normal 2 5 3 3 6 3" xfId="22384" xr:uid="{00000000-0005-0000-0000-000070570000}"/>
    <cellStyle name="Normal 2 5 3 3 8" xfId="17371" xr:uid="{00000000-0005-0000-0000-0000DB430000}"/>
    <cellStyle name="Normal 2 5 3 4" xfId="2629" xr:uid="{00000000-0005-0000-0000-0000450A0000}"/>
    <cellStyle name="Normal 2 5 3 4 2" xfId="4319" xr:uid="{00000000-0005-0000-0000-0000DF100000}"/>
    <cellStyle name="Normal 2 5 3 4 2 2" xfId="14392" xr:uid="{00000000-0005-0000-0000-000038380000}"/>
    <cellStyle name="Normal 2 5 3 4 2 2 3" xfId="29490" xr:uid="{00000000-0005-0000-0000-000032730000}"/>
    <cellStyle name="Normal 2 5 3 4 2 3" xfId="9372" xr:uid="{00000000-0005-0000-0000-00009C240000}"/>
    <cellStyle name="Normal 2 5 3 4 2 3 3" xfId="24473" xr:uid="{00000000-0005-0000-0000-0000995F0000}"/>
    <cellStyle name="Normal 2 5 3 4 2 5" xfId="19460" xr:uid="{00000000-0005-0000-0000-0000044C0000}"/>
    <cellStyle name="Normal 2 5 3 4 3" xfId="6011" xr:uid="{00000000-0005-0000-0000-00007B170000}"/>
    <cellStyle name="Normal 2 5 3 4 3 2" xfId="16063" xr:uid="{00000000-0005-0000-0000-0000BF3E0000}"/>
    <cellStyle name="Normal 2 5 3 4 3 3" xfId="11043" xr:uid="{00000000-0005-0000-0000-0000232B0000}"/>
    <cellStyle name="Normal 2 5 3 4 3 3 3" xfId="26144" xr:uid="{00000000-0005-0000-0000-000020660000}"/>
    <cellStyle name="Normal 2 5 3 4 3 5" xfId="21131" xr:uid="{00000000-0005-0000-0000-00008B520000}"/>
    <cellStyle name="Normal 2 5 3 4 4" xfId="12721" xr:uid="{00000000-0005-0000-0000-0000B1310000}"/>
    <cellStyle name="Normal 2 5 3 4 4 3" xfId="27819" xr:uid="{00000000-0005-0000-0000-0000AB6C0000}"/>
    <cellStyle name="Normal 2 5 3 4 5" xfId="7700" xr:uid="{00000000-0005-0000-0000-0000141E0000}"/>
    <cellStyle name="Normal 2 5 3 4 5 3" xfId="22802" xr:uid="{00000000-0005-0000-0000-000012590000}"/>
    <cellStyle name="Normal 2 5 3 4 7" xfId="17789" xr:uid="{00000000-0005-0000-0000-00007D450000}"/>
    <cellStyle name="Normal 2 5 3 5" xfId="3482" xr:uid="{00000000-0005-0000-0000-00009A0D0000}"/>
    <cellStyle name="Normal 2 5 3 5 2" xfId="13556" xr:uid="{00000000-0005-0000-0000-0000F4340000}"/>
    <cellStyle name="Normal 2 5 3 5 2 3" xfId="28654" xr:uid="{00000000-0005-0000-0000-0000EE6F0000}"/>
    <cellStyle name="Normal 2 5 3 5 3" xfId="8536" xr:uid="{00000000-0005-0000-0000-000058210000}"/>
    <cellStyle name="Normal 2 5 3 5 3 3" xfId="23637" xr:uid="{00000000-0005-0000-0000-0000555C0000}"/>
    <cellStyle name="Normal 2 5 3 5 5" xfId="18624" xr:uid="{00000000-0005-0000-0000-0000C0480000}"/>
    <cellStyle name="Normal 2 5 3 6" xfId="5175" xr:uid="{00000000-0005-0000-0000-000037140000}"/>
    <cellStyle name="Normal 2 5 3 6 2" xfId="15227" xr:uid="{00000000-0005-0000-0000-00007B3B0000}"/>
    <cellStyle name="Normal 2 5 3 6 2 3" xfId="30325" xr:uid="{00000000-0005-0000-0000-000075760000}"/>
    <cellStyle name="Normal 2 5 3 6 3" xfId="10207" xr:uid="{00000000-0005-0000-0000-0000DF270000}"/>
    <cellStyle name="Normal 2 5 3 6 3 3" xfId="25308" xr:uid="{00000000-0005-0000-0000-0000DC620000}"/>
    <cellStyle name="Normal 2 5 3 6 5" xfId="20295" xr:uid="{00000000-0005-0000-0000-0000474F0000}"/>
    <cellStyle name="Normal 2 5 3 7" xfId="11885" xr:uid="{00000000-0005-0000-0000-00006D2E0000}"/>
    <cellStyle name="Normal 2 5 3 7 3" xfId="26983" xr:uid="{00000000-0005-0000-0000-000067690000}"/>
    <cellStyle name="Normal 2 5 3 8" xfId="6864" xr:uid="{00000000-0005-0000-0000-0000D01A0000}"/>
    <cellStyle name="Normal 2 5 3 8 3" xfId="21966" xr:uid="{00000000-0005-0000-0000-0000CE550000}"/>
    <cellStyle name="Normal 2 5 4" xfId="1889" xr:uid="{00000000-0005-0000-0000-000061070000}"/>
    <cellStyle name="Normal 2 5 4 2" xfId="2312" xr:uid="{00000000-0005-0000-0000-000008090000}"/>
    <cellStyle name="Normal 2 5 4 2 2" xfId="3151" xr:uid="{00000000-0005-0000-0000-00004F0C0000}"/>
    <cellStyle name="Normal 2 5 4 2 2 2" xfId="4841" xr:uid="{00000000-0005-0000-0000-0000E9120000}"/>
    <cellStyle name="Normal 2 5 4 2 2 2 2" xfId="14914" xr:uid="{00000000-0005-0000-0000-0000423A0000}"/>
    <cellStyle name="Normal 2 5 4 2 2 2 2 3" xfId="30012" xr:uid="{00000000-0005-0000-0000-00003C750000}"/>
    <cellStyle name="Normal 2 5 4 2 2 2 3" xfId="9894" xr:uid="{00000000-0005-0000-0000-0000A6260000}"/>
    <cellStyle name="Normal 2 5 4 2 2 2 3 3" xfId="24995" xr:uid="{00000000-0005-0000-0000-0000A3610000}"/>
    <cellStyle name="Normal 2 5 4 2 2 2 5" xfId="19982" xr:uid="{00000000-0005-0000-0000-00000E4E0000}"/>
    <cellStyle name="Normal 2 5 4 2 2 3" xfId="6533" xr:uid="{00000000-0005-0000-0000-000085190000}"/>
    <cellStyle name="Normal 2 5 4 2 2 3 2" xfId="16585" xr:uid="{00000000-0005-0000-0000-0000C9400000}"/>
    <cellStyle name="Normal 2 5 4 2 2 3 3" xfId="11565" xr:uid="{00000000-0005-0000-0000-00002D2D0000}"/>
    <cellStyle name="Normal 2 5 4 2 2 3 3 3" xfId="26666" xr:uid="{00000000-0005-0000-0000-00002A680000}"/>
    <cellStyle name="Normal 2 5 4 2 2 3 5" xfId="21653" xr:uid="{00000000-0005-0000-0000-000095540000}"/>
    <cellStyle name="Normal 2 5 4 2 2 4" xfId="13243" xr:uid="{00000000-0005-0000-0000-0000BB330000}"/>
    <cellStyle name="Normal 2 5 4 2 2 4 3" xfId="28341" xr:uid="{00000000-0005-0000-0000-0000B56E0000}"/>
    <cellStyle name="Normal 2 5 4 2 2 5" xfId="8222" xr:uid="{00000000-0005-0000-0000-00001E200000}"/>
    <cellStyle name="Normal 2 5 4 2 2 5 3" xfId="23324" xr:uid="{00000000-0005-0000-0000-00001C5B0000}"/>
    <cellStyle name="Normal 2 5 4 2 2 7" xfId="18311" xr:uid="{00000000-0005-0000-0000-000087470000}"/>
    <cellStyle name="Normal 2 5 4 2 3" xfId="4004" xr:uid="{00000000-0005-0000-0000-0000A40F0000}"/>
    <cellStyle name="Normal 2 5 4 2 3 2" xfId="14078" xr:uid="{00000000-0005-0000-0000-0000FE360000}"/>
    <cellStyle name="Normal 2 5 4 2 3 2 3" xfId="29176" xr:uid="{00000000-0005-0000-0000-0000F8710000}"/>
    <cellStyle name="Normal 2 5 4 2 3 3" xfId="9058" xr:uid="{00000000-0005-0000-0000-000062230000}"/>
    <cellStyle name="Normal 2 5 4 2 3 3 3" xfId="24159" xr:uid="{00000000-0005-0000-0000-00005F5E0000}"/>
    <cellStyle name="Normal 2 5 4 2 3 5" xfId="19146" xr:uid="{00000000-0005-0000-0000-0000CA4A0000}"/>
    <cellStyle name="Normal 2 5 4 2 4" xfId="5697" xr:uid="{00000000-0005-0000-0000-000041160000}"/>
    <cellStyle name="Normal 2 5 4 2 4 2" xfId="15749" xr:uid="{00000000-0005-0000-0000-0000853D0000}"/>
    <cellStyle name="Normal 2 5 4 2 4 2 3" xfId="30847" xr:uid="{00000000-0005-0000-0000-00007F780000}"/>
    <cellStyle name="Normal 2 5 4 2 4 3" xfId="10729" xr:uid="{00000000-0005-0000-0000-0000E9290000}"/>
    <cellStyle name="Normal 2 5 4 2 4 3 3" xfId="25830" xr:uid="{00000000-0005-0000-0000-0000E6640000}"/>
    <cellStyle name="Normal 2 5 4 2 4 5" xfId="20817" xr:uid="{00000000-0005-0000-0000-000051510000}"/>
    <cellStyle name="Normal 2 5 4 2 5" xfId="12407" xr:uid="{00000000-0005-0000-0000-000077300000}"/>
    <cellStyle name="Normal 2 5 4 2 5 3" xfId="27505" xr:uid="{00000000-0005-0000-0000-0000716B0000}"/>
    <cellStyle name="Normal 2 5 4 2 6" xfId="7386" xr:uid="{00000000-0005-0000-0000-0000DA1C0000}"/>
    <cellStyle name="Normal 2 5 4 2 6 3" xfId="22488" xr:uid="{00000000-0005-0000-0000-0000D8570000}"/>
    <cellStyle name="Normal 2 5 4 2 8" xfId="17475" xr:uid="{00000000-0005-0000-0000-000043440000}"/>
    <cellStyle name="Normal 2 5 4 3" xfId="2733" xr:uid="{00000000-0005-0000-0000-0000AD0A0000}"/>
    <cellStyle name="Normal 2 5 4 3 2" xfId="4423" xr:uid="{00000000-0005-0000-0000-000047110000}"/>
    <cellStyle name="Normal 2 5 4 3 2 2" xfId="14496" xr:uid="{00000000-0005-0000-0000-0000A0380000}"/>
    <cellStyle name="Normal 2 5 4 3 2 2 3" xfId="29594" xr:uid="{00000000-0005-0000-0000-00009A730000}"/>
    <cellStyle name="Normal 2 5 4 3 2 3" xfId="9476" xr:uid="{00000000-0005-0000-0000-000004250000}"/>
    <cellStyle name="Normal 2 5 4 3 2 3 3" xfId="24577" xr:uid="{00000000-0005-0000-0000-000001600000}"/>
    <cellStyle name="Normal 2 5 4 3 2 5" xfId="19564" xr:uid="{00000000-0005-0000-0000-00006C4C0000}"/>
    <cellStyle name="Normal 2 5 4 3 3" xfId="6115" xr:uid="{00000000-0005-0000-0000-0000E3170000}"/>
    <cellStyle name="Normal 2 5 4 3 3 2" xfId="16167" xr:uid="{00000000-0005-0000-0000-0000273F0000}"/>
    <cellStyle name="Normal 2 5 4 3 3 3" xfId="11147" xr:uid="{00000000-0005-0000-0000-00008B2B0000}"/>
    <cellStyle name="Normal 2 5 4 3 3 3 3" xfId="26248" xr:uid="{00000000-0005-0000-0000-000088660000}"/>
    <cellStyle name="Normal 2 5 4 3 3 5" xfId="21235" xr:uid="{00000000-0005-0000-0000-0000F3520000}"/>
    <cellStyle name="Normal 2 5 4 3 4" xfId="12825" xr:uid="{00000000-0005-0000-0000-000019320000}"/>
    <cellStyle name="Normal 2 5 4 3 4 3" xfId="27923" xr:uid="{00000000-0005-0000-0000-0000136D0000}"/>
    <cellStyle name="Normal 2 5 4 3 5" xfId="7804" xr:uid="{00000000-0005-0000-0000-00007C1E0000}"/>
    <cellStyle name="Normal 2 5 4 3 5 3" xfId="22906" xr:uid="{00000000-0005-0000-0000-00007A590000}"/>
    <cellStyle name="Normal 2 5 4 3 7" xfId="17893" xr:uid="{00000000-0005-0000-0000-0000E5450000}"/>
    <cellStyle name="Normal 2 5 4 4" xfId="3586" xr:uid="{00000000-0005-0000-0000-0000020E0000}"/>
    <cellStyle name="Normal 2 5 4 4 2" xfId="13660" xr:uid="{00000000-0005-0000-0000-00005C350000}"/>
    <cellStyle name="Normal 2 5 4 4 2 3" xfId="28758" xr:uid="{00000000-0005-0000-0000-000056700000}"/>
    <cellStyle name="Normal 2 5 4 4 3" xfId="8640" xr:uid="{00000000-0005-0000-0000-0000C0210000}"/>
    <cellStyle name="Normal 2 5 4 4 3 3" xfId="23741" xr:uid="{00000000-0005-0000-0000-0000BD5C0000}"/>
    <cellStyle name="Normal 2 5 4 4 5" xfId="18728" xr:uid="{00000000-0005-0000-0000-000028490000}"/>
    <cellStyle name="Normal 2 5 4 5" xfId="5279" xr:uid="{00000000-0005-0000-0000-00009F140000}"/>
    <cellStyle name="Normal 2 5 4 5 2" xfId="15331" xr:uid="{00000000-0005-0000-0000-0000E33B0000}"/>
    <cellStyle name="Normal 2 5 4 5 2 3" xfId="30429" xr:uid="{00000000-0005-0000-0000-0000DD760000}"/>
    <cellStyle name="Normal 2 5 4 5 3" xfId="10311" xr:uid="{00000000-0005-0000-0000-000047280000}"/>
    <cellStyle name="Normal 2 5 4 5 3 3" xfId="25412" xr:uid="{00000000-0005-0000-0000-000044630000}"/>
    <cellStyle name="Normal 2 5 4 5 5" xfId="20399" xr:uid="{00000000-0005-0000-0000-0000AF4F0000}"/>
    <cellStyle name="Normal 2 5 4 6" xfId="11989" xr:uid="{00000000-0005-0000-0000-0000D52E0000}"/>
    <cellStyle name="Normal 2 5 4 6 3" xfId="27087" xr:uid="{00000000-0005-0000-0000-0000CF690000}"/>
    <cellStyle name="Normal 2 5 4 7" xfId="6968" xr:uid="{00000000-0005-0000-0000-0000381B0000}"/>
    <cellStyle name="Normal 2 5 4 7 3" xfId="22070" xr:uid="{00000000-0005-0000-0000-000036560000}"/>
    <cellStyle name="Normal 2 5 4 9" xfId="17057" xr:uid="{00000000-0005-0000-0000-0000A1420000}"/>
    <cellStyle name="Normal 2 5 5" xfId="2102" xr:uid="{00000000-0005-0000-0000-000036080000}"/>
    <cellStyle name="Normal 2 5 5 2" xfId="2943" xr:uid="{00000000-0005-0000-0000-00007F0B0000}"/>
    <cellStyle name="Normal 2 5 5 2 2" xfId="4633" xr:uid="{00000000-0005-0000-0000-000019120000}"/>
    <cellStyle name="Normal 2 5 5 2 2 2" xfId="14706" xr:uid="{00000000-0005-0000-0000-000072390000}"/>
    <cellStyle name="Normal 2 5 5 2 2 2 3" xfId="29804" xr:uid="{00000000-0005-0000-0000-00006C740000}"/>
    <cellStyle name="Normal 2 5 5 2 2 3" xfId="9686" xr:uid="{00000000-0005-0000-0000-0000D6250000}"/>
    <cellStyle name="Normal 2 5 5 2 2 3 3" xfId="24787" xr:uid="{00000000-0005-0000-0000-0000D3600000}"/>
    <cellStyle name="Normal 2 5 5 2 2 5" xfId="19774" xr:uid="{00000000-0005-0000-0000-00003E4D0000}"/>
    <cellStyle name="Normal 2 5 5 2 3" xfId="6325" xr:uid="{00000000-0005-0000-0000-0000B5180000}"/>
    <cellStyle name="Normal 2 5 5 2 3 2" xfId="16377" xr:uid="{00000000-0005-0000-0000-0000F93F0000}"/>
    <cellStyle name="Normal 2 5 5 2 3 3" xfId="11357" xr:uid="{00000000-0005-0000-0000-00005D2C0000}"/>
    <cellStyle name="Normal 2 5 5 2 3 3 3" xfId="26458" xr:uid="{00000000-0005-0000-0000-00005A670000}"/>
    <cellStyle name="Normal 2 5 5 2 3 5" xfId="21445" xr:uid="{00000000-0005-0000-0000-0000C5530000}"/>
    <cellStyle name="Normal 2 5 5 2 4" xfId="13035" xr:uid="{00000000-0005-0000-0000-0000EB320000}"/>
    <cellStyle name="Normal 2 5 5 2 4 3" xfId="28133" xr:uid="{00000000-0005-0000-0000-0000E56D0000}"/>
    <cellStyle name="Normal 2 5 5 2 5" xfId="8014" xr:uid="{00000000-0005-0000-0000-00004E1F0000}"/>
    <cellStyle name="Normal 2 5 5 2 5 3" xfId="23116" xr:uid="{00000000-0005-0000-0000-00004C5A0000}"/>
    <cellStyle name="Normal 2 5 5 2 7" xfId="18103" xr:uid="{00000000-0005-0000-0000-0000B7460000}"/>
    <cellStyle name="Normal 2 5 5 3" xfId="3796" xr:uid="{00000000-0005-0000-0000-0000D40E0000}"/>
    <cellStyle name="Normal 2 5 5 3 2" xfId="13870" xr:uid="{00000000-0005-0000-0000-00002E360000}"/>
    <cellStyle name="Normal 2 5 5 3 2 3" xfId="28968" xr:uid="{00000000-0005-0000-0000-000028710000}"/>
    <cellStyle name="Normal 2 5 5 3 3" xfId="8850" xr:uid="{00000000-0005-0000-0000-000092220000}"/>
    <cellStyle name="Normal 2 5 5 3 3 3" xfId="23951" xr:uid="{00000000-0005-0000-0000-00008F5D0000}"/>
    <cellStyle name="Normal 2 5 5 3 5" xfId="18938" xr:uid="{00000000-0005-0000-0000-0000FA490000}"/>
    <cellStyle name="Normal 2 5 5 4" xfId="5489" xr:uid="{00000000-0005-0000-0000-000071150000}"/>
    <cellStyle name="Normal 2 5 5 4 2" xfId="15541" xr:uid="{00000000-0005-0000-0000-0000B53C0000}"/>
    <cellStyle name="Normal 2 5 5 4 2 3" xfId="30639" xr:uid="{00000000-0005-0000-0000-0000AF770000}"/>
    <cellStyle name="Normal 2 5 5 4 3" xfId="10521" xr:uid="{00000000-0005-0000-0000-000019290000}"/>
    <cellStyle name="Normal 2 5 5 4 3 3" xfId="25622" xr:uid="{00000000-0005-0000-0000-000016640000}"/>
    <cellStyle name="Normal 2 5 5 4 5" xfId="20609" xr:uid="{00000000-0005-0000-0000-000081500000}"/>
    <cellStyle name="Normal 2 5 5 5" xfId="12199" xr:uid="{00000000-0005-0000-0000-0000A72F0000}"/>
    <cellStyle name="Normal 2 5 5 5 3" xfId="27297" xr:uid="{00000000-0005-0000-0000-0000A16A0000}"/>
    <cellStyle name="Normal 2 5 5 6" xfId="7178" xr:uid="{00000000-0005-0000-0000-00000A1C0000}"/>
    <cellStyle name="Normal 2 5 5 6 3" xfId="22280" xr:uid="{00000000-0005-0000-0000-000008570000}"/>
    <cellStyle name="Normal 2 5 5 8" xfId="17267" xr:uid="{00000000-0005-0000-0000-000073430000}"/>
    <cellStyle name="Normal 2 5 6" xfId="2523" xr:uid="{00000000-0005-0000-0000-0000DB090000}"/>
    <cellStyle name="Normal 2 5 6 2" xfId="4215" xr:uid="{00000000-0005-0000-0000-000077100000}"/>
    <cellStyle name="Normal 2 5 6 2 2" xfId="14288" xr:uid="{00000000-0005-0000-0000-0000D0370000}"/>
    <cellStyle name="Normal 2 5 6 2 2 3" xfId="29386" xr:uid="{00000000-0005-0000-0000-0000CA720000}"/>
    <cellStyle name="Normal 2 5 6 2 3" xfId="9268" xr:uid="{00000000-0005-0000-0000-000034240000}"/>
    <cellStyle name="Normal 2 5 6 2 3 3" xfId="24369" xr:uid="{00000000-0005-0000-0000-0000315F0000}"/>
    <cellStyle name="Normal 2 5 6 2 5" xfId="19356" xr:uid="{00000000-0005-0000-0000-00009C4B0000}"/>
    <cellStyle name="Normal 2 5 6 3" xfId="5907" xr:uid="{00000000-0005-0000-0000-000013170000}"/>
    <cellStyle name="Normal 2 5 6 3 2" xfId="15959" xr:uid="{00000000-0005-0000-0000-0000573E0000}"/>
    <cellStyle name="Normal 2 5 6 3 3" xfId="10939" xr:uid="{00000000-0005-0000-0000-0000BB2A0000}"/>
    <cellStyle name="Normal 2 5 6 3 3 3" xfId="26040" xr:uid="{00000000-0005-0000-0000-0000B8650000}"/>
    <cellStyle name="Normal 2 5 6 3 5" xfId="21027" xr:uid="{00000000-0005-0000-0000-000023520000}"/>
    <cellStyle name="Normal 2 5 6 4" xfId="12617" xr:uid="{00000000-0005-0000-0000-000049310000}"/>
    <cellStyle name="Normal 2 5 6 4 3" xfId="27715" xr:uid="{00000000-0005-0000-0000-0000436C0000}"/>
    <cellStyle name="Normal 2 5 6 5" xfId="7596" xr:uid="{00000000-0005-0000-0000-0000AC1D0000}"/>
    <cellStyle name="Normal 2 5 6 5 3" xfId="22698" xr:uid="{00000000-0005-0000-0000-0000AA580000}"/>
    <cellStyle name="Normal 2 5 6 7" xfId="17685" xr:uid="{00000000-0005-0000-0000-000015450000}"/>
    <cellStyle name="Normal 2 5 7" xfId="3374" xr:uid="{00000000-0005-0000-0000-00002E0D0000}"/>
    <cellStyle name="Normal 2 5 7 2" xfId="13452" xr:uid="{00000000-0005-0000-0000-00008C340000}"/>
    <cellStyle name="Normal 2 5 7 2 3" xfId="28550" xr:uid="{00000000-0005-0000-0000-0000866F0000}"/>
    <cellStyle name="Normal 2 5 7 3" xfId="8432" xr:uid="{00000000-0005-0000-0000-0000F0200000}"/>
    <cellStyle name="Normal 2 5 7 3 3" xfId="23533" xr:uid="{00000000-0005-0000-0000-0000ED5B0000}"/>
    <cellStyle name="Normal 2 5 7 5" xfId="18520" xr:uid="{00000000-0005-0000-0000-000058480000}"/>
    <cellStyle name="Normal 2 5 8" xfId="5068" xr:uid="{00000000-0005-0000-0000-0000CC130000}"/>
    <cellStyle name="Normal 2 5 8 2" xfId="15123" xr:uid="{00000000-0005-0000-0000-0000133B0000}"/>
    <cellStyle name="Normal 2 5 8 2 3" xfId="30221" xr:uid="{00000000-0005-0000-0000-00000D760000}"/>
    <cellStyle name="Normal 2 5 8 3" xfId="10103" xr:uid="{00000000-0005-0000-0000-000077270000}"/>
    <cellStyle name="Normal 2 5 8 3 3" xfId="25204" xr:uid="{00000000-0005-0000-0000-000074620000}"/>
    <cellStyle name="Normal 2 5 8 5" xfId="20191" xr:uid="{00000000-0005-0000-0000-0000DF4E0000}"/>
    <cellStyle name="Normal 2 5 9" xfId="11779" xr:uid="{00000000-0005-0000-0000-0000032E0000}"/>
    <cellStyle name="Normal 2 5 9 3" xfId="26879" xr:uid="{00000000-0005-0000-0000-0000FF680000}"/>
    <cellStyle name="Normal 2 6" xfId="31009" xr:uid="{E47A1DA4-89D7-457A-9BB4-E4C2FF07B055}"/>
    <cellStyle name="Normal 2 7" xfId="934" xr:uid="{00000000-0005-0000-0000-0000A6030000}"/>
    <cellStyle name="Normal 2 8" xfId="409" xr:uid="{00000000-0005-0000-0000-000099010000}"/>
    <cellStyle name="Normal 20" xfId="938" xr:uid="{00000000-0005-0000-0000-0000AA030000}"/>
    <cellStyle name="Normal 21" xfId="939" xr:uid="{00000000-0005-0000-0000-0000AB030000}"/>
    <cellStyle name="Normal 22" xfId="940" xr:uid="{00000000-0005-0000-0000-0000AC030000}"/>
    <cellStyle name="Normal 23" xfId="941" xr:uid="{00000000-0005-0000-0000-0000AD030000}"/>
    <cellStyle name="Normal 24" xfId="942" xr:uid="{00000000-0005-0000-0000-0000AE030000}"/>
    <cellStyle name="Normal 25" xfId="943" xr:uid="{00000000-0005-0000-0000-0000AF030000}"/>
    <cellStyle name="Normal 26" xfId="944" xr:uid="{00000000-0005-0000-0000-0000B0030000}"/>
    <cellStyle name="Normal 26 2" xfId="945" xr:uid="{00000000-0005-0000-0000-0000B1030000}"/>
    <cellStyle name="Normal 26_Sheet2" xfId="1050" xr:uid="{00000000-0005-0000-0000-00001A040000}"/>
    <cellStyle name="Normal 27" xfId="946" xr:uid="{00000000-0005-0000-0000-0000B2030000}"/>
    <cellStyle name="Normal 27 2" xfId="947" xr:uid="{00000000-0005-0000-0000-0000B3030000}"/>
    <cellStyle name="Normal 27_Sheet2" xfId="1049" xr:uid="{00000000-0005-0000-0000-000019040000}"/>
    <cellStyle name="Normal 28" xfId="948" xr:uid="{00000000-0005-0000-0000-0000B4030000}"/>
    <cellStyle name="Normal 28 2" xfId="949" xr:uid="{00000000-0005-0000-0000-0000B5030000}"/>
    <cellStyle name="Normal 28 3" xfId="1430" xr:uid="{00000000-0005-0000-0000-000096050000}"/>
    <cellStyle name="Normal 28 3 10" xfId="6759" xr:uid="{00000000-0005-0000-0000-0000671A0000}"/>
    <cellStyle name="Normal 28 3 10 3" xfId="21863" xr:uid="{00000000-0005-0000-0000-000067550000}"/>
    <cellStyle name="Normal 28 3 12" xfId="16848" xr:uid="{00000000-0005-0000-0000-0000D0410000}"/>
    <cellStyle name="Normal 28 3 2" xfId="1723" xr:uid="{00000000-0005-0000-0000-0000BB060000}"/>
    <cellStyle name="Normal 28 3 2 11" xfId="16902" xr:uid="{00000000-0005-0000-0000-000006420000}"/>
    <cellStyle name="Normal 28 3 2 2" xfId="1831" xr:uid="{00000000-0005-0000-0000-000027070000}"/>
    <cellStyle name="Normal 28 3 2 2 10" xfId="17006" xr:uid="{00000000-0005-0000-0000-00006E420000}"/>
    <cellStyle name="Normal 28 3 2 2 2" xfId="2048" xr:uid="{00000000-0005-0000-0000-000000080000}"/>
    <cellStyle name="Normal 28 3 2 2 2 2" xfId="2469" xr:uid="{00000000-0005-0000-0000-0000A5090000}"/>
    <cellStyle name="Normal 28 3 2 2 2 2 2" xfId="3308" xr:uid="{00000000-0005-0000-0000-0000EC0C0000}"/>
    <cellStyle name="Normal 28 3 2 2 2 2 2 2" xfId="4998" xr:uid="{00000000-0005-0000-0000-000086130000}"/>
    <cellStyle name="Normal 28 3 2 2 2 2 2 2 2" xfId="15071" xr:uid="{00000000-0005-0000-0000-0000DF3A0000}"/>
    <cellStyle name="Normal 28 3 2 2 2 2 2 2 2 3" xfId="30169" xr:uid="{00000000-0005-0000-0000-0000D9750000}"/>
    <cellStyle name="Normal 28 3 2 2 2 2 2 2 3" xfId="10051" xr:uid="{00000000-0005-0000-0000-000043270000}"/>
    <cellStyle name="Normal 28 3 2 2 2 2 2 2 3 3" xfId="25152" xr:uid="{00000000-0005-0000-0000-000040620000}"/>
    <cellStyle name="Normal 28 3 2 2 2 2 2 2 5" xfId="20139" xr:uid="{00000000-0005-0000-0000-0000AB4E0000}"/>
    <cellStyle name="Normal 28 3 2 2 2 2 2 3" xfId="6690" xr:uid="{00000000-0005-0000-0000-0000221A0000}"/>
    <cellStyle name="Normal 28 3 2 2 2 2 2 3 2" xfId="16742" xr:uid="{00000000-0005-0000-0000-000066410000}"/>
    <cellStyle name="Normal 28 3 2 2 2 2 2 3 3" xfId="11722" xr:uid="{00000000-0005-0000-0000-0000CA2D0000}"/>
    <cellStyle name="Normal 28 3 2 2 2 2 2 3 3 3" xfId="26823" xr:uid="{00000000-0005-0000-0000-0000C7680000}"/>
    <cellStyle name="Normal 28 3 2 2 2 2 2 3 5" xfId="21810" xr:uid="{00000000-0005-0000-0000-000032550000}"/>
    <cellStyle name="Normal 28 3 2 2 2 2 2 4" xfId="13400" xr:uid="{00000000-0005-0000-0000-000058340000}"/>
    <cellStyle name="Normal 28 3 2 2 2 2 2 4 3" xfId="28498" xr:uid="{00000000-0005-0000-0000-0000526F0000}"/>
    <cellStyle name="Normal 28 3 2 2 2 2 2 5" xfId="8379" xr:uid="{00000000-0005-0000-0000-0000BB200000}"/>
    <cellStyle name="Normal 28 3 2 2 2 2 2 5 3" xfId="23481" xr:uid="{00000000-0005-0000-0000-0000B95B0000}"/>
    <cellStyle name="Normal 28 3 2 2 2 2 2 7" xfId="18468" xr:uid="{00000000-0005-0000-0000-000024480000}"/>
    <cellStyle name="Normal 28 3 2 2 2 2 3" xfId="4161" xr:uid="{00000000-0005-0000-0000-000041100000}"/>
    <cellStyle name="Normal 28 3 2 2 2 2 3 2" xfId="14235" xr:uid="{00000000-0005-0000-0000-00009B370000}"/>
    <cellStyle name="Normal 28 3 2 2 2 2 3 2 3" xfId="29333" xr:uid="{00000000-0005-0000-0000-000095720000}"/>
    <cellStyle name="Normal 28 3 2 2 2 2 3 3" xfId="9215" xr:uid="{00000000-0005-0000-0000-0000FF230000}"/>
    <cellStyle name="Normal 28 3 2 2 2 2 3 3 3" xfId="24316" xr:uid="{00000000-0005-0000-0000-0000FC5E0000}"/>
    <cellStyle name="Normal 28 3 2 2 2 2 3 5" xfId="19303" xr:uid="{00000000-0005-0000-0000-0000674B0000}"/>
    <cellStyle name="Normal 28 3 2 2 2 2 4" xfId="5854" xr:uid="{00000000-0005-0000-0000-0000DE160000}"/>
    <cellStyle name="Normal 28 3 2 2 2 2 4 2" xfId="15906" xr:uid="{00000000-0005-0000-0000-0000223E0000}"/>
    <cellStyle name="Normal 28 3 2 2 2 2 4 3" xfId="10886" xr:uid="{00000000-0005-0000-0000-0000862A0000}"/>
    <cellStyle name="Normal 28 3 2 2 2 2 4 3 3" xfId="25987" xr:uid="{00000000-0005-0000-0000-000083650000}"/>
    <cellStyle name="Normal 28 3 2 2 2 2 4 5" xfId="20974" xr:uid="{00000000-0005-0000-0000-0000EE510000}"/>
    <cellStyle name="Normal 28 3 2 2 2 2 5" xfId="12564" xr:uid="{00000000-0005-0000-0000-000014310000}"/>
    <cellStyle name="Normal 28 3 2 2 2 2 5 3" xfId="27662" xr:uid="{00000000-0005-0000-0000-00000E6C0000}"/>
    <cellStyle name="Normal 28 3 2 2 2 2 6" xfId="7543" xr:uid="{00000000-0005-0000-0000-0000771D0000}"/>
    <cellStyle name="Normal 28 3 2 2 2 2 6 3" xfId="22645" xr:uid="{00000000-0005-0000-0000-000075580000}"/>
    <cellStyle name="Normal 28 3 2 2 2 2 8" xfId="17632" xr:uid="{00000000-0005-0000-0000-0000E0440000}"/>
    <cellStyle name="Normal 28 3 2 2 2 3" xfId="2890" xr:uid="{00000000-0005-0000-0000-00004A0B0000}"/>
    <cellStyle name="Normal 28 3 2 2 2 3 2" xfId="4580" xr:uid="{00000000-0005-0000-0000-0000E4110000}"/>
    <cellStyle name="Normal 28 3 2 2 2 3 2 2" xfId="14653" xr:uid="{00000000-0005-0000-0000-00003D390000}"/>
    <cellStyle name="Normal 28 3 2 2 2 3 2 2 3" xfId="29751" xr:uid="{00000000-0005-0000-0000-000037740000}"/>
    <cellStyle name="Normal 28 3 2 2 2 3 2 3" xfId="9633" xr:uid="{00000000-0005-0000-0000-0000A1250000}"/>
    <cellStyle name="Normal 28 3 2 2 2 3 2 3 3" xfId="24734" xr:uid="{00000000-0005-0000-0000-00009E600000}"/>
    <cellStyle name="Normal 28 3 2 2 2 3 2 5" xfId="19721" xr:uid="{00000000-0005-0000-0000-0000094D0000}"/>
    <cellStyle name="Normal 28 3 2 2 2 3 3" xfId="6272" xr:uid="{00000000-0005-0000-0000-000080180000}"/>
    <cellStyle name="Normal 28 3 2 2 2 3 3 2" xfId="16324" xr:uid="{00000000-0005-0000-0000-0000C43F0000}"/>
    <cellStyle name="Normal 28 3 2 2 2 3 3 3" xfId="11304" xr:uid="{00000000-0005-0000-0000-0000282C0000}"/>
    <cellStyle name="Normal 28 3 2 2 2 3 3 3 3" xfId="26405" xr:uid="{00000000-0005-0000-0000-000025670000}"/>
    <cellStyle name="Normal 28 3 2 2 2 3 3 5" xfId="21392" xr:uid="{00000000-0005-0000-0000-000090530000}"/>
    <cellStyle name="Normal 28 3 2 2 2 3 4" xfId="12982" xr:uid="{00000000-0005-0000-0000-0000B6320000}"/>
    <cellStyle name="Normal 28 3 2 2 2 3 4 3" xfId="28080" xr:uid="{00000000-0005-0000-0000-0000B06D0000}"/>
    <cellStyle name="Normal 28 3 2 2 2 3 5" xfId="7961" xr:uid="{00000000-0005-0000-0000-0000191F0000}"/>
    <cellStyle name="Normal 28 3 2 2 2 3 5 3" xfId="23063" xr:uid="{00000000-0005-0000-0000-0000175A0000}"/>
    <cellStyle name="Normal 28 3 2 2 2 3 7" xfId="18050" xr:uid="{00000000-0005-0000-0000-000082460000}"/>
    <cellStyle name="Normal 28 3 2 2 2 4" xfId="3743" xr:uid="{00000000-0005-0000-0000-00009F0E0000}"/>
    <cellStyle name="Normal 28 3 2 2 2 4 2" xfId="13817" xr:uid="{00000000-0005-0000-0000-0000F9350000}"/>
    <cellStyle name="Normal 28 3 2 2 2 4 2 3" xfId="28915" xr:uid="{00000000-0005-0000-0000-0000F3700000}"/>
    <cellStyle name="Normal 28 3 2 2 2 4 3" xfId="8797" xr:uid="{00000000-0005-0000-0000-00005D220000}"/>
    <cellStyle name="Normal 28 3 2 2 2 4 3 3" xfId="23898" xr:uid="{00000000-0005-0000-0000-00005A5D0000}"/>
    <cellStyle name="Normal 28 3 2 2 2 4 5" xfId="18885" xr:uid="{00000000-0005-0000-0000-0000C5490000}"/>
    <cellStyle name="Normal 28 3 2 2 2 5" xfId="5436" xr:uid="{00000000-0005-0000-0000-00003C150000}"/>
    <cellStyle name="Normal 28 3 2 2 2 5 2" xfId="15488" xr:uid="{00000000-0005-0000-0000-0000803C0000}"/>
    <cellStyle name="Normal 28 3 2 2 2 5 2 3" xfId="30586" xr:uid="{00000000-0005-0000-0000-00007A770000}"/>
    <cellStyle name="Normal 28 3 2 2 2 5 3" xfId="10468" xr:uid="{00000000-0005-0000-0000-0000E4280000}"/>
    <cellStyle name="Normal 28 3 2 2 2 5 3 3" xfId="25569" xr:uid="{00000000-0005-0000-0000-0000E1630000}"/>
    <cellStyle name="Normal 28 3 2 2 2 5 5" xfId="20556" xr:uid="{00000000-0005-0000-0000-00004C500000}"/>
    <cellStyle name="Normal 28 3 2 2 2 6" xfId="12146" xr:uid="{00000000-0005-0000-0000-0000722F0000}"/>
    <cellStyle name="Normal 28 3 2 2 2 6 3" xfId="27244" xr:uid="{00000000-0005-0000-0000-00006C6A0000}"/>
    <cellStyle name="Normal 28 3 2 2 2 7" xfId="7125" xr:uid="{00000000-0005-0000-0000-0000D51B0000}"/>
    <cellStyle name="Normal 28 3 2 2 2 7 3" xfId="22227" xr:uid="{00000000-0005-0000-0000-0000D3560000}"/>
    <cellStyle name="Normal 28 3 2 2 2 9" xfId="17214" xr:uid="{00000000-0005-0000-0000-00003E430000}"/>
    <cellStyle name="Normal 28 3 2 2 3" xfId="2261" xr:uid="{00000000-0005-0000-0000-0000D5080000}"/>
    <cellStyle name="Normal 28 3 2 2 3 2" xfId="3100" xr:uid="{00000000-0005-0000-0000-00001C0C0000}"/>
    <cellStyle name="Normal 28 3 2 2 3 2 2" xfId="4790" xr:uid="{00000000-0005-0000-0000-0000B6120000}"/>
    <cellStyle name="Normal 28 3 2 2 3 2 2 2" xfId="14863" xr:uid="{00000000-0005-0000-0000-00000F3A0000}"/>
    <cellStyle name="Normal 28 3 2 2 3 2 2 2 3" xfId="29961" xr:uid="{00000000-0005-0000-0000-000009750000}"/>
    <cellStyle name="Normal 28 3 2 2 3 2 2 3" xfId="9843" xr:uid="{00000000-0005-0000-0000-000073260000}"/>
    <cellStyle name="Normal 28 3 2 2 3 2 2 3 3" xfId="24944" xr:uid="{00000000-0005-0000-0000-000070610000}"/>
    <cellStyle name="Normal 28 3 2 2 3 2 2 5" xfId="19931" xr:uid="{00000000-0005-0000-0000-0000DB4D0000}"/>
    <cellStyle name="Normal 28 3 2 2 3 2 3" xfId="6482" xr:uid="{00000000-0005-0000-0000-000052190000}"/>
    <cellStyle name="Normal 28 3 2 2 3 2 3 2" xfId="16534" xr:uid="{00000000-0005-0000-0000-000096400000}"/>
    <cellStyle name="Normal 28 3 2 2 3 2 3 3" xfId="11514" xr:uid="{00000000-0005-0000-0000-0000FA2C0000}"/>
    <cellStyle name="Normal 28 3 2 2 3 2 3 3 3" xfId="26615" xr:uid="{00000000-0005-0000-0000-0000F7670000}"/>
    <cellStyle name="Normal 28 3 2 2 3 2 3 5" xfId="21602" xr:uid="{00000000-0005-0000-0000-000062540000}"/>
    <cellStyle name="Normal 28 3 2 2 3 2 4" xfId="13192" xr:uid="{00000000-0005-0000-0000-000088330000}"/>
    <cellStyle name="Normal 28 3 2 2 3 2 4 3" xfId="28290" xr:uid="{00000000-0005-0000-0000-0000826E0000}"/>
    <cellStyle name="Normal 28 3 2 2 3 2 5" xfId="8171" xr:uid="{00000000-0005-0000-0000-0000EB1F0000}"/>
    <cellStyle name="Normal 28 3 2 2 3 2 5 3" xfId="23273" xr:uid="{00000000-0005-0000-0000-0000E95A0000}"/>
    <cellStyle name="Normal 28 3 2 2 3 2 7" xfId="18260" xr:uid="{00000000-0005-0000-0000-000054470000}"/>
    <cellStyle name="Normal 28 3 2 2 3 3" xfId="3953" xr:uid="{00000000-0005-0000-0000-0000710F0000}"/>
    <cellStyle name="Normal 28 3 2 2 3 3 2" xfId="14027" xr:uid="{00000000-0005-0000-0000-0000CB360000}"/>
    <cellStyle name="Normal 28 3 2 2 3 3 2 3" xfId="29125" xr:uid="{00000000-0005-0000-0000-0000C5710000}"/>
    <cellStyle name="Normal 28 3 2 2 3 3 3" xfId="9007" xr:uid="{00000000-0005-0000-0000-00002F230000}"/>
    <cellStyle name="Normal 28 3 2 2 3 3 3 3" xfId="24108" xr:uid="{00000000-0005-0000-0000-00002C5E0000}"/>
    <cellStyle name="Normal 28 3 2 2 3 3 5" xfId="19095" xr:uid="{00000000-0005-0000-0000-0000974A0000}"/>
    <cellStyle name="Normal 28 3 2 2 3 4" xfId="5646" xr:uid="{00000000-0005-0000-0000-00000E160000}"/>
    <cellStyle name="Normal 28 3 2 2 3 4 2" xfId="15698" xr:uid="{00000000-0005-0000-0000-0000523D0000}"/>
    <cellStyle name="Normal 28 3 2 2 3 4 2 3" xfId="30796" xr:uid="{00000000-0005-0000-0000-00004C780000}"/>
    <cellStyle name="Normal 28 3 2 2 3 4 3" xfId="10678" xr:uid="{00000000-0005-0000-0000-0000B6290000}"/>
    <cellStyle name="Normal 28 3 2 2 3 4 3 3" xfId="25779" xr:uid="{00000000-0005-0000-0000-0000B3640000}"/>
    <cellStyle name="Normal 28 3 2 2 3 4 5" xfId="20766" xr:uid="{00000000-0005-0000-0000-00001E510000}"/>
    <cellStyle name="Normal 28 3 2 2 3 5" xfId="12356" xr:uid="{00000000-0005-0000-0000-000044300000}"/>
    <cellStyle name="Normal 28 3 2 2 3 5 3" xfId="27454" xr:uid="{00000000-0005-0000-0000-00003E6B0000}"/>
    <cellStyle name="Normal 28 3 2 2 3 6" xfId="7335" xr:uid="{00000000-0005-0000-0000-0000A71C0000}"/>
    <cellStyle name="Normal 28 3 2 2 3 6 3" xfId="22437" xr:uid="{00000000-0005-0000-0000-0000A5570000}"/>
    <cellStyle name="Normal 28 3 2 2 3 8" xfId="17424" xr:uid="{00000000-0005-0000-0000-000010440000}"/>
    <cellStyle name="Normal 28 3 2 2 4" xfId="2682" xr:uid="{00000000-0005-0000-0000-00007A0A0000}"/>
    <cellStyle name="Normal 28 3 2 2 4 2" xfId="4372" xr:uid="{00000000-0005-0000-0000-000014110000}"/>
    <cellStyle name="Normal 28 3 2 2 4 2 2" xfId="14445" xr:uid="{00000000-0005-0000-0000-00006D380000}"/>
    <cellStyle name="Normal 28 3 2 2 4 2 2 3" xfId="29543" xr:uid="{00000000-0005-0000-0000-000067730000}"/>
    <cellStyle name="Normal 28 3 2 2 4 2 3" xfId="9425" xr:uid="{00000000-0005-0000-0000-0000D1240000}"/>
    <cellStyle name="Normal 28 3 2 2 4 2 3 3" xfId="24526" xr:uid="{00000000-0005-0000-0000-0000CE5F0000}"/>
    <cellStyle name="Normal 28 3 2 2 4 2 5" xfId="19513" xr:uid="{00000000-0005-0000-0000-0000394C0000}"/>
    <cellStyle name="Normal 28 3 2 2 4 3" xfId="6064" xr:uid="{00000000-0005-0000-0000-0000B0170000}"/>
    <cellStyle name="Normal 28 3 2 2 4 3 2" xfId="16116" xr:uid="{00000000-0005-0000-0000-0000F43E0000}"/>
    <cellStyle name="Normal 28 3 2 2 4 3 3" xfId="11096" xr:uid="{00000000-0005-0000-0000-0000582B0000}"/>
    <cellStyle name="Normal 28 3 2 2 4 3 3 3" xfId="26197" xr:uid="{00000000-0005-0000-0000-000055660000}"/>
    <cellStyle name="Normal 28 3 2 2 4 3 5" xfId="21184" xr:uid="{00000000-0005-0000-0000-0000C0520000}"/>
    <cellStyle name="Normal 28 3 2 2 4 4" xfId="12774" xr:uid="{00000000-0005-0000-0000-0000E6310000}"/>
    <cellStyle name="Normal 28 3 2 2 4 4 3" xfId="27872" xr:uid="{00000000-0005-0000-0000-0000E06C0000}"/>
    <cellStyle name="Normal 28 3 2 2 4 5" xfId="7753" xr:uid="{00000000-0005-0000-0000-0000491E0000}"/>
    <cellStyle name="Normal 28 3 2 2 4 5 3" xfId="22855" xr:uid="{00000000-0005-0000-0000-000047590000}"/>
    <cellStyle name="Normal 28 3 2 2 4 7" xfId="17842" xr:uid="{00000000-0005-0000-0000-0000B2450000}"/>
    <cellStyle name="Normal 28 3 2 2 5" xfId="3535" xr:uid="{00000000-0005-0000-0000-0000CF0D0000}"/>
    <cellStyle name="Normal 28 3 2 2 5 2" xfId="13609" xr:uid="{00000000-0005-0000-0000-000029350000}"/>
    <cellStyle name="Normal 28 3 2 2 5 2 3" xfId="28707" xr:uid="{00000000-0005-0000-0000-000023700000}"/>
    <cellStyle name="Normal 28 3 2 2 5 3" xfId="8589" xr:uid="{00000000-0005-0000-0000-00008D210000}"/>
    <cellStyle name="Normal 28 3 2 2 5 3 3" xfId="23690" xr:uid="{00000000-0005-0000-0000-00008A5C0000}"/>
    <cellStyle name="Normal 28 3 2 2 5 5" xfId="18677" xr:uid="{00000000-0005-0000-0000-0000F5480000}"/>
    <cellStyle name="Normal 28 3 2 2 6" xfId="5228" xr:uid="{00000000-0005-0000-0000-00006C140000}"/>
    <cellStyle name="Normal 28 3 2 2 6 2" xfId="15280" xr:uid="{00000000-0005-0000-0000-0000B03B0000}"/>
    <cellStyle name="Normal 28 3 2 2 6 2 3" xfId="30378" xr:uid="{00000000-0005-0000-0000-0000AA760000}"/>
    <cellStyle name="Normal 28 3 2 2 6 3" xfId="10260" xr:uid="{00000000-0005-0000-0000-000014280000}"/>
    <cellStyle name="Normal 28 3 2 2 6 3 3" xfId="25361" xr:uid="{00000000-0005-0000-0000-000011630000}"/>
    <cellStyle name="Normal 28 3 2 2 6 5" xfId="20348" xr:uid="{00000000-0005-0000-0000-00007C4F0000}"/>
    <cellStyle name="Normal 28 3 2 2 7" xfId="11938" xr:uid="{00000000-0005-0000-0000-0000A22E0000}"/>
    <cellStyle name="Normal 28 3 2 2 7 3" xfId="27036" xr:uid="{00000000-0005-0000-0000-00009C690000}"/>
    <cellStyle name="Normal 28 3 2 2 8" xfId="6917" xr:uid="{00000000-0005-0000-0000-0000051B0000}"/>
    <cellStyle name="Normal 28 3 2 2 8 3" xfId="22019" xr:uid="{00000000-0005-0000-0000-000003560000}"/>
    <cellStyle name="Normal 28 3 2 3" xfId="1944" xr:uid="{00000000-0005-0000-0000-000098070000}"/>
    <cellStyle name="Normal 28 3 2 3 2" xfId="2365" xr:uid="{00000000-0005-0000-0000-00003D090000}"/>
    <cellStyle name="Normal 28 3 2 3 2 2" xfId="3204" xr:uid="{00000000-0005-0000-0000-0000840C0000}"/>
    <cellStyle name="Normal 28 3 2 3 2 2 2" xfId="4894" xr:uid="{00000000-0005-0000-0000-00001E130000}"/>
    <cellStyle name="Normal 28 3 2 3 2 2 2 2" xfId="14967" xr:uid="{00000000-0005-0000-0000-0000773A0000}"/>
    <cellStyle name="Normal 28 3 2 3 2 2 2 2 3" xfId="30065" xr:uid="{00000000-0005-0000-0000-000071750000}"/>
    <cellStyle name="Normal 28 3 2 3 2 2 2 3" xfId="9947" xr:uid="{00000000-0005-0000-0000-0000DB260000}"/>
    <cellStyle name="Normal 28 3 2 3 2 2 2 3 3" xfId="25048" xr:uid="{00000000-0005-0000-0000-0000D8610000}"/>
    <cellStyle name="Normal 28 3 2 3 2 2 2 5" xfId="20035" xr:uid="{00000000-0005-0000-0000-0000434E0000}"/>
    <cellStyle name="Normal 28 3 2 3 2 2 3" xfId="6586" xr:uid="{00000000-0005-0000-0000-0000BA190000}"/>
    <cellStyle name="Normal 28 3 2 3 2 2 3 2" xfId="16638" xr:uid="{00000000-0005-0000-0000-0000FE400000}"/>
    <cellStyle name="Normal 28 3 2 3 2 2 3 3" xfId="11618" xr:uid="{00000000-0005-0000-0000-0000622D0000}"/>
    <cellStyle name="Normal 28 3 2 3 2 2 3 3 3" xfId="26719" xr:uid="{00000000-0005-0000-0000-00005F680000}"/>
    <cellStyle name="Normal 28 3 2 3 2 2 3 5" xfId="21706" xr:uid="{00000000-0005-0000-0000-0000CA540000}"/>
    <cellStyle name="Normal 28 3 2 3 2 2 4" xfId="13296" xr:uid="{00000000-0005-0000-0000-0000F0330000}"/>
    <cellStyle name="Normal 28 3 2 3 2 2 4 3" xfId="28394" xr:uid="{00000000-0005-0000-0000-0000EA6E0000}"/>
    <cellStyle name="Normal 28 3 2 3 2 2 5" xfId="8275" xr:uid="{00000000-0005-0000-0000-000053200000}"/>
    <cellStyle name="Normal 28 3 2 3 2 2 5 3" xfId="23377" xr:uid="{00000000-0005-0000-0000-0000515B0000}"/>
    <cellStyle name="Normal 28 3 2 3 2 2 7" xfId="18364" xr:uid="{00000000-0005-0000-0000-0000BC470000}"/>
    <cellStyle name="Normal 28 3 2 3 2 3" xfId="4057" xr:uid="{00000000-0005-0000-0000-0000D90F0000}"/>
    <cellStyle name="Normal 28 3 2 3 2 3 2" xfId="14131" xr:uid="{00000000-0005-0000-0000-000033370000}"/>
    <cellStyle name="Normal 28 3 2 3 2 3 2 3" xfId="29229" xr:uid="{00000000-0005-0000-0000-00002D720000}"/>
    <cellStyle name="Normal 28 3 2 3 2 3 3" xfId="9111" xr:uid="{00000000-0005-0000-0000-000097230000}"/>
    <cellStyle name="Normal 28 3 2 3 2 3 3 3" xfId="24212" xr:uid="{00000000-0005-0000-0000-0000945E0000}"/>
    <cellStyle name="Normal 28 3 2 3 2 3 5" xfId="19199" xr:uid="{00000000-0005-0000-0000-0000FF4A0000}"/>
    <cellStyle name="Normal 28 3 2 3 2 4" xfId="5750" xr:uid="{00000000-0005-0000-0000-000076160000}"/>
    <cellStyle name="Normal 28 3 2 3 2 4 2" xfId="15802" xr:uid="{00000000-0005-0000-0000-0000BA3D0000}"/>
    <cellStyle name="Normal 28 3 2 3 2 4 2 3" xfId="30900" xr:uid="{00000000-0005-0000-0000-0000B4780000}"/>
    <cellStyle name="Normal 28 3 2 3 2 4 3" xfId="10782" xr:uid="{00000000-0005-0000-0000-00001E2A0000}"/>
    <cellStyle name="Normal 28 3 2 3 2 4 3 3" xfId="25883" xr:uid="{00000000-0005-0000-0000-00001B650000}"/>
    <cellStyle name="Normal 28 3 2 3 2 4 5" xfId="20870" xr:uid="{00000000-0005-0000-0000-000086510000}"/>
    <cellStyle name="Normal 28 3 2 3 2 5" xfId="12460" xr:uid="{00000000-0005-0000-0000-0000AC300000}"/>
    <cellStyle name="Normal 28 3 2 3 2 5 3" xfId="27558" xr:uid="{00000000-0005-0000-0000-0000A66B0000}"/>
    <cellStyle name="Normal 28 3 2 3 2 6" xfId="7439" xr:uid="{00000000-0005-0000-0000-00000F1D0000}"/>
    <cellStyle name="Normal 28 3 2 3 2 6 3" xfId="22541" xr:uid="{00000000-0005-0000-0000-00000D580000}"/>
    <cellStyle name="Normal 28 3 2 3 2 8" xfId="17528" xr:uid="{00000000-0005-0000-0000-000078440000}"/>
    <cellStyle name="Normal 28 3 2 3 3" xfId="2786" xr:uid="{00000000-0005-0000-0000-0000E20A0000}"/>
    <cellStyle name="Normal 28 3 2 3 3 2" xfId="4476" xr:uid="{00000000-0005-0000-0000-00007C110000}"/>
    <cellStyle name="Normal 28 3 2 3 3 2 2" xfId="14549" xr:uid="{00000000-0005-0000-0000-0000D5380000}"/>
    <cellStyle name="Normal 28 3 2 3 3 2 2 3" xfId="29647" xr:uid="{00000000-0005-0000-0000-0000CF730000}"/>
    <cellStyle name="Normal 28 3 2 3 3 2 3" xfId="9529" xr:uid="{00000000-0005-0000-0000-000039250000}"/>
    <cellStyle name="Normal 28 3 2 3 3 2 3 3" xfId="24630" xr:uid="{00000000-0005-0000-0000-000036600000}"/>
    <cellStyle name="Normal 28 3 2 3 3 2 5" xfId="19617" xr:uid="{00000000-0005-0000-0000-0000A14C0000}"/>
    <cellStyle name="Normal 28 3 2 3 3 3" xfId="6168" xr:uid="{00000000-0005-0000-0000-000018180000}"/>
    <cellStyle name="Normal 28 3 2 3 3 3 2" xfId="16220" xr:uid="{00000000-0005-0000-0000-00005C3F0000}"/>
    <cellStyle name="Normal 28 3 2 3 3 3 3" xfId="11200" xr:uid="{00000000-0005-0000-0000-0000C02B0000}"/>
    <cellStyle name="Normal 28 3 2 3 3 3 3 3" xfId="26301" xr:uid="{00000000-0005-0000-0000-0000BD660000}"/>
    <cellStyle name="Normal 28 3 2 3 3 3 5" xfId="21288" xr:uid="{00000000-0005-0000-0000-000028530000}"/>
    <cellStyle name="Normal 28 3 2 3 3 4" xfId="12878" xr:uid="{00000000-0005-0000-0000-00004E320000}"/>
    <cellStyle name="Normal 28 3 2 3 3 4 3" xfId="27976" xr:uid="{00000000-0005-0000-0000-0000486D0000}"/>
    <cellStyle name="Normal 28 3 2 3 3 5" xfId="7857" xr:uid="{00000000-0005-0000-0000-0000B11E0000}"/>
    <cellStyle name="Normal 28 3 2 3 3 5 3" xfId="22959" xr:uid="{00000000-0005-0000-0000-0000AF590000}"/>
    <cellStyle name="Normal 28 3 2 3 3 7" xfId="17946" xr:uid="{00000000-0005-0000-0000-00001A460000}"/>
    <cellStyle name="Normal 28 3 2 3 4" xfId="3639" xr:uid="{00000000-0005-0000-0000-0000370E0000}"/>
    <cellStyle name="Normal 28 3 2 3 4 2" xfId="13713" xr:uid="{00000000-0005-0000-0000-000091350000}"/>
    <cellStyle name="Normal 28 3 2 3 4 2 3" xfId="28811" xr:uid="{00000000-0005-0000-0000-00008B700000}"/>
    <cellStyle name="Normal 28 3 2 3 4 3" xfId="8693" xr:uid="{00000000-0005-0000-0000-0000F5210000}"/>
    <cellStyle name="Normal 28 3 2 3 4 3 3" xfId="23794" xr:uid="{00000000-0005-0000-0000-0000F25C0000}"/>
    <cellStyle name="Normal 28 3 2 3 4 5" xfId="18781" xr:uid="{00000000-0005-0000-0000-00005D490000}"/>
    <cellStyle name="Normal 28 3 2 3 5" xfId="5332" xr:uid="{00000000-0005-0000-0000-0000D4140000}"/>
    <cellStyle name="Normal 28 3 2 3 5 2" xfId="15384" xr:uid="{00000000-0005-0000-0000-0000183C0000}"/>
    <cellStyle name="Normal 28 3 2 3 5 2 3" xfId="30482" xr:uid="{00000000-0005-0000-0000-000012770000}"/>
    <cellStyle name="Normal 28 3 2 3 5 3" xfId="10364" xr:uid="{00000000-0005-0000-0000-00007C280000}"/>
    <cellStyle name="Normal 28 3 2 3 5 3 3" xfId="25465" xr:uid="{00000000-0005-0000-0000-000079630000}"/>
    <cellStyle name="Normal 28 3 2 3 5 5" xfId="20452" xr:uid="{00000000-0005-0000-0000-0000E44F0000}"/>
    <cellStyle name="Normal 28 3 2 3 6" xfId="12042" xr:uid="{00000000-0005-0000-0000-00000A2F0000}"/>
    <cellStyle name="Normal 28 3 2 3 6 3" xfId="27140" xr:uid="{00000000-0005-0000-0000-0000046A0000}"/>
    <cellStyle name="Normal 28 3 2 3 7" xfId="7021" xr:uid="{00000000-0005-0000-0000-00006D1B0000}"/>
    <cellStyle name="Normal 28 3 2 3 7 3" xfId="22123" xr:uid="{00000000-0005-0000-0000-00006B560000}"/>
    <cellStyle name="Normal 28 3 2 3 9" xfId="17110" xr:uid="{00000000-0005-0000-0000-0000D6420000}"/>
    <cellStyle name="Normal 28 3 2 4" xfId="2157" xr:uid="{00000000-0005-0000-0000-00006D080000}"/>
    <cellStyle name="Normal 28 3 2 4 2" xfId="2996" xr:uid="{00000000-0005-0000-0000-0000B40B0000}"/>
    <cellStyle name="Normal 28 3 2 4 2 2" xfId="4686" xr:uid="{00000000-0005-0000-0000-00004E120000}"/>
    <cellStyle name="Normal 28 3 2 4 2 2 2" xfId="14759" xr:uid="{00000000-0005-0000-0000-0000A7390000}"/>
    <cellStyle name="Normal 28 3 2 4 2 2 2 3" xfId="29857" xr:uid="{00000000-0005-0000-0000-0000A1740000}"/>
    <cellStyle name="Normal 28 3 2 4 2 2 3" xfId="9739" xr:uid="{00000000-0005-0000-0000-00000B260000}"/>
    <cellStyle name="Normal 28 3 2 4 2 2 3 3" xfId="24840" xr:uid="{00000000-0005-0000-0000-000008610000}"/>
    <cellStyle name="Normal 28 3 2 4 2 2 5" xfId="19827" xr:uid="{00000000-0005-0000-0000-0000734D0000}"/>
    <cellStyle name="Normal 28 3 2 4 2 3" xfId="6378" xr:uid="{00000000-0005-0000-0000-0000EA180000}"/>
    <cellStyle name="Normal 28 3 2 4 2 3 2" xfId="16430" xr:uid="{00000000-0005-0000-0000-00002E400000}"/>
    <cellStyle name="Normal 28 3 2 4 2 3 3" xfId="11410" xr:uid="{00000000-0005-0000-0000-0000922C0000}"/>
    <cellStyle name="Normal 28 3 2 4 2 3 3 3" xfId="26511" xr:uid="{00000000-0005-0000-0000-00008F670000}"/>
    <cellStyle name="Normal 28 3 2 4 2 3 5" xfId="21498" xr:uid="{00000000-0005-0000-0000-0000FA530000}"/>
    <cellStyle name="Normal 28 3 2 4 2 4" xfId="13088" xr:uid="{00000000-0005-0000-0000-000020330000}"/>
    <cellStyle name="Normal 28 3 2 4 2 4 3" xfId="28186" xr:uid="{00000000-0005-0000-0000-00001A6E0000}"/>
    <cellStyle name="Normal 28 3 2 4 2 5" xfId="8067" xr:uid="{00000000-0005-0000-0000-0000831F0000}"/>
    <cellStyle name="Normal 28 3 2 4 2 5 3" xfId="23169" xr:uid="{00000000-0005-0000-0000-0000815A0000}"/>
    <cellStyle name="Normal 28 3 2 4 2 7" xfId="18156" xr:uid="{00000000-0005-0000-0000-0000EC460000}"/>
    <cellStyle name="Normal 28 3 2 4 3" xfId="3849" xr:uid="{00000000-0005-0000-0000-0000090F0000}"/>
    <cellStyle name="Normal 28 3 2 4 3 2" xfId="13923" xr:uid="{00000000-0005-0000-0000-000063360000}"/>
    <cellStyle name="Normal 28 3 2 4 3 2 3" xfId="29021" xr:uid="{00000000-0005-0000-0000-00005D710000}"/>
    <cellStyle name="Normal 28 3 2 4 3 3" xfId="8903" xr:uid="{00000000-0005-0000-0000-0000C7220000}"/>
    <cellStyle name="Normal 28 3 2 4 3 3 3" xfId="24004" xr:uid="{00000000-0005-0000-0000-0000C45D0000}"/>
    <cellStyle name="Normal 28 3 2 4 3 5" xfId="18991" xr:uid="{00000000-0005-0000-0000-00002F4A0000}"/>
    <cellStyle name="Normal 28 3 2 4 4" xfId="5542" xr:uid="{00000000-0005-0000-0000-0000A6150000}"/>
    <cellStyle name="Normal 28 3 2 4 4 2" xfId="15594" xr:uid="{00000000-0005-0000-0000-0000EA3C0000}"/>
    <cellStyle name="Normal 28 3 2 4 4 2 3" xfId="30692" xr:uid="{00000000-0005-0000-0000-0000E4770000}"/>
    <cellStyle name="Normal 28 3 2 4 4 3" xfId="10574" xr:uid="{00000000-0005-0000-0000-00004E290000}"/>
    <cellStyle name="Normal 28 3 2 4 4 3 3" xfId="25675" xr:uid="{00000000-0005-0000-0000-00004B640000}"/>
    <cellStyle name="Normal 28 3 2 4 4 5" xfId="20662" xr:uid="{00000000-0005-0000-0000-0000B6500000}"/>
    <cellStyle name="Normal 28 3 2 4 5" xfId="12252" xr:uid="{00000000-0005-0000-0000-0000DC2F0000}"/>
    <cellStyle name="Normal 28 3 2 4 5 3" xfId="27350" xr:uid="{00000000-0005-0000-0000-0000D66A0000}"/>
    <cellStyle name="Normal 28 3 2 4 6" xfId="7231" xr:uid="{00000000-0005-0000-0000-00003F1C0000}"/>
    <cellStyle name="Normal 28 3 2 4 6 3" xfId="22333" xr:uid="{00000000-0005-0000-0000-00003D570000}"/>
    <cellStyle name="Normal 28 3 2 4 8" xfId="17320" xr:uid="{00000000-0005-0000-0000-0000A8430000}"/>
    <cellStyle name="Normal 28 3 2 5" xfId="2578" xr:uid="{00000000-0005-0000-0000-0000120A0000}"/>
    <cellStyle name="Normal 28 3 2 5 2" xfId="4268" xr:uid="{00000000-0005-0000-0000-0000AC100000}"/>
    <cellStyle name="Normal 28 3 2 5 2 2" xfId="14341" xr:uid="{00000000-0005-0000-0000-000005380000}"/>
    <cellStyle name="Normal 28 3 2 5 2 2 3" xfId="29439" xr:uid="{00000000-0005-0000-0000-0000FF720000}"/>
    <cellStyle name="Normal 28 3 2 5 2 3" xfId="9321" xr:uid="{00000000-0005-0000-0000-000069240000}"/>
    <cellStyle name="Normal 28 3 2 5 2 3 3" xfId="24422" xr:uid="{00000000-0005-0000-0000-0000665F0000}"/>
    <cellStyle name="Normal 28 3 2 5 2 5" xfId="19409" xr:uid="{00000000-0005-0000-0000-0000D14B0000}"/>
    <cellStyle name="Normal 28 3 2 5 3" xfId="5960" xr:uid="{00000000-0005-0000-0000-000048170000}"/>
    <cellStyle name="Normal 28 3 2 5 3 2" xfId="16012" xr:uid="{00000000-0005-0000-0000-00008C3E0000}"/>
    <cellStyle name="Normal 28 3 2 5 3 3" xfId="10992" xr:uid="{00000000-0005-0000-0000-0000F02A0000}"/>
    <cellStyle name="Normal 28 3 2 5 3 3 3" xfId="26093" xr:uid="{00000000-0005-0000-0000-0000ED650000}"/>
    <cellStyle name="Normal 28 3 2 5 3 5" xfId="21080" xr:uid="{00000000-0005-0000-0000-000058520000}"/>
    <cellStyle name="Normal 28 3 2 5 4" xfId="12670" xr:uid="{00000000-0005-0000-0000-00007E310000}"/>
    <cellStyle name="Normal 28 3 2 5 4 3" xfId="27768" xr:uid="{00000000-0005-0000-0000-0000786C0000}"/>
    <cellStyle name="Normal 28 3 2 5 5" xfId="7649" xr:uid="{00000000-0005-0000-0000-0000E11D0000}"/>
    <cellStyle name="Normal 28 3 2 5 5 3" xfId="22751" xr:uid="{00000000-0005-0000-0000-0000DF580000}"/>
    <cellStyle name="Normal 28 3 2 5 7" xfId="17738" xr:uid="{00000000-0005-0000-0000-00004A450000}"/>
    <cellStyle name="Normal 28 3 2 6" xfId="3431" xr:uid="{00000000-0005-0000-0000-0000670D0000}"/>
    <cellStyle name="Normal 28 3 2 6 2" xfId="13505" xr:uid="{00000000-0005-0000-0000-0000C1340000}"/>
    <cellStyle name="Normal 28 3 2 6 2 3" xfId="28603" xr:uid="{00000000-0005-0000-0000-0000BB6F0000}"/>
    <cellStyle name="Normal 28 3 2 6 3" xfId="8485" xr:uid="{00000000-0005-0000-0000-000025210000}"/>
    <cellStyle name="Normal 28 3 2 6 3 3" xfId="23586" xr:uid="{00000000-0005-0000-0000-0000225C0000}"/>
    <cellStyle name="Normal 28 3 2 6 5" xfId="18573" xr:uid="{00000000-0005-0000-0000-00008D480000}"/>
    <cellStyle name="Normal 28 3 2 7" xfId="5124" xr:uid="{00000000-0005-0000-0000-000004140000}"/>
    <cellStyle name="Normal 28 3 2 7 2" xfId="15176" xr:uid="{00000000-0005-0000-0000-0000483B0000}"/>
    <cellStyle name="Normal 28 3 2 7 2 3" xfId="30274" xr:uid="{00000000-0005-0000-0000-000042760000}"/>
    <cellStyle name="Normal 28 3 2 7 3" xfId="10156" xr:uid="{00000000-0005-0000-0000-0000AC270000}"/>
    <cellStyle name="Normal 28 3 2 7 3 3" xfId="25257" xr:uid="{00000000-0005-0000-0000-0000A9620000}"/>
    <cellStyle name="Normal 28 3 2 7 5" xfId="20244" xr:uid="{00000000-0005-0000-0000-0000144F0000}"/>
    <cellStyle name="Normal 28 3 2 8" xfId="11834" xr:uid="{00000000-0005-0000-0000-00003A2E0000}"/>
    <cellStyle name="Normal 28 3 2 8 3" xfId="26932" xr:uid="{00000000-0005-0000-0000-000034690000}"/>
    <cellStyle name="Normal 28 3 2 9" xfId="6813" xr:uid="{00000000-0005-0000-0000-00009D1A0000}"/>
    <cellStyle name="Normal 28 3 2 9 3" xfId="21915" xr:uid="{00000000-0005-0000-0000-00009B550000}"/>
    <cellStyle name="Normal 28 3 3" xfId="1777" xr:uid="{00000000-0005-0000-0000-0000F1060000}"/>
    <cellStyle name="Normal 28 3 3 10" xfId="16954" xr:uid="{00000000-0005-0000-0000-00003A420000}"/>
    <cellStyle name="Normal 28 3 3 2" xfId="1996" xr:uid="{00000000-0005-0000-0000-0000CC070000}"/>
    <cellStyle name="Normal 28 3 3 2 2" xfId="2417" xr:uid="{00000000-0005-0000-0000-000071090000}"/>
    <cellStyle name="Normal 28 3 3 2 2 2" xfId="3256" xr:uid="{00000000-0005-0000-0000-0000B80C0000}"/>
    <cellStyle name="Normal 28 3 3 2 2 2 2" xfId="4946" xr:uid="{00000000-0005-0000-0000-000052130000}"/>
    <cellStyle name="Normal 28 3 3 2 2 2 2 2" xfId="15019" xr:uid="{00000000-0005-0000-0000-0000AB3A0000}"/>
    <cellStyle name="Normal 28 3 3 2 2 2 2 2 3" xfId="30117" xr:uid="{00000000-0005-0000-0000-0000A5750000}"/>
    <cellStyle name="Normal 28 3 3 2 2 2 2 3" xfId="9999" xr:uid="{00000000-0005-0000-0000-00000F270000}"/>
    <cellStyle name="Normal 28 3 3 2 2 2 2 3 3" xfId="25100" xr:uid="{00000000-0005-0000-0000-00000C620000}"/>
    <cellStyle name="Normal 28 3 3 2 2 2 2 5" xfId="20087" xr:uid="{00000000-0005-0000-0000-0000774E0000}"/>
    <cellStyle name="Normal 28 3 3 2 2 2 3" xfId="6638" xr:uid="{00000000-0005-0000-0000-0000EE190000}"/>
    <cellStyle name="Normal 28 3 3 2 2 2 3 2" xfId="16690" xr:uid="{00000000-0005-0000-0000-000032410000}"/>
    <cellStyle name="Normal 28 3 3 2 2 2 3 3" xfId="11670" xr:uid="{00000000-0005-0000-0000-0000962D0000}"/>
    <cellStyle name="Normal 28 3 3 2 2 2 3 3 3" xfId="26771" xr:uid="{00000000-0005-0000-0000-000093680000}"/>
    <cellStyle name="Normal 28 3 3 2 2 2 3 5" xfId="21758" xr:uid="{00000000-0005-0000-0000-0000FE540000}"/>
    <cellStyle name="Normal 28 3 3 2 2 2 4" xfId="13348" xr:uid="{00000000-0005-0000-0000-000024340000}"/>
    <cellStyle name="Normal 28 3 3 2 2 2 4 3" xfId="28446" xr:uid="{00000000-0005-0000-0000-00001E6F0000}"/>
    <cellStyle name="Normal 28 3 3 2 2 2 5" xfId="8327" xr:uid="{00000000-0005-0000-0000-000087200000}"/>
    <cellStyle name="Normal 28 3 3 2 2 2 5 3" xfId="23429" xr:uid="{00000000-0005-0000-0000-0000855B0000}"/>
    <cellStyle name="Normal 28 3 3 2 2 2 7" xfId="18416" xr:uid="{00000000-0005-0000-0000-0000F0470000}"/>
    <cellStyle name="Normal 28 3 3 2 2 3" xfId="4109" xr:uid="{00000000-0005-0000-0000-00000D100000}"/>
    <cellStyle name="Normal 28 3 3 2 2 3 2" xfId="14183" xr:uid="{00000000-0005-0000-0000-000067370000}"/>
    <cellStyle name="Normal 28 3 3 2 2 3 2 3" xfId="29281" xr:uid="{00000000-0005-0000-0000-000061720000}"/>
    <cellStyle name="Normal 28 3 3 2 2 3 3" xfId="9163" xr:uid="{00000000-0005-0000-0000-0000CB230000}"/>
    <cellStyle name="Normal 28 3 3 2 2 3 3 3" xfId="24264" xr:uid="{00000000-0005-0000-0000-0000C85E0000}"/>
    <cellStyle name="Normal 28 3 3 2 2 3 5" xfId="19251" xr:uid="{00000000-0005-0000-0000-0000334B0000}"/>
    <cellStyle name="Normal 28 3 3 2 2 4" xfId="5802" xr:uid="{00000000-0005-0000-0000-0000AA160000}"/>
    <cellStyle name="Normal 28 3 3 2 2 4 2" xfId="15854" xr:uid="{00000000-0005-0000-0000-0000EE3D0000}"/>
    <cellStyle name="Normal 28 3 3 2 2 4 3" xfId="10834" xr:uid="{00000000-0005-0000-0000-0000522A0000}"/>
    <cellStyle name="Normal 28 3 3 2 2 4 3 3" xfId="25935" xr:uid="{00000000-0005-0000-0000-00004F650000}"/>
    <cellStyle name="Normal 28 3 3 2 2 4 5" xfId="20922" xr:uid="{00000000-0005-0000-0000-0000BA510000}"/>
    <cellStyle name="Normal 28 3 3 2 2 5" xfId="12512" xr:uid="{00000000-0005-0000-0000-0000E0300000}"/>
    <cellStyle name="Normal 28 3 3 2 2 5 3" xfId="27610" xr:uid="{00000000-0005-0000-0000-0000DA6B0000}"/>
    <cellStyle name="Normal 28 3 3 2 2 6" xfId="7491" xr:uid="{00000000-0005-0000-0000-0000431D0000}"/>
    <cellStyle name="Normal 28 3 3 2 2 6 3" xfId="22593" xr:uid="{00000000-0005-0000-0000-000041580000}"/>
    <cellStyle name="Normal 28 3 3 2 2 8" xfId="17580" xr:uid="{00000000-0005-0000-0000-0000AC440000}"/>
    <cellStyle name="Normal 28 3 3 2 3" xfId="2838" xr:uid="{00000000-0005-0000-0000-0000160B0000}"/>
    <cellStyle name="Normal 28 3 3 2 3 2" xfId="4528" xr:uid="{00000000-0005-0000-0000-0000B0110000}"/>
    <cellStyle name="Normal 28 3 3 2 3 2 2" xfId="14601" xr:uid="{00000000-0005-0000-0000-000009390000}"/>
    <cellStyle name="Normal 28 3 3 2 3 2 2 3" xfId="29699" xr:uid="{00000000-0005-0000-0000-000003740000}"/>
    <cellStyle name="Normal 28 3 3 2 3 2 3" xfId="9581" xr:uid="{00000000-0005-0000-0000-00006D250000}"/>
    <cellStyle name="Normal 28 3 3 2 3 2 3 3" xfId="24682" xr:uid="{00000000-0005-0000-0000-00006A600000}"/>
    <cellStyle name="Normal 28 3 3 2 3 2 5" xfId="19669" xr:uid="{00000000-0005-0000-0000-0000D54C0000}"/>
    <cellStyle name="Normal 28 3 3 2 3 3" xfId="6220" xr:uid="{00000000-0005-0000-0000-00004C180000}"/>
    <cellStyle name="Normal 28 3 3 2 3 3 2" xfId="16272" xr:uid="{00000000-0005-0000-0000-0000903F0000}"/>
    <cellStyle name="Normal 28 3 3 2 3 3 3" xfId="11252" xr:uid="{00000000-0005-0000-0000-0000F42B0000}"/>
    <cellStyle name="Normal 28 3 3 2 3 3 3 3" xfId="26353" xr:uid="{00000000-0005-0000-0000-0000F1660000}"/>
    <cellStyle name="Normal 28 3 3 2 3 3 5" xfId="21340" xr:uid="{00000000-0005-0000-0000-00005C530000}"/>
    <cellStyle name="Normal 28 3 3 2 3 4" xfId="12930" xr:uid="{00000000-0005-0000-0000-000082320000}"/>
    <cellStyle name="Normal 28 3 3 2 3 4 3" xfId="28028" xr:uid="{00000000-0005-0000-0000-00007C6D0000}"/>
    <cellStyle name="Normal 28 3 3 2 3 5" xfId="7909" xr:uid="{00000000-0005-0000-0000-0000E51E0000}"/>
    <cellStyle name="Normal 28 3 3 2 3 5 3" xfId="23011" xr:uid="{00000000-0005-0000-0000-0000E3590000}"/>
    <cellStyle name="Normal 28 3 3 2 3 7" xfId="17998" xr:uid="{00000000-0005-0000-0000-00004E460000}"/>
    <cellStyle name="Normal 28 3 3 2 4" xfId="3691" xr:uid="{00000000-0005-0000-0000-00006B0E0000}"/>
    <cellStyle name="Normal 28 3 3 2 4 2" xfId="13765" xr:uid="{00000000-0005-0000-0000-0000C5350000}"/>
    <cellStyle name="Normal 28 3 3 2 4 2 3" xfId="28863" xr:uid="{00000000-0005-0000-0000-0000BF700000}"/>
    <cellStyle name="Normal 28 3 3 2 4 3" xfId="8745" xr:uid="{00000000-0005-0000-0000-000029220000}"/>
    <cellStyle name="Normal 28 3 3 2 4 3 3" xfId="23846" xr:uid="{00000000-0005-0000-0000-0000265D0000}"/>
    <cellStyle name="Normal 28 3 3 2 4 5" xfId="18833" xr:uid="{00000000-0005-0000-0000-000091490000}"/>
    <cellStyle name="Normal 28 3 3 2 5" xfId="5384" xr:uid="{00000000-0005-0000-0000-000008150000}"/>
    <cellStyle name="Normal 28 3 3 2 5 2" xfId="15436" xr:uid="{00000000-0005-0000-0000-00004C3C0000}"/>
    <cellStyle name="Normal 28 3 3 2 5 2 3" xfId="30534" xr:uid="{00000000-0005-0000-0000-000046770000}"/>
    <cellStyle name="Normal 28 3 3 2 5 3" xfId="10416" xr:uid="{00000000-0005-0000-0000-0000B0280000}"/>
    <cellStyle name="Normal 28 3 3 2 5 3 3" xfId="25517" xr:uid="{00000000-0005-0000-0000-0000AD630000}"/>
    <cellStyle name="Normal 28 3 3 2 5 5" xfId="20504" xr:uid="{00000000-0005-0000-0000-000018500000}"/>
    <cellStyle name="Normal 28 3 3 2 6" xfId="12094" xr:uid="{00000000-0005-0000-0000-00003E2F0000}"/>
    <cellStyle name="Normal 28 3 3 2 6 3" xfId="27192" xr:uid="{00000000-0005-0000-0000-0000386A0000}"/>
    <cellStyle name="Normal 28 3 3 2 7" xfId="7073" xr:uid="{00000000-0005-0000-0000-0000A11B0000}"/>
    <cellStyle name="Normal 28 3 3 2 7 3" xfId="22175" xr:uid="{00000000-0005-0000-0000-00009F560000}"/>
    <cellStyle name="Normal 28 3 3 2 9" xfId="17162" xr:uid="{00000000-0005-0000-0000-00000A430000}"/>
    <cellStyle name="Normal 28 3 3 3" xfId="2209" xr:uid="{00000000-0005-0000-0000-0000A1080000}"/>
    <cellStyle name="Normal 28 3 3 3 2" xfId="3048" xr:uid="{00000000-0005-0000-0000-0000E80B0000}"/>
    <cellStyle name="Normal 28 3 3 3 2 2" xfId="4738" xr:uid="{00000000-0005-0000-0000-000082120000}"/>
    <cellStyle name="Normal 28 3 3 3 2 2 2" xfId="14811" xr:uid="{00000000-0005-0000-0000-0000DB390000}"/>
    <cellStyle name="Normal 28 3 3 3 2 2 2 3" xfId="29909" xr:uid="{00000000-0005-0000-0000-0000D5740000}"/>
    <cellStyle name="Normal 28 3 3 3 2 2 3" xfId="9791" xr:uid="{00000000-0005-0000-0000-00003F260000}"/>
    <cellStyle name="Normal 28 3 3 3 2 2 3 3" xfId="24892" xr:uid="{00000000-0005-0000-0000-00003C610000}"/>
    <cellStyle name="Normal 28 3 3 3 2 2 5" xfId="19879" xr:uid="{00000000-0005-0000-0000-0000A74D0000}"/>
    <cellStyle name="Normal 28 3 3 3 2 3" xfId="6430" xr:uid="{00000000-0005-0000-0000-00001E190000}"/>
    <cellStyle name="Normal 28 3 3 3 2 3 2" xfId="16482" xr:uid="{00000000-0005-0000-0000-000062400000}"/>
    <cellStyle name="Normal 28 3 3 3 2 3 3" xfId="11462" xr:uid="{00000000-0005-0000-0000-0000C62C0000}"/>
    <cellStyle name="Normal 28 3 3 3 2 3 3 3" xfId="26563" xr:uid="{00000000-0005-0000-0000-0000C3670000}"/>
    <cellStyle name="Normal 28 3 3 3 2 3 5" xfId="21550" xr:uid="{00000000-0005-0000-0000-00002E540000}"/>
    <cellStyle name="Normal 28 3 3 3 2 4" xfId="13140" xr:uid="{00000000-0005-0000-0000-000054330000}"/>
    <cellStyle name="Normal 28 3 3 3 2 4 3" xfId="28238" xr:uid="{00000000-0005-0000-0000-00004E6E0000}"/>
    <cellStyle name="Normal 28 3 3 3 2 5" xfId="8119" xr:uid="{00000000-0005-0000-0000-0000B71F0000}"/>
    <cellStyle name="Normal 28 3 3 3 2 5 3" xfId="23221" xr:uid="{00000000-0005-0000-0000-0000B55A0000}"/>
    <cellStyle name="Normal 28 3 3 3 2 7" xfId="18208" xr:uid="{00000000-0005-0000-0000-000020470000}"/>
    <cellStyle name="Normal 28 3 3 3 3" xfId="3901" xr:uid="{00000000-0005-0000-0000-00003D0F0000}"/>
    <cellStyle name="Normal 28 3 3 3 3 2" xfId="13975" xr:uid="{00000000-0005-0000-0000-000097360000}"/>
    <cellStyle name="Normal 28 3 3 3 3 2 3" xfId="29073" xr:uid="{00000000-0005-0000-0000-000091710000}"/>
    <cellStyle name="Normal 28 3 3 3 3 3" xfId="8955" xr:uid="{00000000-0005-0000-0000-0000FB220000}"/>
    <cellStyle name="Normal 28 3 3 3 3 3 3" xfId="24056" xr:uid="{00000000-0005-0000-0000-0000F85D0000}"/>
    <cellStyle name="Normal 28 3 3 3 3 5" xfId="19043" xr:uid="{00000000-0005-0000-0000-0000634A0000}"/>
    <cellStyle name="Normal 28 3 3 3 4" xfId="5594" xr:uid="{00000000-0005-0000-0000-0000DA150000}"/>
    <cellStyle name="Normal 28 3 3 3 4 2" xfId="15646" xr:uid="{00000000-0005-0000-0000-00001E3D0000}"/>
    <cellStyle name="Normal 28 3 3 3 4 2 3" xfId="30744" xr:uid="{00000000-0005-0000-0000-000018780000}"/>
    <cellStyle name="Normal 28 3 3 3 4 3" xfId="10626" xr:uid="{00000000-0005-0000-0000-000082290000}"/>
    <cellStyle name="Normal 28 3 3 3 4 3 3" xfId="25727" xr:uid="{00000000-0005-0000-0000-00007F640000}"/>
    <cellStyle name="Normal 28 3 3 3 4 5" xfId="20714" xr:uid="{00000000-0005-0000-0000-0000EA500000}"/>
    <cellStyle name="Normal 28 3 3 3 5" xfId="12304" xr:uid="{00000000-0005-0000-0000-000010300000}"/>
    <cellStyle name="Normal 28 3 3 3 5 3" xfId="27402" xr:uid="{00000000-0005-0000-0000-00000A6B0000}"/>
    <cellStyle name="Normal 28 3 3 3 6" xfId="7283" xr:uid="{00000000-0005-0000-0000-0000731C0000}"/>
    <cellStyle name="Normal 28 3 3 3 6 3" xfId="22385" xr:uid="{00000000-0005-0000-0000-000071570000}"/>
    <cellStyle name="Normal 28 3 3 3 8" xfId="17372" xr:uid="{00000000-0005-0000-0000-0000DC430000}"/>
    <cellStyle name="Normal 28 3 3 4" xfId="2630" xr:uid="{00000000-0005-0000-0000-0000460A0000}"/>
    <cellStyle name="Normal 28 3 3 4 2" xfId="4320" xr:uid="{00000000-0005-0000-0000-0000E0100000}"/>
    <cellStyle name="Normal 28 3 3 4 2 2" xfId="14393" xr:uid="{00000000-0005-0000-0000-000039380000}"/>
    <cellStyle name="Normal 28 3 3 4 2 2 3" xfId="29491" xr:uid="{00000000-0005-0000-0000-000033730000}"/>
    <cellStyle name="Normal 28 3 3 4 2 3" xfId="9373" xr:uid="{00000000-0005-0000-0000-00009D240000}"/>
    <cellStyle name="Normal 28 3 3 4 2 3 3" xfId="24474" xr:uid="{00000000-0005-0000-0000-00009A5F0000}"/>
    <cellStyle name="Normal 28 3 3 4 2 5" xfId="19461" xr:uid="{00000000-0005-0000-0000-0000054C0000}"/>
    <cellStyle name="Normal 28 3 3 4 3" xfId="6012" xr:uid="{00000000-0005-0000-0000-00007C170000}"/>
    <cellStyle name="Normal 28 3 3 4 3 2" xfId="16064" xr:uid="{00000000-0005-0000-0000-0000C03E0000}"/>
    <cellStyle name="Normal 28 3 3 4 3 3" xfId="11044" xr:uid="{00000000-0005-0000-0000-0000242B0000}"/>
    <cellStyle name="Normal 28 3 3 4 3 3 3" xfId="26145" xr:uid="{00000000-0005-0000-0000-000021660000}"/>
    <cellStyle name="Normal 28 3 3 4 3 5" xfId="21132" xr:uid="{00000000-0005-0000-0000-00008C520000}"/>
    <cellStyle name="Normal 28 3 3 4 4" xfId="12722" xr:uid="{00000000-0005-0000-0000-0000B2310000}"/>
    <cellStyle name="Normal 28 3 3 4 4 3" xfId="27820" xr:uid="{00000000-0005-0000-0000-0000AC6C0000}"/>
    <cellStyle name="Normal 28 3 3 4 5" xfId="7701" xr:uid="{00000000-0005-0000-0000-0000151E0000}"/>
    <cellStyle name="Normal 28 3 3 4 5 3" xfId="22803" xr:uid="{00000000-0005-0000-0000-000013590000}"/>
    <cellStyle name="Normal 28 3 3 4 7" xfId="17790" xr:uid="{00000000-0005-0000-0000-00007E450000}"/>
    <cellStyle name="Normal 28 3 3 5" xfId="3483" xr:uid="{00000000-0005-0000-0000-00009B0D0000}"/>
    <cellStyle name="Normal 28 3 3 5 2" xfId="13557" xr:uid="{00000000-0005-0000-0000-0000F5340000}"/>
    <cellStyle name="Normal 28 3 3 5 2 3" xfId="28655" xr:uid="{00000000-0005-0000-0000-0000EF6F0000}"/>
    <cellStyle name="Normal 28 3 3 5 3" xfId="8537" xr:uid="{00000000-0005-0000-0000-000059210000}"/>
    <cellStyle name="Normal 28 3 3 5 3 3" xfId="23638" xr:uid="{00000000-0005-0000-0000-0000565C0000}"/>
    <cellStyle name="Normal 28 3 3 5 5" xfId="18625" xr:uid="{00000000-0005-0000-0000-0000C1480000}"/>
    <cellStyle name="Normal 28 3 3 6" xfId="5176" xr:uid="{00000000-0005-0000-0000-000038140000}"/>
    <cellStyle name="Normal 28 3 3 6 2" xfId="15228" xr:uid="{00000000-0005-0000-0000-00007C3B0000}"/>
    <cellStyle name="Normal 28 3 3 6 2 3" xfId="30326" xr:uid="{00000000-0005-0000-0000-000076760000}"/>
    <cellStyle name="Normal 28 3 3 6 3" xfId="10208" xr:uid="{00000000-0005-0000-0000-0000E0270000}"/>
    <cellStyle name="Normal 28 3 3 6 3 3" xfId="25309" xr:uid="{00000000-0005-0000-0000-0000DD620000}"/>
    <cellStyle name="Normal 28 3 3 6 5" xfId="20296" xr:uid="{00000000-0005-0000-0000-0000484F0000}"/>
    <cellStyle name="Normal 28 3 3 7" xfId="11886" xr:uid="{00000000-0005-0000-0000-00006E2E0000}"/>
    <cellStyle name="Normal 28 3 3 7 3" xfId="26984" xr:uid="{00000000-0005-0000-0000-000068690000}"/>
    <cellStyle name="Normal 28 3 3 8" xfId="6865" xr:uid="{00000000-0005-0000-0000-0000D11A0000}"/>
    <cellStyle name="Normal 28 3 3 8 3" xfId="21967" xr:uid="{00000000-0005-0000-0000-0000CF550000}"/>
    <cellStyle name="Normal 28 3 4" xfId="1890" xr:uid="{00000000-0005-0000-0000-000062070000}"/>
    <cellStyle name="Normal 28 3 4 2" xfId="2313" xr:uid="{00000000-0005-0000-0000-000009090000}"/>
    <cellStyle name="Normal 28 3 4 2 2" xfId="3152" xr:uid="{00000000-0005-0000-0000-0000500C0000}"/>
    <cellStyle name="Normal 28 3 4 2 2 2" xfId="4842" xr:uid="{00000000-0005-0000-0000-0000EA120000}"/>
    <cellStyle name="Normal 28 3 4 2 2 2 2" xfId="14915" xr:uid="{00000000-0005-0000-0000-0000433A0000}"/>
    <cellStyle name="Normal 28 3 4 2 2 2 2 3" xfId="30013" xr:uid="{00000000-0005-0000-0000-00003D750000}"/>
    <cellStyle name="Normal 28 3 4 2 2 2 3" xfId="9895" xr:uid="{00000000-0005-0000-0000-0000A7260000}"/>
    <cellStyle name="Normal 28 3 4 2 2 2 3 3" xfId="24996" xr:uid="{00000000-0005-0000-0000-0000A4610000}"/>
    <cellStyle name="Normal 28 3 4 2 2 2 5" xfId="19983" xr:uid="{00000000-0005-0000-0000-00000F4E0000}"/>
    <cellStyle name="Normal 28 3 4 2 2 3" xfId="6534" xr:uid="{00000000-0005-0000-0000-000086190000}"/>
    <cellStyle name="Normal 28 3 4 2 2 3 2" xfId="16586" xr:uid="{00000000-0005-0000-0000-0000CA400000}"/>
    <cellStyle name="Normal 28 3 4 2 2 3 3" xfId="11566" xr:uid="{00000000-0005-0000-0000-00002E2D0000}"/>
    <cellStyle name="Normal 28 3 4 2 2 3 3 3" xfId="26667" xr:uid="{00000000-0005-0000-0000-00002B680000}"/>
    <cellStyle name="Normal 28 3 4 2 2 3 5" xfId="21654" xr:uid="{00000000-0005-0000-0000-000096540000}"/>
    <cellStyle name="Normal 28 3 4 2 2 4" xfId="13244" xr:uid="{00000000-0005-0000-0000-0000BC330000}"/>
    <cellStyle name="Normal 28 3 4 2 2 4 3" xfId="28342" xr:uid="{00000000-0005-0000-0000-0000B66E0000}"/>
    <cellStyle name="Normal 28 3 4 2 2 5" xfId="8223" xr:uid="{00000000-0005-0000-0000-00001F200000}"/>
    <cellStyle name="Normal 28 3 4 2 2 5 3" xfId="23325" xr:uid="{00000000-0005-0000-0000-00001D5B0000}"/>
    <cellStyle name="Normal 28 3 4 2 2 7" xfId="18312" xr:uid="{00000000-0005-0000-0000-000088470000}"/>
    <cellStyle name="Normal 28 3 4 2 3" xfId="4005" xr:uid="{00000000-0005-0000-0000-0000A50F0000}"/>
    <cellStyle name="Normal 28 3 4 2 3 2" xfId="14079" xr:uid="{00000000-0005-0000-0000-0000FF360000}"/>
    <cellStyle name="Normal 28 3 4 2 3 2 3" xfId="29177" xr:uid="{00000000-0005-0000-0000-0000F9710000}"/>
    <cellStyle name="Normal 28 3 4 2 3 3" xfId="9059" xr:uid="{00000000-0005-0000-0000-000063230000}"/>
    <cellStyle name="Normal 28 3 4 2 3 3 3" xfId="24160" xr:uid="{00000000-0005-0000-0000-0000605E0000}"/>
    <cellStyle name="Normal 28 3 4 2 3 5" xfId="19147" xr:uid="{00000000-0005-0000-0000-0000CB4A0000}"/>
    <cellStyle name="Normal 28 3 4 2 4" xfId="5698" xr:uid="{00000000-0005-0000-0000-000042160000}"/>
    <cellStyle name="Normal 28 3 4 2 4 2" xfId="15750" xr:uid="{00000000-0005-0000-0000-0000863D0000}"/>
    <cellStyle name="Normal 28 3 4 2 4 2 3" xfId="30848" xr:uid="{00000000-0005-0000-0000-000080780000}"/>
    <cellStyle name="Normal 28 3 4 2 4 3" xfId="10730" xr:uid="{00000000-0005-0000-0000-0000EA290000}"/>
    <cellStyle name="Normal 28 3 4 2 4 3 3" xfId="25831" xr:uid="{00000000-0005-0000-0000-0000E7640000}"/>
    <cellStyle name="Normal 28 3 4 2 4 5" xfId="20818" xr:uid="{00000000-0005-0000-0000-000052510000}"/>
    <cellStyle name="Normal 28 3 4 2 5" xfId="12408" xr:uid="{00000000-0005-0000-0000-000078300000}"/>
    <cellStyle name="Normal 28 3 4 2 5 3" xfId="27506" xr:uid="{00000000-0005-0000-0000-0000726B0000}"/>
    <cellStyle name="Normal 28 3 4 2 6" xfId="7387" xr:uid="{00000000-0005-0000-0000-0000DB1C0000}"/>
    <cellStyle name="Normal 28 3 4 2 6 3" xfId="22489" xr:uid="{00000000-0005-0000-0000-0000D9570000}"/>
    <cellStyle name="Normal 28 3 4 2 8" xfId="17476" xr:uid="{00000000-0005-0000-0000-000044440000}"/>
    <cellStyle name="Normal 28 3 4 3" xfId="2734" xr:uid="{00000000-0005-0000-0000-0000AE0A0000}"/>
    <cellStyle name="Normal 28 3 4 3 2" xfId="4424" xr:uid="{00000000-0005-0000-0000-000048110000}"/>
    <cellStyle name="Normal 28 3 4 3 2 2" xfId="14497" xr:uid="{00000000-0005-0000-0000-0000A1380000}"/>
    <cellStyle name="Normal 28 3 4 3 2 2 3" xfId="29595" xr:uid="{00000000-0005-0000-0000-00009B730000}"/>
    <cellStyle name="Normal 28 3 4 3 2 3" xfId="9477" xr:uid="{00000000-0005-0000-0000-000005250000}"/>
    <cellStyle name="Normal 28 3 4 3 2 3 3" xfId="24578" xr:uid="{00000000-0005-0000-0000-000002600000}"/>
    <cellStyle name="Normal 28 3 4 3 2 5" xfId="19565" xr:uid="{00000000-0005-0000-0000-00006D4C0000}"/>
    <cellStyle name="Normal 28 3 4 3 3" xfId="6116" xr:uid="{00000000-0005-0000-0000-0000E4170000}"/>
    <cellStyle name="Normal 28 3 4 3 3 2" xfId="16168" xr:uid="{00000000-0005-0000-0000-0000283F0000}"/>
    <cellStyle name="Normal 28 3 4 3 3 3" xfId="11148" xr:uid="{00000000-0005-0000-0000-00008C2B0000}"/>
    <cellStyle name="Normal 28 3 4 3 3 3 3" xfId="26249" xr:uid="{00000000-0005-0000-0000-000089660000}"/>
    <cellStyle name="Normal 28 3 4 3 3 5" xfId="21236" xr:uid="{00000000-0005-0000-0000-0000F4520000}"/>
    <cellStyle name="Normal 28 3 4 3 4" xfId="12826" xr:uid="{00000000-0005-0000-0000-00001A320000}"/>
    <cellStyle name="Normal 28 3 4 3 4 3" xfId="27924" xr:uid="{00000000-0005-0000-0000-0000146D0000}"/>
    <cellStyle name="Normal 28 3 4 3 5" xfId="7805" xr:uid="{00000000-0005-0000-0000-00007D1E0000}"/>
    <cellStyle name="Normal 28 3 4 3 5 3" xfId="22907" xr:uid="{00000000-0005-0000-0000-00007B590000}"/>
    <cellStyle name="Normal 28 3 4 3 7" xfId="17894" xr:uid="{00000000-0005-0000-0000-0000E6450000}"/>
    <cellStyle name="Normal 28 3 4 4" xfId="3587" xr:uid="{00000000-0005-0000-0000-0000030E0000}"/>
    <cellStyle name="Normal 28 3 4 4 2" xfId="13661" xr:uid="{00000000-0005-0000-0000-00005D350000}"/>
    <cellStyle name="Normal 28 3 4 4 2 3" xfId="28759" xr:uid="{00000000-0005-0000-0000-000057700000}"/>
    <cellStyle name="Normal 28 3 4 4 3" xfId="8641" xr:uid="{00000000-0005-0000-0000-0000C1210000}"/>
    <cellStyle name="Normal 28 3 4 4 3 3" xfId="23742" xr:uid="{00000000-0005-0000-0000-0000BE5C0000}"/>
    <cellStyle name="Normal 28 3 4 4 5" xfId="18729" xr:uid="{00000000-0005-0000-0000-000029490000}"/>
    <cellStyle name="Normal 28 3 4 5" xfId="5280" xr:uid="{00000000-0005-0000-0000-0000A0140000}"/>
    <cellStyle name="Normal 28 3 4 5 2" xfId="15332" xr:uid="{00000000-0005-0000-0000-0000E43B0000}"/>
    <cellStyle name="Normal 28 3 4 5 2 3" xfId="30430" xr:uid="{00000000-0005-0000-0000-0000DE760000}"/>
    <cellStyle name="Normal 28 3 4 5 3" xfId="10312" xr:uid="{00000000-0005-0000-0000-000048280000}"/>
    <cellStyle name="Normal 28 3 4 5 3 3" xfId="25413" xr:uid="{00000000-0005-0000-0000-000045630000}"/>
    <cellStyle name="Normal 28 3 4 5 5" xfId="20400" xr:uid="{00000000-0005-0000-0000-0000B04F0000}"/>
    <cellStyle name="Normal 28 3 4 6" xfId="11990" xr:uid="{00000000-0005-0000-0000-0000D62E0000}"/>
    <cellStyle name="Normal 28 3 4 6 3" xfId="27088" xr:uid="{00000000-0005-0000-0000-0000D0690000}"/>
    <cellStyle name="Normal 28 3 4 7" xfId="6969" xr:uid="{00000000-0005-0000-0000-0000391B0000}"/>
    <cellStyle name="Normal 28 3 4 7 3" xfId="22071" xr:uid="{00000000-0005-0000-0000-000037560000}"/>
    <cellStyle name="Normal 28 3 4 9" xfId="17058" xr:uid="{00000000-0005-0000-0000-0000A2420000}"/>
    <cellStyle name="Normal 28 3 5" xfId="2103" xr:uid="{00000000-0005-0000-0000-000037080000}"/>
    <cellStyle name="Normal 28 3 5 2" xfId="2944" xr:uid="{00000000-0005-0000-0000-0000800B0000}"/>
    <cellStyle name="Normal 28 3 5 2 2" xfId="4634" xr:uid="{00000000-0005-0000-0000-00001A120000}"/>
    <cellStyle name="Normal 28 3 5 2 2 2" xfId="14707" xr:uid="{00000000-0005-0000-0000-000073390000}"/>
    <cellStyle name="Normal 28 3 5 2 2 2 3" xfId="29805" xr:uid="{00000000-0005-0000-0000-00006D740000}"/>
    <cellStyle name="Normal 28 3 5 2 2 3" xfId="9687" xr:uid="{00000000-0005-0000-0000-0000D7250000}"/>
    <cellStyle name="Normal 28 3 5 2 2 3 3" xfId="24788" xr:uid="{00000000-0005-0000-0000-0000D4600000}"/>
    <cellStyle name="Normal 28 3 5 2 2 5" xfId="19775" xr:uid="{00000000-0005-0000-0000-00003F4D0000}"/>
    <cellStyle name="Normal 28 3 5 2 3" xfId="6326" xr:uid="{00000000-0005-0000-0000-0000B6180000}"/>
    <cellStyle name="Normal 28 3 5 2 3 2" xfId="16378" xr:uid="{00000000-0005-0000-0000-0000FA3F0000}"/>
    <cellStyle name="Normal 28 3 5 2 3 3" xfId="11358" xr:uid="{00000000-0005-0000-0000-00005E2C0000}"/>
    <cellStyle name="Normal 28 3 5 2 3 3 3" xfId="26459" xr:uid="{00000000-0005-0000-0000-00005B670000}"/>
    <cellStyle name="Normal 28 3 5 2 3 5" xfId="21446" xr:uid="{00000000-0005-0000-0000-0000C6530000}"/>
    <cellStyle name="Normal 28 3 5 2 4" xfId="13036" xr:uid="{00000000-0005-0000-0000-0000EC320000}"/>
    <cellStyle name="Normal 28 3 5 2 4 3" xfId="28134" xr:uid="{00000000-0005-0000-0000-0000E66D0000}"/>
    <cellStyle name="Normal 28 3 5 2 5" xfId="8015" xr:uid="{00000000-0005-0000-0000-00004F1F0000}"/>
    <cellStyle name="Normal 28 3 5 2 5 3" xfId="23117" xr:uid="{00000000-0005-0000-0000-00004D5A0000}"/>
    <cellStyle name="Normal 28 3 5 2 7" xfId="18104" xr:uid="{00000000-0005-0000-0000-0000B8460000}"/>
    <cellStyle name="Normal 28 3 5 3" xfId="3797" xr:uid="{00000000-0005-0000-0000-0000D50E0000}"/>
    <cellStyle name="Normal 28 3 5 3 2" xfId="13871" xr:uid="{00000000-0005-0000-0000-00002F360000}"/>
    <cellStyle name="Normal 28 3 5 3 2 3" xfId="28969" xr:uid="{00000000-0005-0000-0000-000029710000}"/>
    <cellStyle name="Normal 28 3 5 3 3" xfId="8851" xr:uid="{00000000-0005-0000-0000-000093220000}"/>
    <cellStyle name="Normal 28 3 5 3 3 3" xfId="23952" xr:uid="{00000000-0005-0000-0000-0000905D0000}"/>
    <cellStyle name="Normal 28 3 5 3 5" xfId="18939" xr:uid="{00000000-0005-0000-0000-0000FB490000}"/>
    <cellStyle name="Normal 28 3 5 4" xfId="5490" xr:uid="{00000000-0005-0000-0000-000072150000}"/>
    <cellStyle name="Normal 28 3 5 4 2" xfId="15542" xr:uid="{00000000-0005-0000-0000-0000B63C0000}"/>
    <cellStyle name="Normal 28 3 5 4 2 3" xfId="30640" xr:uid="{00000000-0005-0000-0000-0000B0770000}"/>
    <cellStyle name="Normal 28 3 5 4 3" xfId="10522" xr:uid="{00000000-0005-0000-0000-00001A290000}"/>
    <cellStyle name="Normal 28 3 5 4 3 3" xfId="25623" xr:uid="{00000000-0005-0000-0000-000017640000}"/>
    <cellStyle name="Normal 28 3 5 4 5" xfId="20610" xr:uid="{00000000-0005-0000-0000-000082500000}"/>
    <cellStyle name="Normal 28 3 5 5" xfId="12200" xr:uid="{00000000-0005-0000-0000-0000A82F0000}"/>
    <cellStyle name="Normal 28 3 5 5 3" xfId="27298" xr:uid="{00000000-0005-0000-0000-0000A26A0000}"/>
    <cellStyle name="Normal 28 3 5 6" xfId="7179" xr:uid="{00000000-0005-0000-0000-00000B1C0000}"/>
    <cellStyle name="Normal 28 3 5 6 3" xfId="22281" xr:uid="{00000000-0005-0000-0000-000009570000}"/>
    <cellStyle name="Normal 28 3 5 8" xfId="17268" xr:uid="{00000000-0005-0000-0000-000074430000}"/>
    <cellStyle name="Normal 28 3 6" xfId="2524" xr:uid="{00000000-0005-0000-0000-0000DC090000}"/>
    <cellStyle name="Normal 28 3 6 2" xfId="4216" xr:uid="{00000000-0005-0000-0000-000078100000}"/>
    <cellStyle name="Normal 28 3 6 2 2" xfId="14289" xr:uid="{00000000-0005-0000-0000-0000D1370000}"/>
    <cellStyle name="Normal 28 3 6 2 2 3" xfId="29387" xr:uid="{00000000-0005-0000-0000-0000CB720000}"/>
    <cellStyle name="Normal 28 3 6 2 3" xfId="9269" xr:uid="{00000000-0005-0000-0000-000035240000}"/>
    <cellStyle name="Normal 28 3 6 2 3 3" xfId="24370" xr:uid="{00000000-0005-0000-0000-0000325F0000}"/>
    <cellStyle name="Normal 28 3 6 2 5" xfId="19357" xr:uid="{00000000-0005-0000-0000-00009D4B0000}"/>
    <cellStyle name="Normal 28 3 6 3" xfId="5908" xr:uid="{00000000-0005-0000-0000-000014170000}"/>
    <cellStyle name="Normal 28 3 6 3 2" xfId="15960" xr:uid="{00000000-0005-0000-0000-0000583E0000}"/>
    <cellStyle name="Normal 28 3 6 3 3" xfId="10940" xr:uid="{00000000-0005-0000-0000-0000BC2A0000}"/>
    <cellStyle name="Normal 28 3 6 3 3 3" xfId="26041" xr:uid="{00000000-0005-0000-0000-0000B9650000}"/>
    <cellStyle name="Normal 28 3 6 3 5" xfId="21028" xr:uid="{00000000-0005-0000-0000-000024520000}"/>
    <cellStyle name="Normal 28 3 6 4" xfId="12618" xr:uid="{00000000-0005-0000-0000-00004A310000}"/>
    <cellStyle name="Normal 28 3 6 4 3" xfId="27716" xr:uid="{00000000-0005-0000-0000-0000446C0000}"/>
    <cellStyle name="Normal 28 3 6 5" xfId="7597" xr:uid="{00000000-0005-0000-0000-0000AD1D0000}"/>
    <cellStyle name="Normal 28 3 6 5 3" xfId="22699" xr:uid="{00000000-0005-0000-0000-0000AB580000}"/>
    <cellStyle name="Normal 28 3 6 7" xfId="17686" xr:uid="{00000000-0005-0000-0000-000016450000}"/>
    <cellStyle name="Normal 28 3 7" xfId="3375" xr:uid="{00000000-0005-0000-0000-00002F0D0000}"/>
    <cellStyle name="Normal 28 3 7 2" xfId="13453" xr:uid="{00000000-0005-0000-0000-00008D340000}"/>
    <cellStyle name="Normal 28 3 7 2 3" xfId="28551" xr:uid="{00000000-0005-0000-0000-0000876F0000}"/>
    <cellStyle name="Normal 28 3 7 3" xfId="8433" xr:uid="{00000000-0005-0000-0000-0000F1200000}"/>
    <cellStyle name="Normal 28 3 7 3 3" xfId="23534" xr:uid="{00000000-0005-0000-0000-0000EE5B0000}"/>
    <cellStyle name="Normal 28 3 7 5" xfId="18521" xr:uid="{00000000-0005-0000-0000-000059480000}"/>
    <cellStyle name="Normal 28 3 8" xfId="5069" xr:uid="{00000000-0005-0000-0000-0000CD130000}"/>
    <cellStyle name="Normal 28 3 8 2" xfId="15124" xr:uid="{00000000-0005-0000-0000-0000143B0000}"/>
    <cellStyle name="Normal 28 3 8 2 3" xfId="30222" xr:uid="{00000000-0005-0000-0000-00000E760000}"/>
    <cellStyle name="Normal 28 3 8 3" xfId="10104" xr:uid="{00000000-0005-0000-0000-000078270000}"/>
    <cellStyle name="Normal 28 3 8 3 3" xfId="25205" xr:uid="{00000000-0005-0000-0000-000075620000}"/>
    <cellStyle name="Normal 28 3 8 5" xfId="20192" xr:uid="{00000000-0005-0000-0000-0000E04E0000}"/>
    <cellStyle name="Normal 28 3 9" xfId="11780" xr:uid="{00000000-0005-0000-0000-0000042E0000}"/>
    <cellStyle name="Normal 28 3 9 3" xfId="26880" xr:uid="{00000000-0005-0000-0000-000000690000}"/>
    <cellStyle name="Normal 28_Sheet2" xfId="1048" xr:uid="{00000000-0005-0000-0000-000018040000}"/>
    <cellStyle name="Normal 29" xfId="950" xr:uid="{00000000-0005-0000-0000-0000B6030000}"/>
    <cellStyle name="Normal 29 2" xfId="951" xr:uid="{00000000-0005-0000-0000-0000B7030000}"/>
    <cellStyle name="Normal 29 2 3" xfId="328" xr:uid="{00000000-0005-0000-0000-000048010000}"/>
    <cellStyle name="Normal 29 2 3 2" xfId="330" xr:uid="{00000000-0005-0000-0000-00004A010000}"/>
    <cellStyle name="Normal 29_Sheet2" xfId="1047" xr:uid="{00000000-0005-0000-0000-000017040000}"/>
    <cellStyle name="Normal 3" xfId="128" xr:uid="{00000000-0005-0000-0000-000080000000}"/>
    <cellStyle name="Normal 3 2" xfId="129" xr:uid="{00000000-0005-0000-0000-000081000000}"/>
    <cellStyle name="Normal 3 2 2" xfId="779" xr:uid="{00000000-0005-0000-0000-00000B030000}"/>
    <cellStyle name="Normal 3 2 2 10" xfId="6760" xr:uid="{00000000-0005-0000-0000-0000681A0000}"/>
    <cellStyle name="Normal 3 2 2 10 3" xfId="21864" xr:uid="{00000000-0005-0000-0000-000068550000}"/>
    <cellStyle name="Normal 3 2 2 12" xfId="16849" xr:uid="{00000000-0005-0000-0000-0000D1410000}"/>
    <cellStyle name="Normal 3 2 2 13" xfId="1431" xr:uid="{00000000-0005-0000-0000-000097050000}"/>
    <cellStyle name="Normal 3 2 2 2" xfId="1724" xr:uid="{00000000-0005-0000-0000-0000BC060000}"/>
    <cellStyle name="Normal 3 2 2 2 11" xfId="16903" xr:uid="{00000000-0005-0000-0000-000007420000}"/>
    <cellStyle name="Normal 3 2 2 2 2" xfId="1832" xr:uid="{00000000-0005-0000-0000-000028070000}"/>
    <cellStyle name="Normal 3 2 2 2 2 10" xfId="17007" xr:uid="{00000000-0005-0000-0000-00006F420000}"/>
    <cellStyle name="Normal 3 2 2 2 2 2" xfId="2049" xr:uid="{00000000-0005-0000-0000-000001080000}"/>
    <cellStyle name="Normal 3 2 2 2 2 2 2" xfId="2470" xr:uid="{00000000-0005-0000-0000-0000A6090000}"/>
    <cellStyle name="Normal 3 2 2 2 2 2 2 2" xfId="3309" xr:uid="{00000000-0005-0000-0000-0000ED0C0000}"/>
    <cellStyle name="Normal 3 2 2 2 2 2 2 2 2" xfId="4999" xr:uid="{00000000-0005-0000-0000-000087130000}"/>
    <cellStyle name="Normal 3 2 2 2 2 2 2 2 2 2" xfId="15072" xr:uid="{00000000-0005-0000-0000-0000E03A0000}"/>
    <cellStyle name="Normal 3 2 2 2 2 2 2 2 2 2 3" xfId="30170" xr:uid="{00000000-0005-0000-0000-0000DA750000}"/>
    <cellStyle name="Normal 3 2 2 2 2 2 2 2 2 3" xfId="10052" xr:uid="{00000000-0005-0000-0000-000044270000}"/>
    <cellStyle name="Normal 3 2 2 2 2 2 2 2 2 3 3" xfId="25153" xr:uid="{00000000-0005-0000-0000-000041620000}"/>
    <cellStyle name="Normal 3 2 2 2 2 2 2 2 2 5" xfId="20140" xr:uid="{00000000-0005-0000-0000-0000AC4E0000}"/>
    <cellStyle name="Normal 3 2 2 2 2 2 2 2 3" xfId="6691" xr:uid="{00000000-0005-0000-0000-0000231A0000}"/>
    <cellStyle name="Normal 3 2 2 2 2 2 2 2 3 2" xfId="16743" xr:uid="{00000000-0005-0000-0000-000067410000}"/>
    <cellStyle name="Normal 3 2 2 2 2 2 2 2 3 3" xfId="11723" xr:uid="{00000000-0005-0000-0000-0000CB2D0000}"/>
    <cellStyle name="Normal 3 2 2 2 2 2 2 2 3 3 3" xfId="26824" xr:uid="{00000000-0005-0000-0000-0000C8680000}"/>
    <cellStyle name="Normal 3 2 2 2 2 2 2 2 3 5" xfId="21811" xr:uid="{00000000-0005-0000-0000-000033550000}"/>
    <cellStyle name="Normal 3 2 2 2 2 2 2 2 4" xfId="13401" xr:uid="{00000000-0005-0000-0000-000059340000}"/>
    <cellStyle name="Normal 3 2 2 2 2 2 2 2 4 3" xfId="28499" xr:uid="{00000000-0005-0000-0000-0000536F0000}"/>
    <cellStyle name="Normal 3 2 2 2 2 2 2 2 5" xfId="8380" xr:uid="{00000000-0005-0000-0000-0000BC200000}"/>
    <cellStyle name="Normal 3 2 2 2 2 2 2 2 5 3" xfId="23482" xr:uid="{00000000-0005-0000-0000-0000BA5B0000}"/>
    <cellStyle name="Normal 3 2 2 2 2 2 2 2 7" xfId="18469" xr:uid="{00000000-0005-0000-0000-000025480000}"/>
    <cellStyle name="Normal 3 2 2 2 2 2 2 3" xfId="4162" xr:uid="{00000000-0005-0000-0000-000042100000}"/>
    <cellStyle name="Normal 3 2 2 2 2 2 2 3 2" xfId="14236" xr:uid="{00000000-0005-0000-0000-00009C370000}"/>
    <cellStyle name="Normal 3 2 2 2 2 2 2 3 2 3" xfId="29334" xr:uid="{00000000-0005-0000-0000-000096720000}"/>
    <cellStyle name="Normal 3 2 2 2 2 2 2 3 3" xfId="9216" xr:uid="{00000000-0005-0000-0000-000000240000}"/>
    <cellStyle name="Normal 3 2 2 2 2 2 2 3 3 3" xfId="24317" xr:uid="{00000000-0005-0000-0000-0000FD5E0000}"/>
    <cellStyle name="Normal 3 2 2 2 2 2 2 3 5" xfId="19304" xr:uid="{00000000-0005-0000-0000-0000684B0000}"/>
    <cellStyle name="Normal 3 2 2 2 2 2 2 4" xfId="5855" xr:uid="{00000000-0005-0000-0000-0000DF160000}"/>
    <cellStyle name="Normal 3 2 2 2 2 2 2 4 2" xfId="15907" xr:uid="{00000000-0005-0000-0000-0000233E0000}"/>
    <cellStyle name="Normal 3 2 2 2 2 2 2 4 3" xfId="10887" xr:uid="{00000000-0005-0000-0000-0000872A0000}"/>
    <cellStyle name="Normal 3 2 2 2 2 2 2 4 3 3" xfId="25988" xr:uid="{00000000-0005-0000-0000-000084650000}"/>
    <cellStyle name="Normal 3 2 2 2 2 2 2 4 5" xfId="20975" xr:uid="{00000000-0005-0000-0000-0000EF510000}"/>
    <cellStyle name="Normal 3 2 2 2 2 2 2 5" xfId="12565" xr:uid="{00000000-0005-0000-0000-000015310000}"/>
    <cellStyle name="Normal 3 2 2 2 2 2 2 5 3" xfId="27663" xr:uid="{00000000-0005-0000-0000-00000F6C0000}"/>
    <cellStyle name="Normal 3 2 2 2 2 2 2 6" xfId="7544" xr:uid="{00000000-0005-0000-0000-0000781D0000}"/>
    <cellStyle name="Normal 3 2 2 2 2 2 2 6 3" xfId="22646" xr:uid="{00000000-0005-0000-0000-000076580000}"/>
    <cellStyle name="Normal 3 2 2 2 2 2 2 8" xfId="17633" xr:uid="{00000000-0005-0000-0000-0000E1440000}"/>
    <cellStyle name="Normal 3 2 2 2 2 2 3" xfId="2891" xr:uid="{00000000-0005-0000-0000-00004B0B0000}"/>
    <cellStyle name="Normal 3 2 2 2 2 2 3 2" xfId="4581" xr:uid="{00000000-0005-0000-0000-0000E5110000}"/>
    <cellStyle name="Normal 3 2 2 2 2 2 3 2 2" xfId="14654" xr:uid="{00000000-0005-0000-0000-00003E390000}"/>
    <cellStyle name="Normal 3 2 2 2 2 2 3 2 2 3" xfId="29752" xr:uid="{00000000-0005-0000-0000-000038740000}"/>
    <cellStyle name="Normal 3 2 2 2 2 2 3 2 3" xfId="9634" xr:uid="{00000000-0005-0000-0000-0000A2250000}"/>
    <cellStyle name="Normal 3 2 2 2 2 2 3 2 3 3" xfId="24735" xr:uid="{00000000-0005-0000-0000-00009F600000}"/>
    <cellStyle name="Normal 3 2 2 2 2 2 3 2 5" xfId="19722" xr:uid="{00000000-0005-0000-0000-00000A4D0000}"/>
    <cellStyle name="Normal 3 2 2 2 2 2 3 3" xfId="6273" xr:uid="{00000000-0005-0000-0000-000081180000}"/>
    <cellStyle name="Normal 3 2 2 2 2 2 3 3 2" xfId="16325" xr:uid="{00000000-0005-0000-0000-0000C53F0000}"/>
    <cellStyle name="Normal 3 2 2 2 2 2 3 3 3" xfId="11305" xr:uid="{00000000-0005-0000-0000-0000292C0000}"/>
    <cellStyle name="Normal 3 2 2 2 2 2 3 3 3 3" xfId="26406" xr:uid="{00000000-0005-0000-0000-000026670000}"/>
    <cellStyle name="Normal 3 2 2 2 2 2 3 3 5" xfId="21393" xr:uid="{00000000-0005-0000-0000-000091530000}"/>
    <cellStyle name="Normal 3 2 2 2 2 2 3 4" xfId="12983" xr:uid="{00000000-0005-0000-0000-0000B7320000}"/>
    <cellStyle name="Normal 3 2 2 2 2 2 3 4 3" xfId="28081" xr:uid="{00000000-0005-0000-0000-0000B16D0000}"/>
    <cellStyle name="Normal 3 2 2 2 2 2 3 5" xfId="7962" xr:uid="{00000000-0005-0000-0000-00001A1F0000}"/>
    <cellStyle name="Normal 3 2 2 2 2 2 3 5 3" xfId="23064" xr:uid="{00000000-0005-0000-0000-0000185A0000}"/>
    <cellStyle name="Normal 3 2 2 2 2 2 3 7" xfId="18051" xr:uid="{00000000-0005-0000-0000-000083460000}"/>
    <cellStyle name="Normal 3 2 2 2 2 2 4" xfId="3744" xr:uid="{00000000-0005-0000-0000-0000A00E0000}"/>
    <cellStyle name="Normal 3 2 2 2 2 2 4 2" xfId="13818" xr:uid="{00000000-0005-0000-0000-0000FA350000}"/>
    <cellStyle name="Normal 3 2 2 2 2 2 4 2 3" xfId="28916" xr:uid="{00000000-0005-0000-0000-0000F4700000}"/>
    <cellStyle name="Normal 3 2 2 2 2 2 4 3" xfId="8798" xr:uid="{00000000-0005-0000-0000-00005E220000}"/>
    <cellStyle name="Normal 3 2 2 2 2 2 4 3 3" xfId="23899" xr:uid="{00000000-0005-0000-0000-00005B5D0000}"/>
    <cellStyle name="Normal 3 2 2 2 2 2 4 5" xfId="18886" xr:uid="{00000000-0005-0000-0000-0000C6490000}"/>
    <cellStyle name="Normal 3 2 2 2 2 2 5" xfId="5437" xr:uid="{00000000-0005-0000-0000-00003D150000}"/>
    <cellStyle name="Normal 3 2 2 2 2 2 5 2" xfId="15489" xr:uid="{00000000-0005-0000-0000-0000813C0000}"/>
    <cellStyle name="Normal 3 2 2 2 2 2 5 2 3" xfId="30587" xr:uid="{00000000-0005-0000-0000-00007B770000}"/>
    <cellStyle name="Normal 3 2 2 2 2 2 5 3" xfId="10469" xr:uid="{00000000-0005-0000-0000-0000E5280000}"/>
    <cellStyle name="Normal 3 2 2 2 2 2 5 3 3" xfId="25570" xr:uid="{00000000-0005-0000-0000-0000E2630000}"/>
    <cellStyle name="Normal 3 2 2 2 2 2 5 5" xfId="20557" xr:uid="{00000000-0005-0000-0000-00004D500000}"/>
    <cellStyle name="Normal 3 2 2 2 2 2 6" xfId="12147" xr:uid="{00000000-0005-0000-0000-0000732F0000}"/>
    <cellStyle name="Normal 3 2 2 2 2 2 6 3" xfId="27245" xr:uid="{00000000-0005-0000-0000-00006D6A0000}"/>
    <cellStyle name="Normal 3 2 2 2 2 2 7" xfId="7126" xr:uid="{00000000-0005-0000-0000-0000D61B0000}"/>
    <cellStyle name="Normal 3 2 2 2 2 2 7 3" xfId="22228" xr:uid="{00000000-0005-0000-0000-0000D4560000}"/>
    <cellStyle name="Normal 3 2 2 2 2 2 9" xfId="17215" xr:uid="{00000000-0005-0000-0000-00003F430000}"/>
    <cellStyle name="Normal 3 2 2 2 2 3" xfId="2262" xr:uid="{00000000-0005-0000-0000-0000D6080000}"/>
    <cellStyle name="Normal 3 2 2 2 2 3 2" xfId="3101" xr:uid="{00000000-0005-0000-0000-00001D0C0000}"/>
    <cellStyle name="Normal 3 2 2 2 2 3 2 2" xfId="4791" xr:uid="{00000000-0005-0000-0000-0000B7120000}"/>
    <cellStyle name="Normal 3 2 2 2 2 3 2 2 2" xfId="14864" xr:uid="{00000000-0005-0000-0000-0000103A0000}"/>
    <cellStyle name="Normal 3 2 2 2 2 3 2 2 2 3" xfId="29962" xr:uid="{00000000-0005-0000-0000-00000A750000}"/>
    <cellStyle name="Normal 3 2 2 2 2 3 2 2 3" xfId="9844" xr:uid="{00000000-0005-0000-0000-000074260000}"/>
    <cellStyle name="Normal 3 2 2 2 2 3 2 2 3 3" xfId="24945" xr:uid="{00000000-0005-0000-0000-000071610000}"/>
    <cellStyle name="Normal 3 2 2 2 2 3 2 2 5" xfId="19932" xr:uid="{00000000-0005-0000-0000-0000DC4D0000}"/>
    <cellStyle name="Normal 3 2 2 2 2 3 2 3" xfId="6483" xr:uid="{00000000-0005-0000-0000-000053190000}"/>
    <cellStyle name="Normal 3 2 2 2 2 3 2 3 2" xfId="16535" xr:uid="{00000000-0005-0000-0000-000097400000}"/>
    <cellStyle name="Normal 3 2 2 2 2 3 2 3 3" xfId="11515" xr:uid="{00000000-0005-0000-0000-0000FB2C0000}"/>
    <cellStyle name="Normal 3 2 2 2 2 3 2 3 3 3" xfId="26616" xr:uid="{00000000-0005-0000-0000-0000F8670000}"/>
    <cellStyle name="Normal 3 2 2 2 2 3 2 3 5" xfId="21603" xr:uid="{00000000-0005-0000-0000-000063540000}"/>
    <cellStyle name="Normal 3 2 2 2 2 3 2 4" xfId="13193" xr:uid="{00000000-0005-0000-0000-000089330000}"/>
    <cellStyle name="Normal 3 2 2 2 2 3 2 4 3" xfId="28291" xr:uid="{00000000-0005-0000-0000-0000836E0000}"/>
    <cellStyle name="Normal 3 2 2 2 2 3 2 5" xfId="8172" xr:uid="{00000000-0005-0000-0000-0000EC1F0000}"/>
    <cellStyle name="Normal 3 2 2 2 2 3 2 5 3" xfId="23274" xr:uid="{00000000-0005-0000-0000-0000EA5A0000}"/>
    <cellStyle name="Normal 3 2 2 2 2 3 2 7" xfId="18261" xr:uid="{00000000-0005-0000-0000-000055470000}"/>
    <cellStyle name="Normal 3 2 2 2 2 3 3" xfId="3954" xr:uid="{00000000-0005-0000-0000-0000720F0000}"/>
    <cellStyle name="Normal 3 2 2 2 2 3 3 2" xfId="14028" xr:uid="{00000000-0005-0000-0000-0000CC360000}"/>
    <cellStyle name="Normal 3 2 2 2 2 3 3 2 3" xfId="29126" xr:uid="{00000000-0005-0000-0000-0000C6710000}"/>
    <cellStyle name="Normal 3 2 2 2 2 3 3 3" xfId="9008" xr:uid="{00000000-0005-0000-0000-000030230000}"/>
    <cellStyle name="Normal 3 2 2 2 2 3 3 3 3" xfId="24109" xr:uid="{00000000-0005-0000-0000-00002D5E0000}"/>
    <cellStyle name="Normal 3 2 2 2 2 3 3 5" xfId="19096" xr:uid="{00000000-0005-0000-0000-0000984A0000}"/>
    <cellStyle name="Normal 3 2 2 2 2 3 4" xfId="5647" xr:uid="{00000000-0005-0000-0000-00000F160000}"/>
    <cellStyle name="Normal 3 2 2 2 2 3 4 2" xfId="15699" xr:uid="{00000000-0005-0000-0000-0000533D0000}"/>
    <cellStyle name="Normal 3 2 2 2 2 3 4 2 3" xfId="30797" xr:uid="{00000000-0005-0000-0000-00004D780000}"/>
    <cellStyle name="Normal 3 2 2 2 2 3 4 3" xfId="10679" xr:uid="{00000000-0005-0000-0000-0000B7290000}"/>
    <cellStyle name="Normal 3 2 2 2 2 3 4 3 3" xfId="25780" xr:uid="{00000000-0005-0000-0000-0000B4640000}"/>
    <cellStyle name="Normal 3 2 2 2 2 3 4 5" xfId="20767" xr:uid="{00000000-0005-0000-0000-00001F510000}"/>
    <cellStyle name="Normal 3 2 2 2 2 3 5" xfId="12357" xr:uid="{00000000-0005-0000-0000-000045300000}"/>
    <cellStyle name="Normal 3 2 2 2 2 3 5 3" xfId="27455" xr:uid="{00000000-0005-0000-0000-00003F6B0000}"/>
    <cellStyle name="Normal 3 2 2 2 2 3 6" xfId="7336" xr:uid="{00000000-0005-0000-0000-0000A81C0000}"/>
    <cellStyle name="Normal 3 2 2 2 2 3 6 3" xfId="22438" xr:uid="{00000000-0005-0000-0000-0000A6570000}"/>
    <cellStyle name="Normal 3 2 2 2 2 3 8" xfId="17425" xr:uid="{00000000-0005-0000-0000-000011440000}"/>
    <cellStyle name="Normal 3 2 2 2 2 4" xfId="2683" xr:uid="{00000000-0005-0000-0000-00007B0A0000}"/>
    <cellStyle name="Normal 3 2 2 2 2 4 2" xfId="4373" xr:uid="{00000000-0005-0000-0000-000015110000}"/>
    <cellStyle name="Normal 3 2 2 2 2 4 2 2" xfId="14446" xr:uid="{00000000-0005-0000-0000-00006E380000}"/>
    <cellStyle name="Normal 3 2 2 2 2 4 2 2 3" xfId="29544" xr:uid="{00000000-0005-0000-0000-000068730000}"/>
    <cellStyle name="Normal 3 2 2 2 2 4 2 3" xfId="9426" xr:uid="{00000000-0005-0000-0000-0000D2240000}"/>
    <cellStyle name="Normal 3 2 2 2 2 4 2 3 3" xfId="24527" xr:uid="{00000000-0005-0000-0000-0000CF5F0000}"/>
    <cellStyle name="Normal 3 2 2 2 2 4 2 5" xfId="19514" xr:uid="{00000000-0005-0000-0000-00003A4C0000}"/>
    <cellStyle name="Normal 3 2 2 2 2 4 3" xfId="6065" xr:uid="{00000000-0005-0000-0000-0000B1170000}"/>
    <cellStyle name="Normal 3 2 2 2 2 4 3 2" xfId="16117" xr:uid="{00000000-0005-0000-0000-0000F53E0000}"/>
    <cellStyle name="Normal 3 2 2 2 2 4 3 3" xfId="11097" xr:uid="{00000000-0005-0000-0000-0000592B0000}"/>
    <cellStyle name="Normal 3 2 2 2 2 4 3 3 3" xfId="26198" xr:uid="{00000000-0005-0000-0000-000056660000}"/>
    <cellStyle name="Normal 3 2 2 2 2 4 3 5" xfId="21185" xr:uid="{00000000-0005-0000-0000-0000C1520000}"/>
    <cellStyle name="Normal 3 2 2 2 2 4 4" xfId="12775" xr:uid="{00000000-0005-0000-0000-0000E7310000}"/>
    <cellStyle name="Normal 3 2 2 2 2 4 4 3" xfId="27873" xr:uid="{00000000-0005-0000-0000-0000E16C0000}"/>
    <cellStyle name="Normal 3 2 2 2 2 4 5" xfId="7754" xr:uid="{00000000-0005-0000-0000-00004A1E0000}"/>
    <cellStyle name="Normal 3 2 2 2 2 4 5 3" xfId="22856" xr:uid="{00000000-0005-0000-0000-000048590000}"/>
    <cellStyle name="Normal 3 2 2 2 2 4 7" xfId="17843" xr:uid="{00000000-0005-0000-0000-0000B3450000}"/>
    <cellStyle name="Normal 3 2 2 2 2 5" xfId="3536" xr:uid="{00000000-0005-0000-0000-0000D00D0000}"/>
    <cellStyle name="Normal 3 2 2 2 2 5 2" xfId="13610" xr:uid="{00000000-0005-0000-0000-00002A350000}"/>
    <cellStyle name="Normal 3 2 2 2 2 5 2 3" xfId="28708" xr:uid="{00000000-0005-0000-0000-000024700000}"/>
    <cellStyle name="Normal 3 2 2 2 2 5 3" xfId="8590" xr:uid="{00000000-0005-0000-0000-00008E210000}"/>
    <cellStyle name="Normal 3 2 2 2 2 5 3 3" xfId="23691" xr:uid="{00000000-0005-0000-0000-00008B5C0000}"/>
    <cellStyle name="Normal 3 2 2 2 2 5 5" xfId="18678" xr:uid="{00000000-0005-0000-0000-0000F6480000}"/>
    <cellStyle name="Normal 3 2 2 2 2 6" xfId="5229" xr:uid="{00000000-0005-0000-0000-00006D140000}"/>
    <cellStyle name="Normal 3 2 2 2 2 6 2" xfId="15281" xr:uid="{00000000-0005-0000-0000-0000B13B0000}"/>
    <cellStyle name="Normal 3 2 2 2 2 6 2 3" xfId="30379" xr:uid="{00000000-0005-0000-0000-0000AB760000}"/>
    <cellStyle name="Normal 3 2 2 2 2 6 3" xfId="10261" xr:uid="{00000000-0005-0000-0000-000015280000}"/>
    <cellStyle name="Normal 3 2 2 2 2 6 3 3" xfId="25362" xr:uid="{00000000-0005-0000-0000-000012630000}"/>
    <cellStyle name="Normal 3 2 2 2 2 6 5" xfId="20349" xr:uid="{00000000-0005-0000-0000-00007D4F0000}"/>
    <cellStyle name="Normal 3 2 2 2 2 7" xfId="11939" xr:uid="{00000000-0005-0000-0000-0000A32E0000}"/>
    <cellStyle name="Normal 3 2 2 2 2 7 3" xfId="27037" xr:uid="{00000000-0005-0000-0000-00009D690000}"/>
    <cellStyle name="Normal 3 2 2 2 2 8" xfId="6918" xr:uid="{00000000-0005-0000-0000-0000061B0000}"/>
    <cellStyle name="Normal 3 2 2 2 2 8 3" xfId="22020" xr:uid="{00000000-0005-0000-0000-000004560000}"/>
    <cellStyle name="Normal 3 2 2 2 3" xfId="1945" xr:uid="{00000000-0005-0000-0000-000099070000}"/>
    <cellStyle name="Normal 3 2 2 2 3 2" xfId="2366" xr:uid="{00000000-0005-0000-0000-00003E090000}"/>
    <cellStyle name="Normal 3 2 2 2 3 2 2" xfId="3205" xr:uid="{00000000-0005-0000-0000-0000850C0000}"/>
    <cellStyle name="Normal 3 2 2 2 3 2 2 2" xfId="4895" xr:uid="{00000000-0005-0000-0000-00001F130000}"/>
    <cellStyle name="Normal 3 2 2 2 3 2 2 2 2" xfId="14968" xr:uid="{00000000-0005-0000-0000-0000783A0000}"/>
    <cellStyle name="Normal 3 2 2 2 3 2 2 2 2 3" xfId="30066" xr:uid="{00000000-0005-0000-0000-000072750000}"/>
    <cellStyle name="Normal 3 2 2 2 3 2 2 2 3" xfId="9948" xr:uid="{00000000-0005-0000-0000-0000DC260000}"/>
    <cellStyle name="Normal 3 2 2 2 3 2 2 2 3 3" xfId="25049" xr:uid="{00000000-0005-0000-0000-0000D9610000}"/>
    <cellStyle name="Normal 3 2 2 2 3 2 2 2 5" xfId="20036" xr:uid="{00000000-0005-0000-0000-0000444E0000}"/>
    <cellStyle name="Normal 3 2 2 2 3 2 2 3" xfId="6587" xr:uid="{00000000-0005-0000-0000-0000BB190000}"/>
    <cellStyle name="Normal 3 2 2 2 3 2 2 3 2" xfId="16639" xr:uid="{00000000-0005-0000-0000-0000FF400000}"/>
    <cellStyle name="Normal 3 2 2 2 3 2 2 3 3" xfId="11619" xr:uid="{00000000-0005-0000-0000-0000632D0000}"/>
    <cellStyle name="Normal 3 2 2 2 3 2 2 3 3 3" xfId="26720" xr:uid="{00000000-0005-0000-0000-000060680000}"/>
    <cellStyle name="Normal 3 2 2 2 3 2 2 3 5" xfId="21707" xr:uid="{00000000-0005-0000-0000-0000CB540000}"/>
    <cellStyle name="Normal 3 2 2 2 3 2 2 4" xfId="13297" xr:uid="{00000000-0005-0000-0000-0000F1330000}"/>
    <cellStyle name="Normal 3 2 2 2 3 2 2 4 3" xfId="28395" xr:uid="{00000000-0005-0000-0000-0000EB6E0000}"/>
    <cellStyle name="Normal 3 2 2 2 3 2 2 5" xfId="8276" xr:uid="{00000000-0005-0000-0000-000054200000}"/>
    <cellStyle name="Normal 3 2 2 2 3 2 2 5 3" xfId="23378" xr:uid="{00000000-0005-0000-0000-0000525B0000}"/>
    <cellStyle name="Normal 3 2 2 2 3 2 2 7" xfId="18365" xr:uid="{00000000-0005-0000-0000-0000BD470000}"/>
    <cellStyle name="Normal 3 2 2 2 3 2 3" xfId="4058" xr:uid="{00000000-0005-0000-0000-0000DA0F0000}"/>
    <cellStyle name="Normal 3 2 2 2 3 2 3 2" xfId="14132" xr:uid="{00000000-0005-0000-0000-000034370000}"/>
    <cellStyle name="Normal 3 2 2 2 3 2 3 2 3" xfId="29230" xr:uid="{00000000-0005-0000-0000-00002E720000}"/>
    <cellStyle name="Normal 3 2 2 2 3 2 3 3" xfId="9112" xr:uid="{00000000-0005-0000-0000-000098230000}"/>
    <cellStyle name="Normal 3 2 2 2 3 2 3 3 3" xfId="24213" xr:uid="{00000000-0005-0000-0000-0000955E0000}"/>
    <cellStyle name="Normal 3 2 2 2 3 2 3 5" xfId="19200" xr:uid="{00000000-0005-0000-0000-0000004B0000}"/>
    <cellStyle name="Normal 3 2 2 2 3 2 4" xfId="5751" xr:uid="{00000000-0005-0000-0000-000077160000}"/>
    <cellStyle name="Normal 3 2 2 2 3 2 4 2" xfId="15803" xr:uid="{00000000-0005-0000-0000-0000BB3D0000}"/>
    <cellStyle name="Normal 3 2 2 2 3 2 4 2 3" xfId="30901" xr:uid="{00000000-0005-0000-0000-0000B5780000}"/>
    <cellStyle name="Normal 3 2 2 2 3 2 4 3" xfId="10783" xr:uid="{00000000-0005-0000-0000-00001F2A0000}"/>
    <cellStyle name="Normal 3 2 2 2 3 2 4 3 3" xfId="25884" xr:uid="{00000000-0005-0000-0000-00001C650000}"/>
    <cellStyle name="Normal 3 2 2 2 3 2 4 5" xfId="20871" xr:uid="{00000000-0005-0000-0000-000087510000}"/>
    <cellStyle name="Normal 3 2 2 2 3 2 5" xfId="12461" xr:uid="{00000000-0005-0000-0000-0000AD300000}"/>
    <cellStyle name="Normal 3 2 2 2 3 2 5 3" xfId="27559" xr:uid="{00000000-0005-0000-0000-0000A76B0000}"/>
    <cellStyle name="Normal 3 2 2 2 3 2 6" xfId="7440" xr:uid="{00000000-0005-0000-0000-0000101D0000}"/>
    <cellStyle name="Normal 3 2 2 2 3 2 6 3" xfId="22542" xr:uid="{00000000-0005-0000-0000-00000E580000}"/>
    <cellStyle name="Normal 3 2 2 2 3 2 8" xfId="17529" xr:uid="{00000000-0005-0000-0000-000079440000}"/>
    <cellStyle name="Normal 3 2 2 2 3 3" xfId="2787" xr:uid="{00000000-0005-0000-0000-0000E30A0000}"/>
    <cellStyle name="Normal 3 2 2 2 3 3 2" xfId="4477" xr:uid="{00000000-0005-0000-0000-00007D110000}"/>
    <cellStyle name="Normal 3 2 2 2 3 3 2 2" xfId="14550" xr:uid="{00000000-0005-0000-0000-0000D6380000}"/>
    <cellStyle name="Normal 3 2 2 2 3 3 2 2 3" xfId="29648" xr:uid="{00000000-0005-0000-0000-0000D0730000}"/>
    <cellStyle name="Normal 3 2 2 2 3 3 2 3" xfId="9530" xr:uid="{00000000-0005-0000-0000-00003A250000}"/>
    <cellStyle name="Normal 3 2 2 2 3 3 2 3 3" xfId="24631" xr:uid="{00000000-0005-0000-0000-000037600000}"/>
    <cellStyle name="Normal 3 2 2 2 3 3 2 5" xfId="19618" xr:uid="{00000000-0005-0000-0000-0000A24C0000}"/>
    <cellStyle name="Normal 3 2 2 2 3 3 3" xfId="6169" xr:uid="{00000000-0005-0000-0000-000019180000}"/>
    <cellStyle name="Normal 3 2 2 2 3 3 3 2" xfId="16221" xr:uid="{00000000-0005-0000-0000-00005D3F0000}"/>
    <cellStyle name="Normal 3 2 2 2 3 3 3 3" xfId="11201" xr:uid="{00000000-0005-0000-0000-0000C12B0000}"/>
    <cellStyle name="Normal 3 2 2 2 3 3 3 3 3" xfId="26302" xr:uid="{00000000-0005-0000-0000-0000BE660000}"/>
    <cellStyle name="Normal 3 2 2 2 3 3 3 5" xfId="21289" xr:uid="{00000000-0005-0000-0000-000029530000}"/>
    <cellStyle name="Normal 3 2 2 2 3 3 4" xfId="12879" xr:uid="{00000000-0005-0000-0000-00004F320000}"/>
    <cellStyle name="Normal 3 2 2 2 3 3 4 3" xfId="27977" xr:uid="{00000000-0005-0000-0000-0000496D0000}"/>
    <cellStyle name="Normal 3 2 2 2 3 3 5" xfId="7858" xr:uid="{00000000-0005-0000-0000-0000B21E0000}"/>
    <cellStyle name="Normal 3 2 2 2 3 3 5 3" xfId="22960" xr:uid="{00000000-0005-0000-0000-0000B0590000}"/>
    <cellStyle name="Normal 3 2 2 2 3 3 7" xfId="17947" xr:uid="{00000000-0005-0000-0000-00001B460000}"/>
    <cellStyle name="Normal 3 2 2 2 3 4" xfId="3640" xr:uid="{00000000-0005-0000-0000-0000380E0000}"/>
    <cellStyle name="Normal 3 2 2 2 3 4 2" xfId="13714" xr:uid="{00000000-0005-0000-0000-000092350000}"/>
    <cellStyle name="Normal 3 2 2 2 3 4 2 3" xfId="28812" xr:uid="{00000000-0005-0000-0000-00008C700000}"/>
    <cellStyle name="Normal 3 2 2 2 3 4 3" xfId="8694" xr:uid="{00000000-0005-0000-0000-0000F6210000}"/>
    <cellStyle name="Normal 3 2 2 2 3 4 3 3" xfId="23795" xr:uid="{00000000-0005-0000-0000-0000F35C0000}"/>
    <cellStyle name="Normal 3 2 2 2 3 4 5" xfId="18782" xr:uid="{00000000-0005-0000-0000-00005E490000}"/>
    <cellStyle name="Normal 3 2 2 2 3 5" xfId="5333" xr:uid="{00000000-0005-0000-0000-0000D5140000}"/>
    <cellStyle name="Normal 3 2 2 2 3 5 2" xfId="15385" xr:uid="{00000000-0005-0000-0000-0000193C0000}"/>
    <cellStyle name="Normal 3 2 2 2 3 5 2 3" xfId="30483" xr:uid="{00000000-0005-0000-0000-000013770000}"/>
    <cellStyle name="Normal 3 2 2 2 3 5 3" xfId="10365" xr:uid="{00000000-0005-0000-0000-00007D280000}"/>
    <cellStyle name="Normal 3 2 2 2 3 5 3 3" xfId="25466" xr:uid="{00000000-0005-0000-0000-00007A630000}"/>
    <cellStyle name="Normal 3 2 2 2 3 5 5" xfId="20453" xr:uid="{00000000-0005-0000-0000-0000E54F0000}"/>
    <cellStyle name="Normal 3 2 2 2 3 6" xfId="12043" xr:uid="{00000000-0005-0000-0000-00000B2F0000}"/>
    <cellStyle name="Normal 3 2 2 2 3 6 3" xfId="27141" xr:uid="{00000000-0005-0000-0000-0000056A0000}"/>
    <cellStyle name="Normal 3 2 2 2 3 7" xfId="7022" xr:uid="{00000000-0005-0000-0000-00006E1B0000}"/>
    <cellStyle name="Normal 3 2 2 2 3 7 3" xfId="22124" xr:uid="{00000000-0005-0000-0000-00006C560000}"/>
    <cellStyle name="Normal 3 2 2 2 3 9" xfId="17111" xr:uid="{00000000-0005-0000-0000-0000D7420000}"/>
    <cellStyle name="Normal 3 2 2 2 4" xfId="2158" xr:uid="{00000000-0005-0000-0000-00006E080000}"/>
    <cellStyle name="Normal 3 2 2 2 4 2" xfId="2997" xr:uid="{00000000-0005-0000-0000-0000B50B0000}"/>
    <cellStyle name="Normal 3 2 2 2 4 2 2" xfId="4687" xr:uid="{00000000-0005-0000-0000-00004F120000}"/>
    <cellStyle name="Normal 3 2 2 2 4 2 2 2" xfId="14760" xr:uid="{00000000-0005-0000-0000-0000A8390000}"/>
    <cellStyle name="Normal 3 2 2 2 4 2 2 2 3" xfId="29858" xr:uid="{00000000-0005-0000-0000-0000A2740000}"/>
    <cellStyle name="Normal 3 2 2 2 4 2 2 3" xfId="9740" xr:uid="{00000000-0005-0000-0000-00000C260000}"/>
    <cellStyle name="Normal 3 2 2 2 4 2 2 3 3" xfId="24841" xr:uid="{00000000-0005-0000-0000-000009610000}"/>
    <cellStyle name="Normal 3 2 2 2 4 2 2 5" xfId="19828" xr:uid="{00000000-0005-0000-0000-0000744D0000}"/>
    <cellStyle name="Normal 3 2 2 2 4 2 3" xfId="6379" xr:uid="{00000000-0005-0000-0000-0000EB180000}"/>
    <cellStyle name="Normal 3 2 2 2 4 2 3 2" xfId="16431" xr:uid="{00000000-0005-0000-0000-00002F400000}"/>
    <cellStyle name="Normal 3 2 2 2 4 2 3 3" xfId="11411" xr:uid="{00000000-0005-0000-0000-0000932C0000}"/>
    <cellStyle name="Normal 3 2 2 2 4 2 3 3 3" xfId="26512" xr:uid="{00000000-0005-0000-0000-000090670000}"/>
    <cellStyle name="Normal 3 2 2 2 4 2 3 5" xfId="21499" xr:uid="{00000000-0005-0000-0000-0000FB530000}"/>
    <cellStyle name="Normal 3 2 2 2 4 2 4" xfId="13089" xr:uid="{00000000-0005-0000-0000-000021330000}"/>
    <cellStyle name="Normal 3 2 2 2 4 2 4 3" xfId="28187" xr:uid="{00000000-0005-0000-0000-00001B6E0000}"/>
    <cellStyle name="Normal 3 2 2 2 4 2 5" xfId="8068" xr:uid="{00000000-0005-0000-0000-0000841F0000}"/>
    <cellStyle name="Normal 3 2 2 2 4 2 5 3" xfId="23170" xr:uid="{00000000-0005-0000-0000-0000825A0000}"/>
    <cellStyle name="Normal 3 2 2 2 4 2 7" xfId="18157" xr:uid="{00000000-0005-0000-0000-0000ED460000}"/>
    <cellStyle name="Normal 3 2 2 2 4 3" xfId="3850" xr:uid="{00000000-0005-0000-0000-00000A0F0000}"/>
    <cellStyle name="Normal 3 2 2 2 4 3 2" xfId="13924" xr:uid="{00000000-0005-0000-0000-000064360000}"/>
    <cellStyle name="Normal 3 2 2 2 4 3 2 3" xfId="29022" xr:uid="{00000000-0005-0000-0000-00005E710000}"/>
    <cellStyle name="Normal 3 2 2 2 4 3 3" xfId="8904" xr:uid="{00000000-0005-0000-0000-0000C8220000}"/>
    <cellStyle name="Normal 3 2 2 2 4 3 3 3" xfId="24005" xr:uid="{00000000-0005-0000-0000-0000C55D0000}"/>
    <cellStyle name="Normal 3 2 2 2 4 3 5" xfId="18992" xr:uid="{00000000-0005-0000-0000-0000304A0000}"/>
    <cellStyle name="Normal 3 2 2 2 4 4" xfId="5543" xr:uid="{00000000-0005-0000-0000-0000A7150000}"/>
    <cellStyle name="Normal 3 2 2 2 4 4 2" xfId="15595" xr:uid="{00000000-0005-0000-0000-0000EB3C0000}"/>
    <cellStyle name="Normal 3 2 2 2 4 4 2 3" xfId="30693" xr:uid="{00000000-0005-0000-0000-0000E5770000}"/>
    <cellStyle name="Normal 3 2 2 2 4 4 3" xfId="10575" xr:uid="{00000000-0005-0000-0000-00004F290000}"/>
    <cellStyle name="Normal 3 2 2 2 4 4 3 3" xfId="25676" xr:uid="{00000000-0005-0000-0000-00004C640000}"/>
    <cellStyle name="Normal 3 2 2 2 4 4 5" xfId="20663" xr:uid="{00000000-0005-0000-0000-0000B7500000}"/>
    <cellStyle name="Normal 3 2 2 2 4 5" xfId="12253" xr:uid="{00000000-0005-0000-0000-0000DD2F0000}"/>
    <cellStyle name="Normal 3 2 2 2 4 5 3" xfId="27351" xr:uid="{00000000-0005-0000-0000-0000D76A0000}"/>
    <cellStyle name="Normal 3 2 2 2 4 6" xfId="7232" xr:uid="{00000000-0005-0000-0000-0000401C0000}"/>
    <cellStyle name="Normal 3 2 2 2 4 6 3" xfId="22334" xr:uid="{00000000-0005-0000-0000-00003E570000}"/>
    <cellStyle name="Normal 3 2 2 2 4 8" xfId="17321" xr:uid="{00000000-0005-0000-0000-0000A9430000}"/>
    <cellStyle name="Normal 3 2 2 2 5" xfId="2579" xr:uid="{00000000-0005-0000-0000-0000130A0000}"/>
    <cellStyle name="Normal 3 2 2 2 5 2" xfId="4269" xr:uid="{00000000-0005-0000-0000-0000AD100000}"/>
    <cellStyle name="Normal 3 2 2 2 5 2 2" xfId="14342" xr:uid="{00000000-0005-0000-0000-000006380000}"/>
    <cellStyle name="Normal 3 2 2 2 5 2 2 3" xfId="29440" xr:uid="{00000000-0005-0000-0000-000000730000}"/>
    <cellStyle name="Normal 3 2 2 2 5 2 3" xfId="9322" xr:uid="{00000000-0005-0000-0000-00006A240000}"/>
    <cellStyle name="Normal 3 2 2 2 5 2 3 3" xfId="24423" xr:uid="{00000000-0005-0000-0000-0000675F0000}"/>
    <cellStyle name="Normal 3 2 2 2 5 2 5" xfId="19410" xr:uid="{00000000-0005-0000-0000-0000D24B0000}"/>
    <cellStyle name="Normal 3 2 2 2 5 3" xfId="5961" xr:uid="{00000000-0005-0000-0000-000049170000}"/>
    <cellStyle name="Normal 3 2 2 2 5 3 2" xfId="16013" xr:uid="{00000000-0005-0000-0000-00008D3E0000}"/>
    <cellStyle name="Normal 3 2 2 2 5 3 3" xfId="10993" xr:uid="{00000000-0005-0000-0000-0000F12A0000}"/>
    <cellStyle name="Normal 3 2 2 2 5 3 3 3" xfId="26094" xr:uid="{00000000-0005-0000-0000-0000EE650000}"/>
    <cellStyle name="Normal 3 2 2 2 5 3 5" xfId="21081" xr:uid="{00000000-0005-0000-0000-000059520000}"/>
    <cellStyle name="Normal 3 2 2 2 5 4" xfId="12671" xr:uid="{00000000-0005-0000-0000-00007F310000}"/>
    <cellStyle name="Normal 3 2 2 2 5 4 3" xfId="27769" xr:uid="{00000000-0005-0000-0000-0000796C0000}"/>
    <cellStyle name="Normal 3 2 2 2 5 5" xfId="7650" xr:uid="{00000000-0005-0000-0000-0000E21D0000}"/>
    <cellStyle name="Normal 3 2 2 2 5 5 3" xfId="22752" xr:uid="{00000000-0005-0000-0000-0000E0580000}"/>
    <cellStyle name="Normal 3 2 2 2 5 7" xfId="17739" xr:uid="{00000000-0005-0000-0000-00004B450000}"/>
    <cellStyle name="Normal 3 2 2 2 6" xfId="3432" xr:uid="{00000000-0005-0000-0000-0000680D0000}"/>
    <cellStyle name="Normal 3 2 2 2 6 2" xfId="13506" xr:uid="{00000000-0005-0000-0000-0000C2340000}"/>
    <cellStyle name="Normal 3 2 2 2 6 2 3" xfId="28604" xr:uid="{00000000-0005-0000-0000-0000BC6F0000}"/>
    <cellStyle name="Normal 3 2 2 2 6 3" xfId="8486" xr:uid="{00000000-0005-0000-0000-000026210000}"/>
    <cellStyle name="Normal 3 2 2 2 6 3 3" xfId="23587" xr:uid="{00000000-0005-0000-0000-0000235C0000}"/>
    <cellStyle name="Normal 3 2 2 2 6 5" xfId="18574" xr:uid="{00000000-0005-0000-0000-00008E480000}"/>
    <cellStyle name="Normal 3 2 2 2 7" xfId="5125" xr:uid="{00000000-0005-0000-0000-000005140000}"/>
    <cellStyle name="Normal 3 2 2 2 7 2" xfId="15177" xr:uid="{00000000-0005-0000-0000-0000493B0000}"/>
    <cellStyle name="Normal 3 2 2 2 7 2 3" xfId="30275" xr:uid="{00000000-0005-0000-0000-000043760000}"/>
    <cellStyle name="Normal 3 2 2 2 7 3" xfId="10157" xr:uid="{00000000-0005-0000-0000-0000AD270000}"/>
    <cellStyle name="Normal 3 2 2 2 7 3 3" xfId="25258" xr:uid="{00000000-0005-0000-0000-0000AA620000}"/>
    <cellStyle name="Normal 3 2 2 2 7 5" xfId="20245" xr:uid="{00000000-0005-0000-0000-0000154F0000}"/>
    <cellStyle name="Normal 3 2 2 2 8" xfId="11835" xr:uid="{00000000-0005-0000-0000-00003B2E0000}"/>
    <cellStyle name="Normal 3 2 2 2 8 3" xfId="26933" xr:uid="{00000000-0005-0000-0000-000035690000}"/>
    <cellStyle name="Normal 3 2 2 2 9" xfId="6814" xr:uid="{00000000-0005-0000-0000-00009E1A0000}"/>
    <cellStyle name="Normal 3 2 2 2 9 3" xfId="21916" xr:uid="{00000000-0005-0000-0000-00009C550000}"/>
    <cellStyle name="Normal 3 2 2 3" xfId="1778" xr:uid="{00000000-0005-0000-0000-0000F2060000}"/>
    <cellStyle name="Normal 3 2 2 3 10" xfId="16955" xr:uid="{00000000-0005-0000-0000-00003B420000}"/>
    <cellStyle name="Normal 3 2 2 3 2" xfId="1997" xr:uid="{00000000-0005-0000-0000-0000CD070000}"/>
    <cellStyle name="Normal 3 2 2 3 2 2" xfId="2418" xr:uid="{00000000-0005-0000-0000-000072090000}"/>
    <cellStyle name="Normal 3 2 2 3 2 2 2" xfId="3257" xr:uid="{00000000-0005-0000-0000-0000B90C0000}"/>
    <cellStyle name="Normal 3 2 2 3 2 2 2 2" xfId="4947" xr:uid="{00000000-0005-0000-0000-000053130000}"/>
    <cellStyle name="Normal 3 2 2 3 2 2 2 2 2" xfId="15020" xr:uid="{00000000-0005-0000-0000-0000AC3A0000}"/>
    <cellStyle name="Normal 3 2 2 3 2 2 2 2 2 3" xfId="30118" xr:uid="{00000000-0005-0000-0000-0000A6750000}"/>
    <cellStyle name="Normal 3 2 2 3 2 2 2 2 3" xfId="10000" xr:uid="{00000000-0005-0000-0000-000010270000}"/>
    <cellStyle name="Normal 3 2 2 3 2 2 2 2 3 3" xfId="25101" xr:uid="{00000000-0005-0000-0000-00000D620000}"/>
    <cellStyle name="Normal 3 2 2 3 2 2 2 2 5" xfId="20088" xr:uid="{00000000-0005-0000-0000-0000784E0000}"/>
    <cellStyle name="Normal 3 2 2 3 2 2 2 3" xfId="6639" xr:uid="{00000000-0005-0000-0000-0000EF190000}"/>
    <cellStyle name="Normal 3 2 2 3 2 2 2 3 2" xfId="16691" xr:uid="{00000000-0005-0000-0000-000033410000}"/>
    <cellStyle name="Normal 3 2 2 3 2 2 2 3 3" xfId="11671" xr:uid="{00000000-0005-0000-0000-0000972D0000}"/>
    <cellStyle name="Normal 3 2 2 3 2 2 2 3 3 3" xfId="26772" xr:uid="{00000000-0005-0000-0000-000094680000}"/>
    <cellStyle name="Normal 3 2 2 3 2 2 2 3 5" xfId="21759" xr:uid="{00000000-0005-0000-0000-0000FF540000}"/>
    <cellStyle name="Normal 3 2 2 3 2 2 2 4" xfId="13349" xr:uid="{00000000-0005-0000-0000-000025340000}"/>
    <cellStyle name="Normal 3 2 2 3 2 2 2 4 3" xfId="28447" xr:uid="{00000000-0005-0000-0000-00001F6F0000}"/>
    <cellStyle name="Normal 3 2 2 3 2 2 2 5" xfId="8328" xr:uid="{00000000-0005-0000-0000-000088200000}"/>
    <cellStyle name="Normal 3 2 2 3 2 2 2 5 3" xfId="23430" xr:uid="{00000000-0005-0000-0000-0000865B0000}"/>
    <cellStyle name="Normal 3 2 2 3 2 2 2 7" xfId="18417" xr:uid="{00000000-0005-0000-0000-0000F1470000}"/>
    <cellStyle name="Normal 3 2 2 3 2 2 3" xfId="4110" xr:uid="{00000000-0005-0000-0000-00000E100000}"/>
    <cellStyle name="Normal 3 2 2 3 2 2 3 2" xfId="14184" xr:uid="{00000000-0005-0000-0000-000068370000}"/>
    <cellStyle name="Normal 3 2 2 3 2 2 3 2 3" xfId="29282" xr:uid="{00000000-0005-0000-0000-000062720000}"/>
    <cellStyle name="Normal 3 2 2 3 2 2 3 3" xfId="9164" xr:uid="{00000000-0005-0000-0000-0000CC230000}"/>
    <cellStyle name="Normal 3 2 2 3 2 2 3 3 3" xfId="24265" xr:uid="{00000000-0005-0000-0000-0000C95E0000}"/>
    <cellStyle name="Normal 3 2 2 3 2 2 3 5" xfId="19252" xr:uid="{00000000-0005-0000-0000-0000344B0000}"/>
    <cellStyle name="Normal 3 2 2 3 2 2 4" xfId="5803" xr:uid="{00000000-0005-0000-0000-0000AB160000}"/>
    <cellStyle name="Normal 3 2 2 3 2 2 4 2" xfId="15855" xr:uid="{00000000-0005-0000-0000-0000EF3D0000}"/>
    <cellStyle name="Normal 3 2 2 3 2 2 4 3" xfId="10835" xr:uid="{00000000-0005-0000-0000-0000532A0000}"/>
    <cellStyle name="Normal 3 2 2 3 2 2 4 3 3" xfId="25936" xr:uid="{00000000-0005-0000-0000-000050650000}"/>
    <cellStyle name="Normal 3 2 2 3 2 2 4 5" xfId="20923" xr:uid="{00000000-0005-0000-0000-0000BB510000}"/>
    <cellStyle name="Normal 3 2 2 3 2 2 5" xfId="12513" xr:uid="{00000000-0005-0000-0000-0000E1300000}"/>
    <cellStyle name="Normal 3 2 2 3 2 2 5 3" xfId="27611" xr:uid="{00000000-0005-0000-0000-0000DB6B0000}"/>
    <cellStyle name="Normal 3 2 2 3 2 2 6" xfId="7492" xr:uid="{00000000-0005-0000-0000-0000441D0000}"/>
    <cellStyle name="Normal 3 2 2 3 2 2 6 3" xfId="22594" xr:uid="{00000000-0005-0000-0000-000042580000}"/>
    <cellStyle name="Normal 3 2 2 3 2 2 8" xfId="17581" xr:uid="{00000000-0005-0000-0000-0000AD440000}"/>
    <cellStyle name="Normal 3 2 2 3 2 3" xfId="2839" xr:uid="{00000000-0005-0000-0000-0000170B0000}"/>
    <cellStyle name="Normal 3 2 2 3 2 3 2" xfId="4529" xr:uid="{00000000-0005-0000-0000-0000B1110000}"/>
    <cellStyle name="Normal 3 2 2 3 2 3 2 2" xfId="14602" xr:uid="{00000000-0005-0000-0000-00000A390000}"/>
    <cellStyle name="Normal 3 2 2 3 2 3 2 2 3" xfId="29700" xr:uid="{00000000-0005-0000-0000-000004740000}"/>
    <cellStyle name="Normal 3 2 2 3 2 3 2 3" xfId="9582" xr:uid="{00000000-0005-0000-0000-00006E250000}"/>
    <cellStyle name="Normal 3 2 2 3 2 3 2 3 3" xfId="24683" xr:uid="{00000000-0005-0000-0000-00006B600000}"/>
    <cellStyle name="Normal 3 2 2 3 2 3 2 5" xfId="19670" xr:uid="{00000000-0005-0000-0000-0000D64C0000}"/>
    <cellStyle name="Normal 3 2 2 3 2 3 3" xfId="6221" xr:uid="{00000000-0005-0000-0000-00004D180000}"/>
    <cellStyle name="Normal 3 2 2 3 2 3 3 2" xfId="16273" xr:uid="{00000000-0005-0000-0000-0000913F0000}"/>
    <cellStyle name="Normal 3 2 2 3 2 3 3 3" xfId="11253" xr:uid="{00000000-0005-0000-0000-0000F52B0000}"/>
    <cellStyle name="Normal 3 2 2 3 2 3 3 3 3" xfId="26354" xr:uid="{00000000-0005-0000-0000-0000F2660000}"/>
    <cellStyle name="Normal 3 2 2 3 2 3 3 5" xfId="21341" xr:uid="{00000000-0005-0000-0000-00005D530000}"/>
    <cellStyle name="Normal 3 2 2 3 2 3 4" xfId="12931" xr:uid="{00000000-0005-0000-0000-000083320000}"/>
    <cellStyle name="Normal 3 2 2 3 2 3 4 3" xfId="28029" xr:uid="{00000000-0005-0000-0000-00007D6D0000}"/>
    <cellStyle name="Normal 3 2 2 3 2 3 5" xfId="7910" xr:uid="{00000000-0005-0000-0000-0000E61E0000}"/>
    <cellStyle name="Normal 3 2 2 3 2 3 5 3" xfId="23012" xr:uid="{00000000-0005-0000-0000-0000E4590000}"/>
    <cellStyle name="Normal 3 2 2 3 2 3 7" xfId="17999" xr:uid="{00000000-0005-0000-0000-00004F460000}"/>
    <cellStyle name="Normal 3 2 2 3 2 4" xfId="3692" xr:uid="{00000000-0005-0000-0000-00006C0E0000}"/>
    <cellStyle name="Normal 3 2 2 3 2 4 2" xfId="13766" xr:uid="{00000000-0005-0000-0000-0000C6350000}"/>
    <cellStyle name="Normal 3 2 2 3 2 4 2 3" xfId="28864" xr:uid="{00000000-0005-0000-0000-0000C0700000}"/>
    <cellStyle name="Normal 3 2 2 3 2 4 3" xfId="8746" xr:uid="{00000000-0005-0000-0000-00002A220000}"/>
    <cellStyle name="Normal 3 2 2 3 2 4 3 3" xfId="23847" xr:uid="{00000000-0005-0000-0000-0000275D0000}"/>
    <cellStyle name="Normal 3 2 2 3 2 4 5" xfId="18834" xr:uid="{00000000-0005-0000-0000-000092490000}"/>
    <cellStyle name="Normal 3 2 2 3 2 5" xfId="5385" xr:uid="{00000000-0005-0000-0000-000009150000}"/>
    <cellStyle name="Normal 3 2 2 3 2 5 2" xfId="15437" xr:uid="{00000000-0005-0000-0000-00004D3C0000}"/>
    <cellStyle name="Normal 3 2 2 3 2 5 2 3" xfId="30535" xr:uid="{00000000-0005-0000-0000-000047770000}"/>
    <cellStyle name="Normal 3 2 2 3 2 5 3" xfId="10417" xr:uid="{00000000-0005-0000-0000-0000B1280000}"/>
    <cellStyle name="Normal 3 2 2 3 2 5 3 3" xfId="25518" xr:uid="{00000000-0005-0000-0000-0000AE630000}"/>
    <cellStyle name="Normal 3 2 2 3 2 5 5" xfId="20505" xr:uid="{00000000-0005-0000-0000-000019500000}"/>
    <cellStyle name="Normal 3 2 2 3 2 6" xfId="12095" xr:uid="{00000000-0005-0000-0000-00003F2F0000}"/>
    <cellStyle name="Normal 3 2 2 3 2 6 3" xfId="27193" xr:uid="{00000000-0005-0000-0000-0000396A0000}"/>
    <cellStyle name="Normal 3 2 2 3 2 7" xfId="7074" xr:uid="{00000000-0005-0000-0000-0000A21B0000}"/>
    <cellStyle name="Normal 3 2 2 3 2 7 3" xfId="22176" xr:uid="{00000000-0005-0000-0000-0000A0560000}"/>
    <cellStyle name="Normal 3 2 2 3 2 9" xfId="17163" xr:uid="{00000000-0005-0000-0000-00000B430000}"/>
    <cellStyle name="Normal 3 2 2 3 3" xfId="2210" xr:uid="{00000000-0005-0000-0000-0000A2080000}"/>
    <cellStyle name="Normal 3 2 2 3 3 2" xfId="3049" xr:uid="{00000000-0005-0000-0000-0000E90B0000}"/>
    <cellStyle name="Normal 3 2 2 3 3 2 2" xfId="4739" xr:uid="{00000000-0005-0000-0000-000083120000}"/>
    <cellStyle name="Normal 3 2 2 3 3 2 2 2" xfId="14812" xr:uid="{00000000-0005-0000-0000-0000DC390000}"/>
    <cellStyle name="Normal 3 2 2 3 3 2 2 2 3" xfId="29910" xr:uid="{00000000-0005-0000-0000-0000D6740000}"/>
    <cellStyle name="Normal 3 2 2 3 3 2 2 3" xfId="9792" xr:uid="{00000000-0005-0000-0000-000040260000}"/>
    <cellStyle name="Normal 3 2 2 3 3 2 2 3 3" xfId="24893" xr:uid="{00000000-0005-0000-0000-00003D610000}"/>
    <cellStyle name="Normal 3 2 2 3 3 2 2 5" xfId="19880" xr:uid="{00000000-0005-0000-0000-0000A84D0000}"/>
    <cellStyle name="Normal 3 2 2 3 3 2 3" xfId="6431" xr:uid="{00000000-0005-0000-0000-00001F190000}"/>
    <cellStyle name="Normal 3 2 2 3 3 2 3 2" xfId="16483" xr:uid="{00000000-0005-0000-0000-000063400000}"/>
    <cellStyle name="Normal 3 2 2 3 3 2 3 3" xfId="11463" xr:uid="{00000000-0005-0000-0000-0000C72C0000}"/>
    <cellStyle name="Normal 3 2 2 3 3 2 3 3 3" xfId="26564" xr:uid="{00000000-0005-0000-0000-0000C4670000}"/>
    <cellStyle name="Normal 3 2 2 3 3 2 3 5" xfId="21551" xr:uid="{00000000-0005-0000-0000-00002F540000}"/>
    <cellStyle name="Normal 3 2 2 3 3 2 4" xfId="13141" xr:uid="{00000000-0005-0000-0000-000055330000}"/>
    <cellStyle name="Normal 3 2 2 3 3 2 4 3" xfId="28239" xr:uid="{00000000-0005-0000-0000-00004F6E0000}"/>
    <cellStyle name="Normal 3 2 2 3 3 2 5" xfId="8120" xr:uid="{00000000-0005-0000-0000-0000B81F0000}"/>
    <cellStyle name="Normal 3 2 2 3 3 2 5 3" xfId="23222" xr:uid="{00000000-0005-0000-0000-0000B65A0000}"/>
    <cellStyle name="Normal 3 2 2 3 3 2 7" xfId="18209" xr:uid="{00000000-0005-0000-0000-000021470000}"/>
    <cellStyle name="Normal 3 2 2 3 3 3" xfId="3902" xr:uid="{00000000-0005-0000-0000-00003E0F0000}"/>
    <cellStyle name="Normal 3 2 2 3 3 3 2" xfId="13976" xr:uid="{00000000-0005-0000-0000-000098360000}"/>
    <cellStyle name="Normal 3 2 2 3 3 3 2 3" xfId="29074" xr:uid="{00000000-0005-0000-0000-000092710000}"/>
    <cellStyle name="Normal 3 2 2 3 3 3 3" xfId="8956" xr:uid="{00000000-0005-0000-0000-0000FC220000}"/>
    <cellStyle name="Normal 3 2 2 3 3 3 3 3" xfId="24057" xr:uid="{00000000-0005-0000-0000-0000F95D0000}"/>
    <cellStyle name="Normal 3 2 2 3 3 3 5" xfId="19044" xr:uid="{00000000-0005-0000-0000-0000644A0000}"/>
    <cellStyle name="Normal 3 2 2 3 3 4" xfId="5595" xr:uid="{00000000-0005-0000-0000-0000DB150000}"/>
    <cellStyle name="Normal 3 2 2 3 3 4 2" xfId="15647" xr:uid="{00000000-0005-0000-0000-00001F3D0000}"/>
    <cellStyle name="Normal 3 2 2 3 3 4 2 3" xfId="30745" xr:uid="{00000000-0005-0000-0000-000019780000}"/>
    <cellStyle name="Normal 3 2 2 3 3 4 3" xfId="10627" xr:uid="{00000000-0005-0000-0000-000083290000}"/>
    <cellStyle name="Normal 3 2 2 3 3 4 3 3" xfId="25728" xr:uid="{00000000-0005-0000-0000-000080640000}"/>
    <cellStyle name="Normal 3 2 2 3 3 4 5" xfId="20715" xr:uid="{00000000-0005-0000-0000-0000EB500000}"/>
    <cellStyle name="Normal 3 2 2 3 3 5" xfId="12305" xr:uid="{00000000-0005-0000-0000-000011300000}"/>
    <cellStyle name="Normal 3 2 2 3 3 5 3" xfId="27403" xr:uid="{00000000-0005-0000-0000-00000B6B0000}"/>
    <cellStyle name="Normal 3 2 2 3 3 6" xfId="7284" xr:uid="{00000000-0005-0000-0000-0000741C0000}"/>
    <cellStyle name="Normal 3 2 2 3 3 6 3" xfId="22386" xr:uid="{00000000-0005-0000-0000-000072570000}"/>
    <cellStyle name="Normal 3 2 2 3 3 8" xfId="17373" xr:uid="{00000000-0005-0000-0000-0000DD430000}"/>
    <cellStyle name="Normal 3 2 2 3 4" xfId="2631" xr:uid="{00000000-0005-0000-0000-0000470A0000}"/>
    <cellStyle name="Normal 3 2 2 3 4 2" xfId="4321" xr:uid="{00000000-0005-0000-0000-0000E1100000}"/>
    <cellStyle name="Normal 3 2 2 3 4 2 2" xfId="14394" xr:uid="{00000000-0005-0000-0000-00003A380000}"/>
    <cellStyle name="Normal 3 2 2 3 4 2 2 3" xfId="29492" xr:uid="{00000000-0005-0000-0000-000034730000}"/>
    <cellStyle name="Normal 3 2 2 3 4 2 3" xfId="9374" xr:uid="{00000000-0005-0000-0000-00009E240000}"/>
    <cellStyle name="Normal 3 2 2 3 4 2 3 3" xfId="24475" xr:uid="{00000000-0005-0000-0000-00009B5F0000}"/>
    <cellStyle name="Normal 3 2 2 3 4 2 5" xfId="19462" xr:uid="{00000000-0005-0000-0000-0000064C0000}"/>
    <cellStyle name="Normal 3 2 2 3 4 3" xfId="6013" xr:uid="{00000000-0005-0000-0000-00007D170000}"/>
    <cellStyle name="Normal 3 2 2 3 4 3 2" xfId="16065" xr:uid="{00000000-0005-0000-0000-0000C13E0000}"/>
    <cellStyle name="Normal 3 2 2 3 4 3 3" xfId="11045" xr:uid="{00000000-0005-0000-0000-0000252B0000}"/>
    <cellStyle name="Normal 3 2 2 3 4 3 3 3" xfId="26146" xr:uid="{00000000-0005-0000-0000-000022660000}"/>
    <cellStyle name="Normal 3 2 2 3 4 3 5" xfId="21133" xr:uid="{00000000-0005-0000-0000-00008D520000}"/>
    <cellStyle name="Normal 3 2 2 3 4 4" xfId="12723" xr:uid="{00000000-0005-0000-0000-0000B3310000}"/>
    <cellStyle name="Normal 3 2 2 3 4 4 3" xfId="27821" xr:uid="{00000000-0005-0000-0000-0000AD6C0000}"/>
    <cellStyle name="Normal 3 2 2 3 4 5" xfId="7702" xr:uid="{00000000-0005-0000-0000-0000161E0000}"/>
    <cellStyle name="Normal 3 2 2 3 4 5 3" xfId="22804" xr:uid="{00000000-0005-0000-0000-000014590000}"/>
    <cellStyle name="Normal 3 2 2 3 4 7" xfId="17791" xr:uid="{00000000-0005-0000-0000-00007F450000}"/>
    <cellStyle name="Normal 3 2 2 3 5" xfId="3484" xr:uid="{00000000-0005-0000-0000-00009C0D0000}"/>
    <cellStyle name="Normal 3 2 2 3 5 2" xfId="13558" xr:uid="{00000000-0005-0000-0000-0000F6340000}"/>
    <cellStyle name="Normal 3 2 2 3 5 2 3" xfId="28656" xr:uid="{00000000-0005-0000-0000-0000F06F0000}"/>
    <cellStyle name="Normal 3 2 2 3 5 3" xfId="8538" xr:uid="{00000000-0005-0000-0000-00005A210000}"/>
    <cellStyle name="Normal 3 2 2 3 5 3 3" xfId="23639" xr:uid="{00000000-0005-0000-0000-0000575C0000}"/>
    <cellStyle name="Normal 3 2 2 3 5 5" xfId="18626" xr:uid="{00000000-0005-0000-0000-0000C2480000}"/>
    <cellStyle name="Normal 3 2 2 3 6" xfId="5177" xr:uid="{00000000-0005-0000-0000-000039140000}"/>
    <cellStyle name="Normal 3 2 2 3 6 2" xfId="15229" xr:uid="{00000000-0005-0000-0000-00007D3B0000}"/>
    <cellStyle name="Normal 3 2 2 3 6 2 3" xfId="30327" xr:uid="{00000000-0005-0000-0000-000077760000}"/>
    <cellStyle name="Normal 3 2 2 3 6 3" xfId="10209" xr:uid="{00000000-0005-0000-0000-0000E1270000}"/>
    <cellStyle name="Normal 3 2 2 3 6 3 3" xfId="25310" xr:uid="{00000000-0005-0000-0000-0000DE620000}"/>
    <cellStyle name="Normal 3 2 2 3 6 5" xfId="20297" xr:uid="{00000000-0005-0000-0000-0000494F0000}"/>
    <cellStyle name="Normal 3 2 2 3 7" xfId="11887" xr:uid="{00000000-0005-0000-0000-00006F2E0000}"/>
    <cellStyle name="Normal 3 2 2 3 7 3" xfId="26985" xr:uid="{00000000-0005-0000-0000-000069690000}"/>
    <cellStyle name="Normal 3 2 2 3 8" xfId="6866" xr:uid="{00000000-0005-0000-0000-0000D21A0000}"/>
    <cellStyle name="Normal 3 2 2 3 8 3" xfId="21968" xr:uid="{00000000-0005-0000-0000-0000D0550000}"/>
    <cellStyle name="Normal 3 2 2 4" xfId="1891" xr:uid="{00000000-0005-0000-0000-000063070000}"/>
    <cellStyle name="Normal 3 2 2 4 2" xfId="2314" xr:uid="{00000000-0005-0000-0000-00000A090000}"/>
    <cellStyle name="Normal 3 2 2 4 2 2" xfId="3153" xr:uid="{00000000-0005-0000-0000-0000510C0000}"/>
    <cellStyle name="Normal 3 2 2 4 2 2 2" xfId="4843" xr:uid="{00000000-0005-0000-0000-0000EB120000}"/>
    <cellStyle name="Normal 3 2 2 4 2 2 2 2" xfId="14916" xr:uid="{00000000-0005-0000-0000-0000443A0000}"/>
    <cellStyle name="Normal 3 2 2 4 2 2 2 2 3" xfId="30014" xr:uid="{00000000-0005-0000-0000-00003E750000}"/>
    <cellStyle name="Normal 3 2 2 4 2 2 2 3" xfId="9896" xr:uid="{00000000-0005-0000-0000-0000A8260000}"/>
    <cellStyle name="Normal 3 2 2 4 2 2 2 3 3" xfId="24997" xr:uid="{00000000-0005-0000-0000-0000A5610000}"/>
    <cellStyle name="Normal 3 2 2 4 2 2 2 5" xfId="19984" xr:uid="{00000000-0005-0000-0000-0000104E0000}"/>
    <cellStyle name="Normal 3 2 2 4 2 2 3" xfId="6535" xr:uid="{00000000-0005-0000-0000-000087190000}"/>
    <cellStyle name="Normal 3 2 2 4 2 2 3 2" xfId="16587" xr:uid="{00000000-0005-0000-0000-0000CB400000}"/>
    <cellStyle name="Normal 3 2 2 4 2 2 3 3" xfId="11567" xr:uid="{00000000-0005-0000-0000-00002F2D0000}"/>
    <cellStyle name="Normal 3 2 2 4 2 2 3 3 3" xfId="26668" xr:uid="{00000000-0005-0000-0000-00002C680000}"/>
    <cellStyle name="Normal 3 2 2 4 2 2 3 5" xfId="21655" xr:uid="{00000000-0005-0000-0000-000097540000}"/>
    <cellStyle name="Normal 3 2 2 4 2 2 4" xfId="13245" xr:uid="{00000000-0005-0000-0000-0000BD330000}"/>
    <cellStyle name="Normal 3 2 2 4 2 2 4 3" xfId="28343" xr:uid="{00000000-0005-0000-0000-0000B76E0000}"/>
    <cellStyle name="Normal 3 2 2 4 2 2 5" xfId="8224" xr:uid="{00000000-0005-0000-0000-000020200000}"/>
    <cellStyle name="Normal 3 2 2 4 2 2 5 3" xfId="23326" xr:uid="{00000000-0005-0000-0000-00001E5B0000}"/>
    <cellStyle name="Normal 3 2 2 4 2 2 7" xfId="18313" xr:uid="{00000000-0005-0000-0000-000089470000}"/>
    <cellStyle name="Normal 3 2 2 4 2 3" xfId="4006" xr:uid="{00000000-0005-0000-0000-0000A60F0000}"/>
    <cellStyle name="Normal 3 2 2 4 2 3 2" xfId="14080" xr:uid="{00000000-0005-0000-0000-000000370000}"/>
    <cellStyle name="Normal 3 2 2 4 2 3 2 3" xfId="29178" xr:uid="{00000000-0005-0000-0000-0000FA710000}"/>
    <cellStyle name="Normal 3 2 2 4 2 3 3" xfId="9060" xr:uid="{00000000-0005-0000-0000-000064230000}"/>
    <cellStyle name="Normal 3 2 2 4 2 3 3 3" xfId="24161" xr:uid="{00000000-0005-0000-0000-0000615E0000}"/>
    <cellStyle name="Normal 3 2 2 4 2 3 5" xfId="19148" xr:uid="{00000000-0005-0000-0000-0000CC4A0000}"/>
    <cellStyle name="Normal 3 2 2 4 2 4" xfId="5699" xr:uid="{00000000-0005-0000-0000-000043160000}"/>
    <cellStyle name="Normal 3 2 2 4 2 4 2" xfId="15751" xr:uid="{00000000-0005-0000-0000-0000873D0000}"/>
    <cellStyle name="Normal 3 2 2 4 2 4 2 3" xfId="30849" xr:uid="{00000000-0005-0000-0000-000081780000}"/>
    <cellStyle name="Normal 3 2 2 4 2 4 3" xfId="10731" xr:uid="{00000000-0005-0000-0000-0000EB290000}"/>
    <cellStyle name="Normal 3 2 2 4 2 4 3 3" xfId="25832" xr:uid="{00000000-0005-0000-0000-0000E8640000}"/>
    <cellStyle name="Normal 3 2 2 4 2 4 5" xfId="20819" xr:uid="{00000000-0005-0000-0000-000053510000}"/>
    <cellStyle name="Normal 3 2 2 4 2 5" xfId="12409" xr:uid="{00000000-0005-0000-0000-000079300000}"/>
    <cellStyle name="Normal 3 2 2 4 2 5 3" xfId="27507" xr:uid="{00000000-0005-0000-0000-0000736B0000}"/>
    <cellStyle name="Normal 3 2 2 4 2 6" xfId="7388" xr:uid="{00000000-0005-0000-0000-0000DC1C0000}"/>
    <cellStyle name="Normal 3 2 2 4 2 6 3" xfId="22490" xr:uid="{00000000-0005-0000-0000-0000DA570000}"/>
    <cellStyle name="Normal 3 2 2 4 2 8" xfId="17477" xr:uid="{00000000-0005-0000-0000-000045440000}"/>
    <cellStyle name="Normal 3 2 2 4 3" xfId="2735" xr:uid="{00000000-0005-0000-0000-0000AF0A0000}"/>
    <cellStyle name="Normal 3 2 2 4 3 2" xfId="4425" xr:uid="{00000000-0005-0000-0000-000049110000}"/>
    <cellStyle name="Normal 3 2 2 4 3 2 2" xfId="14498" xr:uid="{00000000-0005-0000-0000-0000A2380000}"/>
    <cellStyle name="Normal 3 2 2 4 3 2 2 3" xfId="29596" xr:uid="{00000000-0005-0000-0000-00009C730000}"/>
    <cellStyle name="Normal 3 2 2 4 3 2 3" xfId="9478" xr:uid="{00000000-0005-0000-0000-000006250000}"/>
    <cellStyle name="Normal 3 2 2 4 3 2 3 3" xfId="24579" xr:uid="{00000000-0005-0000-0000-000003600000}"/>
    <cellStyle name="Normal 3 2 2 4 3 2 5" xfId="19566" xr:uid="{00000000-0005-0000-0000-00006E4C0000}"/>
    <cellStyle name="Normal 3 2 2 4 3 3" xfId="6117" xr:uid="{00000000-0005-0000-0000-0000E5170000}"/>
    <cellStyle name="Normal 3 2 2 4 3 3 2" xfId="16169" xr:uid="{00000000-0005-0000-0000-0000293F0000}"/>
    <cellStyle name="Normal 3 2 2 4 3 3 3" xfId="11149" xr:uid="{00000000-0005-0000-0000-00008D2B0000}"/>
    <cellStyle name="Normal 3 2 2 4 3 3 3 3" xfId="26250" xr:uid="{00000000-0005-0000-0000-00008A660000}"/>
    <cellStyle name="Normal 3 2 2 4 3 3 5" xfId="21237" xr:uid="{00000000-0005-0000-0000-0000F5520000}"/>
    <cellStyle name="Normal 3 2 2 4 3 4" xfId="12827" xr:uid="{00000000-0005-0000-0000-00001B320000}"/>
    <cellStyle name="Normal 3 2 2 4 3 4 3" xfId="27925" xr:uid="{00000000-0005-0000-0000-0000156D0000}"/>
    <cellStyle name="Normal 3 2 2 4 3 5" xfId="7806" xr:uid="{00000000-0005-0000-0000-00007E1E0000}"/>
    <cellStyle name="Normal 3 2 2 4 3 5 3" xfId="22908" xr:uid="{00000000-0005-0000-0000-00007C590000}"/>
    <cellStyle name="Normal 3 2 2 4 3 7" xfId="17895" xr:uid="{00000000-0005-0000-0000-0000E7450000}"/>
    <cellStyle name="Normal 3 2 2 4 4" xfId="3588" xr:uid="{00000000-0005-0000-0000-0000040E0000}"/>
    <cellStyle name="Normal 3 2 2 4 4 2" xfId="13662" xr:uid="{00000000-0005-0000-0000-00005E350000}"/>
    <cellStyle name="Normal 3 2 2 4 4 2 3" xfId="28760" xr:uid="{00000000-0005-0000-0000-000058700000}"/>
    <cellStyle name="Normal 3 2 2 4 4 3" xfId="8642" xr:uid="{00000000-0005-0000-0000-0000C2210000}"/>
    <cellStyle name="Normal 3 2 2 4 4 3 3" xfId="23743" xr:uid="{00000000-0005-0000-0000-0000BF5C0000}"/>
    <cellStyle name="Normal 3 2 2 4 4 5" xfId="18730" xr:uid="{00000000-0005-0000-0000-00002A490000}"/>
    <cellStyle name="Normal 3 2 2 4 5" xfId="5281" xr:uid="{00000000-0005-0000-0000-0000A1140000}"/>
    <cellStyle name="Normal 3 2 2 4 5 2" xfId="15333" xr:uid="{00000000-0005-0000-0000-0000E53B0000}"/>
    <cellStyle name="Normal 3 2 2 4 5 2 3" xfId="30431" xr:uid="{00000000-0005-0000-0000-0000DF760000}"/>
    <cellStyle name="Normal 3 2 2 4 5 3" xfId="10313" xr:uid="{00000000-0005-0000-0000-000049280000}"/>
    <cellStyle name="Normal 3 2 2 4 5 3 3" xfId="25414" xr:uid="{00000000-0005-0000-0000-000046630000}"/>
    <cellStyle name="Normal 3 2 2 4 5 5" xfId="20401" xr:uid="{00000000-0005-0000-0000-0000B14F0000}"/>
    <cellStyle name="Normal 3 2 2 4 6" xfId="11991" xr:uid="{00000000-0005-0000-0000-0000D72E0000}"/>
    <cellStyle name="Normal 3 2 2 4 6 3" xfId="27089" xr:uid="{00000000-0005-0000-0000-0000D1690000}"/>
    <cellStyle name="Normal 3 2 2 4 7" xfId="6970" xr:uid="{00000000-0005-0000-0000-00003A1B0000}"/>
    <cellStyle name="Normal 3 2 2 4 7 3" xfId="22072" xr:uid="{00000000-0005-0000-0000-000038560000}"/>
    <cellStyle name="Normal 3 2 2 4 9" xfId="17059" xr:uid="{00000000-0005-0000-0000-0000A3420000}"/>
    <cellStyle name="Normal 3 2 2 5" xfId="2104" xr:uid="{00000000-0005-0000-0000-000038080000}"/>
    <cellStyle name="Normal 3 2 2 5 2" xfId="2945" xr:uid="{00000000-0005-0000-0000-0000810B0000}"/>
    <cellStyle name="Normal 3 2 2 5 2 2" xfId="4635" xr:uid="{00000000-0005-0000-0000-00001B120000}"/>
    <cellStyle name="Normal 3 2 2 5 2 2 2" xfId="14708" xr:uid="{00000000-0005-0000-0000-000074390000}"/>
    <cellStyle name="Normal 3 2 2 5 2 2 2 3" xfId="29806" xr:uid="{00000000-0005-0000-0000-00006E740000}"/>
    <cellStyle name="Normal 3 2 2 5 2 2 3" xfId="9688" xr:uid="{00000000-0005-0000-0000-0000D8250000}"/>
    <cellStyle name="Normal 3 2 2 5 2 2 3 3" xfId="24789" xr:uid="{00000000-0005-0000-0000-0000D5600000}"/>
    <cellStyle name="Normal 3 2 2 5 2 2 5" xfId="19776" xr:uid="{00000000-0005-0000-0000-0000404D0000}"/>
    <cellStyle name="Normal 3 2 2 5 2 3" xfId="6327" xr:uid="{00000000-0005-0000-0000-0000B7180000}"/>
    <cellStyle name="Normal 3 2 2 5 2 3 2" xfId="16379" xr:uid="{00000000-0005-0000-0000-0000FB3F0000}"/>
    <cellStyle name="Normal 3 2 2 5 2 3 3" xfId="11359" xr:uid="{00000000-0005-0000-0000-00005F2C0000}"/>
    <cellStyle name="Normal 3 2 2 5 2 3 3 3" xfId="26460" xr:uid="{00000000-0005-0000-0000-00005C670000}"/>
    <cellStyle name="Normal 3 2 2 5 2 3 5" xfId="21447" xr:uid="{00000000-0005-0000-0000-0000C7530000}"/>
    <cellStyle name="Normal 3 2 2 5 2 4" xfId="13037" xr:uid="{00000000-0005-0000-0000-0000ED320000}"/>
    <cellStyle name="Normal 3 2 2 5 2 4 3" xfId="28135" xr:uid="{00000000-0005-0000-0000-0000E76D0000}"/>
    <cellStyle name="Normal 3 2 2 5 2 5" xfId="8016" xr:uid="{00000000-0005-0000-0000-0000501F0000}"/>
    <cellStyle name="Normal 3 2 2 5 2 5 3" xfId="23118" xr:uid="{00000000-0005-0000-0000-00004E5A0000}"/>
    <cellStyle name="Normal 3 2 2 5 2 7" xfId="18105" xr:uid="{00000000-0005-0000-0000-0000B9460000}"/>
    <cellStyle name="Normal 3 2 2 5 3" xfId="3798" xr:uid="{00000000-0005-0000-0000-0000D60E0000}"/>
    <cellStyle name="Normal 3 2 2 5 3 2" xfId="13872" xr:uid="{00000000-0005-0000-0000-000030360000}"/>
    <cellStyle name="Normal 3 2 2 5 3 2 3" xfId="28970" xr:uid="{00000000-0005-0000-0000-00002A710000}"/>
    <cellStyle name="Normal 3 2 2 5 3 3" xfId="8852" xr:uid="{00000000-0005-0000-0000-000094220000}"/>
    <cellStyle name="Normal 3 2 2 5 3 3 3" xfId="23953" xr:uid="{00000000-0005-0000-0000-0000915D0000}"/>
    <cellStyle name="Normal 3 2 2 5 3 5" xfId="18940" xr:uid="{00000000-0005-0000-0000-0000FC490000}"/>
    <cellStyle name="Normal 3 2 2 5 4" xfId="5491" xr:uid="{00000000-0005-0000-0000-000073150000}"/>
    <cellStyle name="Normal 3 2 2 5 4 2" xfId="15543" xr:uid="{00000000-0005-0000-0000-0000B73C0000}"/>
    <cellStyle name="Normal 3 2 2 5 4 2 3" xfId="30641" xr:uid="{00000000-0005-0000-0000-0000B1770000}"/>
    <cellStyle name="Normal 3 2 2 5 4 3" xfId="10523" xr:uid="{00000000-0005-0000-0000-00001B290000}"/>
    <cellStyle name="Normal 3 2 2 5 4 3 3" xfId="25624" xr:uid="{00000000-0005-0000-0000-000018640000}"/>
    <cellStyle name="Normal 3 2 2 5 4 5" xfId="20611" xr:uid="{00000000-0005-0000-0000-000083500000}"/>
    <cellStyle name="Normal 3 2 2 5 5" xfId="12201" xr:uid="{00000000-0005-0000-0000-0000A92F0000}"/>
    <cellStyle name="Normal 3 2 2 5 5 3" xfId="27299" xr:uid="{00000000-0005-0000-0000-0000A36A0000}"/>
    <cellStyle name="Normal 3 2 2 5 6" xfId="7180" xr:uid="{00000000-0005-0000-0000-00000C1C0000}"/>
    <cellStyle name="Normal 3 2 2 5 6 3" xfId="22282" xr:uid="{00000000-0005-0000-0000-00000A570000}"/>
    <cellStyle name="Normal 3 2 2 5 8" xfId="17269" xr:uid="{00000000-0005-0000-0000-000075430000}"/>
    <cellStyle name="Normal 3 2 2 6" xfId="2525" xr:uid="{00000000-0005-0000-0000-0000DD090000}"/>
    <cellStyle name="Normal 3 2 2 6 2" xfId="4217" xr:uid="{00000000-0005-0000-0000-000079100000}"/>
    <cellStyle name="Normal 3 2 2 6 2 2" xfId="14290" xr:uid="{00000000-0005-0000-0000-0000D2370000}"/>
    <cellStyle name="Normal 3 2 2 6 2 2 3" xfId="29388" xr:uid="{00000000-0005-0000-0000-0000CC720000}"/>
    <cellStyle name="Normal 3 2 2 6 2 3" xfId="9270" xr:uid="{00000000-0005-0000-0000-000036240000}"/>
    <cellStyle name="Normal 3 2 2 6 2 3 3" xfId="24371" xr:uid="{00000000-0005-0000-0000-0000335F0000}"/>
    <cellStyle name="Normal 3 2 2 6 2 5" xfId="19358" xr:uid="{00000000-0005-0000-0000-00009E4B0000}"/>
    <cellStyle name="Normal 3 2 2 6 3" xfId="5909" xr:uid="{00000000-0005-0000-0000-000015170000}"/>
    <cellStyle name="Normal 3 2 2 6 3 2" xfId="15961" xr:uid="{00000000-0005-0000-0000-0000593E0000}"/>
    <cellStyle name="Normal 3 2 2 6 3 3" xfId="10941" xr:uid="{00000000-0005-0000-0000-0000BD2A0000}"/>
    <cellStyle name="Normal 3 2 2 6 3 3 3" xfId="26042" xr:uid="{00000000-0005-0000-0000-0000BA650000}"/>
    <cellStyle name="Normal 3 2 2 6 3 5" xfId="21029" xr:uid="{00000000-0005-0000-0000-000025520000}"/>
    <cellStyle name="Normal 3 2 2 6 4" xfId="12619" xr:uid="{00000000-0005-0000-0000-00004B310000}"/>
    <cellStyle name="Normal 3 2 2 6 4 3" xfId="27717" xr:uid="{00000000-0005-0000-0000-0000456C0000}"/>
    <cellStyle name="Normal 3 2 2 6 5" xfId="7598" xr:uid="{00000000-0005-0000-0000-0000AE1D0000}"/>
    <cellStyle name="Normal 3 2 2 6 5 3" xfId="22700" xr:uid="{00000000-0005-0000-0000-0000AC580000}"/>
    <cellStyle name="Normal 3 2 2 6 7" xfId="17687" xr:uid="{00000000-0005-0000-0000-000017450000}"/>
    <cellStyle name="Normal 3 2 2 7" xfId="3376" xr:uid="{00000000-0005-0000-0000-0000300D0000}"/>
    <cellStyle name="Normal 3 2 2 7 2" xfId="13454" xr:uid="{00000000-0005-0000-0000-00008E340000}"/>
    <cellStyle name="Normal 3 2 2 7 2 3" xfId="28552" xr:uid="{00000000-0005-0000-0000-0000886F0000}"/>
    <cellStyle name="Normal 3 2 2 7 3" xfId="8434" xr:uid="{00000000-0005-0000-0000-0000F2200000}"/>
    <cellStyle name="Normal 3 2 2 7 3 3" xfId="23535" xr:uid="{00000000-0005-0000-0000-0000EF5B0000}"/>
    <cellStyle name="Normal 3 2 2 7 5" xfId="18522" xr:uid="{00000000-0005-0000-0000-00005A480000}"/>
    <cellStyle name="Normal 3 2 2 8" xfId="5070" xr:uid="{00000000-0005-0000-0000-0000CE130000}"/>
    <cellStyle name="Normal 3 2 2 8 2" xfId="15125" xr:uid="{00000000-0005-0000-0000-0000153B0000}"/>
    <cellStyle name="Normal 3 2 2 8 2 3" xfId="30223" xr:uid="{00000000-0005-0000-0000-00000F760000}"/>
    <cellStyle name="Normal 3 2 2 8 3" xfId="10105" xr:uid="{00000000-0005-0000-0000-000079270000}"/>
    <cellStyle name="Normal 3 2 2 8 3 3" xfId="25206" xr:uid="{00000000-0005-0000-0000-000076620000}"/>
    <cellStyle name="Normal 3 2 2 8 5" xfId="20193" xr:uid="{00000000-0005-0000-0000-0000E14E0000}"/>
    <cellStyle name="Normal 3 2 2 9" xfId="11781" xr:uid="{00000000-0005-0000-0000-0000052E0000}"/>
    <cellStyle name="Normal 3 2 2 9 3" xfId="26881" xr:uid="{00000000-0005-0000-0000-000001690000}"/>
    <cellStyle name="Normal 3 2 3" xfId="618" xr:uid="{00000000-0005-0000-0000-00006A020000}"/>
    <cellStyle name="Normal 3 2 5" xfId="953" xr:uid="{00000000-0005-0000-0000-0000B9030000}"/>
    <cellStyle name="Normal 3 3" xfId="514" xr:uid="{00000000-0005-0000-0000-000002020000}"/>
    <cellStyle name="Normal 3 3 10" xfId="6761" xr:uid="{00000000-0005-0000-0000-0000691A0000}"/>
    <cellStyle name="Normal 3 3 10 3" xfId="21865" xr:uid="{00000000-0005-0000-0000-000069550000}"/>
    <cellStyle name="Normal 3 3 11" xfId="31039" xr:uid="{443A9167-7939-4D63-8BC7-E4E6474595D3}"/>
    <cellStyle name="Normal 3 3 12" xfId="16850" xr:uid="{00000000-0005-0000-0000-0000D2410000}"/>
    <cellStyle name="Normal 3 3 14" xfId="1432" xr:uid="{00000000-0005-0000-0000-000098050000}"/>
    <cellStyle name="Normal 3 3 2" xfId="1725" xr:uid="{00000000-0005-0000-0000-0000BD060000}"/>
    <cellStyle name="Normal 3 3 2 11" xfId="16904" xr:uid="{00000000-0005-0000-0000-000008420000}"/>
    <cellStyle name="Normal 3 3 2 2" xfId="1833" xr:uid="{00000000-0005-0000-0000-000029070000}"/>
    <cellStyle name="Normal 3 3 2 2 10" xfId="17008" xr:uid="{00000000-0005-0000-0000-000070420000}"/>
    <cellStyle name="Normal 3 3 2 2 2" xfId="2050" xr:uid="{00000000-0005-0000-0000-000002080000}"/>
    <cellStyle name="Normal 3 3 2 2 2 2" xfId="2471" xr:uid="{00000000-0005-0000-0000-0000A7090000}"/>
    <cellStyle name="Normal 3 3 2 2 2 2 2" xfId="3310" xr:uid="{00000000-0005-0000-0000-0000EE0C0000}"/>
    <cellStyle name="Normal 3 3 2 2 2 2 2 2" xfId="5000" xr:uid="{00000000-0005-0000-0000-000088130000}"/>
    <cellStyle name="Normal 3 3 2 2 2 2 2 2 2" xfId="15073" xr:uid="{00000000-0005-0000-0000-0000E13A0000}"/>
    <cellStyle name="Normal 3 3 2 2 2 2 2 2 2 3" xfId="30171" xr:uid="{00000000-0005-0000-0000-0000DB750000}"/>
    <cellStyle name="Normal 3 3 2 2 2 2 2 2 3" xfId="10053" xr:uid="{00000000-0005-0000-0000-000045270000}"/>
    <cellStyle name="Normal 3 3 2 2 2 2 2 2 3 3" xfId="25154" xr:uid="{00000000-0005-0000-0000-000042620000}"/>
    <cellStyle name="Normal 3 3 2 2 2 2 2 2 5" xfId="20141" xr:uid="{00000000-0005-0000-0000-0000AD4E0000}"/>
    <cellStyle name="Normal 3 3 2 2 2 2 2 3" xfId="6692" xr:uid="{00000000-0005-0000-0000-0000241A0000}"/>
    <cellStyle name="Normal 3 3 2 2 2 2 2 3 2" xfId="16744" xr:uid="{00000000-0005-0000-0000-000068410000}"/>
    <cellStyle name="Normal 3 3 2 2 2 2 2 3 3" xfId="11724" xr:uid="{00000000-0005-0000-0000-0000CC2D0000}"/>
    <cellStyle name="Normal 3 3 2 2 2 2 2 3 3 3" xfId="26825" xr:uid="{00000000-0005-0000-0000-0000C9680000}"/>
    <cellStyle name="Normal 3 3 2 2 2 2 2 3 5" xfId="21812" xr:uid="{00000000-0005-0000-0000-000034550000}"/>
    <cellStyle name="Normal 3 3 2 2 2 2 2 4" xfId="13402" xr:uid="{00000000-0005-0000-0000-00005A340000}"/>
    <cellStyle name="Normal 3 3 2 2 2 2 2 4 3" xfId="28500" xr:uid="{00000000-0005-0000-0000-0000546F0000}"/>
    <cellStyle name="Normal 3 3 2 2 2 2 2 5" xfId="8381" xr:uid="{00000000-0005-0000-0000-0000BD200000}"/>
    <cellStyle name="Normal 3 3 2 2 2 2 2 5 3" xfId="23483" xr:uid="{00000000-0005-0000-0000-0000BB5B0000}"/>
    <cellStyle name="Normal 3 3 2 2 2 2 2 7" xfId="18470" xr:uid="{00000000-0005-0000-0000-000026480000}"/>
    <cellStyle name="Normal 3 3 2 2 2 2 3" xfId="4163" xr:uid="{00000000-0005-0000-0000-000043100000}"/>
    <cellStyle name="Normal 3 3 2 2 2 2 3 2" xfId="14237" xr:uid="{00000000-0005-0000-0000-00009D370000}"/>
    <cellStyle name="Normal 3 3 2 2 2 2 3 2 3" xfId="29335" xr:uid="{00000000-0005-0000-0000-000097720000}"/>
    <cellStyle name="Normal 3 3 2 2 2 2 3 3" xfId="9217" xr:uid="{00000000-0005-0000-0000-000001240000}"/>
    <cellStyle name="Normal 3 3 2 2 2 2 3 3 3" xfId="24318" xr:uid="{00000000-0005-0000-0000-0000FE5E0000}"/>
    <cellStyle name="Normal 3 3 2 2 2 2 3 5" xfId="19305" xr:uid="{00000000-0005-0000-0000-0000694B0000}"/>
    <cellStyle name="Normal 3 3 2 2 2 2 4" xfId="5856" xr:uid="{00000000-0005-0000-0000-0000E0160000}"/>
    <cellStyle name="Normal 3 3 2 2 2 2 4 2" xfId="15908" xr:uid="{00000000-0005-0000-0000-0000243E0000}"/>
    <cellStyle name="Normal 3 3 2 2 2 2 4 3" xfId="10888" xr:uid="{00000000-0005-0000-0000-0000882A0000}"/>
    <cellStyle name="Normal 3 3 2 2 2 2 4 3 3" xfId="25989" xr:uid="{00000000-0005-0000-0000-000085650000}"/>
    <cellStyle name="Normal 3 3 2 2 2 2 4 5" xfId="20976" xr:uid="{00000000-0005-0000-0000-0000F0510000}"/>
    <cellStyle name="Normal 3 3 2 2 2 2 5" xfId="12566" xr:uid="{00000000-0005-0000-0000-000016310000}"/>
    <cellStyle name="Normal 3 3 2 2 2 2 5 3" xfId="27664" xr:uid="{00000000-0005-0000-0000-0000106C0000}"/>
    <cellStyle name="Normal 3 3 2 2 2 2 6" xfId="7545" xr:uid="{00000000-0005-0000-0000-0000791D0000}"/>
    <cellStyle name="Normal 3 3 2 2 2 2 6 3" xfId="22647" xr:uid="{00000000-0005-0000-0000-000077580000}"/>
    <cellStyle name="Normal 3 3 2 2 2 2 8" xfId="17634" xr:uid="{00000000-0005-0000-0000-0000E2440000}"/>
    <cellStyle name="Normal 3 3 2 2 2 3" xfId="2892" xr:uid="{00000000-0005-0000-0000-00004C0B0000}"/>
    <cellStyle name="Normal 3 3 2 2 2 3 2" xfId="4582" xr:uid="{00000000-0005-0000-0000-0000E6110000}"/>
    <cellStyle name="Normal 3 3 2 2 2 3 2 2" xfId="14655" xr:uid="{00000000-0005-0000-0000-00003F390000}"/>
    <cellStyle name="Normal 3 3 2 2 2 3 2 2 3" xfId="29753" xr:uid="{00000000-0005-0000-0000-000039740000}"/>
    <cellStyle name="Normal 3 3 2 2 2 3 2 3" xfId="9635" xr:uid="{00000000-0005-0000-0000-0000A3250000}"/>
    <cellStyle name="Normal 3 3 2 2 2 3 2 3 3" xfId="24736" xr:uid="{00000000-0005-0000-0000-0000A0600000}"/>
    <cellStyle name="Normal 3 3 2 2 2 3 2 5" xfId="19723" xr:uid="{00000000-0005-0000-0000-00000B4D0000}"/>
    <cellStyle name="Normal 3 3 2 2 2 3 3" xfId="6274" xr:uid="{00000000-0005-0000-0000-000082180000}"/>
    <cellStyle name="Normal 3 3 2 2 2 3 3 2" xfId="16326" xr:uid="{00000000-0005-0000-0000-0000C63F0000}"/>
    <cellStyle name="Normal 3 3 2 2 2 3 3 3" xfId="11306" xr:uid="{00000000-0005-0000-0000-00002A2C0000}"/>
    <cellStyle name="Normal 3 3 2 2 2 3 3 3 3" xfId="26407" xr:uid="{00000000-0005-0000-0000-000027670000}"/>
    <cellStyle name="Normal 3 3 2 2 2 3 3 5" xfId="21394" xr:uid="{00000000-0005-0000-0000-000092530000}"/>
    <cellStyle name="Normal 3 3 2 2 2 3 4" xfId="12984" xr:uid="{00000000-0005-0000-0000-0000B8320000}"/>
    <cellStyle name="Normal 3 3 2 2 2 3 4 3" xfId="28082" xr:uid="{00000000-0005-0000-0000-0000B26D0000}"/>
    <cellStyle name="Normal 3 3 2 2 2 3 5" xfId="7963" xr:uid="{00000000-0005-0000-0000-00001B1F0000}"/>
    <cellStyle name="Normal 3 3 2 2 2 3 5 3" xfId="23065" xr:uid="{00000000-0005-0000-0000-0000195A0000}"/>
    <cellStyle name="Normal 3 3 2 2 2 3 7" xfId="18052" xr:uid="{00000000-0005-0000-0000-000084460000}"/>
    <cellStyle name="Normal 3 3 2 2 2 4" xfId="3745" xr:uid="{00000000-0005-0000-0000-0000A10E0000}"/>
    <cellStyle name="Normal 3 3 2 2 2 4 2" xfId="13819" xr:uid="{00000000-0005-0000-0000-0000FB350000}"/>
    <cellStyle name="Normal 3 3 2 2 2 4 2 3" xfId="28917" xr:uid="{00000000-0005-0000-0000-0000F5700000}"/>
    <cellStyle name="Normal 3 3 2 2 2 4 3" xfId="8799" xr:uid="{00000000-0005-0000-0000-00005F220000}"/>
    <cellStyle name="Normal 3 3 2 2 2 4 3 3" xfId="23900" xr:uid="{00000000-0005-0000-0000-00005C5D0000}"/>
    <cellStyle name="Normal 3 3 2 2 2 4 5" xfId="18887" xr:uid="{00000000-0005-0000-0000-0000C7490000}"/>
    <cellStyle name="Normal 3 3 2 2 2 5" xfId="5438" xr:uid="{00000000-0005-0000-0000-00003E150000}"/>
    <cellStyle name="Normal 3 3 2 2 2 5 2" xfId="15490" xr:uid="{00000000-0005-0000-0000-0000823C0000}"/>
    <cellStyle name="Normal 3 3 2 2 2 5 2 3" xfId="30588" xr:uid="{00000000-0005-0000-0000-00007C770000}"/>
    <cellStyle name="Normal 3 3 2 2 2 5 3" xfId="10470" xr:uid="{00000000-0005-0000-0000-0000E6280000}"/>
    <cellStyle name="Normal 3 3 2 2 2 5 3 3" xfId="25571" xr:uid="{00000000-0005-0000-0000-0000E3630000}"/>
    <cellStyle name="Normal 3 3 2 2 2 5 5" xfId="20558" xr:uid="{00000000-0005-0000-0000-00004E500000}"/>
    <cellStyle name="Normal 3 3 2 2 2 6" xfId="12148" xr:uid="{00000000-0005-0000-0000-0000742F0000}"/>
    <cellStyle name="Normal 3 3 2 2 2 6 3" xfId="27246" xr:uid="{00000000-0005-0000-0000-00006E6A0000}"/>
    <cellStyle name="Normal 3 3 2 2 2 7" xfId="7127" xr:uid="{00000000-0005-0000-0000-0000D71B0000}"/>
    <cellStyle name="Normal 3 3 2 2 2 7 3" xfId="22229" xr:uid="{00000000-0005-0000-0000-0000D5560000}"/>
    <cellStyle name="Normal 3 3 2 2 2 9" xfId="17216" xr:uid="{00000000-0005-0000-0000-000040430000}"/>
    <cellStyle name="Normal 3 3 2 2 3" xfId="2263" xr:uid="{00000000-0005-0000-0000-0000D7080000}"/>
    <cellStyle name="Normal 3 3 2 2 3 2" xfId="3102" xr:uid="{00000000-0005-0000-0000-00001E0C0000}"/>
    <cellStyle name="Normal 3 3 2 2 3 2 2" xfId="4792" xr:uid="{00000000-0005-0000-0000-0000B8120000}"/>
    <cellStyle name="Normal 3 3 2 2 3 2 2 2" xfId="14865" xr:uid="{00000000-0005-0000-0000-0000113A0000}"/>
    <cellStyle name="Normal 3 3 2 2 3 2 2 2 3" xfId="29963" xr:uid="{00000000-0005-0000-0000-00000B750000}"/>
    <cellStyle name="Normal 3 3 2 2 3 2 2 3" xfId="9845" xr:uid="{00000000-0005-0000-0000-000075260000}"/>
    <cellStyle name="Normal 3 3 2 2 3 2 2 3 3" xfId="24946" xr:uid="{00000000-0005-0000-0000-000072610000}"/>
    <cellStyle name="Normal 3 3 2 2 3 2 2 5" xfId="19933" xr:uid="{00000000-0005-0000-0000-0000DD4D0000}"/>
    <cellStyle name="Normal 3 3 2 2 3 2 3" xfId="6484" xr:uid="{00000000-0005-0000-0000-000054190000}"/>
    <cellStyle name="Normal 3 3 2 2 3 2 3 2" xfId="16536" xr:uid="{00000000-0005-0000-0000-000098400000}"/>
    <cellStyle name="Normal 3 3 2 2 3 2 3 3" xfId="11516" xr:uid="{00000000-0005-0000-0000-0000FC2C0000}"/>
    <cellStyle name="Normal 3 3 2 2 3 2 3 3 3" xfId="26617" xr:uid="{00000000-0005-0000-0000-0000F9670000}"/>
    <cellStyle name="Normal 3 3 2 2 3 2 3 5" xfId="21604" xr:uid="{00000000-0005-0000-0000-000064540000}"/>
    <cellStyle name="Normal 3 3 2 2 3 2 4" xfId="13194" xr:uid="{00000000-0005-0000-0000-00008A330000}"/>
    <cellStyle name="Normal 3 3 2 2 3 2 4 3" xfId="28292" xr:uid="{00000000-0005-0000-0000-0000846E0000}"/>
    <cellStyle name="Normal 3 3 2 2 3 2 5" xfId="8173" xr:uid="{00000000-0005-0000-0000-0000ED1F0000}"/>
    <cellStyle name="Normal 3 3 2 2 3 2 5 3" xfId="23275" xr:uid="{00000000-0005-0000-0000-0000EB5A0000}"/>
    <cellStyle name="Normal 3 3 2 2 3 2 7" xfId="18262" xr:uid="{00000000-0005-0000-0000-000056470000}"/>
    <cellStyle name="Normal 3 3 2 2 3 3" xfId="3955" xr:uid="{00000000-0005-0000-0000-0000730F0000}"/>
    <cellStyle name="Normal 3 3 2 2 3 3 2" xfId="14029" xr:uid="{00000000-0005-0000-0000-0000CD360000}"/>
    <cellStyle name="Normal 3 3 2 2 3 3 2 3" xfId="29127" xr:uid="{00000000-0005-0000-0000-0000C7710000}"/>
    <cellStyle name="Normal 3 3 2 2 3 3 3" xfId="9009" xr:uid="{00000000-0005-0000-0000-000031230000}"/>
    <cellStyle name="Normal 3 3 2 2 3 3 3 3" xfId="24110" xr:uid="{00000000-0005-0000-0000-00002E5E0000}"/>
    <cellStyle name="Normal 3 3 2 2 3 3 5" xfId="19097" xr:uid="{00000000-0005-0000-0000-0000994A0000}"/>
    <cellStyle name="Normal 3 3 2 2 3 4" xfId="5648" xr:uid="{00000000-0005-0000-0000-000010160000}"/>
    <cellStyle name="Normal 3 3 2 2 3 4 2" xfId="15700" xr:uid="{00000000-0005-0000-0000-0000543D0000}"/>
    <cellStyle name="Normal 3 3 2 2 3 4 2 3" xfId="30798" xr:uid="{00000000-0005-0000-0000-00004E780000}"/>
    <cellStyle name="Normal 3 3 2 2 3 4 3" xfId="10680" xr:uid="{00000000-0005-0000-0000-0000B8290000}"/>
    <cellStyle name="Normal 3 3 2 2 3 4 3 3" xfId="25781" xr:uid="{00000000-0005-0000-0000-0000B5640000}"/>
    <cellStyle name="Normal 3 3 2 2 3 4 5" xfId="20768" xr:uid="{00000000-0005-0000-0000-000020510000}"/>
    <cellStyle name="Normal 3 3 2 2 3 5" xfId="12358" xr:uid="{00000000-0005-0000-0000-000046300000}"/>
    <cellStyle name="Normal 3 3 2 2 3 5 3" xfId="27456" xr:uid="{00000000-0005-0000-0000-0000406B0000}"/>
    <cellStyle name="Normal 3 3 2 2 3 6" xfId="7337" xr:uid="{00000000-0005-0000-0000-0000A91C0000}"/>
    <cellStyle name="Normal 3 3 2 2 3 6 3" xfId="22439" xr:uid="{00000000-0005-0000-0000-0000A7570000}"/>
    <cellStyle name="Normal 3 3 2 2 3 8" xfId="17426" xr:uid="{00000000-0005-0000-0000-000012440000}"/>
    <cellStyle name="Normal 3 3 2 2 4" xfId="2684" xr:uid="{00000000-0005-0000-0000-00007C0A0000}"/>
    <cellStyle name="Normal 3 3 2 2 4 2" xfId="4374" xr:uid="{00000000-0005-0000-0000-000016110000}"/>
    <cellStyle name="Normal 3 3 2 2 4 2 2" xfId="14447" xr:uid="{00000000-0005-0000-0000-00006F380000}"/>
    <cellStyle name="Normal 3 3 2 2 4 2 2 3" xfId="29545" xr:uid="{00000000-0005-0000-0000-000069730000}"/>
    <cellStyle name="Normal 3 3 2 2 4 2 3" xfId="9427" xr:uid="{00000000-0005-0000-0000-0000D3240000}"/>
    <cellStyle name="Normal 3 3 2 2 4 2 3 3" xfId="24528" xr:uid="{00000000-0005-0000-0000-0000D05F0000}"/>
    <cellStyle name="Normal 3 3 2 2 4 2 5" xfId="19515" xr:uid="{00000000-0005-0000-0000-00003B4C0000}"/>
    <cellStyle name="Normal 3 3 2 2 4 3" xfId="6066" xr:uid="{00000000-0005-0000-0000-0000B2170000}"/>
    <cellStyle name="Normal 3 3 2 2 4 3 2" xfId="16118" xr:uid="{00000000-0005-0000-0000-0000F63E0000}"/>
    <cellStyle name="Normal 3 3 2 2 4 3 3" xfId="11098" xr:uid="{00000000-0005-0000-0000-00005A2B0000}"/>
    <cellStyle name="Normal 3 3 2 2 4 3 3 3" xfId="26199" xr:uid="{00000000-0005-0000-0000-000057660000}"/>
    <cellStyle name="Normal 3 3 2 2 4 3 5" xfId="21186" xr:uid="{00000000-0005-0000-0000-0000C2520000}"/>
    <cellStyle name="Normal 3 3 2 2 4 4" xfId="12776" xr:uid="{00000000-0005-0000-0000-0000E8310000}"/>
    <cellStyle name="Normal 3 3 2 2 4 4 3" xfId="27874" xr:uid="{00000000-0005-0000-0000-0000E26C0000}"/>
    <cellStyle name="Normal 3 3 2 2 4 5" xfId="7755" xr:uid="{00000000-0005-0000-0000-00004B1E0000}"/>
    <cellStyle name="Normal 3 3 2 2 4 5 3" xfId="22857" xr:uid="{00000000-0005-0000-0000-000049590000}"/>
    <cellStyle name="Normal 3 3 2 2 4 7" xfId="17844" xr:uid="{00000000-0005-0000-0000-0000B4450000}"/>
    <cellStyle name="Normal 3 3 2 2 5" xfId="3537" xr:uid="{00000000-0005-0000-0000-0000D10D0000}"/>
    <cellStyle name="Normal 3 3 2 2 5 2" xfId="13611" xr:uid="{00000000-0005-0000-0000-00002B350000}"/>
    <cellStyle name="Normal 3 3 2 2 5 2 3" xfId="28709" xr:uid="{00000000-0005-0000-0000-000025700000}"/>
    <cellStyle name="Normal 3 3 2 2 5 3" xfId="8591" xr:uid="{00000000-0005-0000-0000-00008F210000}"/>
    <cellStyle name="Normal 3 3 2 2 5 3 3" xfId="23692" xr:uid="{00000000-0005-0000-0000-00008C5C0000}"/>
    <cellStyle name="Normal 3 3 2 2 5 5" xfId="18679" xr:uid="{00000000-0005-0000-0000-0000F7480000}"/>
    <cellStyle name="Normal 3 3 2 2 6" xfId="5230" xr:uid="{00000000-0005-0000-0000-00006E140000}"/>
    <cellStyle name="Normal 3 3 2 2 6 2" xfId="15282" xr:uid="{00000000-0005-0000-0000-0000B23B0000}"/>
    <cellStyle name="Normal 3 3 2 2 6 2 3" xfId="30380" xr:uid="{00000000-0005-0000-0000-0000AC760000}"/>
    <cellStyle name="Normal 3 3 2 2 6 3" xfId="10262" xr:uid="{00000000-0005-0000-0000-000016280000}"/>
    <cellStyle name="Normal 3 3 2 2 6 3 3" xfId="25363" xr:uid="{00000000-0005-0000-0000-000013630000}"/>
    <cellStyle name="Normal 3 3 2 2 6 5" xfId="20350" xr:uid="{00000000-0005-0000-0000-00007E4F0000}"/>
    <cellStyle name="Normal 3 3 2 2 7" xfId="11940" xr:uid="{00000000-0005-0000-0000-0000A42E0000}"/>
    <cellStyle name="Normal 3 3 2 2 7 3" xfId="27038" xr:uid="{00000000-0005-0000-0000-00009E690000}"/>
    <cellStyle name="Normal 3 3 2 2 8" xfId="6919" xr:uid="{00000000-0005-0000-0000-0000071B0000}"/>
    <cellStyle name="Normal 3 3 2 2 8 3" xfId="22021" xr:uid="{00000000-0005-0000-0000-000005560000}"/>
    <cellStyle name="Normal 3 3 2 3" xfId="1946" xr:uid="{00000000-0005-0000-0000-00009A070000}"/>
    <cellStyle name="Normal 3 3 2 3 2" xfId="2367" xr:uid="{00000000-0005-0000-0000-00003F090000}"/>
    <cellStyle name="Normal 3 3 2 3 2 2" xfId="3206" xr:uid="{00000000-0005-0000-0000-0000860C0000}"/>
    <cellStyle name="Normal 3 3 2 3 2 2 2" xfId="4896" xr:uid="{00000000-0005-0000-0000-000020130000}"/>
    <cellStyle name="Normal 3 3 2 3 2 2 2 2" xfId="14969" xr:uid="{00000000-0005-0000-0000-0000793A0000}"/>
    <cellStyle name="Normal 3 3 2 3 2 2 2 2 3" xfId="30067" xr:uid="{00000000-0005-0000-0000-000073750000}"/>
    <cellStyle name="Normal 3 3 2 3 2 2 2 3" xfId="9949" xr:uid="{00000000-0005-0000-0000-0000DD260000}"/>
    <cellStyle name="Normal 3 3 2 3 2 2 2 3 3" xfId="25050" xr:uid="{00000000-0005-0000-0000-0000DA610000}"/>
    <cellStyle name="Normal 3 3 2 3 2 2 2 5" xfId="20037" xr:uid="{00000000-0005-0000-0000-0000454E0000}"/>
    <cellStyle name="Normal 3 3 2 3 2 2 3" xfId="6588" xr:uid="{00000000-0005-0000-0000-0000BC190000}"/>
    <cellStyle name="Normal 3 3 2 3 2 2 3 2" xfId="16640" xr:uid="{00000000-0005-0000-0000-000000410000}"/>
    <cellStyle name="Normal 3 3 2 3 2 2 3 3" xfId="11620" xr:uid="{00000000-0005-0000-0000-0000642D0000}"/>
    <cellStyle name="Normal 3 3 2 3 2 2 3 3 3" xfId="26721" xr:uid="{00000000-0005-0000-0000-000061680000}"/>
    <cellStyle name="Normal 3 3 2 3 2 2 3 5" xfId="21708" xr:uid="{00000000-0005-0000-0000-0000CC540000}"/>
    <cellStyle name="Normal 3 3 2 3 2 2 4" xfId="13298" xr:uid="{00000000-0005-0000-0000-0000F2330000}"/>
    <cellStyle name="Normal 3 3 2 3 2 2 4 3" xfId="28396" xr:uid="{00000000-0005-0000-0000-0000EC6E0000}"/>
    <cellStyle name="Normal 3 3 2 3 2 2 5" xfId="8277" xr:uid="{00000000-0005-0000-0000-000055200000}"/>
    <cellStyle name="Normal 3 3 2 3 2 2 5 3" xfId="23379" xr:uid="{00000000-0005-0000-0000-0000535B0000}"/>
    <cellStyle name="Normal 3 3 2 3 2 2 7" xfId="18366" xr:uid="{00000000-0005-0000-0000-0000BE470000}"/>
    <cellStyle name="Normal 3 3 2 3 2 3" xfId="4059" xr:uid="{00000000-0005-0000-0000-0000DB0F0000}"/>
    <cellStyle name="Normal 3 3 2 3 2 3 2" xfId="14133" xr:uid="{00000000-0005-0000-0000-000035370000}"/>
    <cellStyle name="Normal 3 3 2 3 2 3 2 3" xfId="29231" xr:uid="{00000000-0005-0000-0000-00002F720000}"/>
    <cellStyle name="Normal 3 3 2 3 2 3 3" xfId="9113" xr:uid="{00000000-0005-0000-0000-000099230000}"/>
    <cellStyle name="Normal 3 3 2 3 2 3 3 3" xfId="24214" xr:uid="{00000000-0005-0000-0000-0000965E0000}"/>
    <cellStyle name="Normal 3 3 2 3 2 3 5" xfId="19201" xr:uid="{00000000-0005-0000-0000-0000014B0000}"/>
    <cellStyle name="Normal 3 3 2 3 2 4" xfId="5752" xr:uid="{00000000-0005-0000-0000-000078160000}"/>
    <cellStyle name="Normal 3 3 2 3 2 4 2" xfId="15804" xr:uid="{00000000-0005-0000-0000-0000BC3D0000}"/>
    <cellStyle name="Normal 3 3 2 3 2 4 2 3" xfId="30902" xr:uid="{00000000-0005-0000-0000-0000B6780000}"/>
    <cellStyle name="Normal 3 3 2 3 2 4 3" xfId="10784" xr:uid="{00000000-0005-0000-0000-0000202A0000}"/>
    <cellStyle name="Normal 3 3 2 3 2 4 3 3" xfId="25885" xr:uid="{00000000-0005-0000-0000-00001D650000}"/>
    <cellStyle name="Normal 3 3 2 3 2 4 5" xfId="20872" xr:uid="{00000000-0005-0000-0000-000088510000}"/>
    <cellStyle name="Normal 3 3 2 3 2 5" xfId="12462" xr:uid="{00000000-0005-0000-0000-0000AE300000}"/>
    <cellStyle name="Normal 3 3 2 3 2 5 3" xfId="27560" xr:uid="{00000000-0005-0000-0000-0000A86B0000}"/>
    <cellStyle name="Normal 3 3 2 3 2 6" xfId="7441" xr:uid="{00000000-0005-0000-0000-0000111D0000}"/>
    <cellStyle name="Normal 3 3 2 3 2 6 3" xfId="22543" xr:uid="{00000000-0005-0000-0000-00000F580000}"/>
    <cellStyle name="Normal 3 3 2 3 2 8" xfId="17530" xr:uid="{00000000-0005-0000-0000-00007A440000}"/>
    <cellStyle name="Normal 3 3 2 3 3" xfId="2788" xr:uid="{00000000-0005-0000-0000-0000E40A0000}"/>
    <cellStyle name="Normal 3 3 2 3 3 2" xfId="4478" xr:uid="{00000000-0005-0000-0000-00007E110000}"/>
    <cellStyle name="Normal 3 3 2 3 3 2 2" xfId="14551" xr:uid="{00000000-0005-0000-0000-0000D7380000}"/>
    <cellStyle name="Normal 3 3 2 3 3 2 2 3" xfId="29649" xr:uid="{00000000-0005-0000-0000-0000D1730000}"/>
    <cellStyle name="Normal 3 3 2 3 3 2 3" xfId="9531" xr:uid="{00000000-0005-0000-0000-00003B250000}"/>
    <cellStyle name="Normal 3 3 2 3 3 2 3 3" xfId="24632" xr:uid="{00000000-0005-0000-0000-000038600000}"/>
    <cellStyle name="Normal 3 3 2 3 3 2 5" xfId="19619" xr:uid="{00000000-0005-0000-0000-0000A34C0000}"/>
    <cellStyle name="Normal 3 3 2 3 3 3" xfId="6170" xr:uid="{00000000-0005-0000-0000-00001A180000}"/>
    <cellStyle name="Normal 3 3 2 3 3 3 2" xfId="16222" xr:uid="{00000000-0005-0000-0000-00005E3F0000}"/>
    <cellStyle name="Normal 3 3 2 3 3 3 3" xfId="11202" xr:uid="{00000000-0005-0000-0000-0000C22B0000}"/>
    <cellStyle name="Normal 3 3 2 3 3 3 3 3" xfId="26303" xr:uid="{00000000-0005-0000-0000-0000BF660000}"/>
    <cellStyle name="Normal 3 3 2 3 3 3 5" xfId="21290" xr:uid="{00000000-0005-0000-0000-00002A530000}"/>
    <cellStyle name="Normal 3 3 2 3 3 4" xfId="12880" xr:uid="{00000000-0005-0000-0000-000050320000}"/>
    <cellStyle name="Normal 3 3 2 3 3 4 3" xfId="27978" xr:uid="{00000000-0005-0000-0000-00004A6D0000}"/>
    <cellStyle name="Normal 3 3 2 3 3 5" xfId="7859" xr:uid="{00000000-0005-0000-0000-0000B31E0000}"/>
    <cellStyle name="Normal 3 3 2 3 3 5 3" xfId="22961" xr:uid="{00000000-0005-0000-0000-0000B1590000}"/>
    <cellStyle name="Normal 3 3 2 3 3 7" xfId="17948" xr:uid="{00000000-0005-0000-0000-00001C460000}"/>
    <cellStyle name="Normal 3 3 2 3 4" xfId="3641" xr:uid="{00000000-0005-0000-0000-0000390E0000}"/>
    <cellStyle name="Normal 3 3 2 3 4 2" xfId="13715" xr:uid="{00000000-0005-0000-0000-000093350000}"/>
    <cellStyle name="Normal 3 3 2 3 4 2 3" xfId="28813" xr:uid="{00000000-0005-0000-0000-00008D700000}"/>
    <cellStyle name="Normal 3 3 2 3 4 3" xfId="8695" xr:uid="{00000000-0005-0000-0000-0000F7210000}"/>
    <cellStyle name="Normal 3 3 2 3 4 3 3" xfId="23796" xr:uid="{00000000-0005-0000-0000-0000F45C0000}"/>
    <cellStyle name="Normal 3 3 2 3 4 5" xfId="18783" xr:uid="{00000000-0005-0000-0000-00005F490000}"/>
    <cellStyle name="Normal 3 3 2 3 5" xfId="5334" xr:uid="{00000000-0005-0000-0000-0000D6140000}"/>
    <cellStyle name="Normal 3 3 2 3 5 2" xfId="15386" xr:uid="{00000000-0005-0000-0000-00001A3C0000}"/>
    <cellStyle name="Normal 3 3 2 3 5 2 3" xfId="30484" xr:uid="{00000000-0005-0000-0000-000014770000}"/>
    <cellStyle name="Normal 3 3 2 3 5 3" xfId="10366" xr:uid="{00000000-0005-0000-0000-00007E280000}"/>
    <cellStyle name="Normal 3 3 2 3 5 3 3" xfId="25467" xr:uid="{00000000-0005-0000-0000-00007B630000}"/>
    <cellStyle name="Normal 3 3 2 3 5 5" xfId="20454" xr:uid="{00000000-0005-0000-0000-0000E64F0000}"/>
    <cellStyle name="Normal 3 3 2 3 6" xfId="12044" xr:uid="{00000000-0005-0000-0000-00000C2F0000}"/>
    <cellStyle name="Normal 3 3 2 3 6 3" xfId="27142" xr:uid="{00000000-0005-0000-0000-0000066A0000}"/>
    <cellStyle name="Normal 3 3 2 3 7" xfId="7023" xr:uid="{00000000-0005-0000-0000-00006F1B0000}"/>
    <cellStyle name="Normal 3 3 2 3 7 3" xfId="22125" xr:uid="{00000000-0005-0000-0000-00006D560000}"/>
    <cellStyle name="Normal 3 3 2 3 9" xfId="17112" xr:uid="{00000000-0005-0000-0000-0000D8420000}"/>
    <cellStyle name="Normal 3 3 2 4" xfId="2159" xr:uid="{00000000-0005-0000-0000-00006F080000}"/>
    <cellStyle name="Normal 3 3 2 4 2" xfId="2998" xr:uid="{00000000-0005-0000-0000-0000B60B0000}"/>
    <cellStyle name="Normal 3 3 2 4 2 2" xfId="4688" xr:uid="{00000000-0005-0000-0000-000050120000}"/>
    <cellStyle name="Normal 3 3 2 4 2 2 2" xfId="14761" xr:uid="{00000000-0005-0000-0000-0000A9390000}"/>
    <cellStyle name="Normal 3 3 2 4 2 2 2 3" xfId="29859" xr:uid="{00000000-0005-0000-0000-0000A3740000}"/>
    <cellStyle name="Normal 3 3 2 4 2 2 3" xfId="9741" xr:uid="{00000000-0005-0000-0000-00000D260000}"/>
    <cellStyle name="Normal 3 3 2 4 2 2 3 3" xfId="24842" xr:uid="{00000000-0005-0000-0000-00000A610000}"/>
    <cellStyle name="Normal 3 3 2 4 2 2 5" xfId="19829" xr:uid="{00000000-0005-0000-0000-0000754D0000}"/>
    <cellStyle name="Normal 3 3 2 4 2 3" xfId="6380" xr:uid="{00000000-0005-0000-0000-0000EC180000}"/>
    <cellStyle name="Normal 3 3 2 4 2 3 2" xfId="16432" xr:uid="{00000000-0005-0000-0000-000030400000}"/>
    <cellStyle name="Normal 3 3 2 4 2 3 3" xfId="11412" xr:uid="{00000000-0005-0000-0000-0000942C0000}"/>
    <cellStyle name="Normal 3 3 2 4 2 3 3 3" xfId="26513" xr:uid="{00000000-0005-0000-0000-000091670000}"/>
    <cellStyle name="Normal 3 3 2 4 2 3 5" xfId="21500" xr:uid="{00000000-0005-0000-0000-0000FC530000}"/>
    <cellStyle name="Normal 3 3 2 4 2 4" xfId="13090" xr:uid="{00000000-0005-0000-0000-000022330000}"/>
    <cellStyle name="Normal 3 3 2 4 2 4 3" xfId="28188" xr:uid="{00000000-0005-0000-0000-00001C6E0000}"/>
    <cellStyle name="Normal 3 3 2 4 2 5" xfId="8069" xr:uid="{00000000-0005-0000-0000-0000851F0000}"/>
    <cellStyle name="Normal 3 3 2 4 2 5 3" xfId="23171" xr:uid="{00000000-0005-0000-0000-0000835A0000}"/>
    <cellStyle name="Normal 3 3 2 4 2 7" xfId="18158" xr:uid="{00000000-0005-0000-0000-0000EE460000}"/>
    <cellStyle name="Normal 3 3 2 4 3" xfId="3851" xr:uid="{00000000-0005-0000-0000-00000B0F0000}"/>
    <cellStyle name="Normal 3 3 2 4 3 2" xfId="13925" xr:uid="{00000000-0005-0000-0000-000065360000}"/>
    <cellStyle name="Normal 3 3 2 4 3 2 3" xfId="29023" xr:uid="{00000000-0005-0000-0000-00005F710000}"/>
    <cellStyle name="Normal 3 3 2 4 3 3" xfId="8905" xr:uid="{00000000-0005-0000-0000-0000C9220000}"/>
    <cellStyle name="Normal 3 3 2 4 3 3 3" xfId="24006" xr:uid="{00000000-0005-0000-0000-0000C65D0000}"/>
    <cellStyle name="Normal 3 3 2 4 3 5" xfId="18993" xr:uid="{00000000-0005-0000-0000-0000314A0000}"/>
    <cellStyle name="Normal 3 3 2 4 4" xfId="5544" xr:uid="{00000000-0005-0000-0000-0000A8150000}"/>
    <cellStyle name="Normal 3 3 2 4 4 2" xfId="15596" xr:uid="{00000000-0005-0000-0000-0000EC3C0000}"/>
    <cellStyle name="Normal 3 3 2 4 4 2 3" xfId="30694" xr:uid="{00000000-0005-0000-0000-0000E6770000}"/>
    <cellStyle name="Normal 3 3 2 4 4 3" xfId="10576" xr:uid="{00000000-0005-0000-0000-000050290000}"/>
    <cellStyle name="Normal 3 3 2 4 4 3 3" xfId="25677" xr:uid="{00000000-0005-0000-0000-00004D640000}"/>
    <cellStyle name="Normal 3 3 2 4 4 5" xfId="20664" xr:uid="{00000000-0005-0000-0000-0000B8500000}"/>
    <cellStyle name="Normal 3 3 2 4 5" xfId="12254" xr:uid="{00000000-0005-0000-0000-0000DE2F0000}"/>
    <cellStyle name="Normal 3 3 2 4 5 3" xfId="27352" xr:uid="{00000000-0005-0000-0000-0000D86A0000}"/>
    <cellStyle name="Normal 3 3 2 4 6" xfId="7233" xr:uid="{00000000-0005-0000-0000-0000411C0000}"/>
    <cellStyle name="Normal 3 3 2 4 6 3" xfId="22335" xr:uid="{00000000-0005-0000-0000-00003F570000}"/>
    <cellStyle name="Normal 3 3 2 4 8" xfId="17322" xr:uid="{00000000-0005-0000-0000-0000AA430000}"/>
    <cellStyle name="Normal 3 3 2 5" xfId="2580" xr:uid="{00000000-0005-0000-0000-0000140A0000}"/>
    <cellStyle name="Normal 3 3 2 5 2" xfId="4270" xr:uid="{00000000-0005-0000-0000-0000AE100000}"/>
    <cellStyle name="Normal 3 3 2 5 2 2" xfId="14343" xr:uid="{00000000-0005-0000-0000-000007380000}"/>
    <cellStyle name="Normal 3 3 2 5 2 2 3" xfId="29441" xr:uid="{00000000-0005-0000-0000-000001730000}"/>
    <cellStyle name="Normal 3 3 2 5 2 3" xfId="9323" xr:uid="{00000000-0005-0000-0000-00006B240000}"/>
    <cellStyle name="Normal 3 3 2 5 2 3 3" xfId="24424" xr:uid="{00000000-0005-0000-0000-0000685F0000}"/>
    <cellStyle name="Normal 3 3 2 5 2 5" xfId="19411" xr:uid="{00000000-0005-0000-0000-0000D34B0000}"/>
    <cellStyle name="Normal 3 3 2 5 3" xfId="5962" xr:uid="{00000000-0005-0000-0000-00004A170000}"/>
    <cellStyle name="Normal 3 3 2 5 3 2" xfId="16014" xr:uid="{00000000-0005-0000-0000-00008E3E0000}"/>
    <cellStyle name="Normal 3 3 2 5 3 3" xfId="10994" xr:uid="{00000000-0005-0000-0000-0000F22A0000}"/>
    <cellStyle name="Normal 3 3 2 5 3 3 3" xfId="26095" xr:uid="{00000000-0005-0000-0000-0000EF650000}"/>
    <cellStyle name="Normal 3 3 2 5 3 5" xfId="21082" xr:uid="{00000000-0005-0000-0000-00005A520000}"/>
    <cellStyle name="Normal 3 3 2 5 4" xfId="12672" xr:uid="{00000000-0005-0000-0000-000080310000}"/>
    <cellStyle name="Normal 3 3 2 5 4 3" xfId="27770" xr:uid="{00000000-0005-0000-0000-00007A6C0000}"/>
    <cellStyle name="Normal 3 3 2 5 5" xfId="7651" xr:uid="{00000000-0005-0000-0000-0000E31D0000}"/>
    <cellStyle name="Normal 3 3 2 5 5 3" xfId="22753" xr:uid="{00000000-0005-0000-0000-0000E1580000}"/>
    <cellStyle name="Normal 3 3 2 5 7" xfId="17740" xr:uid="{00000000-0005-0000-0000-00004C450000}"/>
    <cellStyle name="Normal 3 3 2 6" xfId="3433" xr:uid="{00000000-0005-0000-0000-0000690D0000}"/>
    <cellStyle name="Normal 3 3 2 6 2" xfId="13507" xr:uid="{00000000-0005-0000-0000-0000C3340000}"/>
    <cellStyle name="Normal 3 3 2 6 2 3" xfId="28605" xr:uid="{00000000-0005-0000-0000-0000BD6F0000}"/>
    <cellStyle name="Normal 3 3 2 6 3" xfId="8487" xr:uid="{00000000-0005-0000-0000-000027210000}"/>
    <cellStyle name="Normal 3 3 2 6 3 3" xfId="23588" xr:uid="{00000000-0005-0000-0000-0000245C0000}"/>
    <cellStyle name="Normal 3 3 2 6 5" xfId="18575" xr:uid="{00000000-0005-0000-0000-00008F480000}"/>
    <cellStyle name="Normal 3 3 2 7" xfId="5126" xr:uid="{00000000-0005-0000-0000-000006140000}"/>
    <cellStyle name="Normal 3 3 2 7 2" xfId="15178" xr:uid="{00000000-0005-0000-0000-00004A3B0000}"/>
    <cellStyle name="Normal 3 3 2 7 2 3" xfId="30276" xr:uid="{00000000-0005-0000-0000-000044760000}"/>
    <cellStyle name="Normal 3 3 2 7 3" xfId="10158" xr:uid="{00000000-0005-0000-0000-0000AE270000}"/>
    <cellStyle name="Normal 3 3 2 7 3 3" xfId="25259" xr:uid="{00000000-0005-0000-0000-0000AB620000}"/>
    <cellStyle name="Normal 3 3 2 7 5" xfId="20246" xr:uid="{00000000-0005-0000-0000-0000164F0000}"/>
    <cellStyle name="Normal 3 3 2 8" xfId="11836" xr:uid="{00000000-0005-0000-0000-00003C2E0000}"/>
    <cellStyle name="Normal 3 3 2 8 3" xfId="26934" xr:uid="{00000000-0005-0000-0000-000036690000}"/>
    <cellStyle name="Normal 3 3 2 9" xfId="6815" xr:uid="{00000000-0005-0000-0000-00009F1A0000}"/>
    <cellStyle name="Normal 3 3 2 9 3" xfId="21917" xr:uid="{00000000-0005-0000-0000-00009D550000}"/>
    <cellStyle name="Normal 3 3 3" xfId="1779" xr:uid="{00000000-0005-0000-0000-0000F3060000}"/>
    <cellStyle name="Normal 3 3 3 10" xfId="16956" xr:uid="{00000000-0005-0000-0000-00003C420000}"/>
    <cellStyle name="Normal 3 3 3 2" xfId="1998" xr:uid="{00000000-0005-0000-0000-0000CE070000}"/>
    <cellStyle name="Normal 3 3 3 2 2" xfId="2419" xr:uid="{00000000-0005-0000-0000-000073090000}"/>
    <cellStyle name="Normal 3 3 3 2 2 2" xfId="3258" xr:uid="{00000000-0005-0000-0000-0000BA0C0000}"/>
    <cellStyle name="Normal 3 3 3 2 2 2 2" xfId="4948" xr:uid="{00000000-0005-0000-0000-000054130000}"/>
    <cellStyle name="Normal 3 3 3 2 2 2 2 2" xfId="15021" xr:uid="{00000000-0005-0000-0000-0000AD3A0000}"/>
    <cellStyle name="Normal 3 3 3 2 2 2 2 2 3" xfId="30119" xr:uid="{00000000-0005-0000-0000-0000A7750000}"/>
    <cellStyle name="Normal 3 3 3 2 2 2 2 3" xfId="10001" xr:uid="{00000000-0005-0000-0000-000011270000}"/>
    <cellStyle name="Normal 3 3 3 2 2 2 2 3 3" xfId="25102" xr:uid="{00000000-0005-0000-0000-00000E620000}"/>
    <cellStyle name="Normal 3 3 3 2 2 2 2 5" xfId="20089" xr:uid="{00000000-0005-0000-0000-0000794E0000}"/>
    <cellStyle name="Normal 3 3 3 2 2 2 3" xfId="6640" xr:uid="{00000000-0005-0000-0000-0000F0190000}"/>
    <cellStyle name="Normal 3 3 3 2 2 2 3 2" xfId="16692" xr:uid="{00000000-0005-0000-0000-000034410000}"/>
    <cellStyle name="Normal 3 3 3 2 2 2 3 3" xfId="11672" xr:uid="{00000000-0005-0000-0000-0000982D0000}"/>
    <cellStyle name="Normal 3 3 3 2 2 2 3 3 3" xfId="26773" xr:uid="{00000000-0005-0000-0000-000095680000}"/>
    <cellStyle name="Normal 3 3 3 2 2 2 3 5" xfId="21760" xr:uid="{00000000-0005-0000-0000-000000550000}"/>
    <cellStyle name="Normal 3 3 3 2 2 2 4" xfId="13350" xr:uid="{00000000-0005-0000-0000-000026340000}"/>
    <cellStyle name="Normal 3 3 3 2 2 2 4 3" xfId="28448" xr:uid="{00000000-0005-0000-0000-0000206F0000}"/>
    <cellStyle name="Normal 3 3 3 2 2 2 5" xfId="8329" xr:uid="{00000000-0005-0000-0000-000089200000}"/>
    <cellStyle name="Normal 3 3 3 2 2 2 5 3" xfId="23431" xr:uid="{00000000-0005-0000-0000-0000875B0000}"/>
    <cellStyle name="Normal 3 3 3 2 2 2 7" xfId="18418" xr:uid="{00000000-0005-0000-0000-0000F2470000}"/>
    <cellStyle name="Normal 3 3 3 2 2 3" xfId="4111" xr:uid="{00000000-0005-0000-0000-00000F100000}"/>
    <cellStyle name="Normal 3 3 3 2 2 3 2" xfId="14185" xr:uid="{00000000-0005-0000-0000-000069370000}"/>
    <cellStyle name="Normal 3 3 3 2 2 3 2 3" xfId="29283" xr:uid="{00000000-0005-0000-0000-000063720000}"/>
    <cellStyle name="Normal 3 3 3 2 2 3 3" xfId="9165" xr:uid="{00000000-0005-0000-0000-0000CD230000}"/>
    <cellStyle name="Normal 3 3 3 2 2 3 3 3" xfId="24266" xr:uid="{00000000-0005-0000-0000-0000CA5E0000}"/>
    <cellStyle name="Normal 3 3 3 2 2 3 5" xfId="19253" xr:uid="{00000000-0005-0000-0000-0000354B0000}"/>
    <cellStyle name="Normal 3 3 3 2 2 4" xfId="5804" xr:uid="{00000000-0005-0000-0000-0000AC160000}"/>
    <cellStyle name="Normal 3 3 3 2 2 4 2" xfId="15856" xr:uid="{00000000-0005-0000-0000-0000F03D0000}"/>
    <cellStyle name="Normal 3 3 3 2 2 4 3" xfId="10836" xr:uid="{00000000-0005-0000-0000-0000542A0000}"/>
    <cellStyle name="Normal 3 3 3 2 2 4 3 3" xfId="25937" xr:uid="{00000000-0005-0000-0000-000051650000}"/>
    <cellStyle name="Normal 3 3 3 2 2 4 5" xfId="20924" xr:uid="{00000000-0005-0000-0000-0000BC510000}"/>
    <cellStyle name="Normal 3 3 3 2 2 5" xfId="12514" xr:uid="{00000000-0005-0000-0000-0000E2300000}"/>
    <cellStyle name="Normal 3 3 3 2 2 5 3" xfId="27612" xr:uid="{00000000-0005-0000-0000-0000DC6B0000}"/>
    <cellStyle name="Normal 3 3 3 2 2 6" xfId="7493" xr:uid="{00000000-0005-0000-0000-0000451D0000}"/>
    <cellStyle name="Normal 3 3 3 2 2 6 3" xfId="22595" xr:uid="{00000000-0005-0000-0000-000043580000}"/>
    <cellStyle name="Normal 3 3 3 2 2 8" xfId="17582" xr:uid="{00000000-0005-0000-0000-0000AE440000}"/>
    <cellStyle name="Normal 3 3 3 2 3" xfId="2840" xr:uid="{00000000-0005-0000-0000-0000180B0000}"/>
    <cellStyle name="Normal 3 3 3 2 3 2" xfId="4530" xr:uid="{00000000-0005-0000-0000-0000B2110000}"/>
    <cellStyle name="Normal 3 3 3 2 3 2 2" xfId="14603" xr:uid="{00000000-0005-0000-0000-00000B390000}"/>
    <cellStyle name="Normal 3 3 3 2 3 2 2 3" xfId="29701" xr:uid="{00000000-0005-0000-0000-000005740000}"/>
    <cellStyle name="Normal 3 3 3 2 3 2 3" xfId="9583" xr:uid="{00000000-0005-0000-0000-00006F250000}"/>
    <cellStyle name="Normal 3 3 3 2 3 2 3 3" xfId="24684" xr:uid="{00000000-0005-0000-0000-00006C600000}"/>
    <cellStyle name="Normal 3 3 3 2 3 2 5" xfId="19671" xr:uid="{00000000-0005-0000-0000-0000D74C0000}"/>
    <cellStyle name="Normal 3 3 3 2 3 3" xfId="6222" xr:uid="{00000000-0005-0000-0000-00004E180000}"/>
    <cellStyle name="Normal 3 3 3 2 3 3 2" xfId="16274" xr:uid="{00000000-0005-0000-0000-0000923F0000}"/>
    <cellStyle name="Normal 3 3 3 2 3 3 3" xfId="11254" xr:uid="{00000000-0005-0000-0000-0000F62B0000}"/>
    <cellStyle name="Normal 3 3 3 2 3 3 3 3" xfId="26355" xr:uid="{00000000-0005-0000-0000-0000F3660000}"/>
    <cellStyle name="Normal 3 3 3 2 3 3 5" xfId="21342" xr:uid="{00000000-0005-0000-0000-00005E530000}"/>
    <cellStyle name="Normal 3 3 3 2 3 4" xfId="12932" xr:uid="{00000000-0005-0000-0000-000084320000}"/>
    <cellStyle name="Normal 3 3 3 2 3 4 3" xfId="28030" xr:uid="{00000000-0005-0000-0000-00007E6D0000}"/>
    <cellStyle name="Normal 3 3 3 2 3 5" xfId="7911" xr:uid="{00000000-0005-0000-0000-0000E71E0000}"/>
    <cellStyle name="Normal 3 3 3 2 3 5 3" xfId="23013" xr:uid="{00000000-0005-0000-0000-0000E5590000}"/>
    <cellStyle name="Normal 3 3 3 2 3 7" xfId="18000" xr:uid="{00000000-0005-0000-0000-000050460000}"/>
    <cellStyle name="Normal 3 3 3 2 4" xfId="3693" xr:uid="{00000000-0005-0000-0000-00006D0E0000}"/>
    <cellStyle name="Normal 3 3 3 2 4 2" xfId="13767" xr:uid="{00000000-0005-0000-0000-0000C7350000}"/>
    <cellStyle name="Normal 3 3 3 2 4 2 3" xfId="28865" xr:uid="{00000000-0005-0000-0000-0000C1700000}"/>
    <cellStyle name="Normal 3 3 3 2 4 3" xfId="8747" xr:uid="{00000000-0005-0000-0000-00002B220000}"/>
    <cellStyle name="Normal 3 3 3 2 4 3 3" xfId="23848" xr:uid="{00000000-0005-0000-0000-0000285D0000}"/>
    <cellStyle name="Normal 3 3 3 2 4 5" xfId="18835" xr:uid="{00000000-0005-0000-0000-000093490000}"/>
    <cellStyle name="Normal 3 3 3 2 5" xfId="5386" xr:uid="{00000000-0005-0000-0000-00000A150000}"/>
    <cellStyle name="Normal 3 3 3 2 5 2" xfId="15438" xr:uid="{00000000-0005-0000-0000-00004E3C0000}"/>
    <cellStyle name="Normal 3 3 3 2 5 2 3" xfId="30536" xr:uid="{00000000-0005-0000-0000-000048770000}"/>
    <cellStyle name="Normal 3 3 3 2 5 3" xfId="10418" xr:uid="{00000000-0005-0000-0000-0000B2280000}"/>
    <cellStyle name="Normal 3 3 3 2 5 3 3" xfId="25519" xr:uid="{00000000-0005-0000-0000-0000AF630000}"/>
    <cellStyle name="Normal 3 3 3 2 5 5" xfId="20506" xr:uid="{00000000-0005-0000-0000-00001A500000}"/>
    <cellStyle name="Normal 3 3 3 2 6" xfId="12096" xr:uid="{00000000-0005-0000-0000-0000402F0000}"/>
    <cellStyle name="Normal 3 3 3 2 6 3" xfId="27194" xr:uid="{00000000-0005-0000-0000-00003A6A0000}"/>
    <cellStyle name="Normal 3 3 3 2 7" xfId="7075" xr:uid="{00000000-0005-0000-0000-0000A31B0000}"/>
    <cellStyle name="Normal 3 3 3 2 7 3" xfId="22177" xr:uid="{00000000-0005-0000-0000-0000A1560000}"/>
    <cellStyle name="Normal 3 3 3 2 9" xfId="17164" xr:uid="{00000000-0005-0000-0000-00000C430000}"/>
    <cellStyle name="Normal 3 3 3 3" xfId="2211" xr:uid="{00000000-0005-0000-0000-0000A3080000}"/>
    <cellStyle name="Normal 3 3 3 3 2" xfId="3050" xr:uid="{00000000-0005-0000-0000-0000EA0B0000}"/>
    <cellStyle name="Normal 3 3 3 3 2 2" xfId="4740" xr:uid="{00000000-0005-0000-0000-000084120000}"/>
    <cellStyle name="Normal 3 3 3 3 2 2 2" xfId="14813" xr:uid="{00000000-0005-0000-0000-0000DD390000}"/>
    <cellStyle name="Normal 3 3 3 3 2 2 2 3" xfId="29911" xr:uid="{00000000-0005-0000-0000-0000D7740000}"/>
    <cellStyle name="Normal 3 3 3 3 2 2 3" xfId="9793" xr:uid="{00000000-0005-0000-0000-000041260000}"/>
    <cellStyle name="Normal 3 3 3 3 2 2 3 3" xfId="24894" xr:uid="{00000000-0005-0000-0000-00003E610000}"/>
    <cellStyle name="Normal 3 3 3 3 2 2 5" xfId="19881" xr:uid="{00000000-0005-0000-0000-0000A94D0000}"/>
    <cellStyle name="Normal 3 3 3 3 2 3" xfId="6432" xr:uid="{00000000-0005-0000-0000-000020190000}"/>
    <cellStyle name="Normal 3 3 3 3 2 3 2" xfId="16484" xr:uid="{00000000-0005-0000-0000-000064400000}"/>
    <cellStyle name="Normal 3 3 3 3 2 3 3" xfId="11464" xr:uid="{00000000-0005-0000-0000-0000C82C0000}"/>
    <cellStyle name="Normal 3 3 3 3 2 3 3 3" xfId="26565" xr:uid="{00000000-0005-0000-0000-0000C5670000}"/>
    <cellStyle name="Normal 3 3 3 3 2 3 5" xfId="21552" xr:uid="{00000000-0005-0000-0000-000030540000}"/>
    <cellStyle name="Normal 3 3 3 3 2 4" xfId="13142" xr:uid="{00000000-0005-0000-0000-000056330000}"/>
    <cellStyle name="Normal 3 3 3 3 2 4 3" xfId="28240" xr:uid="{00000000-0005-0000-0000-0000506E0000}"/>
    <cellStyle name="Normal 3 3 3 3 2 5" xfId="8121" xr:uid="{00000000-0005-0000-0000-0000B91F0000}"/>
    <cellStyle name="Normal 3 3 3 3 2 5 3" xfId="23223" xr:uid="{00000000-0005-0000-0000-0000B75A0000}"/>
    <cellStyle name="Normal 3 3 3 3 2 7" xfId="18210" xr:uid="{00000000-0005-0000-0000-000022470000}"/>
    <cellStyle name="Normal 3 3 3 3 3" xfId="3903" xr:uid="{00000000-0005-0000-0000-00003F0F0000}"/>
    <cellStyle name="Normal 3 3 3 3 3 2" xfId="13977" xr:uid="{00000000-0005-0000-0000-000099360000}"/>
    <cellStyle name="Normal 3 3 3 3 3 2 3" xfId="29075" xr:uid="{00000000-0005-0000-0000-000093710000}"/>
    <cellStyle name="Normal 3 3 3 3 3 3" xfId="8957" xr:uid="{00000000-0005-0000-0000-0000FD220000}"/>
    <cellStyle name="Normal 3 3 3 3 3 3 3" xfId="24058" xr:uid="{00000000-0005-0000-0000-0000FA5D0000}"/>
    <cellStyle name="Normal 3 3 3 3 3 5" xfId="19045" xr:uid="{00000000-0005-0000-0000-0000654A0000}"/>
    <cellStyle name="Normal 3 3 3 3 4" xfId="5596" xr:uid="{00000000-0005-0000-0000-0000DC150000}"/>
    <cellStyle name="Normal 3 3 3 3 4 2" xfId="15648" xr:uid="{00000000-0005-0000-0000-0000203D0000}"/>
    <cellStyle name="Normal 3 3 3 3 4 2 3" xfId="30746" xr:uid="{00000000-0005-0000-0000-00001A780000}"/>
    <cellStyle name="Normal 3 3 3 3 4 3" xfId="10628" xr:uid="{00000000-0005-0000-0000-000084290000}"/>
    <cellStyle name="Normal 3 3 3 3 4 3 3" xfId="25729" xr:uid="{00000000-0005-0000-0000-000081640000}"/>
    <cellStyle name="Normal 3 3 3 3 4 5" xfId="20716" xr:uid="{00000000-0005-0000-0000-0000EC500000}"/>
    <cellStyle name="Normal 3 3 3 3 5" xfId="12306" xr:uid="{00000000-0005-0000-0000-000012300000}"/>
    <cellStyle name="Normal 3 3 3 3 5 3" xfId="27404" xr:uid="{00000000-0005-0000-0000-00000C6B0000}"/>
    <cellStyle name="Normal 3 3 3 3 6" xfId="7285" xr:uid="{00000000-0005-0000-0000-0000751C0000}"/>
    <cellStyle name="Normal 3 3 3 3 6 3" xfId="22387" xr:uid="{00000000-0005-0000-0000-000073570000}"/>
    <cellStyle name="Normal 3 3 3 3 8" xfId="17374" xr:uid="{00000000-0005-0000-0000-0000DE430000}"/>
    <cellStyle name="Normal 3 3 3 4" xfId="2632" xr:uid="{00000000-0005-0000-0000-0000480A0000}"/>
    <cellStyle name="Normal 3 3 3 4 2" xfId="4322" xr:uid="{00000000-0005-0000-0000-0000E2100000}"/>
    <cellStyle name="Normal 3 3 3 4 2 2" xfId="14395" xr:uid="{00000000-0005-0000-0000-00003B380000}"/>
    <cellStyle name="Normal 3 3 3 4 2 2 3" xfId="29493" xr:uid="{00000000-0005-0000-0000-000035730000}"/>
    <cellStyle name="Normal 3 3 3 4 2 3" xfId="9375" xr:uid="{00000000-0005-0000-0000-00009F240000}"/>
    <cellStyle name="Normal 3 3 3 4 2 3 3" xfId="24476" xr:uid="{00000000-0005-0000-0000-00009C5F0000}"/>
    <cellStyle name="Normal 3 3 3 4 2 5" xfId="19463" xr:uid="{00000000-0005-0000-0000-0000074C0000}"/>
    <cellStyle name="Normal 3 3 3 4 3" xfId="6014" xr:uid="{00000000-0005-0000-0000-00007E170000}"/>
    <cellStyle name="Normal 3 3 3 4 3 2" xfId="16066" xr:uid="{00000000-0005-0000-0000-0000C23E0000}"/>
    <cellStyle name="Normal 3 3 3 4 3 3" xfId="11046" xr:uid="{00000000-0005-0000-0000-0000262B0000}"/>
    <cellStyle name="Normal 3 3 3 4 3 3 3" xfId="26147" xr:uid="{00000000-0005-0000-0000-000023660000}"/>
    <cellStyle name="Normal 3 3 3 4 3 5" xfId="21134" xr:uid="{00000000-0005-0000-0000-00008E520000}"/>
    <cellStyle name="Normal 3 3 3 4 4" xfId="12724" xr:uid="{00000000-0005-0000-0000-0000B4310000}"/>
    <cellStyle name="Normal 3 3 3 4 4 3" xfId="27822" xr:uid="{00000000-0005-0000-0000-0000AE6C0000}"/>
    <cellStyle name="Normal 3 3 3 4 5" xfId="7703" xr:uid="{00000000-0005-0000-0000-0000171E0000}"/>
    <cellStyle name="Normal 3 3 3 4 5 3" xfId="22805" xr:uid="{00000000-0005-0000-0000-000015590000}"/>
    <cellStyle name="Normal 3 3 3 4 7" xfId="17792" xr:uid="{00000000-0005-0000-0000-000080450000}"/>
    <cellStyle name="Normal 3 3 3 5" xfId="3485" xr:uid="{00000000-0005-0000-0000-00009D0D0000}"/>
    <cellStyle name="Normal 3 3 3 5 2" xfId="13559" xr:uid="{00000000-0005-0000-0000-0000F7340000}"/>
    <cellStyle name="Normal 3 3 3 5 2 3" xfId="28657" xr:uid="{00000000-0005-0000-0000-0000F16F0000}"/>
    <cellStyle name="Normal 3 3 3 5 3" xfId="8539" xr:uid="{00000000-0005-0000-0000-00005B210000}"/>
    <cellStyle name="Normal 3 3 3 5 3 3" xfId="23640" xr:uid="{00000000-0005-0000-0000-0000585C0000}"/>
    <cellStyle name="Normal 3 3 3 5 5" xfId="18627" xr:uid="{00000000-0005-0000-0000-0000C3480000}"/>
    <cellStyle name="Normal 3 3 3 6" xfId="5178" xr:uid="{00000000-0005-0000-0000-00003A140000}"/>
    <cellStyle name="Normal 3 3 3 6 2" xfId="15230" xr:uid="{00000000-0005-0000-0000-00007E3B0000}"/>
    <cellStyle name="Normal 3 3 3 6 2 3" xfId="30328" xr:uid="{00000000-0005-0000-0000-000078760000}"/>
    <cellStyle name="Normal 3 3 3 6 3" xfId="10210" xr:uid="{00000000-0005-0000-0000-0000E2270000}"/>
    <cellStyle name="Normal 3 3 3 6 3 3" xfId="25311" xr:uid="{00000000-0005-0000-0000-0000DF620000}"/>
    <cellStyle name="Normal 3 3 3 6 5" xfId="20298" xr:uid="{00000000-0005-0000-0000-00004A4F0000}"/>
    <cellStyle name="Normal 3 3 3 7" xfId="11888" xr:uid="{00000000-0005-0000-0000-0000702E0000}"/>
    <cellStyle name="Normal 3 3 3 7 3" xfId="26986" xr:uid="{00000000-0005-0000-0000-00006A690000}"/>
    <cellStyle name="Normal 3 3 3 8" xfId="6867" xr:uid="{00000000-0005-0000-0000-0000D31A0000}"/>
    <cellStyle name="Normal 3 3 3 8 3" xfId="21969" xr:uid="{00000000-0005-0000-0000-0000D1550000}"/>
    <cellStyle name="Normal 3 3 4" xfId="1892" xr:uid="{00000000-0005-0000-0000-000064070000}"/>
    <cellStyle name="Normal 3 3 4 2" xfId="2315" xr:uid="{00000000-0005-0000-0000-00000B090000}"/>
    <cellStyle name="Normal 3 3 4 2 2" xfId="3154" xr:uid="{00000000-0005-0000-0000-0000520C0000}"/>
    <cellStyle name="Normal 3 3 4 2 2 2" xfId="4844" xr:uid="{00000000-0005-0000-0000-0000EC120000}"/>
    <cellStyle name="Normal 3 3 4 2 2 2 2" xfId="14917" xr:uid="{00000000-0005-0000-0000-0000453A0000}"/>
    <cellStyle name="Normal 3 3 4 2 2 2 2 3" xfId="30015" xr:uid="{00000000-0005-0000-0000-00003F750000}"/>
    <cellStyle name="Normal 3 3 4 2 2 2 3" xfId="9897" xr:uid="{00000000-0005-0000-0000-0000A9260000}"/>
    <cellStyle name="Normal 3 3 4 2 2 2 3 3" xfId="24998" xr:uid="{00000000-0005-0000-0000-0000A6610000}"/>
    <cellStyle name="Normal 3 3 4 2 2 2 5" xfId="19985" xr:uid="{00000000-0005-0000-0000-0000114E0000}"/>
    <cellStyle name="Normal 3 3 4 2 2 3" xfId="6536" xr:uid="{00000000-0005-0000-0000-000088190000}"/>
    <cellStyle name="Normal 3 3 4 2 2 3 2" xfId="16588" xr:uid="{00000000-0005-0000-0000-0000CC400000}"/>
    <cellStyle name="Normal 3 3 4 2 2 3 3" xfId="11568" xr:uid="{00000000-0005-0000-0000-0000302D0000}"/>
    <cellStyle name="Normal 3 3 4 2 2 3 3 3" xfId="26669" xr:uid="{00000000-0005-0000-0000-00002D680000}"/>
    <cellStyle name="Normal 3 3 4 2 2 3 5" xfId="21656" xr:uid="{00000000-0005-0000-0000-000098540000}"/>
    <cellStyle name="Normal 3 3 4 2 2 4" xfId="13246" xr:uid="{00000000-0005-0000-0000-0000BE330000}"/>
    <cellStyle name="Normal 3 3 4 2 2 4 3" xfId="28344" xr:uid="{00000000-0005-0000-0000-0000B86E0000}"/>
    <cellStyle name="Normal 3 3 4 2 2 5" xfId="8225" xr:uid="{00000000-0005-0000-0000-000021200000}"/>
    <cellStyle name="Normal 3 3 4 2 2 5 3" xfId="23327" xr:uid="{00000000-0005-0000-0000-00001F5B0000}"/>
    <cellStyle name="Normal 3 3 4 2 2 7" xfId="18314" xr:uid="{00000000-0005-0000-0000-00008A470000}"/>
    <cellStyle name="Normal 3 3 4 2 3" xfId="4007" xr:uid="{00000000-0005-0000-0000-0000A70F0000}"/>
    <cellStyle name="Normal 3 3 4 2 3 2" xfId="14081" xr:uid="{00000000-0005-0000-0000-000001370000}"/>
    <cellStyle name="Normal 3 3 4 2 3 2 3" xfId="29179" xr:uid="{00000000-0005-0000-0000-0000FB710000}"/>
    <cellStyle name="Normal 3 3 4 2 3 3" xfId="9061" xr:uid="{00000000-0005-0000-0000-000065230000}"/>
    <cellStyle name="Normal 3 3 4 2 3 3 3" xfId="24162" xr:uid="{00000000-0005-0000-0000-0000625E0000}"/>
    <cellStyle name="Normal 3 3 4 2 3 5" xfId="19149" xr:uid="{00000000-0005-0000-0000-0000CD4A0000}"/>
    <cellStyle name="Normal 3 3 4 2 4" xfId="5700" xr:uid="{00000000-0005-0000-0000-000044160000}"/>
    <cellStyle name="Normal 3 3 4 2 4 2" xfId="15752" xr:uid="{00000000-0005-0000-0000-0000883D0000}"/>
    <cellStyle name="Normal 3 3 4 2 4 2 3" xfId="30850" xr:uid="{00000000-0005-0000-0000-000082780000}"/>
    <cellStyle name="Normal 3 3 4 2 4 3" xfId="10732" xr:uid="{00000000-0005-0000-0000-0000EC290000}"/>
    <cellStyle name="Normal 3 3 4 2 4 3 3" xfId="25833" xr:uid="{00000000-0005-0000-0000-0000E9640000}"/>
    <cellStyle name="Normal 3 3 4 2 4 5" xfId="20820" xr:uid="{00000000-0005-0000-0000-000054510000}"/>
    <cellStyle name="Normal 3 3 4 2 5" xfId="12410" xr:uid="{00000000-0005-0000-0000-00007A300000}"/>
    <cellStyle name="Normal 3 3 4 2 5 3" xfId="27508" xr:uid="{00000000-0005-0000-0000-0000746B0000}"/>
    <cellStyle name="Normal 3 3 4 2 6" xfId="7389" xr:uid="{00000000-0005-0000-0000-0000DD1C0000}"/>
    <cellStyle name="Normal 3 3 4 2 6 3" xfId="22491" xr:uid="{00000000-0005-0000-0000-0000DB570000}"/>
    <cellStyle name="Normal 3 3 4 2 8" xfId="17478" xr:uid="{00000000-0005-0000-0000-000046440000}"/>
    <cellStyle name="Normal 3 3 4 3" xfId="2736" xr:uid="{00000000-0005-0000-0000-0000B00A0000}"/>
    <cellStyle name="Normal 3 3 4 3 2" xfId="4426" xr:uid="{00000000-0005-0000-0000-00004A110000}"/>
    <cellStyle name="Normal 3 3 4 3 2 2" xfId="14499" xr:uid="{00000000-0005-0000-0000-0000A3380000}"/>
    <cellStyle name="Normal 3 3 4 3 2 2 3" xfId="29597" xr:uid="{00000000-0005-0000-0000-00009D730000}"/>
    <cellStyle name="Normal 3 3 4 3 2 3" xfId="9479" xr:uid="{00000000-0005-0000-0000-000007250000}"/>
    <cellStyle name="Normal 3 3 4 3 2 3 3" xfId="24580" xr:uid="{00000000-0005-0000-0000-000004600000}"/>
    <cellStyle name="Normal 3 3 4 3 2 5" xfId="19567" xr:uid="{00000000-0005-0000-0000-00006F4C0000}"/>
    <cellStyle name="Normal 3 3 4 3 3" xfId="6118" xr:uid="{00000000-0005-0000-0000-0000E6170000}"/>
    <cellStyle name="Normal 3 3 4 3 3 2" xfId="16170" xr:uid="{00000000-0005-0000-0000-00002A3F0000}"/>
    <cellStyle name="Normal 3 3 4 3 3 3" xfId="11150" xr:uid="{00000000-0005-0000-0000-00008E2B0000}"/>
    <cellStyle name="Normal 3 3 4 3 3 3 3" xfId="26251" xr:uid="{00000000-0005-0000-0000-00008B660000}"/>
    <cellStyle name="Normal 3 3 4 3 3 5" xfId="21238" xr:uid="{00000000-0005-0000-0000-0000F6520000}"/>
    <cellStyle name="Normal 3 3 4 3 4" xfId="12828" xr:uid="{00000000-0005-0000-0000-00001C320000}"/>
    <cellStyle name="Normal 3 3 4 3 4 3" xfId="27926" xr:uid="{00000000-0005-0000-0000-0000166D0000}"/>
    <cellStyle name="Normal 3 3 4 3 5" xfId="7807" xr:uid="{00000000-0005-0000-0000-00007F1E0000}"/>
    <cellStyle name="Normal 3 3 4 3 5 3" xfId="22909" xr:uid="{00000000-0005-0000-0000-00007D590000}"/>
    <cellStyle name="Normal 3 3 4 3 7" xfId="17896" xr:uid="{00000000-0005-0000-0000-0000E8450000}"/>
    <cellStyle name="Normal 3 3 4 4" xfId="3589" xr:uid="{00000000-0005-0000-0000-0000050E0000}"/>
    <cellStyle name="Normal 3 3 4 4 2" xfId="13663" xr:uid="{00000000-0005-0000-0000-00005F350000}"/>
    <cellStyle name="Normal 3 3 4 4 2 3" xfId="28761" xr:uid="{00000000-0005-0000-0000-000059700000}"/>
    <cellStyle name="Normal 3 3 4 4 3" xfId="8643" xr:uid="{00000000-0005-0000-0000-0000C3210000}"/>
    <cellStyle name="Normal 3 3 4 4 3 3" xfId="23744" xr:uid="{00000000-0005-0000-0000-0000C05C0000}"/>
    <cellStyle name="Normal 3 3 4 4 5" xfId="18731" xr:uid="{00000000-0005-0000-0000-00002B490000}"/>
    <cellStyle name="Normal 3 3 4 5" xfId="5282" xr:uid="{00000000-0005-0000-0000-0000A2140000}"/>
    <cellStyle name="Normal 3 3 4 5 2" xfId="15334" xr:uid="{00000000-0005-0000-0000-0000E63B0000}"/>
    <cellStyle name="Normal 3 3 4 5 2 3" xfId="30432" xr:uid="{00000000-0005-0000-0000-0000E0760000}"/>
    <cellStyle name="Normal 3 3 4 5 3" xfId="10314" xr:uid="{00000000-0005-0000-0000-00004A280000}"/>
    <cellStyle name="Normal 3 3 4 5 3 3" xfId="25415" xr:uid="{00000000-0005-0000-0000-000047630000}"/>
    <cellStyle name="Normal 3 3 4 5 5" xfId="20402" xr:uid="{00000000-0005-0000-0000-0000B24F0000}"/>
    <cellStyle name="Normal 3 3 4 6" xfId="11992" xr:uid="{00000000-0005-0000-0000-0000D82E0000}"/>
    <cellStyle name="Normal 3 3 4 6 3" xfId="27090" xr:uid="{00000000-0005-0000-0000-0000D2690000}"/>
    <cellStyle name="Normal 3 3 4 7" xfId="6971" xr:uid="{00000000-0005-0000-0000-00003B1B0000}"/>
    <cellStyle name="Normal 3 3 4 7 3" xfId="22073" xr:uid="{00000000-0005-0000-0000-000039560000}"/>
    <cellStyle name="Normal 3 3 4 9" xfId="17060" xr:uid="{00000000-0005-0000-0000-0000A4420000}"/>
    <cellStyle name="Normal 3 3 5" xfId="2105" xr:uid="{00000000-0005-0000-0000-000039080000}"/>
    <cellStyle name="Normal 3 3 5 2" xfId="2946" xr:uid="{00000000-0005-0000-0000-0000820B0000}"/>
    <cellStyle name="Normal 3 3 5 2 2" xfId="4636" xr:uid="{00000000-0005-0000-0000-00001C120000}"/>
    <cellStyle name="Normal 3 3 5 2 2 2" xfId="14709" xr:uid="{00000000-0005-0000-0000-000075390000}"/>
    <cellStyle name="Normal 3 3 5 2 2 2 3" xfId="29807" xr:uid="{00000000-0005-0000-0000-00006F740000}"/>
    <cellStyle name="Normal 3 3 5 2 2 3" xfId="9689" xr:uid="{00000000-0005-0000-0000-0000D9250000}"/>
    <cellStyle name="Normal 3 3 5 2 2 3 3" xfId="24790" xr:uid="{00000000-0005-0000-0000-0000D6600000}"/>
    <cellStyle name="Normal 3 3 5 2 2 5" xfId="19777" xr:uid="{00000000-0005-0000-0000-0000414D0000}"/>
    <cellStyle name="Normal 3 3 5 2 3" xfId="6328" xr:uid="{00000000-0005-0000-0000-0000B8180000}"/>
    <cellStyle name="Normal 3 3 5 2 3 2" xfId="16380" xr:uid="{00000000-0005-0000-0000-0000FC3F0000}"/>
    <cellStyle name="Normal 3 3 5 2 3 3" xfId="11360" xr:uid="{00000000-0005-0000-0000-0000602C0000}"/>
    <cellStyle name="Normal 3 3 5 2 3 3 3" xfId="26461" xr:uid="{00000000-0005-0000-0000-00005D670000}"/>
    <cellStyle name="Normal 3 3 5 2 3 5" xfId="21448" xr:uid="{00000000-0005-0000-0000-0000C8530000}"/>
    <cellStyle name="Normal 3 3 5 2 4" xfId="13038" xr:uid="{00000000-0005-0000-0000-0000EE320000}"/>
    <cellStyle name="Normal 3 3 5 2 4 3" xfId="28136" xr:uid="{00000000-0005-0000-0000-0000E86D0000}"/>
    <cellStyle name="Normal 3 3 5 2 5" xfId="8017" xr:uid="{00000000-0005-0000-0000-0000511F0000}"/>
    <cellStyle name="Normal 3 3 5 2 5 3" xfId="23119" xr:uid="{00000000-0005-0000-0000-00004F5A0000}"/>
    <cellStyle name="Normal 3 3 5 2 7" xfId="18106" xr:uid="{00000000-0005-0000-0000-0000BA460000}"/>
    <cellStyle name="Normal 3 3 5 3" xfId="3799" xr:uid="{00000000-0005-0000-0000-0000D70E0000}"/>
    <cellStyle name="Normal 3 3 5 3 2" xfId="13873" xr:uid="{00000000-0005-0000-0000-000031360000}"/>
    <cellStyle name="Normal 3 3 5 3 2 3" xfId="28971" xr:uid="{00000000-0005-0000-0000-00002B710000}"/>
    <cellStyle name="Normal 3 3 5 3 3" xfId="8853" xr:uid="{00000000-0005-0000-0000-000095220000}"/>
    <cellStyle name="Normal 3 3 5 3 3 3" xfId="23954" xr:uid="{00000000-0005-0000-0000-0000925D0000}"/>
    <cellStyle name="Normal 3 3 5 3 5" xfId="18941" xr:uid="{00000000-0005-0000-0000-0000FD490000}"/>
    <cellStyle name="Normal 3 3 5 4" xfId="5492" xr:uid="{00000000-0005-0000-0000-000074150000}"/>
    <cellStyle name="Normal 3 3 5 4 2" xfId="15544" xr:uid="{00000000-0005-0000-0000-0000B83C0000}"/>
    <cellStyle name="Normal 3 3 5 4 2 3" xfId="30642" xr:uid="{00000000-0005-0000-0000-0000B2770000}"/>
    <cellStyle name="Normal 3 3 5 4 3" xfId="10524" xr:uid="{00000000-0005-0000-0000-00001C290000}"/>
    <cellStyle name="Normal 3 3 5 4 3 3" xfId="25625" xr:uid="{00000000-0005-0000-0000-000019640000}"/>
    <cellStyle name="Normal 3 3 5 4 5" xfId="20612" xr:uid="{00000000-0005-0000-0000-000084500000}"/>
    <cellStyle name="Normal 3 3 5 5" xfId="12202" xr:uid="{00000000-0005-0000-0000-0000AA2F0000}"/>
    <cellStyle name="Normal 3 3 5 5 3" xfId="27300" xr:uid="{00000000-0005-0000-0000-0000A46A0000}"/>
    <cellStyle name="Normal 3 3 5 6" xfId="7181" xr:uid="{00000000-0005-0000-0000-00000D1C0000}"/>
    <cellStyle name="Normal 3 3 5 6 3" xfId="22283" xr:uid="{00000000-0005-0000-0000-00000B570000}"/>
    <cellStyle name="Normal 3 3 5 8" xfId="17270" xr:uid="{00000000-0005-0000-0000-000076430000}"/>
    <cellStyle name="Normal 3 3 6" xfId="2526" xr:uid="{00000000-0005-0000-0000-0000DE090000}"/>
    <cellStyle name="Normal 3 3 6 2" xfId="4218" xr:uid="{00000000-0005-0000-0000-00007A100000}"/>
    <cellStyle name="Normal 3 3 6 2 2" xfId="14291" xr:uid="{00000000-0005-0000-0000-0000D3370000}"/>
    <cellStyle name="Normal 3 3 6 2 2 3" xfId="29389" xr:uid="{00000000-0005-0000-0000-0000CD720000}"/>
    <cellStyle name="Normal 3 3 6 2 3" xfId="9271" xr:uid="{00000000-0005-0000-0000-000037240000}"/>
    <cellStyle name="Normal 3 3 6 2 3 3" xfId="24372" xr:uid="{00000000-0005-0000-0000-0000345F0000}"/>
    <cellStyle name="Normal 3 3 6 2 5" xfId="19359" xr:uid="{00000000-0005-0000-0000-00009F4B0000}"/>
    <cellStyle name="Normal 3 3 6 3" xfId="5910" xr:uid="{00000000-0005-0000-0000-000016170000}"/>
    <cellStyle name="Normal 3 3 6 3 2" xfId="15962" xr:uid="{00000000-0005-0000-0000-00005A3E0000}"/>
    <cellStyle name="Normal 3 3 6 3 3" xfId="10942" xr:uid="{00000000-0005-0000-0000-0000BE2A0000}"/>
    <cellStyle name="Normal 3 3 6 3 3 3" xfId="26043" xr:uid="{00000000-0005-0000-0000-0000BB650000}"/>
    <cellStyle name="Normal 3 3 6 3 5" xfId="21030" xr:uid="{00000000-0005-0000-0000-000026520000}"/>
    <cellStyle name="Normal 3 3 6 4" xfId="12620" xr:uid="{00000000-0005-0000-0000-00004C310000}"/>
    <cellStyle name="Normal 3 3 6 4 3" xfId="27718" xr:uid="{00000000-0005-0000-0000-0000466C0000}"/>
    <cellStyle name="Normal 3 3 6 5" xfId="7599" xr:uid="{00000000-0005-0000-0000-0000AF1D0000}"/>
    <cellStyle name="Normal 3 3 6 5 3" xfId="22701" xr:uid="{00000000-0005-0000-0000-0000AD580000}"/>
    <cellStyle name="Normal 3 3 6 7" xfId="17688" xr:uid="{00000000-0005-0000-0000-000018450000}"/>
    <cellStyle name="Normal 3 3 7" xfId="3377" xr:uid="{00000000-0005-0000-0000-0000310D0000}"/>
    <cellStyle name="Normal 3 3 7 2" xfId="13455" xr:uid="{00000000-0005-0000-0000-00008F340000}"/>
    <cellStyle name="Normal 3 3 7 2 3" xfId="28553" xr:uid="{00000000-0005-0000-0000-0000896F0000}"/>
    <cellStyle name="Normal 3 3 7 3" xfId="8435" xr:uid="{00000000-0005-0000-0000-0000F3200000}"/>
    <cellStyle name="Normal 3 3 7 3 3" xfId="23536" xr:uid="{00000000-0005-0000-0000-0000F05B0000}"/>
    <cellStyle name="Normal 3 3 7 5" xfId="18523" xr:uid="{00000000-0005-0000-0000-00005B480000}"/>
    <cellStyle name="Normal 3 3 8" xfId="5071" xr:uid="{00000000-0005-0000-0000-0000CF130000}"/>
    <cellStyle name="Normal 3 3 8 2" xfId="15126" xr:uid="{00000000-0005-0000-0000-0000163B0000}"/>
    <cellStyle name="Normal 3 3 8 2 3" xfId="30224" xr:uid="{00000000-0005-0000-0000-000010760000}"/>
    <cellStyle name="Normal 3 3 8 3" xfId="10106" xr:uid="{00000000-0005-0000-0000-00007A270000}"/>
    <cellStyle name="Normal 3 3 8 3 3" xfId="25207" xr:uid="{00000000-0005-0000-0000-000077620000}"/>
    <cellStyle name="Normal 3 3 8 5" xfId="20194" xr:uid="{00000000-0005-0000-0000-0000E24E0000}"/>
    <cellStyle name="Normal 3 3 9" xfId="11782" xr:uid="{00000000-0005-0000-0000-0000062E0000}"/>
    <cellStyle name="Normal 3 3 9 3" xfId="26882" xr:uid="{00000000-0005-0000-0000-000002690000}"/>
    <cellStyle name="Normal 3 4" xfId="1109" xr:uid="{00000000-0005-0000-0000-000055040000}"/>
    <cellStyle name="Normal 3 5" xfId="31028" xr:uid="{BF10D336-6E72-4B36-87F6-A0A6EE3D9FF7}"/>
    <cellStyle name="Normal 3 6" xfId="952" xr:uid="{00000000-0005-0000-0000-0000B8030000}"/>
    <cellStyle name="Normal 3 7" xfId="411" xr:uid="{00000000-0005-0000-0000-00009B010000}"/>
    <cellStyle name="Normal 30" xfId="954" xr:uid="{00000000-0005-0000-0000-0000BA030000}"/>
    <cellStyle name="Normal 30 2" xfId="955" xr:uid="{00000000-0005-0000-0000-0000BB030000}"/>
    <cellStyle name="Normal 30 3" xfId="1433" xr:uid="{00000000-0005-0000-0000-000099050000}"/>
    <cellStyle name="Normal 30 3 10" xfId="6762" xr:uid="{00000000-0005-0000-0000-00006A1A0000}"/>
    <cellStyle name="Normal 30 3 10 3" xfId="21866" xr:uid="{00000000-0005-0000-0000-00006A550000}"/>
    <cellStyle name="Normal 30 3 12" xfId="16851" xr:uid="{00000000-0005-0000-0000-0000D3410000}"/>
    <cellStyle name="Normal 30 3 2" xfId="1726" xr:uid="{00000000-0005-0000-0000-0000BE060000}"/>
    <cellStyle name="Normal 30 3 2 11" xfId="16905" xr:uid="{00000000-0005-0000-0000-000009420000}"/>
    <cellStyle name="Normal 30 3 2 2" xfId="1834" xr:uid="{00000000-0005-0000-0000-00002A070000}"/>
    <cellStyle name="Normal 30 3 2 2 10" xfId="17009" xr:uid="{00000000-0005-0000-0000-000071420000}"/>
    <cellStyle name="Normal 30 3 2 2 2" xfId="2051" xr:uid="{00000000-0005-0000-0000-000003080000}"/>
    <cellStyle name="Normal 30 3 2 2 2 2" xfId="2472" xr:uid="{00000000-0005-0000-0000-0000A8090000}"/>
    <cellStyle name="Normal 30 3 2 2 2 2 2" xfId="3311" xr:uid="{00000000-0005-0000-0000-0000EF0C0000}"/>
    <cellStyle name="Normal 30 3 2 2 2 2 2 2" xfId="5001" xr:uid="{00000000-0005-0000-0000-000089130000}"/>
    <cellStyle name="Normal 30 3 2 2 2 2 2 2 2" xfId="15074" xr:uid="{00000000-0005-0000-0000-0000E23A0000}"/>
    <cellStyle name="Normal 30 3 2 2 2 2 2 2 2 3" xfId="30172" xr:uid="{00000000-0005-0000-0000-0000DC750000}"/>
    <cellStyle name="Normal 30 3 2 2 2 2 2 2 3" xfId="10054" xr:uid="{00000000-0005-0000-0000-000046270000}"/>
    <cellStyle name="Normal 30 3 2 2 2 2 2 2 3 3" xfId="25155" xr:uid="{00000000-0005-0000-0000-000043620000}"/>
    <cellStyle name="Normal 30 3 2 2 2 2 2 2 5" xfId="20142" xr:uid="{00000000-0005-0000-0000-0000AE4E0000}"/>
    <cellStyle name="Normal 30 3 2 2 2 2 2 3" xfId="6693" xr:uid="{00000000-0005-0000-0000-0000251A0000}"/>
    <cellStyle name="Normal 30 3 2 2 2 2 2 3 2" xfId="16745" xr:uid="{00000000-0005-0000-0000-000069410000}"/>
    <cellStyle name="Normal 30 3 2 2 2 2 2 3 3" xfId="11725" xr:uid="{00000000-0005-0000-0000-0000CD2D0000}"/>
    <cellStyle name="Normal 30 3 2 2 2 2 2 3 3 3" xfId="26826" xr:uid="{00000000-0005-0000-0000-0000CA680000}"/>
    <cellStyle name="Normal 30 3 2 2 2 2 2 3 5" xfId="21813" xr:uid="{00000000-0005-0000-0000-000035550000}"/>
    <cellStyle name="Normal 30 3 2 2 2 2 2 4" xfId="13403" xr:uid="{00000000-0005-0000-0000-00005B340000}"/>
    <cellStyle name="Normal 30 3 2 2 2 2 2 4 3" xfId="28501" xr:uid="{00000000-0005-0000-0000-0000556F0000}"/>
    <cellStyle name="Normal 30 3 2 2 2 2 2 5" xfId="8382" xr:uid="{00000000-0005-0000-0000-0000BE200000}"/>
    <cellStyle name="Normal 30 3 2 2 2 2 2 5 3" xfId="23484" xr:uid="{00000000-0005-0000-0000-0000BC5B0000}"/>
    <cellStyle name="Normal 30 3 2 2 2 2 2 7" xfId="18471" xr:uid="{00000000-0005-0000-0000-000027480000}"/>
    <cellStyle name="Normal 30 3 2 2 2 2 3" xfId="4164" xr:uid="{00000000-0005-0000-0000-000044100000}"/>
    <cellStyle name="Normal 30 3 2 2 2 2 3 2" xfId="14238" xr:uid="{00000000-0005-0000-0000-00009E370000}"/>
    <cellStyle name="Normal 30 3 2 2 2 2 3 2 3" xfId="29336" xr:uid="{00000000-0005-0000-0000-000098720000}"/>
    <cellStyle name="Normal 30 3 2 2 2 2 3 3" xfId="9218" xr:uid="{00000000-0005-0000-0000-000002240000}"/>
    <cellStyle name="Normal 30 3 2 2 2 2 3 3 3" xfId="24319" xr:uid="{00000000-0005-0000-0000-0000FF5E0000}"/>
    <cellStyle name="Normal 30 3 2 2 2 2 3 5" xfId="19306" xr:uid="{00000000-0005-0000-0000-00006A4B0000}"/>
    <cellStyle name="Normal 30 3 2 2 2 2 4" xfId="5857" xr:uid="{00000000-0005-0000-0000-0000E1160000}"/>
    <cellStyle name="Normal 30 3 2 2 2 2 4 2" xfId="15909" xr:uid="{00000000-0005-0000-0000-0000253E0000}"/>
    <cellStyle name="Normal 30 3 2 2 2 2 4 3" xfId="10889" xr:uid="{00000000-0005-0000-0000-0000892A0000}"/>
    <cellStyle name="Normal 30 3 2 2 2 2 4 3 3" xfId="25990" xr:uid="{00000000-0005-0000-0000-000086650000}"/>
    <cellStyle name="Normal 30 3 2 2 2 2 4 5" xfId="20977" xr:uid="{00000000-0005-0000-0000-0000F1510000}"/>
    <cellStyle name="Normal 30 3 2 2 2 2 5" xfId="12567" xr:uid="{00000000-0005-0000-0000-000017310000}"/>
    <cellStyle name="Normal 30 3 2 2 2 2 5 3" xfId="27665" xr:uid="{00000000-0005-0000-0000-0000116C0000}"/>
    <cellStyle name="Normal 30 3 2 2 2 2 6" xfId="7546" xr:uid="{00000000-0005-0000-0000-00007A1D0000}"/>
    <cellStyle name="Normal 30 3 2 2 2 2 6 3" xfId="22648" xr:uid="{00000000-0005-0000-0000-000078580000}"/>
    <cellStyle name="Normal 30 3 2 2 2 2 8" xfId="17635" xr:uid="{00000000-0005-0000-0000-0000E3440000}"/>
    <cellStyle name="Normal 30 3 2 2 2 3" xfId="2893" xr:uid="{00000000-0005-0000-0000-00004D0B0000}"/>
    <cellStyle name="Normal 30 3 2 2 2 3 2" xfId="4583" xr:uid="{00000000-0005-0000-0000-0000E7110000}"/>
    <cellStyle name="Normal 30 3 2 2 2 3 2 2" xfId="14656" xr:uid="{00000000-0005-0000-0000-000040390000}"/>
    <cellStyle name="Normal 30 3 2 2 2 3 2 2 3" xfId="29754" xr:uid="{00000000-0005-0000-0000-00003A740000}"/>
    <cellStyle name="Normal 30 3 2 2 2 3 2 3" xfId="9636" xr:uid="{00000000-0005-0000-0000-0000A4250000}"/>
    <cellStyle name="Normal 30 3 2 2 2 3 2 3 3" xfId="24737" xr:uid="{00000000-0005-0000-0000-0000A1600000}"/>
    <cellStyle name="Normal 30 3 2 2 2 3 2 5" xfId="19724" xr:uid="{00000000-0005-0000-0000-00000C4D0000}"/>
    <cellStyle name="Normal 30 3 2 2 2 3 3" xfId="6275" xr:uid="{00000000-0005-0000-0000-000083180000}"/>
    <cellStyle name="Normal 30 3 2 2 2 3 3 2" xfId="16327" xr:uid="{00000000-0005-0000-0000-0000C73F0000}"/>
    <cellStyle name="Normal 30 3 2 2 2 3 3 3" xfId="11307" xr:uid="{00000000-0005-0000-0000-00002B2C0000}"/>
    <cellStyle name="Normal 30 3 2 2 2 3 3 3 3" xfId="26408" xr:uid="{00000000-0005-0000-0000-000028670000}"/>
    <cellStyle name="Normal 30 3 2 2 2 3 3 5" xfId="21395" xr:uid="{00000000-0005-0000-0000-000093530000}"/>
    <cellStyle name="Normal 30 3 2 2 2 3 4" xfId="12985" xr:uid="{00000000-0005-0000-0000-0000B9320000}"/>
    <cellStyle name="Normal 30 3 2 2 2 3 4 3" xfId="28083" xr:uid="{00000000-0005-0000-0000-0000B36D0000}"/>
    <cellStyle name="Normal 30 3 2 2 2 3 5" xfId="7964" xr:uid="{00000000-0005-0000-0000-00001C1F0000}"/>
    <cellStyle name="Normal 30 3 2 2 2 3 5 3" xfId="23066" xr:uid="{00000000-0005-0000-0000-00001A5A0000}"/>
    <cellStyle name="Normal 30 3 2 2 2 3 7" xfId="18053" xr:uid="{00000000-0005-0000-0000-000085460000}"/>
    <cellStyle name="Normal 30 3 2 2 2 4" xfId="3746" xr:uid="{00000000-0005-0000-0000-0000A20E0000}"/>
    <cellStyle name="Normal 30 3 2 2 2 4 2" xfId="13820" xr:uid="{00000000-0005-0000-0000-0000FC350000}"/>
    <cellStyle name="Normal 30 3 2 2 2 4 2 3" xfId="28918" xr:uid="{00000000-0005-0000-0000-0000F6700000}"/>
    <cellStyle name="Normal 30 3 2 2 2 4 3" xfId="8800" xr:uid="{00000000-0005-0000-0000-000060220000}"/>
    <cellStyle name="Normal 30 3 2 2 2 4 3 3" xfId="23901" xr:uid="{00000000-0005-0000-0000-00005D5D0000}"/>
    <cellStyle name="Normal 30 3 2 2 2 4 5" xfId="18888" xr:uid="{00000000-0005-0000-0000-0000C8490000}"/>
    <cellStyle name="Normal 30 3 2 2 2 5" xfId="5439" xr:uid="{00000000-0005-0000-0000-00003F150000}"/>
    <cellStyle name="Normal 30 3 2 2 2 5 2" xfId="15491" xr:uid="{00000000-0005-0000-0000-0000833C0000}"/>
    <cellStyle name="Normal 30 3 2 2 2 5 2 3" xfId="30589" xr:uid="{00000000-0005-0000-0000-00007D770000}"/>
    <cellStyle name="Normal 30 3 2 2 2 5 3" xfId="10471" xr:uid="{00000000-0005-0000-0000-0000E7280000}"/>
    <cellStyle name="Normal 30 3 2 2 2 5 3 3" xfId="25572" xr:uid="{00000000-0005-0000-0000-0000E4630000}"/>
    <cellStyle name="Normal 30 3 2 2 2 5 5" xfId="20559" xr:uid="{00000000-0005-0000-0000-00004F500000}"/>
    <cellStyle name="Normal 30 3 2 2 2 6" xfId="12149" xr:uid="{00000000-0005-0000-0000-0000752F0000}"/>
    <cellStyle name="Normal 30 3 2 2 2 6 3" xfId="27247" xr:uid="{00000000-0005-0000-0000-00006F6A0000}"/>
    <cellStyle name="Normal 30 3 2 2 2 7" xfId="7128" xr:uid="{00000000-0005-0000-0000-0000D81B0000}"/>
    <cellStyle name="Normal 30 3 2 2 2 7 3" xfId="22230" xr:uid="{00000000-0005-0000-0000-0000D6560000}"/>
    <cellStyle name="Normal 30 3 2 2 2 9" xfId="17217" xr:uid="{00000000-0005-0000-0000-000041430000}"/>
    <cellStyle name="Normal 30 3 2 2 3" xfId="2264" xr:uid="{00000000-0005-0000-0000-0000D8080000}"/>
    <cellStyle name="Normal 30 3 2 2 3 2" xfId="3103" xr:uid="{00000000-0005-0000-0000-00001F0C0000}"/>
    <cellStyle name="Normal 30 3 2 2 3 2 2" xfId="4793" xr:uid="{00000000-0005-0000-0000-0000B9120000}"/>
    <cellStyle name="Normal 30 3 2 2 3 2 2 2" xfId="14866" xr:uid="{00000000-0005-0000-0000-0000123A0000}"/>
    <cellStyle name="Normal 30 3 2 2 3 2 2 2 3" xfId="29964" xr:uid="{00000000-0005-0000-0000-00000C750000}"/>
    <cellStyle name="Normal 30 3 2 2 3 2 2 3" xfId="9846" xr:uid="{00000000-0005-0000-0000-000076260000}"/>
    <cellStyle name="Normal 30 3 2 2 3 2 2 3 3" xfId="24947" xr:uid="{00000000-0005-0000-0000-000073610000}"/>
    <cellStyle name="Normal 30 3 2 2 3 2 2 5" xfId="19934" xr:uid="{00000000-0005-0000-0000-0000DE4D0000}"/>
    <cellStyle name="Normal 30 3 2 2 3 2 3" xfId="6485" xr:uid="{00000000-0005-0000-0000-000055190000}"/>
    <cellStyle name="Normal 30 3 2 2 3 2 3 2" xfId="16537" xr:uid="{00000000-0005-0000-0000-000099400000}"/>
    <cellStyle name="Normal 30 3 2 2 3 2 3 3" xfId="11517" xr:uid="{00000000-0005-0000-0000-0000FD2C0000}"/>
    <cellStyle name="Normal 30 3 2 2 3 2 3 3 3" xfId="26618" xr:uid="{00000000-0005-0000-0000-0000FA670000}"/>
    <cellStyle name="Normal 30 3 2 2 3 2 3 5" xfId="21605" xr:uid="{00000000-0005-0000-0000-000065540000}"/>
    <cellStyle name="Normal 30 3 2 2 3 2 4" xfId="13195" xr:uid="{00000000-0005-0000-0000-00008B330000}"/>
    <cellStyle name="Normal 30 3 2 2 3 2 4 3" xfId="28293" xr:uid="{00000000-0005-0000-0000-0000856E0000}"/>
    <cellStyle name="Normal 30 3 2 2 3 2 5" xfId="8174" xr:uid="{00000000-0005-0000-0000-0000EE1F0000}"/>
    <cellStyle name="Normal 30 3 2 2 3 2 5 3" xfId="23276" xr:uid="{00000000-0005-0000-0000-0000EC5A0000}"/>
    <cellStyle name="Normal 30 3 2 2 3 2 7" xfId="18263" xr:uid="{00000000-0005-0000-0000-000057470000}"/>
    <cellStyle name="Normal 30 3 2 2 3 3" xfId="3956" xr:uid="{00000000-0005-0000-0000-0000740F0000}"/>
    <cellStyle name="Normal 30 3 2 2 3 3 2" xfId="14030" xr:uid="{00000000-0005-0000-0000-0000CE360000}"/>
    <cellStyle name="Normal 30 3 2 2 3 3 2 3" xfId="29128" xr:uid="{00000000-0005-0000-0000-0000C8710000}"/>
    <cellStyle name="Normal 30 3 2 2 3 3 3" xfId="9010" xr:uid="{00000000-0005-0000-0000-000032230000}"/>
    <cellStyle name="Normal 30 3 2 2 3 3 3 3" xfId="24111" xr:uid="{00000000-0005-0000-0000-00002F5E0000}"/>
    <cellStyle name="Normal 30 3 2 2 3 3 5" xfId="19098" xr:uid="{00000000-0005-0000-0000-00009A4A0000}"/>
    <cellStyle name="Normal 30 3 2 2 3 4" xfId="5649" xr:uid="{00000000-0005-0000-0000-000011160000}"/>
    <cellStyle name="Normal 30 3 2 2 3 4 2" xfId="15701" xr:uid="{00000000-0005-0000-0000-0000553D0000}"/>
    <cellStyle name="Normal 30 3 2 2 3 4 2 3" xfId="30799" xr:uid="{00000000-0005-0000-0000-00004F780000}"/>
    <cellStyle name="Normal 30 3 2 2 3 4 3" xfId="10681" xr:uid="{00000000-0005-0000-0000-0000B9290000}"/>
    <cellStyle name="Normal 30 3 2 2 3 4 3 3" xfId="25782" xr:uid="{00000000-0005-0000-0000-0000B6640000}"/>
    <cellStyle name="Normal 30 3 2 2 3 4 5" xfId="20769" xr:uid="{00000000-0005-0000-0000-000021510000}"/>
    <cellStyle name="Normal 30 3 2 2 3 5" xfId="12359" xr:uid="{00000000-0005-0000-0000-000047300000}"/>
    <cellStyle name="Normal 30 3 2 2 3 5 3" xfId="27457" xr:uid="{00000000-0005-0000-0000-0000416B0000}"/>
    <cellStyle name="Normal 30 3 2 2 3 6" xfId="7338" xr:uid="{00000000-0005-0000-0000-0000AA1C0000}"/>
    <cellStyle name="Normal 30 3 2 2 3 6 3" xfId="22440" xr:uid="{00000000-0005-0000-0000-0000A8570000}"/>
    <cellStyle name="Normal 30 3 2 2 3 8" xfId="17427" xr:uid="{00000000-0005-0000-0000-000013440000}"/>
    <cellStyle name="Normal 30 3 2 2 4" xfId="2685" xr:uid="{00000000-0005-0000-0000-00007D0A0000}"/>
    <cellStyle name="Normal 30 3 2 2 4 2" xfId="4375" xr:uid="{00000000-0005-0000-0000-000017110000}"/>
    <cellStyle name="Normal 30 3 2 2 4 2 2" xfId="14448" xr:uid="{00000000-0005-0000-0000-000070380000}"/>
    <cellStyle name="Normal 30 3 2 2 4 2 2 3" xfId="29546" xr:uid="{00000000-0005-0000-0000-00006A730000}"/>
    <cellStyle name="Normal 30 3 2 2 4 2 3" xfId="9428" xr:uid="{00000000-0005-0000-0000-0000D4240000}"/>
    <cellStyle name="Normal 30 3 2 2 4 2 3 3" xfId="24529" xr:uid="{00000000-0005-0000-0000-0000D15F0000}"/>
    <cellStyle name="Normal 30 3 2 2 4 2 5" xfId="19516" xr:uid="{00000000-0005-0000-0000-00003C4C0000}"/>
    <cellStyle name="Normal 30 3 2 2 4 3" xfId="6067" xr:uid="{00000000-0005-0000-0000-0000B3170000}"/>
    <cellStyle name="Normal 30 3 2 2 4 3 2" xfId="16119" xr:uid="{00000000-0005-0000-0000-0000F73E0000}"/>
    <cellStyle name="Normal 30 3 2 2 4 3 3" xfId="11099" xr:uid="{00000000-0005-0000-0000-00005B2B0000}"/>
    <cellStyle name="Normal 30 3 2 2 4 3 3 3" xfId="26200" xr:uid="{00000000-0005-0000-0000-000058660000}"/>
    <cellStyle name="Normal 30 3 2 2 4 3 5" xfId="21187" xr:uid="{00000000-0005-0000-0000-0000C3520000}"/>
    <cellStyle name="Normal 30 3 2 2 4 4" xfId="12777" xr:uid="{00000000-0005-0000-0000-0000E9310000}"/>
    <cellStyle name="Normal 30 3 2 2 4 4 3" xfId="27875" xr:uid="{00000000-0005-0000-0000-0000E36C0000}"/>
    <cellStyle name="Normal 30 3 2 2 4 5" xfId="7756" xr:uid="{00000000-0005-0000-0000-00004C1E0000}"/>
    <cellStyle name="Normal 30 3 2 2 4 5 3" xfId="22858" xr:uid="{00000000-0005-0000-0000-00004A590000}"/>
    <cellStyle name="Normal 30 3 2 2 4 7" xfId="17845" xr:uid="{00000000-0005-0000-0000-0000B5450000}"/>
    <cellStyle name="Normal 30 3 2 2 5" xfId="3538" xr:uid="{00000000-0005-0000-0000-0000D20D0000}"/>
    <cellStyle name="Normal 30 3 2 2 5 2" xfId="13612" xr:uid="{00000000-0005-0000-0000-00002C350000}"/>
    <cellStyle name="Normal 30 3 2 2 5 2 3" xfId="28710" xr:uid="{00000000-0005-0000-0000-000026700000}"/>
    <cellStyle name="Normal 30 3 2 2 5 3" xfId="8592" xr:uid="{00000000-0005-0000-0000-000090210000}"/>
    <cellStyle name="Normal 30 3 2 2 5 3 3" xfId="23693" xr:uid="{00000000-0005-0000-0000-00008D5C0000}"/>
    <cellStyle name="Normal 30 3 2 2 5 5" xfId="18680" xr:uid="{00000000-0005-0000-0000-0000F8480000}"/>
    <cellStyle name="Normal 30 3 2 2 6" xfId="5231" xr:uid="{00000000-0005-0000-0000-00006F140000}"/>
    <cellStyle name="Normal 30 3 2 2 6 2" xfId="15283" xr:uid="{00000000-0005-0000-0000-0000B33B0000}"/>
    <cellStyle name="Normal 30 3 2 2 6 2 3" xfId="30381" xr:uid="{00000000-0005-0000-0000-0000AD760000}"/>
    <cellStyle name="Normal 30 3 2 2 6 3" xfId="10263" xr:uid="{00000000-0005-0000-0000-000017280000}"/>
    <cellStyle name="Normal 30 3 2 2 6 3 3" xfId="25364" xr:uid="{00000000-0005-0000-0000-000014630000}"/>
    <cellStyle name="Normal 30 3 2 2 6 5" xfId="20351" xr:uid="{00000000-0005-0000-0000-00007F4F0000}"/>
    <cellStyle name="Normal 30 3 2 2 7" xfId="11941" xr:uid="{00000000-0005-0000-0000-0000A52E0000}"/>
    <cellStyle name="Normal 30 3 2 2 7 3" xfId="27039" xr:uid="{00000000-0005-0000-0000-00009F690000}"/>
    <cellStyle name="Normal 30 3 2 2 8" xfId="6920" xr:uid="{00000000-0005-0000-0000-0000081B0000}"/>
    <cellStyle name="Normal 30 3 2 2 8 3" xfId="22022" xr:uid="{00000000-0005-0000-0000-000006560000}"/>
    <cellStyle name="Normal 30 3 2 3" xfId="1947" xr:uid="{00000000-0005-0000-0000-00009B070000}"/>
    <cellStyle name="Normal 30 3 2 3 2" xfId="2368" xr:uid="{00000000-0005-0000-0000-000040090000}"/>
    <cellStyle name="Normal 30 3 2 3 2 2" xfId="3207" xr:uid="{00000000-0005-0000-0000-0000870C0000}"/>
    <cellStyle name="Normal 30 3 2 3 2 2 2" xfId="4897" xr:uid="{00000000-0005-0000-0000-000021130000}"/>
    <cellStyle name="Normal 30 3 2 3 2 2 2 2" xfId="14970" xr:uid="{00000000-0005-0000-0000-00007A3A0000}"/>
    <cellStyle name="Normal 30 3 2 3 2 2 2 2 3" xfId="30068" xr:uid="{00000000-0005-0000-0000-000074750000}"/>
    <cellStyle name="Normal 30 3 2 3 2 2 2 3" xfId="9950" xr:uid="{00000000-0005-0000-0000-0000DE260000}"/>
    <cellStyle name="Normal 30 3 2 3 2 2 2 3 3" xfId="25051" xr:uid="{00000000-0005-0000-0000-0000DB610000}"/>
    <cellStyle name="Normal 30 3 2 3 2 2 2 5" xfId="20038" xr:uid="{00000000-0005-0000-0000-0000464E0000}"/>
    <cellStyle name="Normal 30 3 2 3 2 2 3" xfId="6589" xr:uid="{00000000-0005-0000-0000-0000BD190000}"/>
    <cellStyle name="Normal 30 3 2 3 2 2 3 2" xfId="16641" xr:uid="{00000000-0005-0000-0000-000001410000}"/>
    <cellStyle name="Normal 30 3 2 3 2 2 3 3" xfId="11621" xr:uid="{00000000-0005-0000-0000-0000652D0000}"/>
    <cellStyle name="Normal 30 3 2 3 2 2 3 3 3" xfId="26722" xr:uid="{00000000-0005-0000-0000-000062680000}"/>
    <cellStyle name="Normal 30 3 2 3 2 2 3 5" xfId="21709" xr:uid="{00000000-0005-0000-0000-0000CD540000}"/>
    <cellStyle name="Normal 30 3 2 3 2 2 4" xfId="13299" xr:uid="{00000000-0005-0000-0000-0000F3330000}"/>
    <cellStyle name="Normal 30 3 2 3 2 2 4 3" xfId="28397" xr:uid="{00000000-0005-0000-0000-0000ED6E0000}"/>
    <cellStyle name="Normal 30 3 2 3 2 2 5" xfId="8278" xr:uid="{00000000-0005-0000-0000-000056200000}"/>
    <cellStyle name="Normal 30 3 2 3 2 2 5 3" xfId="23380" xr:uid="{00000000-0005-0000-0000-0000545B0000}"/>
    <cellStyle name="Normal 30 3 2 3 2 2 7" xfId="18367" xr:uid="{00000000-0005-0000-0000-0000BF470000}"/>
    <cellStyle name="Normal 30 3 2 3 2 3" xfId="4060" xr:uid="{00000000-0005-0000-0000-0000DC0F0000}"/>
    <cellStyle name="Normal 30 3 2 3 2 3 2" xfId="14134" xr:uid="{00000000-0005-0000-0000-000036370000}"/>
    <cellStyle name="Normal 30 3 2 3 2 3 2 3" xfId="29232" xr:uid="{00000000-0005-0000-0000-000030720000}"/>
    <cellStyle name="Normal 30 3 2 3 2 3 3" xfId="9114" xr:uid="{00000000-0005-0000-0000-00009A230000}"/>
    <cellStyle name="Normal 30 3 2 3 2 3 3 3" xfId="24215" xr:uid="{00000000-0005-0000-0000-0000975E0000}"/>
    <cellStyle name="Normal 30 3 2 3 2 3 5" xfId="19202" xr:uid="{00000000-0005-0000-0000-0000024B0000}"/>
    <cellStyle name="Normal 30 3 2 3 2 4" xfId="5753" xr:uid="{00000000-0005-0000-0000-000079160000}"/>
    <cellStyle name="Normal 30 3 2 3 2 4 2" xfId="15805" xr:uid="{00000000-0005-0000-0000-0000BD3D0000}"/>
    <cellStyle name="Normal 30 3 2 3 2 4 2 3" xfId="30903" xr:uid="{00000000-0005-0000-0000-0000B7780000}"/>
    <cellStyle name="Normal 30 3 2 3 2 4 3" xfId="10785" xr:uid="{00000000-0005-0000-0000-0000212A0000}"/>
    <cellStyle name="Normal 30 3 2 3 2 4 3 3" xfId="25886" xr:uid="{00000000-0005-0000-0000-00001E650000}"/>
    <cellStyle name="Normal 30 3 2 3 2 4 5" xfId="20873" xr:uid="{00000000-0005-0000-0000-000089510000}"/>
    <cellStyle name="Normal 30 3 2 3 2 5" xfId="12463" xr:uid="{00000000-0005-0000-0000-0000AF300000}"/>
    <cellStyle name="Normal 30 3 2 3 2 5 3" xfId="27561" xr:uid="{00000000-0005-0000-0000-0000A96B0000}"/>
    <cellStyle name="Normal 30 3 2 3 2 6" xfId="7442" xr:uid="{00000000-0005-0000-0000-0000121D0000}"/>
    <cellStyle name="Normal 30 3 2 3 2 6 3" xfId="22544" xr:uid="{00000000-0005-0000-0000-000010580000}"/>
    <cellStyle name="Normal 30 3 2 3 2 8" xfId="17531" xr:uid="{00000000-0005-0000-0000-00007B440000}"/>
    <cellStyle name="Normal 30 3 2 3 3" xfId="2789" xr:uid="{00000000-0005-0000-0000-0000E50A0000}"/>
    <cellStyle name="Normal 30 3 2 3 3 2" xfId="4479" xr:uid="{00000000-0005-0000-0000-00007F110000}"/>
    <cellStyle name="Normal 30 3 2 3 3 2 2" xfId="14552" xr:uid="{00000000-0005-0000-0000-0000D8380000}"/>
    <cellStyle name="Normal 30 3 2 3 3 2 2 3" xfId="29650" xr:uid="{00000000-0005-0000-0000-0000D2730000}"/>
    <cellStyle name="Normal 30 3 2 3 3 2 3" xfId="9532" xr:uid="{00000000-0005-0000-0000-00003C250000}"/>
    <cellStyle name="Normal 30 3 2 3 3 2 3 3" xfId="24633" xr:uid="{00000000-0005-0000-0000-000039600000}"/>
    <cellStyle name="Normal 30 3 2 3 3 2 5" xfId="19620" xr:uid="{00000000-0005-0000-0000-0000A44C0000}"/>
    <cellStyle name="Normal 30 3 2 3 3 3" xfId="6171" xr:uid="{00000000-0005-0000-0000-00001B180000}"/>
    <cellStyle name="Normal 30 3 2 3 3 3 2" xfId="16223" xr:uid="{00000000-0005-0000-0000-00005F3F0000}"/>
    <cellStyle name="Normal 30 3 2 3 3 3 3" xfId="11203" xr:uid="{00000000-0005-0000-0000-0000C32B0000}"/>
    <cellStyle name="Normal 30 3 2 3 3 3 3 3" xfId="26304" xr:uid="{00000000-0005-0000-0000-0000C0660000}"/>
    <cellStyle name="Normal 30 3 2 3 3 3 5" xfId="21291" xr:uid="{00000000-0005-0000-0000-00002B530000}"/>
    <cellStyle name="Normal 30 3 2 3 3 4" xfId="12881" xr:uid="{00000000-0005-0000-0000-000051320000}"/>
    <cellStyle name="Normal 30 3 2 3 3 4 3" xfId="27979" xr:uid="{00000000-0005-0000-0000-00004B6D0000}"/>
    <cellStyle name="Normal 30 3 2 3 3 5" xfId="7860" xr:uid="{00000000-0005-0000-0000-0000B41E0000}"/>
    <cellStyle name="Normal 30 3 2 3 3 5 3" xfId="22962" xr:uid="{00000000-0005-0000-0000-0000B2590000}"/>
    <cellStyle name="Normal 30 3 2 3 3 7" xfId="17949" xr:uid="{00000000-0005-0000-0000-00001D460000}"/>
    <cellStyle name="Normal 30 3 2 3 4" xfId="3642" xr:uid="{00000000-0005-0000-0000-00003A0E0000}"/>
    <cellStyle name="Normal 30 3 2 3 4 2" xfId="13716" xr:uid="{00000000-0005-0000-0000-000094350000}"/>
    <cellStyle name="Normal 30 3 2 3 4 2 3" xfId="28814" xr:uid="{00000000-0005-0000-0000-00008E700000}"/>
    <cellStyle name="Normal 30 3 2 3 4 3" xfId="8696" xr:uid="{00000000-0005-0000-0000-0000F8210000}"/>
    <cellStyle name="Normal 30 3 2 3 4 3 3" xfId="23797" xr:uid="{00000000-0005-0000-0000-0000F55C0000}"/>
    <cellStyle name="Normal 30 3 2 3 4 5" xfId="18784" xr:uid="{00000000-0005-0000-0000-000060490000}"/>
    <cellStyle name="Normal 30 3 2 3 5" xfId="5335" xr:uid="{00000000-0005-0000-0000-0000D7140000}"/>
    <cellStyle name="Normal 30 3 2 3 5 2" xfId="15387" xr:uid="{00000000-0005-0000-0000-00001B3C0000}"/>
    <cellStyle name="Normal 30 3 2 3 5 2 3" xfId="30485" xr:uid="{00000000-0005-0000-0000-000015770000}"/>
    <cellStyle name="Normal 30 3 2 3 5 3" xfId="10367" xr:uid="{00000000-0005-0000-0000-00007F280000}"/>
    <cellStyle name="Normal 30 3 2 3 5 3 3" xfId="25468" xr:uid="{00000000-0005-0000-0000-00007C630000}"/>
    <cellStyle name="Normal 30 3 2 3 5 5" xfId="20455" xr:uid="{00000000-0005-0000-0000-0000E74F0000}"/>
    <cellStyle name="Normal 30 3 2 3 6" xfId="12045" xr:uid="{00000000-0005-0000-0000-00000D2F0000}"/>
    <cellStyle name="Normal 30 3 2 3 6 3" xfId="27143" xr:uid="{00000000-0005-0000-0000-0000076A0000}"/>
    <cellStyle name="Normal 30 3 2 3 7" xfId="7024" xr:uid="{00000000-0005-0000-0000-0000701B0000}"/>
    <cellStyle name="Normal 30 3 2 3 7 3" xfId="22126" xr:uid="{00000000-0005-0000-0000-00006E560000}"/>
    <cellStyle name="Normal 30 3 2 3 9" xfId="17113" xr:uid="{00000000-0005-0000-0000-0000D9420000}"/>
    <cellStyle name="Normal 30 3 2 4" xfId="2160" xr:uid="{00000000-0005-0000-0000-000070080000}"/>
    <cellStyle name="Normal 30 3 2 4 2" xfId="2999" xr:uid="{00000000-0005-0000-0000-0000B70B0000}"/>
    <cellStyle name="Normal 30 3 2 4 2 2" xfId="4689" xr:uid="{00000000-0005-0000-0000-000051120000}"/>
    <cellStyle name="Normal 30 3 2 4 2 2 2" xfId="14762" xr:uid="{00000000-0005-0000-0000-0000AA390000}"/>
    <cellStyle name="Normal 30 3 2 4 2 2 2 3" xfId="29860" xr:uid="{00000000-0005-0000-0000-0000A4740000}"/>
    <cellStyle name="Normal 30 3 2 4 2 2 3" xfId="9742" xr:uid="{00000000-0005-0000-0000-00000E260000}"/>
    <cellStyle name="Normal 30 3 2 4 2 2 3 3" xfId="24843" xr:uid="{00000000-0005-0000-0000-00000B610000}"/>
    <cellStyle name="Normal 30 3 2 4 2 2 5" xfId="19830" xr:uid="{00000000-0005-0000-0000-0000764D0000}"/>
    <cellStyle name="Normal 30 3 2 4 2 3" xfId="6381" xr:uid="{00000000-0005-0000-0000-0000ED180000}"/>
    <cellStyle name="Normal 30 3 2 4 2 3 2" xfId="16433" xr:uid="{00000000-0005-0000-0000-000031400000}"/>
    <cellStyle name="Normal 30 3 2 4 2 3 3" xfId="11413" xr:uid="{00000000-0005-0000-0000-0000952C0000}"/>
    <cellStyle name="Normal 30 3 2 4 2 3 3 3" xfId="26514" xr:uid="{00000000-0005-0000-0000-000092670000}"/>
    <cellStyle name="Normal 30 3 2 4 2 3 5" xfId="21501" xr:uid="{00000000-0005-0000-0000-0000FD530000}"/>
    <cellStyle name="Normal 30 3 2 4 2 4" xfId="13091" xr:uid="{00000000-0005-0000-0000-000023330000}"/>
    <cellStyle name="Normal 30 3 2 4 2 4 3" xfId="28189" xr:uid="{00000000-0005-0000-0000-00001D6E0000}"/>
    <cellStyle name="Normal 30 3 2 4 2 5" xfId="8070" xr:uid="{00000000-0005-0000-0000-0000861F0000}"/>
    <cellStyle name="Normal 30 3 2 4 2 5 3" xfId="23172" xr:uid="{00000000-0005-0000-0000-0000845A0000}"/>
    <cellStyle name="Normal 30 3 2 4 2 7" xfId="18159" xr:uid="{00000000-0005-0000-0000-0000EF460000}"/>
    <cellStyle name="Normal 30 3 2 4 3" xfId="3852" xr:uid="{00000000-0005-0000-0000-00000C0F0000}"/>
    <cellStyle name="Normal 30 3 2 4 3 2" xfId="13926" xr:uid="{00000000-0005-0000-0000-000066360000}"/>
    <cellStyle name="Normal 30 3 2 4 3 2 3" xfId="29024" xr:uid="{00000000-0005-0000-0000-000060710000}"/>
    <cellStyle name="Normal 30 3 2 4 3 3" xfId="8906" xr:uid="{00000000-0005-0000-0000-0000CA220000}"/>
    <cellStyle name="Normal 30 3 2 4 3 3 3" xfId="24007" xr:uid="{00000000-0005-0000-0000-0000C75D0000}"/>
    <cellStyle name="Normal 30 3 2 4 3 5" xfId="18994" xr:uid="{00000000-0005-0000-0000-0000324A0000}"/>
    <cellStyle name="Normal 30 3 2 4 4" xfId="5545" xr:uid="{00000000-0005-0000-0000-0000A9150000}"/>
    <cellStyle name="Normal 30 3 2 4 4 2" xfId="15597" xr:uid="{00000000-0005-0000-0000-0000ED3C0000}"/>
    <cellStyle name="Normal 30 3 2 4 4 2 3" xfId="30695" xr:uid="{00000000-0005-0000-0000-0000E7770000}"/>
    <cellStyle name="Normal 30 3 2 4 4 3" xfId="10577" xr:uid="{00000000-0005-0000-0000-000051290000}"/>
    <cellStyle name="Normal 30 3 2 4 4 3 3" xfId="25678" xr:uid="{00000000-0005-0000-0000-00004E640000}"/>
    <cellStyle name="Normal 30 3 2 4 4 5" xfId="20665" xr:uid="{00000000-0005-0000-0000-0000B9500000}"/>
    <cellStyle name="Normal 30 3 2 4 5" xfId="12255" xr:uid="{00000000-0005-0000-0000-0000DF2F0000}"/>
    <cellStyle name="Normal 30 3 2 4 5 3" xfId="27353" xr:uid="{00000000-0005-0000-0000-0000D96A0000}"/>
    <cellStyle name="Normal 30 3 2 4 6" xfId="7234" xr:uid="{00000000-0005-0000-0000-0000421C0000}"/>
    <cellStyle name="Normal 30 3 2 4 6 3" xfId="22336" xr:uid="{00000000-0005-0000-0000-000040570000}"/>
    <cellStyle name="Normal 30 3 2 4 8" xfId="17323" xr:uid="{00000000-0005-0000-0000-0000AB430000}"/>
    <cellStyle name="Normal 30 3 2 5" xfId="2581" xr:uid="{00000000-0005-0000-0000-0000150A0000}"/>
    <cellStyle name="Normal 30 3 2 5 2" xfId="4271" xr:uid="{00000000-0005-0000-0000-0000AF100000}"/>
    <cellStyle name="Normal 30 3 2 5 2 2" xfId="14344" xr:uid="{00000000-0005-0000-0000-000008380000}"/>
    <cellStyle name="Normal 30 3 2 5 2 2 3" xfId="29442" xr:uid="{00000000-0005-0000-0000-000002730000}"/>
    <cellStyle name="Normal 30 3 2 5 2 3" xfId="9324" xr:uid="{00000000-0005-0000-0000-00006C240000}"/>
    <cellStyle name="Normal 30 3 2 5 2 3 3" xfId="24425" xr:uid="{00000000-0005-0000-0000-0000695F0000}"/>
    <cellStyle name="Normal 30 3 2 5 2 5" xfId="19412" xr:uid="{00000000-0005-0000-0000-0000D44B0000}"/>
    <cellStyle name="Normal 30 3 2 5 3" xfId="5963" xr:uid="{00000000-0005-0000-0000-00004B170000}"/>
    <cellStyle name="Normal 30 3 2 5 3 2" xfId="16015" xr:uid="{00000000-0005-0000-0000-00008F3E0000}"/>
    <cellStyle name="Normal 30 3 2 5 3 3" xfId="10995" xr:uid="{00000000-0005-0000-0000-0000F32A0000}"/>
    <cellStyle name="Normal 30 3 2 5 3 3 3" xfId="26096" xr:uid="{00000000-0005-0000-0000-0000F0650000}"/>
    <cellStyle name="Normal 30 3 2 5 3 5" xfId="21083" xr:uid="{00000000-0005-0000-0000-00005B520000}"/>
    <cellStyle name="Normal 30 3 2 5 4" xfId="12673" xr:uid="{00000000-0005-0000-0000-000081310000}"/>
    <cellStyle name="Normal 30 3 2 5 4 3" xfId="27771" xr:uid="{00000000-0005-0000-0000-00007B6C0000}"/>
    <cellStyle name="Normal 30 3 2 5 5" xfId="7652" xr:uid="{00000000-0005-0000-0000-0000E41D0000}"/>
    <cellStyle name="Normal 30 3 2 5 5 3" xfId="22754" xr:uid="{00000000-0005-0000-0000-0000E2580000}"/>
    <cellStyle name="Normal 30 3 2 5 7" xfId="17741" xr:uid="{00000000-0005-0000-0000-00004D450000}"/>
    <cellStyle name="Normal 30 3 2 6" xfId="3434" xr:uid="{00000000-0005-0000-0000-00006A0D0000}"/>
    <cellStyle name="Normal 30 3 2 6 2" xfId="13508" xr:uid="{00000000-0005-0000-0000-0000C4340000}"/>
    <cellStyle name="Normal 30 3 2 6 2 3" xfId="28606" xr:uid="{00000000-0005-0000-0000-0000BE6F0000}"/>
    <cellStyle name="Normal 30 3 2 6 3" xfId="8488" xr:uid="{00000000-0005-0000-0000-000028210000}"/>
    <cellStyle name="Normal 30 3 2 6 3 3" xfId="23589" xr:uid="{00000000-0005-0000-0000-0000255C0000}"/>
    <cellStyle name="Normal 30 3 2 6 5" xfId="18576" xr:uid="{00000000-0005-0000-0000-000090480000}"/>
    <cellStyle name="Normal 30 3 2 7" xfId="5127" xr:uid="{00000000-0005-0000-0000-000007140000}"/>
    <cellStyle name="Normal 30 3 2 7 2" xfId="15179" xr:uid="{00000000-0005-0000-0000-00004B3B0000}"/>
    <cellStyle name="Normal 30 3 2 7 2 3" xfId="30277" xr:uid="{00000000-0005-0000-0000-000045760000}"/>
    <cellStyle name="Normal 30 3 2 7 3" xfId="10159" xr:uid="{00000000-0005-0000-0000-0000AF270000}"/>
    <cellStyle name="Normal 30 3 2 7 3 3" xfId="25260" xr:uid="{00000000-0005-0000-0000-0000AC620000}"/>
    <cellStyle name="Normal 30 3 2 7 5" xfId="20247" xr:uid="{00000000-0005-0000-0000-0000174F0000}"/>
    <cellStyle name="Normal 30 3 2 8" xfId="11837" xr:uid="{00000000-0005-0000-0000-00003D2E0000}"/>
    <cellStyle name="Normal 30 3 2 8 3" xfId="26935" xr:uid="{00000000-0005-0000-0000-000037690000}"/>
    <cellStyle name="Normal 30 3 2 9" xfId="6816" xr:uid="{00000000-0005-0000-0000-0000A01A0000}"/>
    <cellStyle name="Normal 30 3 2 9 3" xfId="21918" xr:uid="{00000000-0005-0000-0000-00009E550000}"/>
    <cellStyle name="Normal 30 3 3" xfId="1780" xr:uid="{00000000-0005-0000-0000-0000F4060000}"/>
    <cellStyle name="Normal 30 3 3 10" xfId="16957" xr:uid="{00000000-0005-0000-0000-00003D420000}"/>
    <cellStyle name="Normal 30 3 3 2" xfId="1999" xr:uid="{00000000-0005-0000-0000-0000CF070000}"/>
    <cellStyle name="Normal 30 3 3 2 2" xfId="2420" xr:uid="{00000000-0005-0000-0000-000074090000}"/>
    <cellStyle name="Normal 30 3 3 2 2 2" xfId="3259" xr:uid="{00000000-0005-0000-0000-0000BB0C0000}"/>
    <cellStyle name="Normal 30 3 3 2 2 2 2" xfId="4949" xr:uid="{00000000-0005-0000-0000-000055130000}"/>
    <cellStyle name="Normal 30 3 3 2 2 2 2 2" xfId="15022" xr:uid="{00000000-0005-0000-0000-0000AE3A0000}"/>
    <cellStyle name="Normal 30 3 3 2 2 2 2 2 3" xfId="30120" xr:uid="{00000000-0005-0000-0000-0000A8750000}"/>
    <cellStyle name="Normal 30 3 3 2 2 2 2 3" xfId="10002" xr:uid="{00000000-0005-0000-0000-000012270000}"/>
    <cellStyle name="Normal 30 3 3 2 2 2 2 3 3" xfId="25103" xr:uid="{00000000-0005-0000-0000-00000F620000}"/>
    <cellStyle name="Normal 30 3 3 2 2 2 2 5" xfId="20090" xr:uid="{00000000-0005-0000-0000-00007A4E0000}"/>
    <cellStyle name="Normal 30 3 3 2 2 2 3" xfId="6641" xr:uid="{00000000-0005-0000-0000-0000F1190000}"/>
    <cellStyle name="Normal 30 3 3 2 2 2 3 2" xfId="16693" xr:uid="{00000000-0005-0000-0000-000035410000}"/>
    <cellStyle name="Normal 30 3 3 2 2 2 3 3" xfId="11673" xr:uid="{00000000-0005-0000-0000-0000992D0000}"/>
    <cellStyle name="Normal 30 3 3 2 2 2 3 3 3" xfId="26774" xr:uid="{00000000-0005-0000-0000-000096680000}"/>
    <cellStyle name="Normal 30 3 3 2 2 2 3 5" xfId="21761" xr:uid="{00000000-0005-0000-0000-000001550000}"/>
    <cellStyle name="Normal 30 3 3 2 2 2 4" xfId="13351" xr:uid="{00000000-0005-0000-0000-000027340000}"/>
    <cellStyle name="Normal 30 3 3 2 2 2 4 3" xfId="28449" xr:uid="{00000000-0005-0000-0000-0000216F0000}"/>
    <cellStyle name="Normal 30 3 3 2 2 2 5" xfId="8330" xr:uid="{00000000-0005-0000-0000-00008A200000}"/>
    <cellStyle name="Normal 30 3 3 2 2 2 5 3" xfId="23432" xr:uid="{00000000-0005-0000-0000-0000885B0000}"/>
    <cellStyle name="Normal 30 3 3 2 2 2 7" xfId="18419" xr:uid="{00000000-0005-0000-0000-0000F3470000}"/>
    <cellStyle name="Normal 30 3 3 2 2 3" xfId="4112" xr:uid="{00000000-0005-0000-0000-000010100000}"/>
    <cellStyle name="Normal 30 3 3 2 2 3 2" xfId="14186" xr:uid="{00000000-0005-0000-0000-00006A370000}"/>
    <cellStyle name="Normal 30 3 3 2 2 3 2 3" xfId="29284" xr:uid="{00000000-0005-0000-0000-000064720000}"/>
    <cellStyle name="Normal 30 3 3 2 2 3 3" xfId="9166" xr:uid="{00000000-0005-0000-0000-0000CE230000}"/>
    <cellStyle name="Normal 30 3 3 2 2 3 3 3" xfId="24267" xr:uid="{00000000-0005-0000-0000-0000CB5E0000}"/>
    <cellStyle name="Normal 30 3 3 2 2 3 5" xfId="19254" xr:uid="{00000000-0005-0000-0000-0000364B0000}"/>
    <cellStyle name="Normal 30 3 3 2 2 4" xfId="5805" xr:uid="{00000000-0005-0000-0000-0000AD160000}"/>
    <cellStyle name="Normal 30 3 3 2 2 4 2" xfId="15857" xr:uid="{00000000-0005-0000-0000-0000F13D0000}"/>
    <cellStyle name="Normal 30 3 3 2 2 4 3" xfId="10837" xr:uid="{00000000-0005-0000-0000-0000552A0000}"/>
    <cellStyle name="Normal 30 3 3 2 2 4 3 3" xfId="25938" xr:uid="{00000000-0005-0000-0000-000052650000}"/>
    <cellStyle name="Normal 30 3 3 2 2 4 5" xfId="20925" xr:uid="{00000000-0005-0000-0000-0000BD510000}"/>
    <cellStyle name="Normal 30 3 3 2 2 5" xfId="12515" xr:uid="{00000000-0005-0000-0000-0000E3300000}"/>
    <cellStyle name="Normal 30 3 3 2 2 5 3" xfId="27613" xr:uid="{00000000-0005-0000-0000-0000DD6B0000}"/>
    <cellStyle name="Normal 30 3 3 2 2 6" xfId="7494" xr:uid="{00000000-0005-0000-0000-0000461D0000}"/>
    <cellStyle name="Normal 30 3 3 2 2 6 3" xfId="22596" xr:uid="{00000000-0005-0000-0000-000044580000}"/>
    <cellStyle name="Normal 30 3 3 2 2 8" xfId="17583" xr:uid="{00000000-0005-0000-0000-0000AF440000}"/>
    <cellStyle name="Normal 30 3 3 2 3" xfId="2841" xr:uid="{00000000-0005-0000-0000-0000190B0000}"/>
    <cellStyle name="Normal 30 3 3 2 3 2" xfId="4531" xr:uid="{00000000-0005-0000-0000-0000B3110000}"/>
    <cellStyle name="Normal 30 3 3 2 3 2 2" xfId="14604" xr:uid="{00000000-0005-0000-0000-00000C390000}"/>
    <cellStyle name="Normal 30 3 3 2 3 2 2 3" xfId="29702" xr:uid="{00000000-0005-0000-0000-000006740000}"/>
    <cellStyle name="Normal 30 3 3 2 3 2 3" xfId="9584" xr:uid="{00000000-0005-0000-0000-000070250000}"/>
    <cellStyle name="Normal 30 3 3 2 3 2 3 3" xfId="24685" xr:uid="{00000000-0005-0000-0000-00006D600000}"/>
    <cellStyle name="Normal 30 3 3 2 3 2 5" xfId="19672" xr:uid="{00000000-0005-0000-0000-0000D84C0000}"/>
    <cellStyle name="Normal 30 3 3 2 3 3" xfId="6223" xr:uid="{00000000-0005-0000-0000-00004F180000}"/>
    <cellStyle name="Normal 30 3 3 2 3 3 2" xfId="16275" xr:uid="{00000000-0005-0000-0000-0000933F0000}"/>
    <cellStyle name="Normal 30 3 3 2 3 3 3" xfId="11255" xr:uid="{00000000-0005-0000-0000-0000F72B0000}"/>
    <cellStyle name="Normal 30 3 3 2 3 3 3 3" xfId="26356" xr:uid="{00000000-0005-0000-0000-0000F4660000}"/>
    <cellStyle name="Normal 30 3 3 2 3 3 5" xfId="21343" xr:uid="{00000000-0005-0000-0000-00005F530000}"/>
    <cellStyle name="Normal 30 3 3 2 3 4" xfId="12933" xr:uid="{00000000-0005-0000-0000-000085320000}"/>
    <cellStyle name="Normal 30 3 3 2 3 4 3" xfId="28031" xr:uid="{00000000-0005-0000-0000-00007F6D0000}"/>
    <cellStyle name="Normal 30 3 3 2 3 5" xfId="7912" xr:uid="{00000000-0005-0000-0000-0000E81E0000}"/>
    <cellStyle name="Normal 30 3 3 2 3 5 3" xfId="23014" xr:uid="{00000000-0005-0000-0000-0000E6590000}"/>
    <cellStyle name="Normal 30 3 3 2 3 7" xfId="18001" xr:uid="{00000000-0005-0000-0000-000051460000}"/>
    <cellStyle name="Normal 30 3 3 2 4" xfId="3694" xr:uid="{00000000-0005-0000-0000-00006E0E0000}"/>
    <cellStyle name="Normal 30 3 3 2 4 2" xfId="13768" xr:uid="{00000000-0005-0000-0000-0000C8350000}"/>
    <cellStyle name="Normal 30 3 3 2 4 2 3" xfId="28866" xr:uid="{00000000-0005-0000-0000-0000C2700000}"/>
    <cellStyle name="Normal 30 3 3 2 4 3" xfId="8748" xr:uid="{00000000-0005-0000-0000-00002C220000}"/>
    <cellStyle name="Normal 30 3 3 2 4 3 3" xfId="23849" xr:uid="{00000000-0005-0000-0000-0000295D0000}"/>
    <cellStyle name="Normal 30 3 3 2 4 5" xfId="18836" xr:uid="{00000000-0005-0000-0000-000094490000}"/>
    <cellStyle name="Normal 30 3 3 2 5" xfId="5387" xr:uid="{00000000-0005-0000-0000-00000B150000}"/>
    <cellStyle name="Normal 30 3 3 2 5 2" xfId="15439" xr:uid="{00000000-0005-0000-0000-00004F3C0000}"/>
    <cellStyle name="Normal 30 3 3 2 5 2 3" xfId="30537" xr:uid="{00000000-0005-0000-0000-000049770000}"/>
    <cellStyle name="Normal 30 3 3 2 5 3" xfId="10419" xr:uid="{00000000-0005-0000-0000-0000B3280000}"/>
    <cellStyle name="Normal 30 3 3 2 5 3 3" xfId="25520" xr:uid="{00000000-0005-0000-0000-0000B0630000}"/>
    <cellStyle name="Normal 30 3 3 2 5 5" xfId="20507" xr:uid="{00000000-0005-0000-0000-00001B500000}"/>
    <cellStyle name="Normal 30 3 3 2 6" xfId="12097" xr:uid="{00000000-0005-0000-0000-0000412F0000}"/>
    <cellStyle name="Normal 30 3 3 2 6 3" xfId="27195" xr:uid="{00000000-0005-0000-0000-00003B6A0000}"/>
    <cellStyle name="Normal 30 3 3 2 7" xfId="7076" xr:uid="{00000000-0005-0000-0000-0000A41B0000}"/>
    <cellStyle name="Normal 30 3 3 2 7 3" xfId="22178" xr:uid="{00000000-0005-0000-0000-0000A2560000}"/>
    <cellStyle name="Normal 30 3 3 2 9" xfId="17165" xr:uid="{00000000-0005-0000-0000-00000D430000}"/>
    <cellStyle name="Normal 30 3 3 3" xfId="2212" xr:uid="{00000000-0005-0000-0000-0000A4080000}"/>
    <cellStyle name="Normal 30 3 3 3 2" xfId="3051" xr:uid="{00000000-0005-0000-0000-0000EB0B0000}"/>
    <cellStyle name="Normal 30 3 3 3 2 2" xfId="4741" xr:uid="{00000000-0005-0000-0000-000085120000}"/>
    <cellStyle name="Normal 30 3 3 3 2 2 2" xfId="14814" xr:uid="{00000000-0005-0000-0000-0000DE390000}"/>
    <cellStyle name="Normal 30 3 3 3 2 2 2 3" xfId="29912" xr:uid="{00000000-0005-0000-0000-0000D8740000}"/>
    <cellStyle name="Normal 30 3 3 3 2 2 3" xfId="9794" xr:uid="{00000000-0005-0000-0000-000042260000}"/>
    <cellStyle name="Normal 30 3 3 3 2 2 3 3" xfId="24895" xr:uid="{00000000-0005-0000-0000-00003F610000}"/>
    <cellStyle name="Normal 30 3 3 3 2 2 5" xfId="19882" xr:uid="{00000000-0005-0000-0000-0000AA4D0000}"/>
    <cellStyle name="Normal 30 3 3 3 2 3" xfId="6433" xr:uid="{00000000-0005-0000-0000-000021190000}"/>
    <cellStyle name="Normal 30 3 3 3 2 3 2" xfId="16485" xr:uid="{00000000-0005-0000-0000-000065400000}"/>
    <cellStyle name="Normal 30 3 3 3 2 3 3" xfId="11465" xr:uid="{00000000-0005-0000-0000-0000C92C0000}"/>
    <cellStyle name="Normal 30 3 3 3 2 3 3 3" xfId="26566" xr:uid="{00000000-0005-0000-0000-0000C6670000}"/>
    <cellStyle name="Normal 30 3 3 3 2 3 5" xfId="21553" xr:uid="{00000000-0005-0000-0000-000031540000}"/>
    <cellStyle name="Normal 30 3 3 3 2 4" xfId="13143" xr:uid="{00000000-0005-0000-0000-000057330000}"/>
    <cellStyle name="Normal 30 3 3 3 2 4 3" xfId="28241" xr:uid="{00000000-0005-0000-0000-0000516E0000}"/>
    <cellStyle name="Normal 30 3 3 3 2 5" xfId="8122" xr:uid="{00000000-0005-0000-0000-0000BA1F0000}"/>
    <cellStyle name="Normal 30 3 3 3 2 5 3" xfId="23224" xr:uid="{00000000-0005-0000-0000-0000B85A0000}"/>
    <cellStyle name="Normal 30 3 3 3 2 7" xfId="18211" xr:uid="{00000000-0005-0000-0000-000023470000}"/>
    <cellStyle name="Normal 30 3 3 3 3" xfId="3904" xr:uid="{00000000-0005-0000-0000-0000400F0000}"/>
    <cellStyle name="Normal 30 3 3 3 3 2" xfId="13978" xr:uid="{00000000-0005-0000-0000-00009A360000}"/>
    <cellStyle name="Normal 30 3 3 3 3 2 3" xfId="29076" xr:uid="{00000000-0005-0000-0000-000094710000}"/>
    <cellStyle name="Normal 30 3 3 3 3 3" xfId="8958" xr:uid="{00000000-0005-0000-0000-0000FE220000}"/>
    <cellStyle name="Normal 30 3 3 3 3 3 3" xfId="24059" xr:uid="{00000000-0005-0000-0000-0000FB5D0000}"/>
    <cellStyle name="Normal 30 3 3 3 3 5" xfId="19046" xr:uid="{00000000-0005-0000-0000-0000664A0000}"/>
    <cellStyle name="Normal 30 3 3 3 4" xfId="5597" xr:uid="{00000000-0005-0000-0000-0000DD150000}"/>
    <cellStyle name="Normal 30 3 3 3 4 2" xfId="15649" xr:uid="{00000000-0005-0000-0000-0000213D0000}"/>
    <cellStyle name="Normal 30 3 3 3 4 2 3" xfId="30747" xr:uid="{00000000-0005-0000-0000-00001B780000}"/>
    <cellStyle name="Normal 30 3 3 3 4 3" xfId="10629" xr:uid="{00000000-0005-0000-0000-000085290000}"/>
    <cellStyle name="Normal 30 3 3 3 4 3 3" xfId="25730" xr:uid="{00000000-0005-0000-0000-000082640000}"/>
    <cellStyle name="Normal 30 3 3 3 4 5" xfId="20717" xr:uid="{00000000-0005-0000-0000-0000ED500000}"/>
    <cellStyle name="Normal 30 3 3 3 5" xfId="12307" xr:uid="{00000000-0005-0000-0000-000013300000}"/>
    <cellStyle name="Normal 30 3 3 3 5 3" xfId="27405" xr:uid="{00000000-0005-0000-0000-00000D6B0000}"/>
    <cellStyle name="Normal 30 3 3 3 6" xfId="7286" xr:uid="{00000000-0005-0000-0000-0000761C0000}"/>
    <cellStyle name="Normal 30 3 3 3 6 3" xfId="22388" xr:uid="{00000000-0005-0000-0000-000074570000}"/>
    <cellStyle name="Normal 30 3 3 3 8" xfId="17375" xr:uid="{00000000-0005-0000-0000-0000DF430000}"/>
    <cellStyle name="Normal 30 3 3 4" xfId="2633" xr:uid="{00000000-0005-0000-0000-0000490A0000}"/>
    <cellStyle name="Normal 30 3 3 4 2" xfId="4323" xr:uid="{00000000-0005-0000-0000-0000E3100000}"/>
    <cellStyle name="Normal 30 3 3 4 2 2" xfId="14396" xr:uid="{00000000-0005-0000-0000-00003C380000}"/>
    <cellStyle name="Normal 30 3 3 4 2 2 3" xfId="29494" xr:uid="{00000000-0005-0000-0000-000036730000}"/>
    <cellStyle name="Normal 30 3 3 4 2 3" xfId="9376" xr:uid="{00000000-0005-0000-0000-0000A0240000}"/>
    <cellStyle name="Normal 30 3 3 4 2 3 3" xfId="24477" xr:uid="{00000000-0005-0000-0000-00009D5F0000}"/>
    <cellStyle name="Normal 30 3 3 4 2 5" xfId="19464" xr:uid="{00000000-0005-0000-0000-0000084C0000}"/>
    <cellStyle name="Normal 30 3 3 4 3" xfId="6015" xr:uid="{00000000-0005-0000-0000-00007F170000}"/>
    <cellStyle name="Normal 30 3 3 4 3 2" xfId="16067" xr:uid="{00000000-0005-0000-0000-0000C33E0000}"/>
    <cellStyle name="Normal 30 3 3 4 3 3" xfId="11047" xr:uid="{00000000-0005-0000-0000-0000272B0000}"/>
    <cellStyle name="Normal 30 3 3 4 3 3 3" xfId="26148" xr:uid="{00000000-0005-0000-0000-000024660000}"/>
    <cellStyle name="Normal 30 3 3 4 3 5" xfId="21135" xr:uid="{00000000-0005-0000-0000-00008F520000}"/>
    <cellStyle name="Normal 30 3 3 4 4" xfId="12725" xr:uid="{00000000-0005-0000-0000-0000B5310000}"/>
    <cellStyle name="Normal 30 3 3 4 4 3" xfId="27823" xr:uid="{00000000-0005-0000-0000-0000AF6C0000}"/>
    <cellStyle name="Normal 30 3 3 4 5" xfId="7704" xr:uid="{00000000-0005-0000-0000-0000181E0000}"/>
    <cellStyle name="Normal 30 3 3 4 5 3" xfId="22806" xr:uid="{00000000-0005-0000-0000-000016590000}"/>
    <cellStyle name="Normal 30 3 3 4 7" xfId="17793" xr:uid="{00000000-0005-0000-0000-000081450000}"/>
    <cellStyle name="Normal 30 3 3 5" xfId="3486" xr:uid="{00000000-0005-0000-0000-00009E0D0000}"/>
    <cellStyle name="Normal 30 3 3 5 2" xfId="13560" xr:uid="{00000000-0005-0000-0000-0000F8340000}"/>
    <cellStyle name="Normal 30 3 3 5 2 3" xfId="28658" xr:uid="{00000000-0005-0000-0000-0000F26F0000}"/>
    <cellStyle name="Normal 30 3 3 5 3" xfId="8540" xr:uid="{00000000-0005-0000-0000-00005C210000}"/>
    <cellStyle name="Normal 30 3 3 5 3 3" xfId="23641" xr:uid="{00000000-0005-0000-0000-0000595C0000}"/>
    <cellStyle name="Normal 30 3 3 5 5" xfId="18628" xr:uid="{00000000-0005-0000-0000-0000C4480000}"/>
    <cellStyle name="Normal 30 3 3 6" xfId="5179" xr:uid="{00000000-0005-0000-0000-00003B140000}"/>
    <cellStyle name="Normal 30 3 3 6 2" xfId="15231" xr:uid="{00000000-0005-0000-0000-00007F3B0000}"/>
    <cellStyle name="Normal 30 3 3 6 2 3" xfId="30329" xr:uid="{00000000-0005-0000-0000-000079760000}"/>
    <cellStyle name="Normal 30 3 3 6 3" xfId="10211" xr:uid="{00000000-0005-0000-0000-0000E3270000}"/>
    <cellStyle name="Normal 30 3 3 6 3 3" xfId="25312" xr:uid="{00000000-0005-0000-0000-0000E0620000}"/>
    <cellStyle name="Normal 30 3 3 6 5" xfId="20299" xr:uid="{00000000-0005-0000-0000-00004B4F0000}"/>
    <cellStyle name="Normal 30 3 3 7" xfId="11889" xr:uid="{00000000-0005-0000-0000-0000712E0000}"/>
    <cellStyle name="Normal 30 3 3 7 3" xfId="26987" xr:uid="{00000000-0005-0000-0000-00006B690000}"/>
    <cellStyle name="Normal 30 3 3 8" xfId="6868" xr:uid="{00000000-0005-0000-0000-0000D41A0000}"/>
    <cellStyle name="Normal 30 3 3 8 3" xfId="21970" xr:uid="{00000000-0005-0000-0000-0000D2550000}"/>
    <cellStyle name="Normal 30 3 4" xfId="1893" xr:uid="{00000000-0005-0000-0000-000065070000}"/>
    <cellStyle name="Normal 30 3 4 2" xfId="2316" xr:uid="{00000000-0005-0000-0000-00000C090000}"/>
    <cellStyle name="Normal 30 3 4 2 2" xfId="3155" xr:uid="{00000000-0005-0000-0000-0000530C0000}"/>
    <cellStyle name="Normal 30 3 4 2 2 2" xfId="4845" xr:uid="{00000000-0005-0000-0000-0000ED120000}"/>
    <cellStyle name="Normal 30 3 4 2 2 2 2" xfId="14918" xr:uid="{00000000-0005-0000-0000-0000463A0000}"/>
    <cellStyle name="Normal 30 3 4 2 2 2 2 3" xfId="30016" xr:uid="{00000000-0005-0000-0000-000040750000}"/>
    <cellStyle name="Normal 30 3 4 2 2 2 3" xfId="9898" xr:uid="{00000000-0005-0000-0000-0000AA260000}"/>
    <cellStyle name="Normal 30 3 4 2 2 2 3 3" xfId="24999" xr:uid="{00000000-0005-0000-0000-0000A7610000}"/>
    <cellStyle name="Normal 30 3 4 2 2 2 5" xfId="19986" xr:uid="{00000000-0005-0000-0000-0000124E0000}"/>
    <cellStyle name="Normal 30 3 4 2 2 3" xfId="6537" xr:uid="{00000000-0005-0000-0000-000089190000}"/>
    <cellStyle name="Normal 30 3 4 2 2 3 2" xfId="16589" xr:uid="{00000000-0005-0000-0000-0000CD400000}"/>
    <cellStyle name="Normal 30 3 4 2 2 3 3" xfId="11569" xr:uid="{00000000-0005-0000-0000-0000312D0000}"/>
    <cellStyle name="Normal 30 3 4 2 2 3 3 3" xfId="26670" xr:uid="{00000000-0005-0000-0000-00002E680000}"/>
    <cellStyle name="Normal 30 3 4 2 2 3 5" xfId="21657" xr:uid="{00000000-0005-0000-0000-000099540000}"/>
    <cellStyle name="Normal 30 3 4 2 2 4" xfId="13247" xr:uid="{00000000-0005-0000-0000-0000BF330000}"/>
    <cellStyle name="Normal 30 3 4 2 2 4 3" xfId="28345" xr:uid="{00000000-0005-0000-0000-0000B96E0000}"/>
    <cellStyle name="Normal 30 3 4 2 2 5" xfId="8226" xr:uid="{00000000-0005-0000-0000-000022200000}"/>
    <cellStyle name="Normal 30 3 4 2 2 5 3" xfId="23328" xr:uid="{00000000-0005-0000-0000-0000205B0000}"/>
    <cellStyle name="Normal 30 3 4 2 2 7" xfId="18315" xr:uid="{00000000-0005-0000-0000-00008B470000}"/>
    <cellStyle name="Normal 30 3 4 2 3" xfId="4008" xr:uid="{00000000-0005-0000-0000-0000A80F0000}"/>
    <cellStyle name="Normal 30 3 4 2 3 2" xfId="14082" xr:uid="{00000000-0005-0000-0000-000002370000}"/>
    <cellStyle name="Normal 30 3 4 2 3 2 3" xfId="29180" xr:uid="{00000000-0005-0000-0000-0000FC710000}"/>
    <cellStyle name="Normal 30 3 4 2 3 3" xfId="9062" xr:uid="{00000000-0005-0000-0000-000066230000}"/>
    <cellStyle name="Normal 30 3 4 2 3 3 3" xfId="24163" xr:uid="{00000000-0005-0000-0000-0000635E0000}"/>
    <cellStyle name="Normal 30 3 4 2 3 5" xfId="19150" xr:uid="{00000000-0005-0000-0000-0000CE4A0000}"/>
    <cellStyle name="Normal 30 3 4 2 4" xfId="5701" xr:uid="{00000000-0005-0000-0000-000045160000}"/>
    <cellStyle name="Normal 30 3 4 2 4 2" xfId="15753" xr:uid="{00000000-0005-0000-0000-0000893D0000}"/>
    <cellStyle name="Normal 30 3 4 2 4 2 3" xfId="30851" xr:uid="{00000000-0005-0000-0000-000083780000}"/>
    <cellStyle name="Normal 30 3 4 2 4 3" xfId="10733" xr:uid="{00000000-0005-0000-0000-0000ED290000}"/>
    <cellStyle name="Normal 30 3 4 2 4 3 3" xfId="25834" xr:uid="{00000000-0005-0000-0000-0000EA640000}"/>
    <cellStyle name="Normal 30 3 4 2 4 5" xfId="20821" xr:uid="{00000000-0005-0000-0000-000055510000}"/>
    <cellStyle name="Normal 30 3 4 2 5" xfId="12411" xr:uid="{00000000-0005-0000-0000-00007B300000}"/>
    <cellStyle name="Normal 30 3 4 2 5 3" xfId="27509" xr:uid="{00000000-0005-0000-0000-0000756B0000}"/>
    <cellStyle name="Normal 30 3 4 2 6" xfId="7390" xr:uid="{00000000-0005-0000-0000-0000DE1C0000}"/>
    <cellStyle name="Normal 30 3 4 2 6 3" xfId="22492" xr:uid="{00000000-0005-0000-0000-0000DC570000}"/>
    <cellStyle name="Normal 30 3 4 2 8" xfId="17479" xr:uid="{00000000-0005-0000-0000-000047440000}"/>
    <cellStyle name="Normal 30 3 4 3" xfId="2737" xr:uid="{00000000-0005-0000-0000-0000B10A0000}"/>
    <cellStyle name="Normal 30 3 4 3 2" xfId="4427" xr:uid="{00000000-0005-0000-0000-00004B110000}"/>
    <cellStyle name="Normal 30 3 4 3 2 2" xfId="14500" xr:uid="{00000000-0005-0000-0000-0000A4380000}"/>
    <cellStyle name="Normal 30 3 4 3 2 2 3" xfId="29598" xr:uid="{00000000-0005-0000-0000-00009E730000}"/>
    <cellStyle name="Normal 30 3 4 3 2 3" xfId="9480" xr:uid="{00000000-0005-0000-0000-000008250000}"/>
    <cellStyle name="Normal 30 3 4 3 2 3 3" xfId="24581" xr:uid="{00000000-0005-0000-0000-000005600000}"/>
    <cellStyle name="Normal 30 3 4 3 2 5" xfId="19568" xr:uid="{00000000-0005-0000-0000-0000704C0000}"/>
    <cellStyle name="Normal 30 3 4 3 3" xfId="6119" xr:uid="{00000000-0005-0000-0000-0000E7170000}"/>
    <cellStyle name="Normal 30 3 4 3 3 2" xfId="16171" xr:uid="{00000000-0005-0000-0000-00002B3F0000}"/>
    <cellStyle name="Normal 30 3 4 3 3 3" xfId="11151" xr:uid="{00000000-0005-0000-0000-00008F2B0000}"/>
    <cellStyle name="Normal 30 3 4 3 3 3 3" xfId="26252" xr:uid="{00000000-0005-0000-0000-00008C660000}"/>
    <cellStyle name="Normal 30 3 4 3 3 5" xfId="21239" xr:uid="{00000000-0005-0000-0000-0000F7520000}"/>
    <cellStyle name="Normal 30 3 4 3 4" xfId="12829" xr:uid="{00000000-0005-0000-0000-00001D320000}"/>
    <cellStyle name="Normal 30 3 4 3 4 3" xfId="27927" xr:uid="{00000000-0005-0000-0000-0000176D0000}"/>
    <cellStyle name="Normal 30 3 4 3 5" xfId="7808" xr:uid="{00000000-0005-0000-0000-0000801E0000}"/>
    <cellStyle name="Normal 30 3 4 3 5 3" xfId="22910" xr:uid="{00000000-0005-0000-0000-00007E590000}"/>
    <cellStyle name="Normal 30 3 4 3 7" xfId="17897" xr:uid="{00000000-0005-0000-0000-0000E9450000}"/>
    <cellStyle name="Normal 30 3 4 4" xfId="3590" xr:uid="{00000000-0005-0000-0000-0000060E0000}"/>
    <cellStyle name="Normal 30 3 4 4 2" xfId="13664" xr:uid="{00000000-0005-0000-0000-000060350000}"/>
    <cellStyle name="Normal 30 3 4 4 2 3" xfId="28762" xr:uid="{00000000-0005-0000-0000-00005A700000}"/>
    <cellStyle name="Normal 30 3 4 4 3" xfId="8644" xr:uid="{00000000-0005-0000-0000-0000C4210000}"/>
    <cellStyle name="Normal 30 3 4 4 3 3" xfId="23745" xr:uid="{00000000-0005-0000-0000-0000C15C0000}"/>
    <cellStyle name="Normal 30 3 4 4 5" xfId="18732" xr:uid="{00000000-0005-0000-0000-00002C490000}"/>
    <cellStyle name="Normal 30 3 4 5" xfId="5283" xr:uid="{00000000-0005-0000-0000-0000A3140000}"/>
    <cellStyle name="Normal 30 3 4 5 2" xfId="15335" xr:uid="{00000000-0005-0000-0000-0000E73B0000}"/>
    <cellStyle name="Normal 30 3 4 5 2 3" xfId="30433" xr:uid="{00000000-0005-0000-0000-0000E1760000}"/>
    <cellStyle name="Normal 30 3 4 5 3" xfId="10315" xr:uid="{00000000-0005-0000-0000-00004B280000}"/>
    <cellStyle name="Normal 30 3 4 5 3 3" xfId="25416" xr:uid="{00000000-0005-0000-0000-000048630000}"/>
    <cellStyle name="Normal 30 3 4 5 5" xfId="20403" xr:uid="{00000000-0005-0000-0000-0000B34F0000}"/>
    <cellStyle name="Normal 30 3 4 6" xfId="11993" xr:uid="{00000000-0005-0000-0000-0000D92E0000}"/>
    <cellStyle name="Normal 30 3 4 6 3" xfId="27091" xr:uid="{00000000-0005-0000-0000-0000D3690000}"/>
    <cellStyle name="Normal 30 3 4 7" xfId="6972" xr:uid="{00000000-0005-0000-0000-00003C1B0000}"/>
    <cellStyle name="Normal 30 3 4 7 3" xfId="22074" xr:uid="{00000000-0005-0000-0000-00003A560000}"/>
    <cellStyle name="Normal 30 3 4 9" xfId="17061" xr:uid="{00000000-0005-0000-0000-0000A5420000}"/>
    <cellStyle name="Normal 30 3 5" xfId="2106" xr:uid="{00000000-0005-0000-0000-00003A080000}"/>
    <cellStyle name="Normal 30 3 5 2" xfId="2947" xr:uid="{00000000-0005-0000-0000-0000830B0000}"/>
    <cellStyle name="Normal 30 3 5 2 2" xfId="4637" xr:uid="{00000000-0005-0000-0000-00001D120000}"/>
    <cellStyle name="Normal 30 3 5 2 2 2" xfId="14710" xr:uid="{00000000-0005-0000-0000-000076390000}"/>
    <cellStyle name="Normal 30 3 5 2 2 2 3" xfId="29808" xr:uid="{00000000-0005-0000-0000-000070740000}"/>
    <cellStyle name="Normal 30 3 5 2 2 3" xfId="9690" xr:uid="{00000000-0005-0000-0000-0000DA250000}"/>
    <cellStyle name="Normal 30 3 5 2 2 3 3" xfId="24791" xr:uid="{00000000-0005-0000-0000-0000D7600000}"/>
    <cellStyle name="Normal 30 3 5 2 2 5" xfId="19778" xr:uid="{00000000-0005-0000-0000-0000424D0000}"/>
    <cellStyle name="Normal 30 3 5 2 3" xfId="6329" xr:uid="{00000000-0005-0000-0000-0000B9180000}"/>
    <cellStyle name="Normal 30 3 5 2 3 2" xfId="16381" xr:uid="{00000000-0005-0000-0000-0000FD3F0000}"/>
    <cellStyle name="Normal 30 3 5 2 3 3" xfId="11361" xr:uid="{00000000-0005-0000-0000-0000612C0000}"/>
    <cellStyle name="Normal 30 3 5 2 3 3 3" xfId="26462" xr:uid="{00000000-0005-0000-0000-00005E670000}"/>
    <cellStyle name="Normal 30 3 5 2 3 5" xfId="21449" xr:uid="{00000000-0005-0000-0000-0000C9530000}"/>
    <cellStyle name="Normal 30 3 5 2 4" xfId="13039" xr:uid="{00000000-0005-0000-0000-0000EF320000}"/>
    <cellStyle name="Normal 30 3 5 2 4 3" xfId="28137" xr:uid="{00000000-0005-0000-0000-0000E96D0000}"/>
    <cellStyle name="Normal 30 3 5 2 5" xfId="8018" xr:uid="{00000000-0005-0000-0000-0000521F0000}"/>
    <cellStyle name="Normal 30 3 5 2 5 3" xfId="23120" xr:uid="{00000000-0005-0000-0000-0000505A0000}"/>
    <cellStyle name="Normal 30 3 5 2 7" xfId="18107" xr:uid="{00000000-0005-0000-0000-0000BB460000}"/>
    <cellStyle name="Normal 30 3 5 3" xfId="3800" xr:uid="{00000000-0005-0000-0000-0000D80E0000}"/>
    <cellStyle name="Normal 30 3 5 3 2" xfId="13874" xr:uid="{00000000-0005-0000-0000-000032360000}"/>
    <cellStyle name="Normal 30 3 5 3 2 3" xfId="28972" xr:uid="{00000000-0005-0000-0000-00002C710000}"/>
    <cellStyle name="Normal 30 3 5 3 3" xfId="8854" xr:uid="{00000000-0005-0000-0000-000096220000}"/>
    <cellStyle name="Normal 30 3 5 3 3 3" xfId="23955" xr:uid="{00000000-0005-0000-0000-0000935D0000}"/>
    <cellStyle name="Normal 30 3 5 3 5" xfId="18942" xr:uid="{00000000-0005-0000-0000-0000FE490000}"/>
    <cellStyle name="Normal 30 3 5 4" xfId="5493" xr:uid="{00000000-0005-0000-0000-000075150000}"/>
    <cellStyle name="Normal 30 3 5 4 2" xfId="15545" xr:uid="{00000000-0005-0000-0000-0000B93C0000}"/>
    <cellStyle name="Normal 30 3 5 4 2 3" xfId="30643" xr:uid="{00000000-0005-0000-0000-0000B3770000}"/>
    <cellStyle name="Normal 30 3 5 4 3" xfId="10525" xr:uid="{00000000-0005-0000-0000-00001D290000}"/>
    <cellStyle name="Normal 30 3 5 4 3 3" xfId="25626" xr:uid="{00000000-0005-0000-0000-00001A640000}"/>
    <cellStyle name="Normal 30 3 5 4 5" xfId="20613" xr:uid="{00000000-0005-0000-0000-000085500000}"/>
    <cellStyle name="Normal 30 3 5 5" xfId="12203" xr:uid="{00000000-0005-0000-0000-0000AB2F0000}"/>
    <cellStyle name="Normal 30 3 5 5 3" xfId="27301" xr:uid="{00000000-0005-0000-0000-0000A56A0000}"/>
    <cellStyle name="Normal 30 3 5 6" xfId="7182" xr:uid="{00000000-0005-0000-0000-00000E1C0000}"/>
    <cellStyle name="Normal 30 3 5 6 3" xfId="22284" xr:uid="{00000000-0005-0000-0000-00000C570000}"/>
    <cellStyle name="Normal 30 3 5 8" xfId="17271" xr:uid="{00000000-0005-0000-0000-000077430000}"/>
    <cellStyle name="Normal 30 3 6" xfId="2527" xr:uid="{00000000-0005-0000-0000-0000DF090000}"/>
    <cellStyle name="Normal 30 3 6 2" xfId="4219" xr:uid="{00000000-0005-0000-0000-00007B100000}"/>
    <cellStyle name="Normal 30 3 6 2 2" xfId="14292" xr:uid="{00000000-0005-0000-0000-0000D4370000}"/>
    <cellStyle name="Normal 30 3 6 2 2 3" xfId="29390" xr:uid="{00000000-0005-0000-0000-0000CE720000}"/>
    <cellStyle name="Normal 30 3 6 2 3" xfId="9272" xr:uid="{00000000-0005-0000-0000-000038240000}"/>
    <cellStyle name="Normal 30 3 6 2 3 3" xfId="24373" xr:uid="{00000000-0005-0000-0000-0000355F0000}"/>
    <cellStyle name="Normal 30 3 6 2 5" xfId="19360" xr:uid="{00000000-0005-0000-0000-0000A04B0000}"/>
    <cellStyle name="Normal 30 3 6 3" xfId="5911" xr:uid="{00000000-0005-0000-0000-000017170000}"/>
    <cellStyle name="Normal 30 3 6 3 2" xfId="15963" xr:uid="{00000000-0005-0000-0000-00005B3E0000}"/>
    <cellStyle name="Normal 30 3 6 3 3" xfId="10943" xr:uid="{00000000-0005-0000-0000-0000BF2A0000}"/>
    <cellStyle name="Normal 30 3 6 3 3 3" xfId="26044" xr:uid="{00000000-0005-0000-0000-0000BC650000}"/>
    <cellStyle name="Normal 30 3 6 3 5" xfId="21031" xr:uid="{00000000-0005-0000-0000-000027520000}"/>
    <cellStyle name="Normal 30 3 6 4" xfId="12621" xr:uid="{00000000-0005-0000-0000-00004D310000}"/>
    <cellStyle name="Normal 30 3 6 4 3" xfId="27719" xr:uid="{00000000-0005-0000-0000-0000476C0000}"/>
    <cellStyle name="Normal 30 3 6 5" xfId="7600" xr:uid="{00000000-0005-0000-0000-0000B01D0000}"/>
    <cellStyle name="Normal 30 3 6 5 3" xfId="22702" xr:uid="{00000000-0005-0000-0000-0000AE580000}"/>
    <cellStyle name="Normal 30 3 6 7" xfId="17689" xr:uid="{00000000-0005-0000-0000-000019450000}"/>
    <cellStyle name="Normal 30 3 7" xfId="3378" xr:uid="{00000000-0005-0000-0000-0000320D0000}"/>
    <cellStyle name="Normal 30 3 7 2" xfId="13456" xr:uid="{00000000-0005-0000-0000-000090340000}"/>
    <cellStyle name="Normal 30 3 7 2 3" xfId="28554" xr:uid="{00000000-0005-0000-0000-00008A6F0000}"/>
    <cellStyle name="Normal 30 3 7 3" xfId="8436" xr:uid="{00000000-0005-0000-0000-0000F4200000}"/>
    <cellStyle name="Normal 30 3 7 3 3" xfId="23537" xr:uid="{00000000-0005-0000-0000-0000F15B0000}"/>
    <cellStyle name="Normal 30 3 7 5" xfId="18524" xr:uid="{00000000-0005-0000-0000-00005C480000}"/>
    <cellStyle name="Normal 30 3 8" xfId="5072" xr:uid="{00000000-0005-0000-0000-0000D0130000}"/>
    <cellStyle name="Normal 30 3 8 2" xfId="15127" xr:uid="{00000000-0005-0000-0000-0000173B0000}"/>
    <cellStyle name="Normal 30 3 8 2 3" xfId="30225" xr:uid="{00000000-0005-0000-0000-000011760000}"/>
    <cellStyle name="Normal 30 3 8 3" xfId="10107" xr:uid="{00000000-0005-0000-0000-00007B270000}"/>
    <cellStyle name="Normal 30 3 8 3 3" xfId="25208" xr:uid="{00000000-0005-0000-0000-000078620000}"/>
    <cellStyle name="Normal 30 3 8 5" xfId="20195" xr:uid="{00000000-0005-0000-0000-0000E34E0000}"/>
    <cellStyle name="Normal 30 3 9" xfId="11783" xr:uid="{00000000-0005-0000-0000-0000072E0000}"/>
    <cellStyle name="Normal 30 3 9 3" xfId="26883" xr:uid="{00000000-0005-0000-0000-000003690000}"/>
    <cellStyle name="Normal 30_Sheet2" xfId="1046" xr:uid="{00000000-0005-0000-0000-000016040000}"/>
    <cellStyle name="Normal 31" xfId="956" xr:uid="{00000000-0005-0000-0000-0000BC030000}"/>
    <cellStyle name="Normal 32" xfId="957" xr:uid="{00000000-0005-0000-0000-0000BD030000}"/>
    <cellStyle name="Normal 33" xfId="958" xr:uid="{00000000-0005-0000-0000-0000BE030000}"/>
    <cellStyle name="Normal 34" xfId="959" xr:uid="{00000000-0005-0000-0000-0000BF030000}"/>
    <cellStyle name="Normal 35" xfId="960" xr:uid="{00000000-0005-0000-0000-0000C0030000}"/>
    <cellStyle name="Normal 35 2" xfId="1434" xr:uid="{00000000-0005-0000-0000-00009A050000}"/>
    <cellStyle name="Normal 36" xfId="961" xr:uid="{00000000-0005-0000-0000-0000C1030000}"/>
    <cellStyle name="Normal 36 2" xfId="1435" xr:uid="{00000000-0005-0000-0000-00009B050000}"/>
    <cellStyle name="Normal 37" xfId="962" xr:uid="{00000000-0005-0000-0000-0000C2030000}"/>
    <cellStyle name="Normal 37 2" xfId="1436" xr:uid="{00000000-0005-0000-0000-00009C050000}"/>
    <cellStyle name="Normal 38" xfId="963" xr:uid="{00000000-0005-0000-0000-0000C3030000}"/>
    <cellStyle name="Normal 38 2" xfId="1437" xr:uid="{00000000-0005-0000-0000-00009D050000}"/>
    <cellStyle name="Normal 39" xfId="964" xr:uid="{00000000-0005-0000-0000-0000C4030000}"/>
    <cellStyle name="Normal 39 2" xfId="1438" xr:uid="{00000000-0005-0000-0000-00009E050000}"/>
    <cellStyle name="Normal 39 3" xfId="30980" xr:uid="{ED7FFEE8-9AB2-4CB2-BDBE-FF0CA4D86BFD}"/>
    <cellStyle name="Normal 4" xfId="130" xr:uid="{00000000-0005-0000-0000-000082000000}"/>
    <cellStyle name="Normal 4 2" xfId="333" xr:uid="{00000000-0005-0000-0000-00004D010000}"/>
    <cellStyle name="Normal 4 2 10" xfId="6763" xr:uid="{00000000-0005-0000-0000-00006B1A0000}"/>
    <cellStyle name="Normal 4 2 10 3" xfId="21867" xr:uid="{00000000-0005-0000-0000-00006B550000}"/>
    <cellStyle name="Normal 4 2 11" xfId="31033" xr:uid="{7F160EF2-1FDF-48A9-83CE-AC724C15B3A8}"/>
    <cellStyle name="Normal 4 2 12" xfId="16852" xr:uid="{00000000-0005-0000-0000-0000D4410000}"/>
    <cellStyle name="Normal 4 2 13" xfId="1439" xr:uid="{00000000-0005-0000-0000-00009F050000}"/>
    <cellStyle name="Normal 4 2 2" xfId="1727" xr:uid="{00000000-0005-0000-0000-0000BF060000}"/>
    <cellStyle name="Normal 4 2 2 11" xfId="16906" xr:uid="{00000000-0005-0000-0000-00000A420000}"/>
    <cellStyle name="Normal 4 2 2 2" xfId="1835" xr:uid="{00000000-0005-0000-0000-00002B070000}"/>
    <cellStyle name="Normal 4 2 2 2 10" xfId="17010" xr:uid="{00000000-0005-0000-0000-000072420000}"/>
    <cellStyle name="Normal 4 2 2 2 2" xfId="2052" xr:uid="{00000000-0005-0000-0000-000004080000}"/>
    <cellStyle name="Normal 4 2 2 2 2 2" xfId="2473" xr:uid="{00000000-0005-0000-0000-0000A9090000}"/>
    <cellStyle name="Normal 4 2 2 2 2 2 2" xfId="3312" xr:uid="{00000000-0005-0000-0000-0000F00C0000}"/>
    <cellStyle name="Normal 4 2 2 2 2 2 2 2" xfId="5002" xr:uid="{00000000-0005-0000-0000-00008A130000}"/>
    <cellStyle name="Normal 4 2 2 2 2 2 2 2 2" xfId="15075" xr:uid="{00000000-0005-0000-0000-0000E33A0000}"/>
    <cellStyle name="Normal 4 2 2 2 2 2 2 2 2 3" xfId="30173" xr:uid="{00000000-0005-0000-0000-0000DD750000}"/>
    <cellStyle name="Normal 4 2 2 2 2 2 2 2 3" xfId="10055" xr:uid="{00000000-0005-0000-0000-000047270000}"/>
    <cellStyle name="Normal 4 2 2 2 2 2 2 2 3 3" xfId="25156" xr:uid="{00000000-0005-0000-0000-000044620000}"/>
    <cellStyle name="Normal 4 2 2 2 2 2 2 2 5" xfId="20143" xr:uid="{00000000-0005-0000-0000-0000AF4E0000}"/>
    <cellStyle name="Normal 4 2 2 2 2 2 2 3" xfId="6694" xr:uid="{00000000-0005-0000-0000-0000261A0000}"/>
    <cellStyle name="Normal 4 2 2 2 2 2 2 3 2" xfId="16746" xr:uid="{00000000-0005-0000-0000-00006A410000}"/>
    <cellStyle name="Normal 4 2 2 2 2 2 2 3 3" xfId="11726" xr:uid="{00000000-0005-0000-0000-0000CE2D0000}"/>
    <cellStyle name="Normal 4 2 2 2 2 2 2 3 3 3" xfId="26827" xr:uid="{00000000-0005-0000-0000-0000CB680000}"/>
    <cellStyle name="Normal 4 2 2 2 2 2 2 3 5" xfId="21814" xr:uid="{00000000-0005-0000-0000-000036550000}"/>
    <cellStyle name="Normal 4 2 2 2 2 2 2 4" xfId="13404" xr:uid="{00000000-0005-0000-0000-00005C340000}"/>
    <cellStyle name="Normal 4 2 2 2 2 2 2 4 3" xfId="28502" xr:uid="{00000000-0005-0000-0000-0000566F0000}"/>
    <cellStyle name="Normal 4 2 2 2 2 2 2 5" xfId="8383" xr:uid="{00000000-0005-0000-0000-0000BF200000}"/>
    <cellStyle name="Normal 4 2 2 2 2 2 2 5 3" xfId="23485" xr:uid="{00000000-0005-0000-0000-0000BD5B0000}"/>
    <cellStyle name="Normal 4 2 2 2 2 2 2 7" xfId="18472" xr:uid="{00000000-0005-0000-0000-000028480000}"/>
    <cellStyle name="Normal 4 2 2 2 2 2 3" xfId="4165" xr:uid="{00000000-0005-0000-0000-000045100000}"/>
    <cellStyle name="Normal 4 2 2 2 2 2 3 2" xfId="14239" xr:uid="{00000000-0005-0000-0000-00009F370000}"/>
    <cellStyle name="Normal 4 2 2 2 2 2 3 2 3" xfId="29337" xr:uid="{00000000-0005-0000-0000-000099720000}"/>
    <cellStyle name="Normal 4 2 2 2 2 2 3 3" xfId="9219" xr:uid="{00000000-0005-0000-0000-000003240000}"/>
    <cellStyle name="Normal 4 2 2 2 2 2 3 3 3" xfId="24320" xr:uid="{00000000-0005-0000-0000-0000005F0000}"/>
    <cellStyle name="Normal 4 2 2 2 2 2 3 5" xfId="19307" xr:uid="{00000000-0005-0000-0000-00006B4B0000}"/>
    <cellStyle name="Normal 4 2 2 2 2 2 4" xfId="5858" xr:uid="{00000000-0005-0000-0000-0000E2160000}"/>
    <cellStyle name="Normal 4 2 2 2 2 2 4 2" xfId="15910" xr:uid="{00000000-0005-0000-0000-0000263E0000}"/>
    <cellStyle name="Normal 4 2 2 2 2 2 4 3" xfId="10890" xr:uid="{00000000-0005-0000-0000-00008A2A0000}"/>
    <cellStyle name="Normal 4 2 2 2 2 2 4 3 3" xfId="25991" xr:uid="{00000000-0005-0000-0000-000087650000}"/>
    <cellStyle name="Normal 4 2 2 2 2 2 4 5" xfId="20978" xr:uid="{00000000-0005-0000-0000-0000F2510000}"/>
    <cellStyle name="Normal 4 2 2 2 2 2 5" xfId="12568" xr:uid="{00000000-0005-0000-0000-000018310000}"/>
    <cellStyle name="Normal 4 2 2 2 2 2 5 3" xfId="27666" xr:uid="{00000000-0005-0000-0000-0000126C0000}"/>
    <cellStyle name="Normal 4 2 2 2 2 2 6" xfId="7547" xr:uid="{00000000-0005-0000-0000-00007B1D0000}"/>
    <cellStyle name="Normal 4 2 2 2 2 2 6 3" xfId="22649" xr:uid="{00000000-0005-0000-0000-000079580000}"/>
    <cellStyle name="Normal 4 2 2 2 2 2 8" xfId="17636" xr:uid="{00000000-0005-0000-0000-0000E4440000}"/>
    <cellStyle name="Normal 4 2 2 2 2 3" xfId="2894" xr:uid="{00000000-0005-0000-0000-00004E0B0000}"/>
    <cellStyle name="Normal 4 2 2 2 2 3 2" xfId="4584" xr:uid="{00000000-0005-0000-0000-0000E8110000}"/>
    <cellStyle name="Normal 4 2 2 2 2 3 2 2" xfId="14657" xr:uid="{00000000-0005-0000-0000-000041390000}"/>
    <cellStyle name="Normal 4 2 2 2 2 3 2 2 3" xfId="29755" xr:uid="{00000000-0005-0000-0000-00003B740000}"/>
    <cellStyle name="Normal 4 2 2 2 2 3 2 3" xfId="9637" xr:uid="{00000000-0005-0000-0000-0000A5250000}"/>
    <cellStyle name="Normal 4 2 2 2 2 3 2 3 3" xfId="24738" xr:uid="{00000000-0005-0000-0000-0000A2600000}"/>
    <cellStyle name="Normal 4 2 2 2 2 3 2 5" xfId="19725" xr:uid="{00000000-0005-0000-0000-00000D4D0000}"/>
    <cellStyle name="Normal 4 2 2 2 2 3 3" xfId="6276" xr:uid="{00000000-0005-0000-0000-000084180000}"/>
    <cellStyle name="Normal 4 2 2 2 2 3 3 2" xfId="16328" xr:uid="{00000000-0005-0000-0000-0000C83F0000}"/>
    <cellStyle name="Normal 4 2 2 2 2 3 3 3" xfId="11308" xr:uid="{00000000-0005-0000-0000-00002C2C0000}"/>
    <cellStyle name="Normal 4 2 2 2 2 3 3 3 3" xfId="26409" xr:uid="{00000000-0005-0000-0000-000029670000}"/>
    <cellStyle name="Normal 4 2 2 2 2 3 3 5" xfId="21396" xr:uid="{00000000-0005-0000-0000-000094530000}"/>
    <cellStyle name="Normal 4 2 2 2 2 3 4" xfId="12986" xr:uid="{00000000-0005-0000-0000-0000BA320000}"/>
    <cellStyle name="Normal 4 2 2 2 2 3 4 3" xfId="28084" xr:uid="{00000000-0005-0000-0000-0000B46D0000}"/>
    <cellStyle name="Normal 4 2 2 2 2 3 5" xfId="7965" xr:uid="{00000000-0005-0000-0000-00001D1F0000}"/>
    <cellStyle name="Normal 4 2 2 2 2 3 5 3" xfId="23067" xr:uid="{00000000-0005-0000-0000-00001B5A0000}"/>
    <cellStyle name="Normal 4 2 2 2 2 3 7" xfId="18054" xr:uid="{00000000-0005-0000-0000-000086460000}"/>
    <cellStyle name="Normal 4 2 2 2 2 4" xfId="3747" xr:uid="{00000000-0005-0000-0000-0000A30E0000}"/>
    <cellStyle name="Normal 4 2 2 2 2 4 2" xfId="13821" xr:uid="{00000000-0005-0000-0000-0000FD350000}"/>
    <cellStyle name="Normal 4 2 2 2 2 4 2 3" xfId="28919" xr:uid="{00000000-0005-0000-0000-0000F7700000}"/>
    <cellStyle name="Normal 4 2 2 2 2 4 3" xfId="8801" xr:uid="{00000000-0005-0000-0000-000061220000}"/>
    <cellStyle name="Normal 4 2 2 2 2 4 3 3" xfId="23902" xr:uid="{00000000-0005-0000-0000-00005E5D0000}"/>
    <cellStyle name="Normal 4 2 2 2 2 4 5" xfId="18889" xr:uid="{00000000-0005-0000-0000-0000C9490000}"/>
    <cellStyle name="Normal 4 2 2 2 2 5" xfId="5440" xr:uid="{00000000-0005-0000-0000-000040150000}"/>
    <cellStyle name="Normal 4 2 2 2 2 5 2" xfId="15492" xr:uid="{00000000-0005-0000-0000-0000843C0000}"/>
    <cellStyle name="Normal 4 2 2 2 2 5 2 3" xfId="30590" xr:uid="{00000000-0005-0000-0000-00007E770000}"/>
    <cellStyle name="Normal 4 2 2 2 2 5 3" xfId="10472" xr:uid="{00000000-0005-0000-0000-0000E8280000}"/>
    <cellStyle name="Normal 4 2 2 2 2 5 3 3" xfId="25573" xr:uid="{00000000-0005-0000-0000-0000E5630000}"/>
    <cellStyle name="Normal 4 2 2 2 2 5 5" xfId="20560" xr:uid="{00000000-0005-0000-0000-000050500000}"/>
    <cellStyle name="Normal 4 2 2 2 2 6" xfId="12150" xr:uid="{00000000-0005-0000-0000-0000762F0000}"/>
    <cellStyle name="Normal 4 2 2 2 2 6 3" xfId="27248" xr:uid="{00000000-0005-0000-0000-0000706A0000}"/>
    <cellStyle name="Normal 4 2 2 2 2 7" xfId="7129" xr:uid="{00000000-0005-0000-0000-0000D91B0000}"/>
    <cellStyle name="Normal 4 2 2 2 2 7 3" xfId="22231" xr:uid="{00000000-0005-0000-0000-0000D7560000}"/>
    <cellStyle name="Normal 4 2 2 2 2 9" xfId="17218" xr:uid="{00000000-0005-0000-0000-000042430000}"/>
    <cellStyle name="Normal 4 2 2 2 3" xfId="2265" xr:uid="{00000000-0005-0000-0000-0000D9080000}"/>
    <cellStyle name="Normal 4 2 2 2 3 2" xfId="3104" xr:uid="{00000000-0005-0000-0000-0000200C0000}"/>
    <cellStyle name="Normal 4 2 2 2 3 2 2" xfId="4794" xr:uid="{00000000-0005-0000-0000-0000BA120000}"/>
    <cellStyle name="Normal 4 2 2 2 3 2 2 2" xfId="14867" xr:uid="{00000000-0005-0000-0000-0000133A0000}"/>
    <cellStyle name="Normal 4 2 2 2 3 2 2 2 3" xfId="29965" xr:uid="{00000000-0005-0000-0000-00000D750000}"/>
    <cellStyle name="Normal 4 2 2 2 3 2 2 3" xfId="9847" xr:uid="{00000000-0005-0000-0000-000077260000}"/>
    <cellStyle name="Normal 4 2 2 2 3 2 2 3 3" xfId="24948" xr:uid="{00000000-0005-0000-0000-000074610000}"/>
    <cellStyle name="Normal 4 2 2 2 3 2 2 5" xfId="19935" xr:uid="{00000000-0005-0000-0000-0000DF4D0000}"/>
    <cellStyle name="Normal 4 2 2 2 3 2 3" xfId="6486" xr:uid="{00000000-0005-0000-0000-000056190000}"/>
    <cellStyle name="Normal 4 2 2 2 3 2 3 2" xfId="16538" xr:uid="{00000000-0005-0000-0000-00009A400000}"/>
    <cellStyle name="Normal 4 2 2 2 3 2 3 3" xfId="11518" xr:uid="{00000000-0005-0000-0000-0000FE2C0000}"/>
    <cellStyle name="Normal 4 2 2 2 3 2 3 3 3" xfId="26619" xr:uid="{00000000-0005-0000-0000-0000FB670000}"/>
    <cellStyle name="Normal 4 2 2 2 3 2 3 5" xfId="21606" xr:uid="{00000000-0005-0000-0000-000066540000}"/>
    <cellStyle name="Normal 4 2 2 2 3 2 4" xfId="13196" xr:uid="{00000000-0005-0000-0000-00008C330000}"/>
    <cellStyle name="Normal 4 2 2 2 3 2 4 3" xfId="28294" xr:uid="{00000000-0005-0000-0000-0000866E0000}"/>
    <cellStyle name="Normal 4 2 2 2 3 2 5" xfId="8175" xr:uid="{00000000-0005-0000-0000-0000EF1F0000}"/>
    <cellStyle name="Normal 4 2 2 2 3 2 5 3" xfId="23277" xr:uid="{00000000-0005-0000-0000-0000ED5A0000}"/>
    <cellStyle name="Normal 4 2 2 2 3 2 7" xfId="18264" xr:uid="{00000000-0005-0000-0000-000058470000}"/>
    <cellStyle name="Normal 4 2 2 2 3 3" xfId="3957" xr:uid="{00000000-0005-0000-0000-0000750F0000}"/>
    <cellStyle name="Normal 4 2 2 2 3 3 2" xfId="14031" xr:uid="{00000000-0005-0000-0000-0000CF360000}"/>
    <cellStyle name="Normal 4 2 2 2 3 3 2 3" xfId="29129" xr:uid="{00000000-0005-0000-0000-0000C9710000}"/>
    <cellStyle name="Normal 4 2 2 2 3 3 3" xfId="9011" xr:uid="{00000000-0005-0000-0000-000033230000}"/>
    <cellStyle name="Normal 4 2 2 2 3 3 3 3" xfId="24112" xr:uid="{00000000-0005-0000-0000-0000305E0000}"/>
    <cellStyle name="Normal 4 2 2 2 3 3 5" xfId="19099" xr:uid="{00000000-0005-0000-0000-00009B4A0000}"/>
    <cellStyle name="Normal 4 2 2 2 3 4" xfId="5650" xr:uid="{00000000-0005-0000-0000-000012160000}"/>
    <cellStyle name="Normal 4 2 2 2 3 4 2" xfId="15702" xr:uid="{00000000-0005-0000-0000-0000563D0000}"/>
    <cellStyle name="Normal 4 2 2 2 3 4 2 3" xfId="30800" xr:uid="{00000000-0005-0000-0000-000050780000}"/>
    <cellStyle name="Normal 4 2 2 2 3 4 3" xfId="10682" xr:uid="{00000000-0005-0000-0000-0000BA290000}"/>
    <cellStyle name="Normal 4 2 2 2 3 4 3 3" xfId="25783" xr:uid="{00000000-0005-0000-0000-0000B7640000}"/>
    <cellStyle name="Normal 4 2 2 2 3 4 5" xfId="20770" xr:uid="{00000000-0005-0000-0000-000022510000}"/>
    <cellStyle name="Normal 4 2 2 2 3 5" xfId="12360" xr:uid="{00000000-0005-0000-0000-000048300000}"/>
    <cellStyle name="Normal 4 2 2 2 3 5 3" xfId="27458" xr:uid="{00000000-0005-0000-0000-0000426B0000}"/>
    <cellStyle name="Normal 4 2 2 2 3 6" xfId="7339" xr:uid="{00000000-0005-0000-0000-0000AB1C0000}"/>
    <cellStyle name="Normal 4 2 2 2 3 6 3" xfId="22441" xr:uid="{00000000-0005-0000-0000-0000A9570000}"/>
    <cellStyle name="Normal 4 2 2 2 3 8" xfId="17428" xr:uid="{00000000-0005-0000-0000-000014440000}"/>
    <cellStyle name="Normal 4 2 2 2 4" xfId="2686" xr:uid="{00000000-0005-0000-0000-00007E0A0000}"/>
    <cellStyle name="Normal 4 2 2 2 4 2" xfId="4376" xr:uid="{00000000-0005-0000-0000-000018110000}"/>
    <cellStyle name="Normal 4 2 2 2 4 2 2" xfId="14449" xr:uid="{00000000-0005-0000-0000-000071380000}"/>
    <cellStyle name="Normal 4 2 2 2 4 2 2 3" xfId="29547" xr:uid="{00000000-0005-0000-0000-00006B730000}"/>
    <cellStyle name="Normal 4 2 2 2 4 2 3" xfId="9429" xr:uid="{00000000-0005-0000-0000-0000D5240000}"/>
    <cellStyle name="Normal 4 2 2 2 4 2 3 3" xfId="24530" xr:uid="{00000000-0005-0000-0000-0000D25F0000}"/>
    <cellStyle name="Normal 4 2 2 2 4 2 5" xfId="19517" xr:uid="{00000000-0005-0000-0000-00003D4C0000}"/>
    <cellStyle name="Normal 4 2 2 2 4 3" xfId="6068" xr:uid="{00000000-0005-0000-0000-0000B4170000}"/>
    <cellStyle name="Normal 4 2 2 2 4 3 2" xfId="16120" xr:uid="{00000000-0005-0000-0000-0000F83E0000}"/>
    <cellStyle name="Normal 4 2 2 2 4 3 3" xfId="11100" xr:uid="{00000000-0005-0000-0000-00005C2B0000}"/>
    <cellStyle name="Normal 4 2 2 2 4 3 3 3" xfId="26201" xr:uid="{00000000-0005-0000-0000-000059660000}"/>
    <cellStyle name="Normal 4 2 2 2 4 3 5" xfId="21188" xr:uid="{00000000-0005-0000-0000-0000C4520000}"/>
    <cellStyle name="Normal 4 2 2 2 4 4" xfId="12778" xr:uid="{00000000-0005-0000-0000-0000EA310000}"/>
    <cellStyle name="Normal 4 2 2 2 4 4 3" xfId="27876" xr:uid="{00000000-0005-0000-0000-0000E46C0000}"/>
    <cellStyle name="Normal 4 2 2 2 4 5" xfId="7757" xr:uid="{00000000-0005-0000-0000-00004D1E0000}"/>
    <cellStyle name="Normal 4 2 2 2 4 5 3" xfId="22859" xr:uid="{00000000-0005-0000-0000-00004B590000}"/>
    <cellStyle name="Normal 4 2 2 2 4 7" xfId="17846" xr:uid="{00000000-0005-0000-0000-0000B6450000}"/>
    <cellStyle name="Normal 4 2 2 2 5" xfId="3539" xr:uid="{00000000-0005-0000-0000-0000D30D0000}"/>
    <cellStyle name="Normal 4 2 2 2 5 2" xfId="13613" xr:uid="{00000000-0005-0000-0000-00002D350000}"/>
    <cellStyle name="Normal 4 2 2 2 5 2 3" xfId="28711" xr:uid="{00000000-0005-0000-0000-000027700000}"/>
    <cellStyle name="Normal 4 2 2 2 5 3" xfId="8593" xr:uid="{00000000-0005-0000-0000-000091210000}"/>
    <cellStyle name="Normal 4 2 2 2 5 3 3" xfId="23694" xr:uid="{00000000-0005-0000-0000-00008E5C0000}"/>
    <cellStyle name="Normal 4 2 2 2 5 5" xfId="18681" xr:uid="{00000000-0005-0000-0000-0000F9480000}"/>
    <cellStyle name="Normal 4 2 2 2 6" xfId="5232" xr:uid="{00000000-0005-0000-0000-000070140000}"/>
    <cellStyle name="Normal 4 2 2 2 6 2" xfId="15284" xr:uid="{00000000-0005-0000-0000-0000B43B0000}"/>
    <cellStyle name="Normal 4 2 2 2 6 2 3" xfId="30382" xr:uid="{00000000-0005-0000-0000-0000AE760000}"/>
    <cellStyle name="Normal 4 2 2 2 6 3" xfId="10264" xr:uid="{00000000-0005-0000-0000-000018280000}"/>
    <cellStyle name="Normal 4 2 2 2 6 3 3" xfId="25365" xr:uid="{00000000-0005-0000-0000-000015630000}"/>
    <cellStyle name="Normal 4 2 2 2 6 5" xfId="20352" xr:uid="{00000000-0005-0000-0000-0000804F0000}"/>
    <cellStyle name="Normal 4 2 2 2 7" xfId="11942" xr:uid="{00000000-0005-0000-0000-0000A62E0000}"/>
    <cellStyle name="Normal 4 2 2 2 7 3" xfId="27040" xr:uid="{00000000-0005-0000-0000-0000A0690000}"/>
    <cellStyle name="Normal 4 2 2 2 8" xfId="6921" xr:uid="{00000000-0005-0000-0000-0000091B0000}"/>
    <cellStyle name="Normal 4 2 2 2 8 3" xfId="22023" xr:uid="{00000000-0005-0000-0000-000007560000}"/>
    <cellStyle name="Normal 4 2 2 3" xfId="1948" xr:uid="{00000000-0005-0000-0000-00009C070000}"/>
    <cellStyle name="Normal 4 2 2 3 2" xfId="2369" xr:uid="{00000000-0005-0000-0000-000041090000}"/>
    <cellStyle name="Normal 4 2 2 3 2 2" xfId="3208" xr:uid="{00000000-0005-0000-0000-0000880C0000}"/>
    <cellStyle name="Normal 4 2 2 3 2 2 2" xfId="4898" xr:uid="{00000000-0005-0000-0000-000022130000}"/>
    <cellStyle name="Normal 4 2 2 3 2 2 2 2" xfId="14971" xr:uid="{00000000-0005-0000-0000-00007B3A0000}"/>
    <cellStyle name="Normal 4 2 2 3 2 2 2 2 3" xfId="30069" xr:uid="{00000000-0005-0000-0000-000075750000}"/>
    <cellStyle name="Normal 4 2 2 3 2 2 2 3" xfId="9951" xr:uid="{00000000-0005-0000-0000-0000DF260000}"/>
    <cellStyle name="Normal 4 2 2 3 2 2 2 3 3" xfId="25052" xr:uid="{00000000-0005-0000-0000-0000DC610000}"/>
    <cellStyle name="Normal 4 2 2 3 2 2 2 5" xfId="20039" xr:uid="{00000000-0005-0000-0000-0000474E0000}"/>
    <cellStyle name="Normal 4 2 2 3 2 2 3" xfId="6590" xr:uid="{00000000-0005-0000-0000-0000BE190000}"/>
    <cellStyle name="Normal 4 2 2 3 2 2 3 2" xfId="16642" xr:uid="{00000000-0005-0000-0000-000002410000}"/>
    <cellStyle name="Normal 4 2 2 3 2 2 3 3" xfId="11622" xr:uid="{00000000-0005-0000-0000-0000662D0000}"/>
    <cellStyle name="Normal 4 2 2 3 2 2 3 3 3" xfId="26723" xr:uid="{00000000-0005-0000-0000-000063680000}"/>
    <cellStyle name="Normal 4 2 2 3 2 2 3 5" xfId="21710" xr:uid="{00000000-0005-0000-0000-0000CE540000}"/>
    <cellStyle name="Normal 4 2 2 3 2 2 4" xfId="13300" xr:uid="{00000000-0005-0000-0000-0000F4330000}"/>
    <cellStyle name="Normal 4 2 2 3 2 2 4 3" xfId="28398" xr:uid="{00000000-0005-0000-0000-0000EE6E0000}"/>
    <cellStyle name="Normal 4 2 2 3 2 2 5" xfId="8279" xr:uid="{00000000-0005-0000-0000-000057200000}"/>
    <cellStyle name="Normal 4 2 2 3 2 2 5 3" xfId="23381" xr:uid="{00000000-0005-0000-0000-0000555B0000}"/>
    <cellStyle name="Normal 4 2 2 3 2 2 7" xfId="18368" xr:uid="{00000000-0005-0000-0000-0000C0470000}"/>
    <cellStyle name="Normal 4 2 2 3 2 3" xfId="4061" xr:uid="{00000000-0005-0000-0000-0000DD0F0000}"/>
    <cellStyle name="Normal 4 2 2 3 2 3 2" xfId="14135" xr:uid="{00000000-0005-0000-0000-000037370000}"/>
    <cellStyle name="Normal 4 2 2 3 2 3 2 3" xfId="29233" xr:uid="{00000000-0005-0000-0000-000031720000}"/>
    <cellStyle name="Normal 4 2 2 3 2 3 3" xfId="9115" xr:uid="{00000000-0005-0000-0000-00009B230000}"/>
    <cellStyle name="Normal 4 2 2 3 2 3 3 3" xfId="24216" xr:uid="{00000000-0005-0000-0000-0000985E0000}"/>
    <cellStyle name="Normal 4 2 2 3 2 3 5" xfId="19203" xr:uid="{00000000-0005-0000-0000-0000034B0000}"/>
    <cellStyle name="Normal 4 2 2 3 2 4" xfId="5754" xr:uid="{00000000-0005-0000-0000-00007A160000}"/>
    <cellStyle name="Normal 4 2 2 3 2 4 2" xfId="15806" xr:uid="{00000000-0005-0000-0000-0000BE3D0000}"/>
    <cellStyle name="Normal 4 2 2 3 2 4 2 3" xfId="30904" xr:uid="{00000000-0005-0000-0000-0000B8780000}"/>
    <cellStyle name="Normal 4 2 2 3 2 4 3" xfId="10786" xr:uid="{00000000-0005-0000-0000-0000222A0000}"/>
    <cellStyle name="Normal 4 2 2 3 2 4 3 3" xfId="25887" xr:uid="{00000000-0005-0000-0000-00001F650000}"/>
    <cellStyle name="Normal 4 2 2 3 2 4 5" xfId="20874" xr:uid="{00000000-0005-0000-0000-00008A510000}"/>
    <cellStyle name="Normal 4 2 2 3 2 5" xfId="12464" xr:uid="{00000000-0005-0000-0000-0000B0300000}"/>
    <cellStyle name="Normal 4 2 2 3 2 5 3" xfId="27562" xr:uid="{00000000-0005-0000-0000-0000AA6B0000}"/>
    <cellStyle name="Normal 4 2 2 3 2 6" xfId="7443" xr:uid="{00000000-0005-0000-0000-0000131D0000}"/>
    <cellStyle name="Normal 4 2 2 3 2 6 3" xfId="22545" xr:uid="{00000000-0005-0000-0000-000011580000}"/>
    <cellStyle name="Normal 4 2 2 3 2 8" xfId="17532" xr:uid="{00000000-0005-0000-0000-00007C440000}"/>
    <cellStyle name="Normal 4 2 2 3 3" xfId="2790" xr:uid="{00000000-0005-0000-0000-0000E60A0000}"/>
    <cellStyle name="Normal 4 2 2 3 3 2" xfId="4480" xr:uid="{00000000-0005-0000-0000-000080110000}"/>
    <cellStyle name="Normal 4 2 2 3 3 2 2" xfId="14553" xr:uid="{00000000-0005-0000-0000-0000D9380000}"/>
    <cellStyle name="Normal 4 2 2 3 3 2 2 3" xfId="29651" xr:uid="{00000000-0005-0000-0000-0000D3730000}"/>
    <cellStyle name="Normal 4 2 2 3 3 2 3" xfId="9533" xr:uid="{00000000-0005-0000-0000-00003D250000}"/>
    <cellStyle name="Normal 4 2 2 3 3 2 3 3" xfId="24634" xr:uid="{00000000-0005-0000-0000-00003A600000}"/>
    <cellStyle name="Normal 4 2 2 3 3 2 5" xfId="19621" xr:uid="{00000000-0005-0000-0000-0000A54C0000}"/>
    <cellStyle name="Normal 4 2 2 3 3 3" xfId="6172" xr:uid="{00000000-0005-0000-0000-00001C180000}"/>
    <cellStyle name="Normal 4 2 2 3 3 3 2" xfId="16224" xr:uid="{00000000-0005-0000-0000-0000603F0000}"/>
    <cellStyle name="Normal 4 2 2 3 3 3 3" xfId="11204" xr:uid="{00000000-0005-0000-0000-0000C42B0000}"/>
    <cellStyle name="Normal 4 2 2 3 3 3 3 3" xfId="26305" xr:uid="{00000000-0005-0000-0000-0000C1660000}"/>
    <cellStyle name="Normal 4 2 2 3 3 3 5" xfId="21292" xr:uid="{00000000-0005-0000-0000-00002C530000}"/>
    <cellStyle name="Normal 4 2 2 3 3 4" xfId="12882" xr:uid="{00000000-0005-0000-0000-000052320000}"/>
    <cellStyle name="Normal 4 2 2 3 3 4 3" xfId="27980" xr:uid="{00000000-0005-0000-0000-00004C6D0000}"/>
    <cellStyle name="Normal 4 2 2 3 3 5" xfId="7861" xr:uid="{00000000-0005-0000-0000-0000B51E0000}"/>
    <cellStyle name="Normal 4 2 2 3 3 5 3" xfId="22963" xr:uid="{00000000-0005-0000-0000-0000B3590000}"/>
    <cellStyle name="Normal 4 2 2 3 3 7" xfId="17950" xr:uid="{00000000-0005-0000-0000-00001E460000}"/>
    <cellStyle name="Normal 4 2 2 3 4" xfId="3643" xr:uid="{00000000-0005-0000-0000-00003B0E0000}"/>
    <cellStyle name="Normal 4 2 2 3 4 2" xfId="13717" xr:uid="{00000000-0005-0000-0000-000095350000}"/>
    <cellStyle name="Normal 4 2 2 3 4 2 3" xfId="28815" xr:uid="{00000000-0005-0000-0000-00008F700000}"/>
    <cellStyle name="Normal 4 2 2 3 4 3" xfId="8697" xr:uid="{00000000-0005-0000-0000-0000F9210000}"/>
    <cellStyle name="Normal 4 2 2 3 4 3 3" xfId="23798" xr:uid="{00000000-0005-0000-0000-0000F65C0000}"/>
    <cellStyle name="Normal 4 2 2 3 4 5" xfId="18785" xr:uid="{00000000-0005-0000-0000-000061490000}"/>
    <cellStyle name="Normal 4 2 2 3 5" xfId="5336" xr:uid="{00000000-0005-0000-0000-0000D8140000}"/>
    <cellStyle name="Normal 4 2 2 3 5 2" xfId="15388" xr:uid="{00000000-0005-0000-0000-00001C3C0000}"/>
    <cellStyle name="Normal 4 2 2 3 5 2 3" xfId="30486" xr:uid="{00000000-0005-0000-0000-000016770000}"/>
    <cellStyle name="Normal 4 2 2 3 5 3" xfId="10368" xr:uid="{00000000-0005-0000-0000-000080280000}"/>
    <cellStyle name="Normal 4 2 2 3 5 3 3" xfId="25469" xr:uid="{00000000-0005-0000-0000-00007D630000}"/>
    <cellStyle name="Normal 4 2 2 3 5 5" xfId="20456" xr:uid="{00000000-0005-0000-0000-0000E84F0000}"/>
    <cellStyle name="Normal 4 2 2 3 6" xfId="12046" xr:uid="{00000000-0005-0000-0000-00000E2F0000}"/>
    <cellStyle name="Normal 4 2 2 3 6 3" xfId="27144" xr:uid="{00000000-0005-0000-0000-0000086A0000}"/>
    <cellStyle name="Normal 4 2 2 3 7" xfId="7025" xr:uid="{00000000-0005-0000-0000-0000711B0000}"/>
    <cellStyle name="Normal 4 2 2 3 7 3" xfId="22127" xr:uid="{00000000-0005-0000-0000-00006F560000}"/>
    <cellStyle name="Normal 4 2 2 3 9" xfId="17114" xr:uid="{00000000-0005-0000-0000-0000DA420000}"/>
    <cellStyle name="Normal 4 2 2 4" xfId="2161" xr:uid="{00000000-0005-0000-0000-000071080000}"/>
    <cellStyle name="Normal 4 2 2 4 2" xfId="3000" xr:uid="{00000000-0005-0000-0000-0000B80B0000}"/>
    <cellStyle name="Normal 4 2 2 4 2 2" xfId="4690" xr:uid="{00000000-0005-0000-0000-000052120000}"/>
    <cellStyle name="Normal 4 2 2 4 2 2 2" xfId="14763" xr:uid="{00000000-0005-0000-0000-0000AB390000}"/>
    <cellStyle name="Normal 4 2 2 4 2 2 2 3" xfId="29861" xr:uid="{00000000-0005-0000-0000-0000A5740000}"/>
    <cellStyle name="Normal 4 2 2 4 2 2 3" xfId="9743" xr:uid="{00000000-0005-0000-0000-00000F260000}"/>
    <cellStyle name="Normal 4 2 2 4 2 2 3 3" xfId="24844" xr:uid="{00000000-0005-0000-0000-00000C610000}"/>
    <cellStyle name="Normal 4 2 2 4 2 2 5" xfId="19831" xr:uid="{00000000-0005-0000-0000-0000774D0000}"/>
    <cellStyle name="Normal 4 2 2 4 2 3" xfId="6382" xr:uid="{00000000-0005-0000-0000-0000EE180000}"/>
    <cellStyle name="Normal 4 2 2 4 2 3 2" xfId="16434" xr:uid="{00000000-0005-0000-0000-000032400000}"/>
    <cellStyle name="Normal 4 2 2 4 2 3 3" xfId="11414" xr:uid="{00000000-0005-0000-0000-0000962C0000}"/>
    <cellStyle name="Normal 4 2 2 4 2 3 3 3" xfId="26515" xr:uid="{00000000-0005-0000-0000-000093670000}"/>
    <cellStyle name="Normal 4 2 2 4 2 3 5" xfId="21502" xr:uid="{00000000-0005-0000-0000-0000FE530000}"/>
    <cellStyle name="Normal 4 2 2 4 2 4" xfId="13092" xr:uid="{00000000-0005-0000-0000-000024330000}"/>
    <cellStyle name="Normal 4 2 2 4 2 4 3" xfId="28190" xr:uid="{00000000-0005-0000-0000-00001E6E0000}"/>
    <cellStyle name="Normal 4 2 2 4 2 5" xfId="8071" xr:uid="{00000000-0005-0000-0000-0000871F0000}"/>
    <cellStyle name="Normal 4 2 2 4 2 5 3" xfId="23173" xr:uid="{00000000-0005-0000-0000-0000855A0000}"/>
    <cellStyle name="Normal 4 2 2 4 2 7" xfId="18160" xr:uid="{00000000-0005-0000-0000-0000F0460000}"/>
    <cellStyle name="Normal 4 2 2 4 3" xfId="3853" xr:uid="{00000000-0005-0000-0000-00000D0F0000}"/>
    <cellStyle name="Normal 4 2 2 4 3 2" xfId="13927" xr:uid="{00000000-0005-0000-0000-000067360000}"/>
    <cellStyle name="Normal 4 2 2 4 3 2 3" xfId="29025" xr:uid="{00000000-0005-0000-0000-000061710000}"/>
    <cellStyle name="Normal 4 2 2 4 3 3" xfId="8907" xr:uid="{00000000-0005-0000-0000-0000CB220000}"/>
    <cellStyle name="Normal 4 2 2 4 3 3 3" xfId="24008" xr:uid="{00000000-0005-0000-0000-0000C85D0000}"/>
    <cellStyle name="Normal 4 2 2 4 3 5" xfId="18995" xr:uid="{00000000-0005-0000-0000-0000334A0000}"/>
    <cellStyle name="Normal 4 2 2 4 4" xfId="5546" xr:uid="{00000000-0005-0000-0000-0000AA150000}"/>
    <cellStyle name="Normal 4 2 2 4 4 2" xfId="15598" xr:uid="{00000000-0005-0000-0000-0000EE3C0000}"/>
    <cellStyle name="Normal 4 2 2 4 4 2 3" xfId="30696" xr:uid="{00000000-0005-0000-0000-0000E8770000}"/>
    <cellStyle name="Normal 4 2 2 4 4 3" xfId="10578" xr:uid="{00000000-0005-0000-0000-000052290000}"/>
    <cellStyle name="Normal 4 2 2 4 4 3 3" xfId="25679" xr:uid="{00000000-0005-0000-0000-00004F640000}"/>
    <cellStyle name="Normal 4 2 2 4 4 5" xfId="20666" xr:uid="{00000000-0005-0000-0000-0000BA500000}"/>
    <cellStyle name="Normal 4 2 2 4 5" xfId="12256" xr:uid="{00000000-0005-0000-0000-0000E02F0000}"/>
    <cellStyle name="Normal 4 2 2 4 5 3" xfId="27354" xr:uid="{00000000-0005-0000-0000-0000DA6A0000}"/>
    <cellStyle name="Normal 4 2 2 4 6" xfId="7235" xr:uid="{00000000-0005-0000-0000-0000431C0000}"/>
    <cellStyle name="Normal 4 2 2 4 6 3" xfId="22337" xr:uid="{00000000-0005-0000-0000-000041570000}"/>
    <cellStyle name="Normal 4 2 2 4 8" xfId="17324" xr:uid="{00000000-0005-0000-0000-0000AC430000}"/>
    <cellStyle name="Normal 4 2 2 5" xfId="2582" xr:uid="{00000000-0005-0000-0000-0000160A0000}"/>
    <cellStyle name="Normal 4 2 2 5 2" xfId="4272" xr:uid="{00000000-0005-0000-0000-0000B0100000}"/>
    <cellStyle name="Normal 4 2 2 5 2 2" xfId="14345" xr:uid="{00000000-0005-0000-0000-000009380000}"/>
    <cellStyle name="Normal 4 2 2 5 2 2 3" xfId="29443" xr:uid="{00000000-0005-0000-0000-000003730000}"/>
    <cellStyle name="Normal 4 2 2 5 2 3" xfId="9325" xr:uid="{00000000-0005-0000-0000-00006D240000}"/>
    <cellStyle name="Normal 4 2 2 5 2 3 3" xfId="24426" xr:uid="{00000000-0005-0000-0000-00006A5F0000}"/>
    <cellStyle name="Normal 4 2 2 5 2 5" xfId="19413" xr:uid="{00000000-0005-0000-0000-0000D54B0000}"/>
    <cellStyle name="Normal 4 2 2 5 3" xfId="5964" xr:uid="{00000000-0005-0000-0000-00004C170000}"/>
    <cellStyle name="Normal 4 2 2 5 3 2" xfId="16016" xr:uid="{00000000-0005-0000-0000-0000903E0000}"/>
    <cellStyle name="Normal 4 2 2 5 3 3" xfId="10996" xr:uid="{00000000-0005-0000-0000-0000F42A0000}"/>
    <cellStyle name="Normal 4 2 2 5 3 3 3" xfId="26097" xr:uid="{00000000-0005-0000-0000-0000F1650000}"/>
    <cellStyle name="Normal 4 2 2 5 3 5" xfId="21084" xr:uid="{00000000-0005-0000-0000-00005C520000}"/>
    <cellStyle name="Normal 4 2 2 5 4" xfId="12674" xr:uid="{00000000-0005-0000-0000-000082310000}"/>
    <cellStyle name="Normal 4 2 2 5 4 3" xfId="27772" xr:uid="{00000000-0005-0000-0000-00007C6C0000}"/>
    <cellStyle name="Normal 4 2 2 5 5" xfId="7653" xr:uid="{00000000-0005-0000-0000-0000E51D0000}"/>
    <cellStyle name="Normal 4 2 2 5 5 3" xfId="22755" xr:uid="{00000000-0005-0000-0000-0000E3580000}"/>
    <cellStyle name="Normal 4 2 2 5 7" xfId="17742" xr:uid="{00000000-0005-0000-0000-00004E450000}"/>
    <cellStyle name="Normal 4 2 2 6" xfId="3435" xr:uid="{00000000-0005-0000-0000-00006B0D0000}"/>
    <cellStyle name="Normal 4 2 2 6 2" xfId="13509" xr:uid="{00000000-0005-0000-0000-0000C5340000}"/>
    <cellStyle name="Normal 4 2 2 6 2 3" xfId="28607" xr:uid="{00000000-0005-0000-0000-0000BF6F0000}"/>
    <cellStyle name="Normal 4 2 2 6 3" xfId="8489" xr:uid="{00000000-0005-0000-0000-000029210000}"/>
    <cellStyle name="Normal 4 2 2 6 3 3" xfId="23590" xr:uid="{00000000-0005-0000-0000-0000265C0000}"/>
    <cellStyle name="Normal 4 2 2 6 5" xfId="18577" xr:uid="{00000000-0005-0000-0000-000091480000}"/>
    <cellStyle name="Normal 4 2 2 7" xfId="5128" xr:uid="{00000000-0005-0000-0000-000008140000}"/>
    <cellStyle name="Normal 4 2 2 7 2" xfId="15180" xr:uid="{00000000-0005-0000-0000-00004C3B0000}"/>
    <cellStyle name="Normal 4 2 2 7 2 3" xfId="30278" xr:uid="{00000000-0005-0000-0000-000046760000}"/>
    <cellStyle name="Normal 4 2 2 7 3" xfId="10160" xr:uid="{00000000-0005-0000-0000-0000B0270000}"/>
    <cellStyle name="Normal 4 2 2 7 3 3" xfId="25261" xr:uid="{00000000-0005-0000-0000-0000AD620000}"/>
    <cellStyle name="Normal 4 2 2 7 5" xfId="20248" xr:uid="{00000000-0005-0000-0000-0000184F0000}"/>
    <cellStyle name="Normal 4 2 2 8" xfId="11838" xr:uid="{00000000-0005-0000-0000-00003E2E0000}"/>
    <cellStyle name="Normal 4 2 2 8 3" xfId="26936" xr:uid="{00000000-0005-0000-0000-000038690000}"/>
    <cellStyle name="Normal 4 2 2 9" xfId="6817" xr:uid="{00000000-0005-0000-0000-0000A11A0000}"/>
    <cellStyle name="Normal 4 2 2 9 3" xfId="21919" xr:uid="{00000000-0005-0000-0000-00009F550000}"/>
    <cellStyle name="Normal 4 2 3" xfId="1781" xr:uid="{00000000-0005-0000-0000-0000F5060000}"/>
    <cellStyle name="Normal 4 2 3 10" xfId="16958" xr:uid="{00000000-0005-0000-0000-00003E420000}"/>
    <cellStyle name="Normal 4 2 3 2" xfId="2000" xr:uid="{00000000-0005-0000-0000-0000D0070000}"/>
    <cellStyle name="Normal 4 2 3 2 2" xfId="2421" xr:uid="{00000000-0005-0000-0000-000075090000}"/>
    <cellStyle name="Normal 4 2 3 2 2 2" xfId="3260" xr:uid="{00000000-0005-0000-0000-0000BC0C0000}"/>
    <cellStyle name="Normal 4 2 3 2 2 2 2" xfId="4950" xr:uid="{00000000-0005-0000-0000-000056130000}"/>
    <cellStyle name="Normal 4 2 3 2 2 2 2 2" xfId="15023" xr:uid="{00000000-0005-0000-0000-0000AF3A0000}"/>
    <cellStyle name="Normal 4 2 3 2 2 2 2 2 3" xfId="30121" xr:uid="{00000000-0005-0000-0000-0000A9750000}"/>
    <cellStyle name="Normal 4 2 3 2 2 2 2 3" xfId="10003" xr:uid="{00000000-0005-0000-0000-000013270000}"/>
    <cellStyle name="Normal 4 2 3 2 2 2 2 3 3" xfId="25104" xr:uid="{00000000-0005-0000-0000-000010620000}"/>
    <cellStyle name="Normal 4 2 3 2 2 2 2 5" xfId="20091" xr:uid="{00000000-0005-0000-0000-00007B4E0000}"/>
    <cellStyle name="Normal 4 2 3 2 2 2 3" xfId="6642" xr:uid="{00000000-0005-0000-0000-0000F2190000}"/>
    <cellStyle name="Normal 4 2 3 2 2 2 3 2" xfId="16694" xr:uid="{00000000-0005-0000-0000-000036410000}"/>
    <cellStyle name="Normal 4 2 3 2 2 2 3 3" xfId="11674" xr:uid="{00000000-0005-0000-0000-00009A2D0000}"/>
    <cellStyle name="Normal 4 2 3 2 2 2 3 3 3" xfId="26775" xr:uid="{00000000-0005-0000-0000-000097680000}"/>
    <cellStyle name="Normal 4 2 3 2 2 2 3 5" xfId="21762" xr:uid="{00000000-0005-0000-0000-000002550000}"/>
    <cellStyle name="Normal 4 2 3 2 2 2 4" xfId="13352" xr:uid="{00000000-0005-0000-0000-000028340000}"/>
    <cellStyle name="Normal 4 2 3 2 2 2 4 3" xfId="28450" xr:uid="{00000000-0005-0000-0000-0000226F0000}"/>
    <cellStyle name="Normal 4 2 3 2 2 2 5" xfId="8331" xr:uid="{00000000-0005-0000-0000-00008B200000}"/>
    <cellStyle name="Normal 4 2 3 2 2 2 5 3" xfId="23433" xr:uid="{00000000-0005-0000-0000-0000895B0000}"/>
    <cellStyle name="Normal 4 2 3 2 2 2 7" xfId="18420" xr:uid="{00000000-0005-0000-0000-0000F4470000}"/>
    <cellStyle name="Normal 4 2 3 2 2 3" xfId="4113" xr:uid="{00000000-0005-0000-0000-000011100000}"/>
    <cellStyle name="Normal 4 2 3 2 2 3 2" xfId="14187" xr:uid="{00000000-0005-0000-0000-00006B370000}"/>
    <cellStyle name="Normal 4 2 3 2 2 3 2 3" xfId="29285" xr:uid="{00000000-0005-0000-0000-000065720000}"/>
    <cellStyle name="Normal 4 2 3 2 2 3 3" xfId="9167" xr:uid="{00000000-0005-0000-0000-0000CF230000}"/>
    <cellStyle name="Normal 4 2 3 2 2 3 3 3" xfId="24268" xr:uid="{00000000-0005-0000-0000-0000CC5E0000}"/>
    <cellStyle name="Normal 4 2 3 2 2 3 5" xfId="19255" xr:uid="{00000000-0005-0000-0000-0000374B0000}"/>
    <cellStyle name="Normal 4 2 3 2 2 4" xfId="5806" xr:uid="{00000000-0005-0000-0000-0000AE160000}"/>
    <cellStyle name="Normal 4 2 3 2 2 4 2" xfId="15858" xr:uid="{00000000-0005-0000-0000-0000F23D0000}"/>
    <cellStyle name="Normal 4 2 3 2 2 4 3" xfId="10838" xr:uid="{00000000-0005-0000-0000-0000562A0000}"/>
    <cellStyle name="Normal 4 2 3 2 2 4 3 3" xfId="25939" xr:uid="{00000000-0005-0000-0000-000053650000}"/>
    <cellStyle name="Normal 4 2 3 2 2 4 5" xfId="20926" xr:uid="{00000000-0005-0000-0000-0000BE510000}"/>
    <cellStyle name="Normal 4 2 3 2 2 5" xfId="12516" xr:uid="{00000000-0005-0000-0000-0000E4300000}"/>
    <cellStyle name="Normal 4 2 3 2 2 5 3" xfId="27614" xr:uid="{00000000-0005-0000-0000-0000DE6B0000}"/>
    <cellStyle name="Normal 4 2 3 2 2 6" xfId="7495" xr:uid="{00000000-0005-0000-0000-0000471D0000}"/>
    <cellStyle name="Normal 4 2 3 2 2 6 3" xfId="22597" xr:uid="{00000000-0005-0000-0000-000045580000}"/>
    <cellStyle name="Normal 4 2 3 2 2 8" xfId="17584" xr:uid="{00000000-0005-0000-0000-0000B0440000}"/>
    <cellStyle name="Normal 4 2 3 2 3" xfId="2842" xr:uid="{00000000-0005-0000-0000-00001A0B0000}"/>
    <cellStyle name="Normal 4 2 3 2 3 2" xfId="4532" xr:uid="{00000000-0005-0000-0000-0000B4110000}"/>
    <cellStyle name="Normal 4 2 3 2 3 2 2" xfId="14605" xr:uid="{00000000-0005-0000-0000-00000D390000}"/>
    <cellStyle name="Normal 4 2 3 2 3 2 2 3" xfId="29703" xr:uid="{00000000-0005-0000-0000-000007740000}"/>
    <cellStyle name="Normal 4 2 3 2 3 2 3" xfId="9585" xr:uid="{00000000-0005-0000-0000-000071250000}"/>
    <cellStyle name="Normal 4 2 3 2 3 2 3 3" xfId="24686" xr:uid="{00000000-0005-0000-0000-00006E600000}"/>
    <cellStyle name="Normal 4 2 3 2 3 2 5" xfId="19673" xr:uid="{00000000-0005-0000-0000-0000D94C0000}"/>
    <cellStyle name="Normal 4 2 3 2 3 3" xfId="6224" xr:uid="{00000000-0005-0000-0000-000050180000}"/>
    <cellStyle name="Normal 4 2 3 2 3 3 2" xfId="16276" xr:uid="{00000000-0005-0000-0000-0000943F0000}"/>
    <cellStyle name="Normal 4 2 3 2 3 3 3" xfId="11256" xr:uid="{00000000-0005-0000-0000-0000F82B0000}"/>
    <cellStyle name="Normal 4 2 3 2 3 3 3 3" xfId="26357" xr:uid="{00000000-0005-0000-0000-0000F5660000}"/>
    <cellStyle name="Normal 4 2 3 2 3 3 5" xfId="21344" xr:uid="{00000000-0005-0000-0000-000060530000}"/>
    <cellStyle name="Normal 4 2 3 2 3 4" xfId="12934" xr:uid="{00000000-0005-0000-0000-000086320000}"/>
    <cellStyle name="Normal 4 2 3 2 3 4 3" xfId="28032" xr:uid="{00000000-0005-0000-0000-0000806D0000}"/>
    <cellStyle name="Normal 4 2 3 2 3 5" xfId="7913" xr:uid="{00000000-0005-0000-0000-0000E91E0000}"/>
    <cellStyle name="Normal 4 2 3 2 3 5 3" xfId="23015" xr:uid="{00000000-0005-0000-0000-0000E7590000}"/>
    <cellStyle name="Normal 4 2 3 2 3 7" xfId="18002" xr:uid="{00000000-0005-0000-0000-000052460000}"/>
    <cellStyle name="Normal 4 2 3 2 4" xfId="3695" xr:uid="{00000000-0005-0000-0000-00006F0E0000}"/>
    <cellStyle name="Normal 4 2 3 2 4 2" xfId="13769" xr:uid="{00000000-0005-0000-0000-0000C9350000}"/>
    <cellStyle name="Normal 4 2 3 2 4 2 3" xfId="28867" xr:uid="{00000000-0005-0000-0000-0000C3700000}"/>
    <cellStyle name="Normal 4 2 3 2 4 3" xfId="8749" xr:uid="{00000000-0005-0000-0000-00002D220000}"/>
    <cellStyle name="Normal 4 2 3 2 4 3 3" xfId="23850" xr:uid="{00000000-0005-0000-0000-00002A5D0000}"/>
    <cellStyle name="Normal 4 2 3 2 4 5" xfId="18837" xr:uid="{00000000-0005-0000-0000-000095490000}"/>
    <cellStyle name="Normal 4 2 3 2 5" xfId="5388" xr:uid="{00000000-0005-0000-0000-00000C150000}"/>
    <cellStyle name="Normal 4 2 3 2 5 2" xfId="15440" xr:uid="{00000000-0005-0000-0000-0000503C0000}"/>
    <cellStyle name="Normal 4 2 3 2 5 2 3" xfId="30538" xr:uid="{00000000-0005-0000-0000-00004A770000}"/>
    <cellStyle name="Normal 4 2 3 2 5 3" xfId="10420" xr:uid="{00000000-0005-0000-0000-0000B4280000}"/>
    <cellStyle name="Normal 4 2 3 2 5 3 3" xfId="25521" xr:uid="{00000000-0005-0000-0000-0000B1630000}"/>
    <cellStyle name="Normal 4 2 3 2 5 5" xfId="20508" xr:uid="{00000000-0005-0000-0000-00001C500000}"/>
    <cellStyle name="Normal 4 2 3 2 6" xfId="12098" xr:uid="{00000000-0005-0000-0000-0000422F0000}"/>
    <cellStyle name="Normal 4 2 3 2 6 3" xfId="27196" xr:uid="{00000000-0005-0000-0000-00003C6A0000}"/>
    <cellStyle name="Normal 4 2 3 2 7" xfId="7077" xr:uid="{00000000-0005-0000-0000-0000A51B0000}"/>
    <cellStyle name="Normal 4 2 3 2 7 3" xfId="22179" xr:uid="{00000000-0005-0000-0000-0000A3560000}"/>
    <cellStyle name="Normal 4 2 3 2 9" xfId="17166" xr:uid="{00000000-0005-0000-0000-00000E430000}"/>
    <cellStyle name="Normal 4 2 3 3" xfId="2213" xr:uid="{00000000-0005-0000-0000-0000A5080000}"/>
    <cellStyle name="Normal 4 2 3 3 2" xfId="3052" xr:uid="{00000000-0005-0000-0000-0000EC0B0000}"/>
    <cellStyle name="Normal 4 2 3 3 2 2" xfId="4742" xr:uid="{00000000-0005-0000-0000-000086120000}"/>
    <cellStyle name="Normal 4 2 3 3 2 2 2" xfId="14815" xr:uid="{00000000-0005-0000-0000-0000DF390000}"/>
    <cellStyle name="Normal 4 2 3 3 2 2 2 3" xfId="29913" xr:uid="{00000000-0005-0000-0000-0000D9740000}"/>
    <cellStyle name="Normal 4 2 3 3 2 2 3" xfId="9795" xr:uid="{00000000-0005-0000-0000-000043260000}"/>
    <cellStyle name="Normal 4 2 3 3 2 2 3 3" xfId="24896" xr:uid="{00000000-0005-0000-0000-000040610000}"/>
    <cellStyle name="Normal 4 2 3 3 2 2 5" xfId="19883" xr:uid="{00000000-0005-0000-0000-0000AB4D0000}"/>
    <cellStyle name="Normal 4 2 3 3 2 3" xfId="6434" xr:uid="{00000000-0005-0000-0000-000022190000}"/>
    <cellStyle name="Normal 4 2 3 3 2 3 2" xfId="16486" xr:uid="{00000000-0005-0000-0000-000066400000}"/>
    <cellStyle name="Normal 4 2 3 3 2 3 3" xfId="11466" xr:uid="{00000000-0005-0000-0000-0000CA2C0000}"/>
    <cellStyle name="Normal 4 2 3 3 2 3 3 3" xfId="26567" xr:uid="{00000000-0005-0000-0000-0000C7670000}"/>
    <cellStyle name="Normal 4 2 3 3 2 3 5" xfId="21554" xr:uid="{00000000-0005-0000-0000-000032540000}"/>
    <cellStyle name="Normal 4 2 3 3 2 4" xfId="13144" xr:uid="{00000000-0005-0000-0000-000058330000}"/>
    <cellStyle name="Normal 4 2 3 3 2 4 3" xfId="28242" xr:uid="{00000000-0005-0000-0000-0000526E0000}"/>
    <cellStyle name="Normal 4 2 3 3 2 5" xfId="8123" xr:uid="{00000000-0005-0000-0000-0000BB1F0000}"/>
    <cellStyle name="Normal 4 2 3 3 2 5 3" xfId="23225" xr:uid="{00000000-0005-0000-0000-0000B95A0000}"/>
    <cellStyle name="Normal 4 2 3 3 2 7" xfId="18212" xr:uid="{00000000-0005-0000-0000-000024470000}"/>
    <cellStyle name="Normal 4 2 3 3 3" xfId="3905" xr:uid="{00000000-0005-0000-0000-0000410F0000}"/>
    <cellStyle name="Normal 4 2 3 3 3 2" xfId="13979" xr:uid="{00000000-0005-0000-0000-00009B360000}"/>
    <cellStyle name="Normal 4 2 3 3 3 2 3" xfId="29077" xr:uid="{00000000-0005-0000-0000-000095710000}"/>
    <cellStyle name="Normal 4 2 3 3 3 3" xfId="8959" xr:uid="{00000000-0005-0000-0000-0000FF220000}"/>
    <cellStyle name="Normal 4 2 3 3 3 3 3" xfId="24060" xr:uid="{00000000-0005-0000-0000-0000FC5D0000}"/>
    <cellStyle name="Normal 4 2 3 3 3 5" xfId="19047" xr:uid="{00000000-0005-0000-0000-0000674A0000}"/>
    <cellStyle name="Normal 4 2 3 3 4" xfId="5598" xr:uid="{00000000-0005-0000-0000-0000DE150000}"/>
    <cellStyle name="Normal 4 2 3 3 4 2" xfId="15650" xr:uid="{00000000-0005-0000-0000-0000223D0000}"/>
    <cellStyle name="Normal 4 2 3 3 4 2 3" xfId="30748" xr:uid="{00000000-0005-0000-0000-00001C780000}"/>
    <cellStyle name="Normal 4 2 3 3 4 3" xfId="10630" xr:uid="{00000000-0005-0000-0000-000086290000}"/>
    <cellStyle name="Normal 4 2 3 3 4 3 3" xfId="25731" xr:uid="{00000000-0005-0000-0000-000083640000}"/>
    <cellStyle name="Normal 4 2 3 3 4 5" xfId="20718" xr:uid="{00000000-0005-0000-0000-0000EE500000}"/>
    <cellStyle name="Normal 4 2 3 3 5" xfId="12308" xr:uid="{00000000-0005-0000-0000-000014300000}"/>
    <cellStyle name="Normal 4 2 3 3 5 3" xfId="27406" xr:uid="{00000000-0005-0000-0000-00000E6B0000}"/>
    <cellStyle name="Normal 4 2 3 3 6" xfId="7287" xr:uid="{00000000-0005-0000-0000-0000771C0000}"/>
    <cellStyle name="Normal 4 2 3 3 6 3" xfId="22389" xr:uid="{00000000-0005-0000-0000-000075570000}"/>
    <cellStyle name="Normal 4 2 3 3 8" xfId="17376" xr:uid="{00000000-0005-0000-0000-0000E0430000}"/>
    <cellStyle name="Normal 4 2 3 4" xfId="2634" xr:uid="{00000000-0005-0000-0000-00004A0A0000}"/>
    <cellStyle name="Normal 4 2 3 4 2" xfId="4324" xr:uid="{00000000-0005-0000-0000-0000E4100000}"/>
    <cellStyle name="Normal 4 2 3 4 2 2" xfId="14397" xr:uid="{00000000-0005-0000-0000-00003D380000}"/>
    <cellStyle name="Normal 4 2 3 4 2 2 3" xfId="29495" xr:uid="{00000000-0005-0000-0000-000037730000}"/>
    <cellStyle name="Normal 4 2 3 4 2 3" xfId="9377" xr:uid="{00000000-0005-0000-0000-0000A1240000}"/>
    <cellStyle name="Normal 4 2 3 4 2 3 3" xfId="24478" xr:uid="{00000000-0005-0000-0000-00009E5F0000}"/>
    <cellStyle name="Normal 4 2 3 4 2 5" xfId="19465" xr:uid="{00000000-0005-0000-0000-0000094C0000}"/>
    <cellStyle name="Normal 4 2 3 4 3" xfId="6016" xr:uid="{00000000-0005-0000-0000-000080170000}"/>
    <cellStyle name="Normal 4 2 3 4 3 2" xfId="16068" xr:uid="{00000000-0005-0000-0000-0000C43E0000}"/>
    <cellStyle name="Normal 4 2 3 4 3 3" xfId="11048" xr:uid="{00000000-0005-0000-0000-0000282B0000}"/>
    <cellStyle name="Normal 4 2 3 4 3 3 3" xfId="26149" xr:uid="{00000000-0005-0000-0000-000025660000}"/>
    <cellStyle name="Normal 4 2 3 4 3 5" xfId="21136" xr:uid="{00000000-0005-0000-0000-000090520000}"/>
    <cellStyle name="Normal 4 2 3 4 4" xfId="12726" xr:uid="{00000000-0005-0000-0000-0000B6310000}"/>
    <cellStyle name="Normal 4 2 3 4 4 3" xfId="27824" xr:uid="{00000000-0005-0000-0000-0000B06C0000}"/>
    <cellStyle name="Normal 4 2 3 4 5" xfId="7705" xr:uid="{00000000-0005-0000-0000-0000191E0000}"/>
    <cellStyle name="Normal 4 2 3 4 5 3" xfId="22807" xr:uid="{00000000-0005-0000-0000-000017590000}"/>
    <cellStyle name="Normal 4 2 3 4 7" xfId="17794" xr:uid="{00000000-0005-0000-0000-000082450000}"/>
    <cellStyle name="Normal 4 2 3 5" xfId="3487" xr:uid="{00000000-0005-0000-0000-00009F0D0000}"/>
    <cellStyle name="Normal 4 2 3 5 2" xfId="13561" xr:uid="{00000000-0005-0000-0000-0000F9340000}"/>
    <cellStyle name="Normal 4 2 3 5 2 3" xfId="28659" xr:uid="{00000000-0005-0000-0000-0000F36F0000}"/>
    <cellStyle name="Normal 4 2 3 5 3" xfId="8541" xr:uid="{00000000-0005-0000-0000-00005D210000}"/>
    <cellStyle name="Normal 4 2 3 5 3 3" xfId="23642" xr:uid="{00000000-0005-0000-0000-00005A5C0000}"/>
    <cellStyle name="Normal 4 2 3 5 5" xfId="18629" xr:uid="{00000000-0005-0000-0000-0000C5480000}"/>
    <cellStyle name="Normal 4 2 3 6" xfId="5180" xr:uid="{00000000-0005-0000-0000-00003C140000}"/>
    <cellStyle name="Normal 4 2 3 6 2" xfId="15232" xr:uid="{00000000-0005-0000-0000-0000803B0000}"/>
    <cellStyle name="Normal 4 2 3 6 2 3" xfId="30330" xr:uid="{00000000-0005-0000-0000-00007A760000}"/>
    <cellStyle name="Normal 4 2 3 6 3" xfId="10212" xr:uid="{00000000-0005-0000-0000-0000E4270000}"/>
    <cellStyle name="Normal 4 2 3 6 3 3" xfId="25313" xr:uid="{00000000-0005-0000-0000-0000E1620000}"/>
    <cellStyle name="Normal 4 2 3 6 5" xfId="20300" xr:uid="{00000000-0005-0000-0000-00004C4F0000}"/>
    <cellStyle name="Normal 4 2 3 7" xfId="11890" xr:uid="{00000000-0005-0000-0000-0000722E0000}"/>
    <cellStyle name="Normal 4 2 3 7 3" xfId="26988" xr:uid="{00000000-0005-0000-0000-00006C690000}"/>
    <cellStyle name="Normal 4 2 3 8" xfId="6869" xr:uid="{00000000-0005-0000-0000-0000D51A0000}"/>
    <cellStyle name="Normal 4 2 3 8 3" xfId="21971" xr:uid="{00000000-0005-0000-0000-0000D3550000}"/>
    <cellStyle name="Normal 4 2 4" xfId="1894" xr:uid="{00000000-0005-0000-0000-000066070000}"/>
    <cellStyle name="Normal 4 2 4 2" xfId="2317" xr:uid="{00000000-0005-0000-0000-00000D090000}"/>
    <cellStyle name="Normal 4 2 4 2 2" xfId="3156" xr:uid="{00000000-0005-0000-0000-0000540C0000}"/>
    <cellStyle name="Normal 4 2 4 2 2 2" xfId="4846" xr:uid="{00000000-0005-0000-0000-0000EE120000}"/>
    <cellStyle name="Normal 4 2 4 2 2 2 2" xfId="14919" xr:uid="{00000000-0005-0000-0000-0000473A0000}"/>
    <cellStyle name="Normal 4 2 4 2 2 2 2 3" xfId="30017" xr:uid="{00000000-0005-0000-0000-000041750000}"/>
    <cellStyle name="Normal 4 2 4 2 2 2 3" xfId="9899" xr:uid="{00000000-0005-0000-0000-0000AB260000}"/>
    <cellStyle name="Normal 4 2 4 2 2 2 3 3" xfId="25000" xr:uid="{00000000-0005-0000-0000-0000A8610000}"/>
    <cellStyle name="Normal 4 2 4 2 2 2 5" xfId="19987" xr:uid="{00000000-0005-0000-0000-0000134E0000}"/>
    <cellStyle name="Normal 4 2 4 2 2 3" xfId="6538" xr:uid="{00000000-0005-0000-0000-00008A190000}"/>
    <cellStyle name="Normal 4 2 4 2 2 3 2" xfId="16590" xr:uid="{00000000-0005-0000-0000-0000CE400000}"/>
    <cellStyle name="Normal 4 2 4 2 2 3 3" xfId="11570" xr:uid="{00000000-0005-0000-0000-0000322D0000}"/>
    <cellStyle name="Normal 4 2 4 2 2 3 3 3" xfId="26671" xr:uid="{00000000-0005-0000-0000-00002F680000}"/>
    <cellStyle name="Normal 4 2 4 2 2 3 5" xfId="21658" xr:uid="{00000000-0005-0000-0000-00009A540000}"/>
    <cellStyle name="Normal 4 2 4 2 2 4" xfId="13248" xr:uid="{00000000-0005-0000-0000-0000C0330000}"/>
    <cellStyle name="Normal 4 2 4 2 2 4 3" xfId="28346" xr:uid="{00000000-0005-0000-0000-0000BA6E0000}"/>
    <cellStyle name="Normal 4 2 4 2 2 5" xfId="8227" xr:uid="{00000000-0005-0000-0000-000023200000}"/>
    <cellStyle name="Normal 4 2 4 2 2 5 3" xfId="23329" xr:uid="{00000000-0005-0000-0000-0000215B0000}"/>
    <cellStyle name="Normal 4 2 4 2 2 7" xfId="18316" xr:uid="{00000000-0005-0000-0000-00008C470000}"/>
    <cellStyle name="Normal 4 2 4 2 3" xfId="4009" xr:uid="{00000000-0005-0000-0000-0000A90F0000}"/>
    <cellStyle name="Normal 4 2 4 2 3 2" xfId="14083" xr:uid="{00000000-0005-0000-0000-000003370000}"/>
    <cellStyle name="Normal 4 2 4 2 3 2 3" xfId="29181" xr:uid="{00000000-0005-0000-0000-0000FD710000}"/>
    <cellStyle name="Normal 4 2 4 2 3 3" xfId="9063" xr:uid="{00000000-0005-0000-0000-000067230000}"/>
    <cellStyle name="Normal 4 2 4 2 3 3 3" xfId="24164" xr:uid="{00000000-0005-0000-0000-0000645E0000}"/>
    <cellStyle name="Normal 4 2 4 2 3 5" xfId="19151" xr:uid="{00000000-0005-0000-0000-0000CF4A0000}"/>
    <cellStyle name="Normal 4 2 4 2 4" xfId="5702" xr:uid="{00000000-0005-0000-0000-000046160000}"/>
    <cellStyle name="Normal 4 2 4 2 4 2" xfId="15754" xr:uid="{00000000-0005-0000-0000-00008A3D0000}"/>
    <cellStyle name="Normal 4 2 4 2 4 2 3" xfId="30852" xr:uid="{00000000-0005-0000-0000-000084780000}"/>
    <cellStyle name="Normal 4 2 4 2 4 3" xfId="10734" xr:uid="{00000000-0005-0000-0000-0000EE290000}"/>
    <cellStyle name="Normal 4 2 4 2 4 3 3" xfId="25835" xr:uid="{00000000-0005-0000-0000-0000EB640000}"/>
    <cellStyle name="Normal 4 2 4 2 4 5" xfId="20822" xr:uid="{00000000-0005-0000-0000-000056510000}"/>
    <cellStyle name="Normal 4 2 4 2 5" xfId="12412" xr:uid="{00000000-0005-0000-0000-00007C300000}"/>
    <cellStyle name="Normal 4 2 4 2 5 3" xfId="27510" xr:uid="{00000000-0005-0000-0000-0000766B0000}"/>
    <cellStyle name="Normal 4 2 4 2 6" xfId="7391" xr:uid="{00000000-0005-0000-0000-0000DF1C0000}"/>
    <cellStyle name="Normal 4 2 4 2 6 3" xfId="22493" xr:uid="{00000000-0005-0000-0000-0000DD570000}"/>
    <cellStyle name="Normal 4 2 4 2 8" xfId="17480" xr:uid="{00000000-0005-0000-0000-000048440000}"/>
    <cellStyle name="Normal 4 2 4 3" xfId="2738" xr:uid="{00000000-0005-0000-0000-0000B20A0000}"/>
    <cellStyle name="Normal 4 2 4 3 2" xfId="4428" xr:uid="{00000000-0005-0000-0000-00004C110000}"/>
    <cellStyle name="Normal 4 2 4 3 2 2" xfId="14501" xr:uid="{00000000-0005-0000-0000-0000A5380000}"/>
    <cellStyle name="Normal 4 2 4 3 2 2 3" xfId="29599" xr:uid="{00000000-0005-0000-0000-00009F730000}"/>
    <cellStyle name="Normal 4 2 4 3 2 3" xfId="9481" xr:uid="{00000000-0005-0000-0000-000009250000}"/>
    <cellStyle name="Normal 4 2 4 3 2 3 3" xfId="24582" xr:uid="{00000000-0005-0000-0000-000006600000}"/>
    <cellStyle name="Normal 4 2 4 3 2 5" xfId="19569" xr:uid="{00000000-0005-0000-0000-0000714C0000}"/>
    <cellStyle name="Normal 4 2 4 3 3" xfId="6120" xr:uid="{00000000-0005-0000-0000-0000E8170000}"/>
    <cellStyle name="Normal 4 2 4 3 3 2" xfId="16172" xr:uid="{00000000-0005-0000-0000-00002C3F0000}"/>
    <cellStyle name="Normal 4 2 4 3 3 3" xfId="11152" xr:uid="{00000000-0005-0000-0000-0000902B0000}"/>
    <cellStyle name="Normal 4 2 4 3 3 3 3" xfId="26253" xr:uid="{00000000-0005-0000-0000-00008D660000}"/>
    <cellStyle name="Normal 4 2 4 3 3 5" xfId="21240" xr:uid="{00000000-0005-0000-0000-0000F8520000}"/>
    <cellStyle name="Normal 4 2 4 3 4" xfId="12830" xr:uid="{00000000-0005-0000-0000-00001E320000}"/>
    <cellStyle name="Normal 4 2 4 3 4 3" xfId="27928" xr:uid="{00000000-0005-0000-0000-0000186D0000}"/>
    <cellStyle name="Normal 4 2 4 3 5" xfId="7809" xr:uid="{00000000-0005-0000-0000-0000811E0000}"/>
    <cellStyle name="Normal 4 2 4 3 5 3" xfId="22911" xr:uid="{00000000-0005-0000-0000-00007F590000}"/>
    <cellStyle name="Normal 4 2 4 3 7" xfId="17898" xr:uid="{00000000-0005-0000-0000-0000EA450000}"/>
    <cellStyle name="Normal 4 2 4 4" xfId="3591" xr:uid="{00000000-0005-0000-0000-0000070E0000}"/>
    <cellStyle name="Normal 4 2 4 4 2" xfId="13665" xr:uid="{00000000-0005-0000-0000-000061350000}"/>
    <cellStyle name="Normal 4 2 4 4 2 3" xfId="28763" xr:uid="{00000000-0005-0000-0000-00005B700000}"/>
    <cellStyle name="Normal 4 2 4 4 3" xfId="8645" xr:uid="{00000000-0005-0000-0000-0000C5210000}"/>
    <cellStyle name="Normal 4 2 4 4 3 3" xfId="23746" xr:uid="{00000000-0005-0000-0000-0000C25C0000}"/>
    <cellStyle name="Normal 4 2 4 4 5" xfId="18733" xr:uid="{00000000-0005-0000-0000-00002D490000}"/>
    <cellStyle name="Normal 4 2 4 5" xfId="5284" xr:uid="{00000000-0005-0000-0000-0000A4140000}"/>
    <cellStyle name="Normal 4 2 4 5 2" xfId="15336" xr:uid="{00000000-0005-0000-0000-0000E83B0000}"/>
    <cellStyle name="Normal 4 2 4 5 2 3" xfId="30434" xr:uid="{00000000-0005-0000-0000-0000E2760000}"/>
    <cellStyle name="Normal 4 2 4 5 3" xfId="10316" xr:uid="{00000000-0005-0000-0000-00004C280000}"/>
    <cellStyle name="Normal 4 2 4 5 3 3" xfId="25417" xr:uid="{00000000-0005-0000-0000-000049630000}"/>
    <cellStyle name="Normal 4 2 4 5 5" xfId="20404" xr:uid="{00000000-0005-0000-0000-0000B44F0000}"/>
    <cellStyle name="Normal 4 2 4 6" xfId="11994" xr:uid="{00000000-0005-0000-0000-0000DA2E0000}"/>
    <cellStyle name="Normal 4 2 4 6 3" xfId="27092" xr:uid="{00000000-0005-0000-0000-0000D4690000}"/>
    <cellStyle name="Normal 4 2 4 7" xfId="6973" xr:uid="{00000000-0005-0000-0000-00003D1B0000}"/>
    <cellStyle name="Normal 4 2 4 7 3" xfId="22075" xr:uid="{00000000-0005-0000-0000-00003B560000}"/>
    <cellStyle name="Normal 4 2 4 9" xfId="17062" xr:uid="{00000000-0005-0000-0000-0000A6420000}"/>
    <cellStyle name="Normal 4 2 5" xfId="2107" xr:uid="{00000000-0005-0000-0000-00003B080000}"/>
    <cellStyle name="Normal 4 2 5 2" xfId="2948" xr:uid="{00000000-0005-0000-0000-0000840B0000}"/>
    <cellStyle name="Normal 4 2 5 2 2" xfId="4638" xr:uid="{00000000-0005-0000-0000-00001E120000}"/>
    <cellStyle name="Normal 4 2 5 2 2 2" xfId="14711" xr:uid="{00000000-0005-0000-0000-000077390000}"/>
    <cellStyle name="Normal 4 2 5 2 2 2 3" xfId="29809" xr:uid="{00000000-0005-0000-0000-000071740000}"/>
    <cellStyle name="Normal 4 2 5 2 2 3" xfId="9691" xr:uid="{00000000-0005-0000-0000-0000DB250000}"/>
    <cellStyle name="Normal 4 2 5 2 2 3 3" xfId="24792" xr:uid="{00000000-0005-0000-0000-0000D8600000}"/>
    <cellStyle name="Normal 4 2 5 2 2 5" xfId="19779" xr:uid="{00000000-0005-0000-0000-0000434D0000}"/>
    <cellStyle name="Normal 4 2 5 2 3" xfId="6330" xr:uid="{00000000-0005-0000-0000-0000BA180000}"/>
    <cellStyle name="Normal 4 2 5 2 3 2" xfId="16382" xr:uid="{00000000-0005-0000-0000-0000FE3F0000}"/>
    <cellStyle name="Normal 4 2 5 2 3 3" xfId="11362" xr:uid="{00000000-0005-0000-0000-0000622C0000}"/>
    <cellStyle name="Normal 4 2 5 2 3 3 3" xfId="26463" xr:uid="{00000000-0005-0000-0000-00005F670000}"/>
    <cellStyle name="Normal 4 2 5 2 3 5" xfId="21450" xr:uid="{00000000-0005-0000-0000-0000CA530000}"/>
    <cellStyle name="Normal 4 2 5 2 4" xfId="13040" xr:uid="{00000000-0005-0000-0000-0000F0320000}"/>
    <cellStyle name="Normal 4 2 5 2 4 3" xfId="28138" xr:uid="{00000000-0005-0000-0000-0000EA6D0000}"/>
    <cellStyle name="Normal 4 2 5 2 5" xfId="8019" xr:uid="{00000000-0005-0000-0000-0000531F0000}"/>
    <cellStyle name="Normal 4 2 5 2 5 3" xfId="23121" xr:uid="{00000000-0005-0000-0000-0000515A0000}"/>
    <cellStyle name="Normal 4 2 5 2 7" xfId="18108" xr:uid="{00000000-0005-0000-0000-0000BC460000}"/>
    <cellStyle name="Normal 4 2 5 3" xfId="3801" xr:uid="{00000000-0005-0000-0000-0000D90E0000}"/>
    <cellStyle name="Normal 4 2 5 3 2" xfId="13875" xr:uid="{00000000-0005-0000-0000-000033360000}"/>
    <cellStyle name="Normal 4 2 5 3 2 3" xfId="28973" xr:uid="{00000000-0005-0000-0000-00002D710000}"/>
    <cellStyle name="Normal 4 2 5 3 3" xfId="8855" xr:uid="{00000000-0005-0000-0000-000097220000}"/>
    <cellStyle name="Normal 4 2 5 3 3 3" xfId="23956" xr:uid="{00000000-0005-0000-0000-0000945D0000}"/>
    <cellStyle name="Normal 4 2 5 3 5" xfId="18943" xr:uid="{00000000-0005-0000-0000-0000FF490000}"/>
    <cellStyle name="Normal 4 2 5 4" xfId="5494" xr:uid="{00000000-0005-0000-0000-000076150000}"/>
    <cellStyle name="Normal 4 2 5 4 2" xfId="15546" xr:uid="{00000000-0005-0000-0000-0000BA3C0000}"/>
    <cellStyle name="Normal 4 2 5 4 2 3" xfId="30644" xr:uid="{00000000-0005-0000-0000-0000B4770000}"/>
    <cellStyle name="Normal 4 2 5 4 3" xfId="10526" xr:uid="{00000000-0005-0000-0000-00001E290000}"/>
    <cellStyle name="Normal 4 2 5 4 3 3" xfId="25627" xr:uid="{00000000-0005-0000-0000-00001B640000}"/>
    <cellStyle name="Normal 4 2 5 4 5" xfId="20614" xr:uid="{00000000-0005-0000-0000-000086500000}"/>
    <cellStyle name="Normal 4 2 5 5" xfId="12204" xr:uid="{00000000-0005-0000-0000-0000AC2F0000}"/>
    <cellStyle name="Normal 4 2 5 5 3" xfId="27302" xr:uid="{00000000-0005-0000-0000-0000A66A0000}"/>
    <cellStyle name="Normal 4 2 5 6" xfId="7183" xr:uid="{00000000-0005-0000-0000-00000F1C0000}"/>
    <cellStyle name="Normal 4 2 5 6 3" xfId="22285" xr:uid="{00000000-0005-0000-0000-00000D570000}"/>
    <cellStyle name="Normal 4 2 5 8" xfId="17272" xr:uid="{00000000-0005-0000-0000-000078430000}"/>
    <cellStyle name="Normal 4 2 6" xfId="2528" xr:uid="{00000000-0005-0000-0000-0000E0090000}"/>
    <cellStyle name="Normal 4 2 6 2" xfId="4220" xr:uid="{00000000-0005-0000-0000-00007C100000}"/>
    <cellStyle name="Normal 4 2 6 2 2" xfId="14293" xr:uid="{00000000-0005-0000-0000-0000D5370000}"/>
    <cellStyle name="Normal 4 2 6 2 2 3" xfId="29391" xr:uid="{00000000-0005-0000-0000-0000CF720000}"/>
    <cellStyle name="Normal 4 2 6 2 3" xfId="9273" xr:uid="{00000000-0005-0000-0000-000039240000}"/>
    <cellStyle name="Normal 4 2 6 2 3 3" xfId="24374" xr:uid="{00000000-0005-0000-0000-0000365F0000}"/>
    <cellStyle name="Normal 4 2 6 2 5" xfId="19361" xr:uid="{00000000-0005-0000-0000-0000A14B0000}"/>
    <cellStyle name="Normal 4 2 6 3" xfId="5912" xr:uid="{00000000-0005-0000-0000-000018170000}"/>
    <cellStyle name="Normal 4 2 6 3 2" xfId="15964" xr:uid="{00000000-0005-0000-0000-00005C3E0000}"/>
    <cellStyle name="Normal 4 2 6 3 3" xfId="10944" xr:uid="{00000000-0005-0000-0000-0000C02A0000}"/>
    <cellStyle name="Normal 4 2 6 3 3 3" xfId="26045" xr:uid="{00000000-0005-0000-0000-0000BD650000}"/>
    <cellStyle name="Normal 4 2 6 3 5" xfId="21032" xr:uid="{00000000-0005-0000-0000-000028520000}"/>
    <cellStyle name="Normal 4 2 6 4" xfId="12622" xr:uid="{00000000-0005-0000-0000-00004E310000}"/>
    <cellStyle name="Normal 4 2 6 4 3" xfId="27720" xr:uid="{00000000-0005-0000-0000-0000486C0000}"/>
    <cellStyle name="Normal 4 2 6 5" xfId="7601" xr:uid="{00000000-0005-0000-0000-0000B11D0000}"/>
    <cellStyle name="Normal 4 2 6 5 3" xfId="22703" xr:uid="{00000000-0005-0000-0000-0000AF580000}"/>
    <cellStyle name="Normal 4 2 6 7" xfId="17690" xr:uid="{00000000-0005-0000-0000-00001A450000}"/>
    <cellStyle name="Normal 4 2 7" xfId="3379" xr:uid="{00000000-0005-0000-0000-0000330D0000}"/>
    <cellStyle name="Normal 4 2 7 2" xfId="13457" xr:uid="{00000000-0005-0000-0000-000091340000}"/>
    <cellStyle name="Normal 4 2 7 2 3" xfId="28555" xr:uid="{00000000-0005-0000-0000-00008B6F0000}"/>
    <cellStyle name="Normal 4 2 7 3" xfId="8437" xr:uid="{00000000-0005-0000-0000-0000F5200000}"/>
    <cellStyle name="Normal 4 2 7 3 3" xfId="23538" xr:uid="{00000000-0005-0000-0000-0000F25B0000}"/>
    <cellStyle name="Normal 4 2 7 5" xfId="18525" xr:uid="{00000000-0005-0000-0000-00005D480000}"/>
    <cellStyle name="Normal 4 2 8" xfId="5073" xr:uid="{00000000-0005-0000-0000-0000D1130000}"/>
    <cellStyle name="Normal 4 2 8 2" xfId="15128" xr:uid="{00000000-0005-0000-0000-0000183B0000}"/>
    <cellStyle name="Normal 4 2 8 2 3" xfId="30226" xr:uid="{00000000-0005-0000-0000-000012760000}"/>
    <cellStyle name="Normal 4 2 8 3" xfId="10108" xr:uid="{00000000-0005-0000-0000-00007C270000}"/>
    <cellStyle name="Normal 4 2 8 3 3" xfId="25209" xr:uid="{00000000-0005-0000-0000-000079620000}"/>
    <cellStyle name="Normal 4 2 8 5" xfId="20196" xr:uid="{00000000-0005-0000-0000-0000E44E0000}"/>
    <cellStyle name="Normal 4 2 9" xfId="11784" xr:uid="{00000000-0005-0000-0000-0000082E0000}"/>
    <cellStyle name="Normal 4 2 9 3" xfId="26884" xr:uid="{00000000-0005-0000-0000-000004690000}"/>
    <cellStyle name="Normal 4 3" xfId="780" xr:uid="{00000000-0005-0000-0000-00000C030000}"/>
    <cellStyle name="Normal 4 3 2" xfId="1098" xr:uid="{00000000-0005-0000-0000-00004A040000}"/>
    <cellStyle name="Normal 4 4" xfId="31029" xr:uid="{8D7DE35E-3E14-41C0-8C5A-F83DF5E1A025}"/>
    <cellStyle name="Normal 4 5" xfId="965" xr:uid="{00000000-0005-0000-0000-0000C5030000}"/>
    <cellStyle name="Normal 40" xfId="966" xr:uid="{00000000-0005-0000-0000-0000C6030000}"/>
    <cellStyle name="Normal 40 2" xfId="1440" xr:uid="{00000000-0005-0000-0000-0000A0050000}"/>
    <cellStyle name="Normal 40 2 10" xfId="6764" xr:uid="{00000000-0005-0000-0000-00006C1A0000}"/>
    <cellStyle name="Normal 40 2 10 3" xfId="21868" xr:uid="{00000000-0005-0000-0000-00006C550000}"/>
    <cellStyle name="Normal 40 2 12" xfId="16853" xr:uid="{00000000-0005-0000-0000-0000D5410000}"/>
    <cellStyle name="Normal 40 2 2" xfId="1728" xr:uid="{00000000-0005-0000-0000-0000C0060000}"/>
    <cellStyle name="Normal 40 2 2 11" xfId="16907" xr:uid="{00000000-0005-0000-0000-00000B420000}"/>
    <cellStyle name="Normal 40 2 2 2" xfId="1836" xr:uid="{00000000-0005-0000-0000-00002C070000}"/>
    <cellStyle name="Normal 40 2 2 2 10" xfId="17011" xr:uid="{00000000-0005-0000-0000-000073420000}"/>
    <cellStyle name="Normal 40 2 2 2 2" xfId="2053" xr:uid="{00000000-0005-0000-0000-000005080000}"/>
    <cellStyle name="Normal 40 2 2 2 2 2" xfId="2474" xr:uid="{00000000-0005-0000-0000-0000AA090000}"/>
    <cellStyle name="Normal 40 2 2 2 2 2 2" xfId="3313" xr:uid="{00000000-0005-0000-0000-0000F10C0000}"/>
    <cellStyle name="Normal 40 2 2 2 2 2 2 2" xfId="5003" xr:uid="{00000000-0005-0000-0000-00008B130000}"/>
    <cellStyle name="Normal 40 2 2 2 2 2 2 2 2" xfId="15076" xr:uid="{00000000-0005-0000-0000-0000E43A0000}"/>
    <cellStyle name="Normal 40 2 2 2 2 2 2 2 2 3" xfId="30174" xr:uid="{00000000-0005-0000-0000-0000DE750000}"/>
    <cellStyle name="Normal 40 2 2 2 2 2 2 2 3" xfId="10056" xr:uid="{00000000-0005-0000-0000-000048270000}"/>
    <cellStyle name="Normal 40 2 2 2 2 2 2 2 3 3" xfId="25157" xr:uid="{00000000-0005-0000-0000-000045620000}"/>
    <cellStyle name="Normal 40 2 2 2 2 2 2 2 5" xfId="20144" xr:uid="{00000000-0005-0000-0000-0000B04E0000}"/>
    <cellStyle name="Normal 40 2 2 2 2 2 2 3" xfId="6695" xr:uid="{00000000-0005-0000-0000-0000271A0000}"/>
    <cellStyle name="Normal 40 2 2 2 2 2 2 3 2" xfId="16747" xr:uid="{00000000-0005-0000-0000-00006B410000}"/>
    <cellStyle name="Normal 40 2 2 2 2 2 2 3 3" xfId="11727" xr:uid="{00000000-0005-0000-0000-0000CF2D0000}"/>
    <cellStyle name="Normal 40 2 2 2 2 2 2 3 3 3" xfId="26828" xr:uid="{00000000-0005-0000-0000-0000CC680000}"/>
    <cellStyle name="Normal 40 2 2 2 2 2 2 3 5" xfId="21815" xr:uid="{00000000-0005-0000-0000-000037550000}"/>
    <cellStyle name="Normal 40 2 2 2 2 2 2 4" xfId="13405" xr:uid="{00000000-0005-0000-0000-00005D340000}"/>
    <cellStyle name="Normal 40 2 2 2 2 2 2 4 3" xfId="28503" xr:uid="{00000000-0005-0000-0000-0000576F0000}"/>
    <cellStyle name="Normal 40 2 2 2 2 2 2 5" xfId="8384" xr:uid="{00000000-0005-0000-0000-0000C0200000}"/>
    <cellStyle name="Normal 40 2 2 2 2 2 2 5 3" xfId="23486" xr:uid="{00000000-0005-0000-0000-0000BE5B0000}"/>
    <cellStyle name="Normal 40 2 2 2 2 2 2 7" xfId="18473" xr:uid="{00000000-0005-0000-0000-000029480000}"/>
    <cellStyle name="Normal 40 2 2 2 2 2 3" xfId="4166" xr:uid="{00000000-0005-0000-0000-000046100000}"/>
    <cellStyle name="Normal 40 2 2 2 2 2 3 2" xfId="14240" xr:uid="{00000000-0005-0000-0000-0000A0370000}"/>
    <cellStyle name="Normal 40 2 2 2 2 2 3 2 3" xfId="29338" xr:uid="{00000000-0005-0000-0000-00009A720000}"/>
    <cellStyle name="Normal 40 2 2 2 2 2 3 3" xfId="9220" xr:uid="{00000000-0005-0000-0000-000004240000}"/>
    <cellStyle name="Normal 40 2 2 2 2 2 3 3 3" xfId="24321" xr:uid="{00000000-0005-0000-0000-0000015F0000}"/>
    <cellStyle name="Normal 40 2 2 2 2 2 3 5" xfId="19308" xr:uid="{00000000-0005-0000-0000-00006C4B0000}"/>
    <cellStyle name="Normal 40 2 2 2 2 2 4" xfId="5859" xr:uid="{00000000-0005-0000-0000-0000E3160000}"/>
    <cellStyle name="Normal 40 2 2 2 2 2 4 2" xfId="15911" xr:uid="{00000000-0005-0000-0000-0000273E0000}"/>
    <cellStyle name="Normal 40 2 2 2 2 2 4 3" xfId="10891" xr:uid="{00000000-0005-0000-0000-00008B2A0000}"/>
    <cellStyle name="Normal 40 2 2 2 2 2 4 3 3" xfId="25992" xr:uid="{00000000-0005-0000-0000-000088650000}"/>
    <cellStyle name="Normal 40 2 2 2 2 2 4 5" xfId="20979" xr:uid="{00000000-0005-0000-0000-0000F3510000}"/>
    <cellStyle name="Normal 40 2 2 2 2 2 5" xfId="12569" xr:uid="{00000000-0005-0000-0000-000019310000}"/>
    <cellStyle name="Normal 40 2 2 2 2 2 5 3" xfId="27667" xr:uid="{00000000-0005-0000-0000-0000136C0000}"/>
    <cellStyle name="Normal 40 2 2 2 2 2 6" xfId="7548" xr:uid="{00000000-0005-0000-0000-00007C1D0000}"/>
    <cellStyle name="Normal 40 2 2 2 2 2 6 3" xfId="22650" xr:uid="{00000000-0005-0000-0000-00007A580000}"/>
    <cellStyle name="Normal 40 2 2 2 2 2 8" xfId="17637" xr:uid="{00000000-0005-0000-0000-0000E5440000}"/>
    <cellStyle name="Normal 40 2 2 2 2 3" xfId="2895" xr:uid="{00000000-0005-0000-0000-00004F0B0000}"/>
    <cellStyle name="Normal 40 2 2 2 2 3 2" xfId="4585" xr:uid="{00000000-0005-0000-0000-0000E9110000}"/>
    <cellStyle name="Normal 40 2 2 2 2 3 2 2" xfId="14658" xr:uid="{00000000-0005-0000-0000-000042390000}"/>
    <cellStyle name="Normal 40 2 2 2 2 3 2 2 3" xfId="29756" xr:uid="{00000000-0005-0000-0000-00003C740000}"/>
    <cellStyle name="Normal 40 2 2 2 2 3 2 3" xfId="9638" xr:uid="{00000000-0005-0000-0000-0000A6250000}"/>
    <cellStyle name="Normal 40 2 2 2 2 3 2 3 3" xfId="24739" xr:uid="{00000000-0005-0000-0000-0000A3600000}"/>
    <cellStyle name="Normal 40 2 2 2 2 3 2 5" xfId="19726" xr:uid="{00000000-0005-0000-0000-00000E4D0000}"/>
    <cellStyle name="Normal 40 2 2 2 2 3 3" xfId="6277" xr:uid="{00000000-0005-0000-0000-000085180000}"/>
    <cellStyle name="Normal 40 2 2 2 2 3 3 2" xfId="16329" xr:uid="{00000000-0005-0000-0000-0000C93F0000}"/>
    <cellStyle name="Normal 40 2 2 2 2 3 3 3" xfId="11309" xr:uid="{00000000-0005-0000-0000-00002D2C0000}"/>
    <cellStyle name="Normal 40 2 2 2 2 3 3 3 3" xfId="26410" xr:uid="{00000000-0005-0000-0000-00002A670000}"/>
    <cellStyle name="Normal 40 2 2 2 2 3 3 5" xfId="21397" xr:uid="{00000000-0005-0000-0000-000095530000}"/>
    <cellStyle name="Normal 40 2 2 2 2 3 4" xfId="12987" xr:uid="{00000000-0005-0000-0000-0000BB320000}"/>
    <cellStyle name="Normal 40 2 2 2 2 3 4 3" xfId="28085" xr:uid="{00000000-0005-0000-0000-0000B56D0000}"/>
    <cellStyle name="Normal 40 2 2 2 2 3 5" xfId="7966" xr:uid="{00000000-0005-0000-0000-00001E1F0000}"/>
    <cellStyle name="Normal 40 2 2 2 2 3 5 3" xfId="23068" xr:uid="{00000000-0005-0000-0000-00001C5A0000}"/>
    <cellStyle name="Normal 40 2 2 2 2 3 7" xfId="18055" xr:uid="{00000000-0005-0000-0000-000087460000}"/>
    <cellStyle name="Normal 40 2 2 2 2 4" xfId="3748" xr:uid="{00000000-0005-0000-0000-0000A40E0000}"/>
    <cellStyle name="Normal 40 2 2 2 2 4 2" xfId="13822" xr:uid="{00000000-0005-0000-0000-0000FE350000}"/>
    <cellStyle name="Normal 40 2 2 2 2 4 2 3" xfId="28920" xr:uid="{00000000-0005-0000-0000-0000F8700000}"/>
    <cellStyle name="Normal 40 2 2 2 2 4 3" xfId="8802" xr:uid="{00000000-0005-0000-0000-000062220000}"/>
    <cellStyle name="Normal 40 2 2 2 2 4 3 3" xfId="23903" xr:uid="{00000000-0005-0000-0000-00005F5D0000}"/>
    <cellStyle name="Normal 40 2 2 2 2 4 5" xfId="18890" xr:uid="{00000000-0005-0000-0000-0000CA490000}"/>
    <cellStyle name="Normal 40 2 2 2 2 5" xfId="5441" xr:uid="{00000000-0005-0000-0000-000041150000}"/>
    <cellStyle name="Normal 40 2 2 2 2 5 2" xfId="15493" xr:uid="{00000000-0005-0000-0000-0000853C0000}"/>
    <cellStyle name="Normal 40 2 2 2 2 5 2 3" xfId="30591" xr:uid="{00000000-0005-0000-0000-00007F770000}"/>
    <cellStyle name="Normal 40 2 2 2 2 5 3" xfId="10473" xr:uid="{00000000-0005-0000-0000-0000E9280000}"/>
    <cellStyle name="Normal 40 2 2 2 2 5 3 3" xfId="25574" xr:uid="{00000000-0005-0000-0000-0000E6630000}"/>
    <cellStyle name="Normal 40 2 2 2 2 5 5" xfId="20561" xr:uid="{00000000-0005-0000-0000-000051500000}"/>
    <cellStyle name="Normal 40 2 2 2 2 6" xfId="12151" xr:uid="{00000000-0005-0000-0000-0000772F0000}"/>
    <cellStyle name="Normal 40 2 2 2 2 6 3" xfId="27249" xr:uid="{00000000-0005-0000-0000-0000716A0000}"/>
    <cellStyle name="Normal 40 2 2 2 2 7" xfId="7130" xr:uid="{00000000-0005-0000-0000-0000DA1B0000}"/>
    <cellStyle name="Normal 40 2 2 2 2 7 3" xfId="22232" xr:uid="{00000000-0005-0000-0000-0000D8560000}"/>
    <cellStyle name="Normal 40 2 2 2 2 9" xfId="17219" xr:uid="{00000000-0005-0000-0000-000043430000}"/>
    <cellStyle name="Normal 40 2 2 2 3" xfId="2266" xr:uid="{00000000-0005-0000-0000-0000DA080000}"/>
    <cellStyle name="Normal 40 2 2 2 3 2" xfId="3105" xr:uid="{00000000-0005-0000-0000-0000210C0000}"/>
    <cellStyle name="Normal 40 2 2 2 3 2 2" xfId="4795" xr:uid="{00000000-0005-0000-0000-0000BB120000}"/>
    <cellStyle name="Normal 40 2 2 2 3 2 2 2" xfId="14868" xr:uid="{00000000-0005-0000-0000-0000143A0000}"/>
    <cellStyle name="Normal 40 2 2 2 3 2 2 2 3" xfId="29966" xr:uid="{00000000-0005-0000-0000-00000E750000}"/>
    <cellStyle name="Normal 40 2 2 2 3 2 2 3" xfId="9848" xr:uid="{00000000-0005-0000-0000-000078260000}"/>
    <cellStyle name="Normal 40 2 2 2 3 2 2 3 3" xfId="24949" xr:uid="{00000000-0005-0000-0000-000075610000}"/>
    <cellStyle name="Normal 40 2 2 2 3 2 2 5" xfId="19936" xr:uid="{00000000-0005-0000-0000-0000E04D0000}"/>
    <cellStyle name="Normal 40 2 2 2 3 2 3" xfId="6487" xr:uid="{00000000-0005-0000-0000-000057190000}"/>
    <cellStyle name="Normal 40 2 2 2 3 2 3 2" xfId="16539" xr:uid="{00000000-0005-0000-0000-00009B400000}"/>
    <cellStyle name="Normal 40 2 2 2 3 2 3 3" xfId="11519" xr:uid="{00000000-0005-0000-0000-0000FF2C0000}"/>
    <cellStyle name="Normal 40 2 2 2 3 2 3 3 3" xfId="26620" xr:uid="{00000000-0005-0000-0000-0000FC670000}"/>
    <cellStyle name="Normal 40 2 2 2 3 2 3 5" xfId="21607" xr:uid="{00000000-0005-0000-0000-000067540000}"/>
    <cellStyle name="Normal 40 2 2 2 3 2 4" xfId="13197" xr:uid="{00000000-0005-0000-0000-00008D330000}"/>
    <cellStyle name="Normal 40 2 2 2 3 2 4 3" xfId="28295" xr:uid="{00000000-0005-0000-0000-0000876E0000}"/>
    <cellStyle name="Normal 40 2 2 2 3 2 5" xfId="8176" xr:uid="{00000000-0005-0000-0000-0000F01F0000}"/>
    <cellStyle name="Normal 40 2 2 2 3 2 5 3" xfId="23278" xr:uid="{00000000-0005-0000-0000-0000EE5A0000}"/>
    <cellStyle name="Normal 40 2 2 2 3 2 7" xfId="18265" xr:uid="{00000000-0005-0000-0000-000059470000}"/>
    <cellStyle name="Normal 40 2 2 2 3 3" xfId="3958" xr:uid="{00000000-0005-0000-0000-0000760F0000}"/>
    <cellStyle name="Normal 40 2 2 2 3 3 2" xfId="14032" xr:uid="{00000000-0005-0000-0000-0000D0360000}"/>
    <cellStyle name="Normal 40 2 2 2 3 3 2 3" xfId="29130" xr:uid="{00000000-0005-0000-0000-0000CA710000}"/>
    <cellStyle name="Normal 40 2 2 2 3 3 3" xfId="9012" xr:uid="{00000000-0005-0000-0000-000034230000}"/>
    <cellStyle name="Normal 40 2 2 2 3 3 3 3" xfId="24113" xr:uid="{00000000-0005-0000-0000-0000315E0000}"/>
    <cellStyle name="Normal 40 2 2 2 3 3 5" xfId="19100" xr:uid="{00000000-0005-0000-0000-00009C4A0000}"/>
    <cellStyle name="Normal 40 2 2 2 3 4" xfId="5651" xr:uid="{00000000-0005-0000-0000-000013160000}"/>
    <cellStyle name="Normal 40 2 2 2 3 4 2" xfId="15703" xr:uid="{00000000-0005-0000-0000-0000573D0000}"/>
    <cellStyle name="Normal 40 2 2 2 3 4 2 3" xfId="30801" xr:uid="{00000000-0005-0000-0000-000051780000}"/>
    <cellStyle name="Normal 40 2 2 2 3 4 3" xfId="10683" xr:uid="{00000000-0005-0000-0000-0000BB290000}"/>
    <cellStyle name="Normal 40 2 2 2 3 4 3 3" xfId="25784" xr:uid="{00000000-0005-0000-0000-0000B8640000}"/>
    <cellStyle name="Normal 40 2 2 2 3 4 5" xfId="20771" xr:uid="{00000000-0005-0000-0000-000023510000}"/>
    <cellStyle name="Normal 40 2 2 2 3 5" xfId="12361" xr:uid="{00000000-0005-0000-0000-000049300000}"/>
    <cellStyle name="Normal 40 2 2 2 3 5 3" xfId="27459" xr:uid="{00000000-0005-0000-0000-0000436B0000}"/>
    <cellStyle name="Normal 40 2 2 2 3 6" xfId="7340" xr:uid="{00000000-0005-0000-0000-0000AC1C0000}"/>
    <cellStyle name="Normal 40 2 2 2 3 6 3" xfId="22442" xr:uid="{00000000-0005-0000-0000-0000AA570000}"/>
    <cellStyle name="Normal 40 2 2 2 3 8" xfId="17429" xr:uid="{00000000-0005-0000-0000-000015440000}"/>
    <cellStyle name="Normal 40 2 2 2 4" xfId="2687" xr:uid="{00000000-0005-0000-0000-00007F0A0000}"/>
    <cellStyle name="Normal 40 2 2 2 4 2" xfId="4377" xr:uid="{00000000-0005-0000-0000-000019110000}"/>
    <cellStyle name="Normal 40 2 2 2 4 2 2" xfId="14450" xr:uid="{00000000-0005-0000-0000-000072380000}"/>
    <cellStyle name="Normal 40 2 2 2 4 2 2 3" xfId="29548" xr:uid="{00000000-0005-0000-0000-00006C730000}"/>
    <cellStyle name="Normal 40 2 2 2 4 2 3" xfId="9430" xr:uid="{00000000-0005-0000-0000-0000D6240000}"/>
    <cellStyle name="Normal 40 2 2 2 4 2 3 3" xfId="24531" xr:uid="{00000000-0005-0000-0000-0000D35F0000}"/>
    <cellStyle name="Normal 40 2 2 2 4 2 5" xfId="19518" xr:uid="{00000000-0005-0000-0000-00003E4C0000}"/>
    <cellStyle name="Normal 40 2 2 2 4 3" xfId="6069" xr:uid="{00000000-0005-0000-0000-0000B5170000}"/>
    <cellStyle name="Normal 40 2 2 2 4 3 2" xfId="16121" xr:uid="{00000000-0005-0000-0000-0000F93E0000}"/>
    <cellStyle name="Normal 40 2 2 2 4 3 3" xfId="11101" xr:uid="{00000000-0005-0000-0000-00005D2B0000}"/>
    <cellStyle name="Normal 40 2 2 2 4 3 3 3" xfId="26202" xr:uid="{00000000-0005-0000-0000-00005A660000}"/>
    <cellStyle name="Normal 40 2 2 2 4 3 5" xfId="21189" xr:uid="{00000000-0005-0000-0000-0000C5520000}"/>
    <cellStyle name="Normal 40 2 2 2 4 4" xfId="12779" xr:uid="{00000000-0005-0000-0000-0000EB310000}"/>
    <cellStyle name="Normal 40 2 2 2 4 4 3" xfId="27877" xr:uid="{00000000-0005-0000-0000-0000E56C0000}"/>
    <cellStyle name="Normal 40 2 2 2 4 5" xfId="7758" xr:uid="{00000000-0005-0000-0000-00004E1E0000}"/>
    <cellStyle name="Normal 40 2 2 2 4 5 3" xfId="22860" xr:uid="{00000000-0005-0000-0000-00004C590000}"/>
    <cellStyle name="Normal 40 2 2 2 4 7" xfId="17847" xr:uid="{00000000-0005-0000-0000-0000B7450000}"/>
    <cellStyle name="Normal 40 2 2 2 5" xfId="3540" xr:uid="{00000000-0005-0000-0000-0000D40D0000}"/>
    <cellStyle name="Normal 40 2 2 2 5 2" xfId="13614" xr:uid="{00000000-0005-0000-0000-00002E350000}"/>
    <cellStyle name="Normal 40 2 2 2 5 2 3" xfId="28712" xr:uid="{00000000-0005-0000-0000-000028700000}"/>
    <cellStyle name="Normal 40 2 2 2 5 3" xfId="8594" xr:uid="{00000000-0005-0000-0000-000092210000}"/>
    <cellStyle name="Normal 40 2 2 2 5 3 3" xfId="23695" xr:uid="{00000000-0005-0000-0000-00008F5C0000}"/>
    <cellStyle name="Normal 40 2 2 2 5 5" xfId="18682" xr:uid="{00000000-0005-0000-0000-0000FA480000}"/>
    <cellStyle name="Normal 40 2 2 2 6" xfId="5233" xr:uid="{00000000-0005-0000-0000-000071140000}"/>
    <cellStyle name="Normal 40 2 2 2 6 2" xfId="15285" xr:uid="{00000000-0005-0000-0000-0000B53B0000}"/>
    <cellStyle name="Normal 40 2 2 2 6 2 3" xfId="30383" xr:uid="{00000000-0005-0000-0000-0000AF760000}"/>
    <cellStyle name="Normal 40 2 2 2 6 3" xfId="10265" xr:uid="{00000000-0005-0000-0000-000019280000}"/>
    <cellStyle name="Normal 40 2 2 2 6 3 3" xfId="25366" xr:uid="{00000000-0005-0000-0000-000016630000}"/>
    <cellStyle name="Normal 40 2 2 2 6 5" xfId="20353" xr:uid="{00000000-0005-0000-0000-0000814F0000}"/>
    <cellStyle name="Normal 40 2 2 2 7" xfId="11943" xr:uid="{00000000-0005-0000-0000-0000A72E0000}"/>
    <cellStyle name="Normal 40 2 2 2 7 3" xfId="27041" xr:uid="{00000000-0005-0000-0000-0000A1690000}"/>
    <cellStyle name="Normal 40 2 2 2 8" xfId="6922" xr:uid="{00000000-0005-0000-0000-00000A1B0000}"/>
    <cellStyle name="Normal 40 2 2 2 8 3" xfId="22024" xr:uid="{00000000-0005-0000-0000-000008560000}"/>
    <cellStyle name="Normal 40 2 2 3" xfId="1949" xr:uid="{00000000-0005-0000-0000-00009D070000}"/>
    <cellStyle name="Normal 40 2 2 3 2" xfId="2370" xr:uid="{00000000-0005-0000-0000-000042090000}"/>
    <cellStyle name="Normal 40 2 2 3 2 2" xfId="3209" xr:uid="{00000000-0005-0000-0000-0000890C0000}"/>
    <cellStyle name="Normal 40 2 2 3 2 2 2" xfId="4899" xr:uid="{00000000-0005-0000-0000-000023130000}"/>
    <cellStyle name="Normal 40 2 2 3 2 2 2 2" xfId="14972" xr:uid="{00000000-0005-0000-0000-00007C3A0000}"/>
    <cellStyle name="Normal 40 2 2 3 2 2 2 2 3" xfId="30070" xr:uid="{00000000-0005-0000-0000-000076750000}"/>
    <cellStyle name="Normal 40 2 2 3 2 2 2 3" xfId="9952" xr:uid="{00000000-0005-0000-0000-0000E0260000}"/>
    <cellStyle name="Normal 40 2 2 3 2 2 2 3 3" xfId="25053" xr:uid="{00000000-0005-0000-0000-0000DD610000}"/>
    <cellStyle name="Normal 40 2 2 3 2 2 2 5" xfId="20040" xr:uid="{00000000-0005-0000-0000-0000484E0000}"/>
    <cellStyle name="Normal 40 2 2 3 2 2 3" xfId="6591" xr:uid="{00000000-0005-0000-0000-0000BF190000}"/>
    <cellStyle name="Normal 40 2 2 3 2 2 3 2" xfId="16643" xr:uid="{00000000-0005-0000-0000-000003410000}"/>
    <cellStyle name="Normal 40 2 2 3 2 2 3 3" xfId="11623" xr:uid="{00000000-0005-0000-0000-0000672D0000}"/>
    <cellStyle name="Normal 40 2 2 3 2 2 3 3 3" xfId="26724" xr:uid="{00000000-0005-0000-0000-000064680000}"/>
    <cellStyle name="Normal 40 2 2 3 2 2 3 5" xfId="21711" xr:uid="{00000000-0005-0000-0000-0000CF540000}"/>
    <cellStyle name="Normal 40 2 2 3 2 2 4" xfId="13301" xr:uid="{00000000-0005-0000-0000-0000F5330000}"/>
    <cellStyle name="Normal 40 2 2 3 2 2 4 3" xfId="28399" xr:uid="{00000000-0005-0000-0000-0000EF6E0000}"/>
    <cellStyle name="Normal 40 2 2 3 2 2 5" xfId="8280" xr:uid="{00000000-0005-0000-0000-000058200000}"/>
    <cellStyle name="Normal 40 2 2 3 2 2 5 3" xfId="23382" xr:uid="{00000000-0005-0000-0000-0000565B0000}"/>
    <cellStyle name="Normal 40 2 2 3 2 2 7" xfId="18369" xr:uid="{00000000-0005-0000-0000-0000C1470000}"/>
    <cellStyle name="Normal 40 2 2 3 2 3" xfId="4062" xr:uid="{00000000-0005-0000-0000-0000DE0F0000}"/>
    <cellStyle name="Normal 40 2 2 3 2 3 2" xfId="14136" xr:uid="{00000000-0005-0000-0000-000038370000}"/>
    <cellStyle name="Normal 40 2 2 3 2 3 2 3" xfId="29234" xr:uid="{00000000-0005-0000-0000-000032720000}"/>
    <cellStyle name="Normal 40 2 2 3 2 3 3" xfId="9116" xr:uid="{00000000-0005-0000-0000-00009C230000}"/>
    <cellStyle name="Normal 40 2 2 3 2 3 3 3" xfId="24217" xr:uid="{00000000-0005-0000-0000-0000995E0000}"/>
    <cellStyle name="Normal 40 2 2 3 2 3 5" xfId="19204" xr:uid="{00000000-0005-0000-0000-0000044B0000}"/>
    <cellStyle name="Normal 40 2 2 3 2 4" xfId="5755" xr:uid="{00000000-0005-0000-0000-00007B160000}"/>
    <cellStyle name="Normal 40 2 2 3 2 4 2" xfId="15807" xr:uid="{00000000-0005-0000-0000-0000BF3D0000}"/>
    <cellStyle name="Normal 40 2 2 3 2 4 2 3" xfId="30905" xr:uid="{00000000-0005-0000-0000-0000B9780000}"/>
    <cellStyle name="Normal 40 2 2 3 2 4 3" xfId="10787" xr:uid="{00000000-0005-0000-0000-0000232A0000}"/>
    <cellStyle name="Normal 40 2 2 3 2 4 3 3" xfId="25888" xr:uid="{00000000-0005-0000-0000-000020650000}"/>
    <cellStyle name="Normal 40 2 2 3 2 4 5" xfId="20875" xr:uid="{00000000-0005-0000-0000-00008B510000}"/>
    <cellStyle name="Normal 40 2 2 3 2 5" xfId="12465" xr:uid="{00000000-0005-0000-0000-0000B1300000}"/>
    <cellStyle name="Normal 40 2 2 3 2 5 3" xfId="27563" xr:uid="{00000000-0005-0000-0000-0000AB6B0000}"/>
    <cellStyle name="Normal 40 2 2 3 2 6" xfId="7444" xr:uid="{00000000-0005-0000-0000-0000141D0000}"/>
    <cellStyle name="Normal 40 2 2 3 2 6 3" xfId="22546" xr:uid="{00000000-0005-0000-0000-000012580000}"/>
    <cellStyle name="Normal 40 2 2 3 2 8" xfId="17533" xr:uid="{00000000-0005-0000-0000-00007D440000}"/>
    <cellStyle name="Normal 40 2 2 3 3" xfId="2791" xr:uid="{00000000-0005-0000-0000-0000E70A0000}"/>
    <cellStyle name="Normal 40 2 2 3 3 2" xfId="4481" xr:uid="{00000000-0005-0000-0000-000081110000}"/>
    <cellStyle name="Normal 40 2 2 3 3 2 2" xfId="14554" xr:uid="{00000000-0005-0000-0000-0000DA380000}"/>
    <cellStyle name="Normal 40 2 2 3 3 2 2 3" xfId="29652" xr:uid="{00000000-0005-0000-0000-0000D4730000}"/>
    <cellStyle name="Normal 40 2 2 3 3 2 3" xfId="9534" xr:uid="{00000000-0005-0000-0000-00003E250000}"/>
    <cellStyle name="Normal 40 2 2 3 3 2 3 3" xfId="24635" xr:uid="{00000000-0005-0000-0000-00003B600000}"/>
    <cellStyle name="Normal 40 2 2 3 3 2 5" xfId="19622" xr:uid="{00000000-0005-0000-0000-0000A64C0000}"/>
    <cellStyle name="Normal 40 2 2 3 3 3" xfId="6173" xr:uid="{00000000-0005-0000-0000-00001D180000}"/>
    <cellStyle name="Normal 40 2 2 3 3 3 2" xfId="16225" xr:uid="{00000000-0005-0000-0000-0000613F0000}"/>
    <cellStyle name="Normal 40 2 2 3 3 3 3" xfId="11205" xr:uid="{00000000-0005-0000-0000-0000C52B0000}"/>
    <cellStyle name="Normal 40 2 2 3 3 3 3 3" xfId="26306" xr:uid="{00000000-0005-0000-0000-0000C2660000}"/>
    <cellStyle name="Normal 40 2 2 3 3 3 5" xfId="21293" xr:uid="{00000000-0005-0000-0000-00002D530000}"/>
    <cellStyle name="Normal 40 2 2 3 3 4" xfId="12883" xr:uid="{00000000-0005-0000-0000-000053320000}"/>
    <cellStyle name="Normal 40 2 2 3 3 4 3" xfId="27981" xr:uid="{00000000-0005-0000-0000-00004D6D0000}"/>
    <cellStyle name="Normal 40 2 2 3 3 5" xfId="7862" xr:uid="{00000000-0005-0000-0000-0000B61E0000}"/>
    <cellStyle name="Normal 40 2 2 3 3 5 3" xfId="22964" xr:uid="{00000000-0005-0000-0000-0000B4590000}"/>
    <cellStyle name="Normal 40 2 2 3 3 7" xfId="17951" xr:uid="{00000000-0005-0000-0000-00001F460000}"/>
    <cellStyle name="Normal 40 2 2 3 4" xfId="3644" xr:uid="{00000000-0005-0000-0000-00003C0E0000}"/>
    <cellStyle name="Normal 40 2 2 3 4 2" xfId="13718" xr:uid="{00000000-0005-0000-0000-000096350000}"/>
    <cellStyle name="Normal 40 2 2 3 4 2 3" xfId="28816" xr:uid="{00000000-0005-0000-0000-000090700000}"/>
    <cellStyle name="Normal 40 2 2 3 4 3" xfId="8698" xr:uid="{00000000-0005-0000-0000-0000FA210000}"/>
    <cellStyle name="Normal 40 2 2 3 4 3 3" xfId="23799" xr:uid="{00000000-0005-0000-0000-0000F75C0000}"/>
    <cellStyle name="Normal 40 2 2 3 4 5" xfId="18786" xr:uid="{00000000-0005-0000-0000-000062490000}"/>
    <cellStyle name="Normal 40 2 2 3 5" xfId="5337" xr:uid="{00000000-0005-0000-0000-0000D9140000}"/>
    <cellStyle name="Normal 40 2 2 3 5 2" xfId="15389" xr:uid="{00000000-0005-0000-0000-00001D3C0000}"/>
    <cellStyle name="Normal 40 2 2 3 5 2 3" xfId="30487" xr:uid="{00000000-0005-0000-0000-000017770000}"/>
    <cellStyle name="Normal 40 2 2 3 5 3" xfId="10369" xr:uid="{00000000-0005-0000-0000-000081280000}"/>
    <cellStyle name="Normal 40 2 2 3 5 3 3" xfId="25470" xr:uid="{00000000-0005-0000-0000-00007E630000}"/>
    <cellStyle name="Normal 40 2 2 3 5 5" xfId="20457" xr:uid="{00000000-0005-0000-0000-0000E94F0000}"/>
    <cellStyle name="Normal 40 2 2 3 6" xfId="12047" xr:uid="{00000000-0005-0000-0000-00000F2F0000}"/>
    <cellStyle name="Normal 40 2 2 3 6 3" xfId="27145" xr:uid="{00000000-0005-0000-0000-0000096A0000}"/>
    <cellStyle name="Normal 40 2 2 3 7" xfId="7026" xr:uid="{00000000-0005-0000-0000-0000721B0000}"/>
    <cellStyle name="Normal 40 2 2 3 7 3" xfId="22128" xr:uid="{00000000-0005-0000-0000-000070560000}"/>
    <cellStyle name="Normal 40 2 2 3 9" xfId="17115" xr:uid="{00000000-0005-0000-0000-0000DB420000}"/>
    <cellStyle name="Normal 40 2 2 4" xfId="2162" xr:uid="{00000000-0005-0000-0000-000072080000}"/>
    <cellStyle name="Normal 40 2 2 4 2" xfId="3001" xr:uid="{00000000-0005-0000-0000-0000B90B0000}"/>
    <cellStyle name="Normal 40 2 2 4 2 2" xfId="4691" xr:uid="{00000000-0005-0000-0000-000053120000}"/>
    <cellStyle name="Normal 40 2 2 4 2 2 2" xfId="14764" xr:uid="{00000000-0005-0000-0000-0000AC390000}"/>
    <cellStyle name="Normal 40 2 2 4 2 2 2 3" xfId="29862" xr:uid="{00000000-0005-0000-0000-0000A6740000}"/>
    <cellStyle name="Normal 40 2 2 4 2 2 3" xfId="9744" xr:uid="{00000000-0005-0000-0000-000010260000}"/>
    <cellStyle name="Normal 40 2 2 4 2 2 3 3" xfId="24845" xr:uid="{00000000-0005-0000-0000-00000D610000}"/>
    <cellStyle name="Normal 40 2 2 4 2 2 5" xfId="19832" xr:uid="{00000000-0005-0000-0000-0000784D0000}"/>
    <cellStyle name="Normal 40 2 2 4 2 3" xfId="6383" xr:uid="{00000000-0005-0000-0000-0000EF180000}"/>
    <cellStyle name="Normal 40 2 2 4 2 3 2" xfId="16435" xr:uid="{00000000-0005-0000-0000-000033400000}"/>
    <cellStyle name="Normal 40 2 2 4 2 3 3" xfId="11415" xr:uid="{00000000-0005-0000-0000-0000972C0000}"/>
    <cellStyle name="Normal 40 2 2 4 2 3 3 3" xfId="26516" xr:uid="{00000000-0005-0000-0000-000094670000}"/>
    <cellStyle name="Normal 40 2 2 4 2 3 5" xfId="21503" xr:uid="{00000000-0005-0000-0000-0000FF530000}"/>
    <cellStyle name="Normal 40 2 2 4 2 4" xfId="13093" xr:uid="{00000000-0005-0000-0000-000025330000}"/>
    <cellStyle name="Normal 40 2 2 4 2 4 3" xfId="28191" xr:uid="{00000000-0005-0000-0000-00001F6E0000}"/>
    <cellStyle name="Normal 40 2 2 4 2 5" xfId="8072" xr:uid="{00000000-0005-0000-0000-0000881F0000}"/>
    <cellStyle name="Normal 40 2 2 4 2 5 3" xfId="23174" xr:uid="{00000000-0005-0000-0000-0000865A0000}"/>
    <cellStyle name="Normal 40 2 2 4 2 7" xfId="18161" xr:uid="{00000000-0005-0000-0000-0000F1460000}"/>
    <cellStyle name="Normal 40 2 2 4 3" xfId="3854" xr:uid="{00000000-0005-0000-0000-00000E0F0000}"/>
    <cellStyle name="Normal 40 2 2 4 3 2" xfId="13928" xr:uid="{00000000-0005-0000-0000-000068360000}"/>
    <cellStyle name="Normal 40 2 2 4 3 2 3" xfId="29026" xr:uid="{00000000-0005-0000-0000-000062710000}"/>
    <cellStyle name="Normal 40 2 2 4 3 3" xfId="8908" xr:uid="{00000000-0005-0000-0000-0000CC220000}"/>
    <cellStyle name="Normal 40 2 2 4 3 3 3" xfId="24009" xr:uid="{00000000-0005-0000-0000-0000C95D0000}"/>
    <cellStyle name="Normal 40 2 2 4 3 5" xfId="18996" xr:uid="{00000000-0005-0000-0000-0000344A0000}"/>
    <cellStyle name="Normal 40 2 2 4 4" xfId="5547" xr:uid="{00000000-0005-0000-0000-0000AB150000}"/>
    <cellStyle name="Normal 40 2 2 4 4 2" xfId="15599" xr:uid="{00000000-0005-0000-0000-0000EF3C0000}"/>
    <cellStyle name="Normal 40 2 2 4 4 2 3" xfId="30697" xr:uid="{00000000-0005-0000-0000-0000E9770000}"/>
    <cellStyle name="Normal 40 2 2 4 4 3" xfId="10579" xr:uid="{00000000-0005-0000-0000-000053290000}"/>
    <cellStyle name="Normal 40 2 2 4 4 3 3" xfId="25680" xr:uid="{00000000-0005-0000-0000-000050640000}"/>
    <cellStyle name="Normal 40 2 2 4 4 5" xfId="20667" xr:uid="{00000000-0005-0000-0000-0000BB500000}"/>
    <cellStyle name="Normal 40 2 2 4 5" xfId="12257" xr:uid="{00000000-0005-0000-0000-0000E12F0000}"/>
    <cellStyle name="Normal 40 2 2 4 5 3" xfId="27355" xr:uid="{00000000-0005-0000-0000-0000DB6A0000}"/>
    <cellStyle name="Normal 40 2 2 4 6" xfId="7236" xr:uid="{00000000-0005-0000-0000-0000441C0000}"/>
    <cellStyle name="Normal 40 2 2 4 6 3" xfId="22338" xr:uid="{00000000-0005-0000-0000-000042570000}"/>
    <cellStyle name="Normal 40 2 2 4 8" xfId="17325" xr:uid="{00000000-0005-0000-0000-0000AD430000}"/>
    <cellStyle name="Normal 40 2 2 5" xfId="2583" xr:uid="{00000000-0005-0000-0000-0000170A0000}"/>
    <cellStyle name="Normal 40 2 2 5 2" xfId="4273" xr:uid="{00000000-0005-0000-0000-0000B1100000}"/>
    <cellStyle name="Normal 40 2 2 5 2 2" xfId="14346" xr:uid="{00000000-0005-0000-0000-00000A380000}"/>
    <cellStyle name="Normal 40 2 2 5 2 2 3" xfId="29444" xr:uid="{00000000-0005-0000-0000-000004730000}"/>
    <cellStyle name="Normal 40 2 2 5 2 3" xfId="9326" xr:uid="{00000000-0005-0000-0000-00006E240000}"/>
    <cellStyle name="Normal 40 2 2 5 2 3 3" xfId="24427" xr:uid="{00000000-0005-0000-0000-00006B5F0000}"/>
    <cellStyle name="Normal 40 2 2 5 2 5" xfId="19414" xr:uid="{00000000-0005-0000-0000-0000D64B0000}"/>
    <cellStyle name="Normal 40 2 2 5 3" xfId="5965" xr:uid="{00000000-0005-0000-0000-00004D170000}"/>
    <cellStyle name="Normal 40 2 2 5 3 2" xfId="16017" xr:uid="{00000000-0005-0000-0000-0000913E0000}"/>
    <cellStyle name="Normal 40 2 2 5 3 3" xfId="10997" xr:uid="{00000000-0005-0000-0000-0000F52A0000}"/>
    <cellStyle name="Normal 40 2 2 5 3 3 3" xfId="26098" xr:uid="{00000000-0005-0000-0000-0000F2650000}"/>
    <cellStyle name="Normal 40 2 2 5 3 5" xfId="21085" xr:uid="{00000000-0005-0000-0000-00005D520000}"/>
    <cellStyle name="Normal 40 2 2 5 4" xfId="12675" xr:uid="{00000000-0005-0000-0000-000083310000}"/>
    <cellStyle name="Normal 40 2 2 5 4 3" xfId="27773" xr:uid="{00000000-0005-0000-0000-00007D6C0000}"/>
    <cellStyle name="Normal 40 2 2 5 5" xfId="7654" xr:uid="{00000000-0005-0000-0000-0000E61D0000}"/>
    <cellStyle name="Normal 40 2 2 5 5 3" xfId="22756" xr:uid="{00000000-0005-0000-0000-0000E4580000}"/>
    <cellStyle name="Normal 40 2 2 5 7" xfId="17743" xr:uid="{00000000-0005-0000-0000-00004F450000}"/>
    <cellStyle name="Normal 40 2 2 6" xfId="3436" xr:uid="{00000000-0005-0000-0000-00006C0D0000}"/>
    <cellStyle name="Normal 40 2 2 6 2" xfId="13510" xr:uid="{00000000-0005-0000-0000-0000C6340000}"/>
    <cellStyle name="Normal 40 2 2 6 2 3" xfId="28608" xr:uid="{00000000-0005-0000-0000-0000C06F0000}"/>
    <cellStyle name="Normal 40 2 2 6 3" xfId="8490" xr:uid="{00000000-0005-0000-0000-00002A210000}"/>
    <cellStyle name="Normal 40 2 2 6 3 3" xfId="23591" xr:uid="{00000000-0005-0000-0000-0000275C0000}"/>
    <cellStyle name="Normal 40 2 2 6 5" xfId="18578" xr:uid="{00000000-0005-0000-0000-000092480000}"/>
    <cellStyle name="Normal 40 2 2 7" xfId="5129" xr:uid="{00000000-0005-0000-0000-000009140000}"/>
    <cellStyle name="Normal 40 2 2 7 2" xfId="15181" xr:uid="{00000000-0005-0000-0000-00004D3B0000}"/>
    <cellStyle name="Normal 40 2 2 7 2 3" xfId="30279" xr:uid="{00000000-0005-0000-0000-000047760000}"/>
    <cellStyle name="Normal 40 2 2 7 3" xfId="10161" xr:uid="{00000000-0005-0000-0000-0000B1270000}"/>
    <cellStyle name="Normal 40 2 2 7 3 3" xfId="25262" xr:uid="{00000000-0005-0000-0000-0000AE620000}"/>
    <cellStyle name="Normal 40 2 2 7 5" xfId="20249" xr:uid="{00000000-0005-0000-0000-0000194F0000}"/>
    <cellStyle name="Normal 40 2 2 8" xfId="11839" xr:uid="{00000000-0005-0000-0000-00003F2E0000}"/>
    <cellStyle name="Normal 40 2 2 8 3" xfId="26937" xr:uid="{00000000-0005-0000-0000-000039690000}"/>
    <cellStyle name="Normal 40 2 2 9" xfId="6818" xr:uid="{00000000-0005-0000-0000-0000A21A0000}"/>
    <cellStyle name="Normal 40 2 2 9 3" xfId="21920" xr:uid="{00000000-0005-0000-0000-0000A0550000}"/>
    <cellStyle name="Normal 40 2 3" xfId="1782" xr:uid="{00000000-0005-0000-0000-0000F6060000}"/>
    <cellStyle name="Normal 40 2 3 10" xfId="16959" xr:uid="{00000000-0005-0000-0000-00003F420000}"/>
    <cellStyle name="Normal 40 2 3 2" xfId="2001" xr:uid="{00000000-0005-0000-0000-0000D1070000}"/>
    <cellStyle name="Normal 40 2 3 2 2" xfId="2422" xr:uid="{00000000-0005-0000-0000-000076090000}"/>
    <cellStyle name="Normal 40 2 3 2 2 2" xfId="3261" xr:uid="{00000000-0005-0000-0000-0000BD0C0000}"/>
    <cellStyle name="Normal 40 2 3 2 2 2 2" xfId="4951" xr:uid="{00000000-0005-0000-0000-000057130000}"/>
    <cellStyle name="Normal 40 2 3 2 2 2 2 2" xfId="15024" xr:uid="{00000000-0005-0000-0000-0000B03A0000}"/>
    <cellStyle name="Normal 40 2 3 2 2 2 2 2 3" xfId="30122" xr:uid="{00000000-0005-0000-0000-0000AA750000}"/>
    <cellStyle name="Normal 40 2 3 2 2 2 2 3" xfId="10004" xr:uid="{00000000-0005-0000-0000-000014270000}"/>
    <cellStyle name="Normal 40 2 3 2 2 2 2 3 3" xfId="25105" xr:uid="{00000000-0005-0000-0000-000011620000}"/>
    <cellStyle name="Normal 40 2 3 2 2 2 2 5" xfId="20092" xr:uid="{00000000-0005-0000-0000-00007C4E0000}"/>
    <cellStyle name="Normal 40 2 3 2 2 2 3" xfId="6643" xr:uid="{00000000-0005-0000-0000-0000F3190000}"/>
    <cellStyle name="Normal 40 2 3 2 2 2 3 2" xfId="16695" xr:uid="{00000000-0005-0000-0000-000037410000}"/>
    <cellStyle name="Normal 40 2 3 2 2 2 3 3" xfId="11675" xr:uid="{00000000-0005-0000-0000-00009B2D0000}"/>
    <cellStyle name="Normal 40 2 3 2 2 2 3 3 3" xfId="26776" xr:uid="{00000000-0005-0000-0000-000098680000}"/>
    <cellStyle name="Normal 40 2 3 2 2 2 3 5" xfId="21763" xr:uid="{00000000-0005-0000-0000-000003550000}"/>
    <cellStyle name="Normal 40 2 3 2 2 2 4" xfId="13353" xr:uid="{00000000-0005-0000-0000-000029340000}"/>
    <cellStyle name="Normal 40 2 3 2 2 2 4 3" xfId="28451" xr:uid="{00000000-0005-0000-0000-0000236F0000}"/>
    <cellStyle name="Normal 40 2 3 2 2 2 5" xfId="8332" xr:uid="{00000000-0005-0000-0000-00008C200000}"/>
    <cellStyle name="Normal 40 2 3 2 2 2 5 3" xfId="23434" xr:uid="{00000000-0005-0000-0000-00008A5B0000}"/>
    <cellStyle name="Normal 40 2 3 2 2 2 7" xfId="18421" xr:uid="{00000000-0005-0000-0000-0000F5470000}"/>
    <cellStyle name="Normal 40 2 3 2 2 3" xfId="4114" xr:uid="{00000000-0005-0000-0000-000012100000}"/>
    <cellStyle name="Normal 40 2 3 2 2 3 2" xfId="14188" xr:uid="{00000000-0005-0000-0000-00006C370000}"/>
    <cellStyle name="Normal 40 2 3 2 2 3 2 3" xfId="29286" xr:uid="{00000000-0005-0000-0000-000066720000}"/>
    <cellStyle name="Normal 40 2 3 2 2 3 3" xfId="9168" xr:uid="{00000000-0005-0000-0000-0000D0230000}"/>
    <cellStyle name="Normal 40 2 3 2 2 3 3 3" xfId="24269" xr:uid="{00000000-0005-0000-0000-0000CD5E0000}"/>
    <cellStyle name="Normal 40 2 3 2 2 3 5" xfId="19256" xr:uid="{00000000-0005-0000-0000-0000384B0000}"/>
    <cellStyle name="Normal 40 2 3 2 2 4" xfId="5807" xr:uid="{00000000-0005-0000-0000-0000AF160000}"/>
    <cellStyle name="Normal 40 2 3 2 2 4 2" xfId="15859" xr:uid="{00000000-0005-0000-0000-0000F33D0000}"/>
    <cellStyle name="Normal 40 2 3 2 2 4 3" xfId="10839" xr:uid="{00000000-0005-0000-0000-0000572A0000}"/>
    <cellStyle name="Normal 40 2 3 2 2 4 3 3" xfId="25940" xr:uid="{00000000-0005-0000-0000-000054650000}"/>
    <cellStyle name="Normal 40 2 3 2 2 4 5" xfId="20927" xr:uid="{00000000-0005-0000-0000-0000BF510000}"/>
    <cellStyle name="Normal 40 2 3 2 2 5" xfId="12517" xr:uid="{00000000-0005-0000-0000-0000E5300000}"/>
    <cellStyle name="Normal 40 2 3 2 2 5 3" xfId="27615" xr:uid="{00000000-0005-0000-0000-0000DF6B0000}"/>
    <cellStyle name="Normal 40 2 3 2 2 6" xfId="7496" xr:uid="{00000000-0005-0000-0000-0000481D0000}"/>
    <cellStyle name="Normal 40 2 3 2 2 6 3" xfId="22598" xr:uid="{00000000-0005-0000-0000-000046580000}"/>
    <cellStyle name="Normal 40 2 3 2 2 8" xfId="17585" xr:uid="{00000000-0005-0000-0000-0000B1440000}"/>
    <cellStyle name="Normal 40 2 3 2 3" xfId="2843" xr:uid="{00000000-0005-0000-0000-00001B0B0000}"/>
    <cellStyle name="Normal 40 2 3 2 3 2" xfId="4533" xr:uid="{00000000-0005-0000-0000-0000B5110000}"/>
    <cellStyle name="Normal 40 2 3 2 3 2 2" xfId="14606" xr:uid="{00000000-0005-0000-0000-00000E390000}"/>
    <cellStyle name="Normal 40 2 3 2 3 2 2 3" xfId="29704" xr:uid="{00000000-0005-0000-0000-000008740000}"/>
    <cellStyle name="Normal 40 2 3 2 3 2 3" xfId="9586" xr:uid="{00000000-0005-0000-0000-000072250000}"/>
    <cellStyle name="Normal 40 2 3 2 3 2 3 3" xfId="24687" xr:uid="{00000000-0005-0000-0000-00006F600000}"/>
    <cellStyle name="Normal 40 2 3 2 3 2 5" xfId="19674" xr:uid="{00000000-0005-0000-0000-0000DA4C0000}"/>
    <cellStyle name="Normal 40 2 3 2 3 3" xfId="6225" xr:uid="{00000000-0005-0000-0000-000051180000}"/>
    <cellStyle name="Normal 40 2 3 2 3 3 2" xfId="16277" xr:uid="{00000000-0005-0000-0000-0000953F0000}"/>
    <cellStyle name="Normal 40 2 3 2 3 3 3" xfId="11257" xr:uid="{00000000-0005-0000-0000-0000F92B0000}"/>
    <cellStyle name="Normal 40 2 3 2 3 3 3 3" xfId="26358" xr:uid="{00000000-0005-0000-0000-0000F6660000}"/>
    <cellStyle name="Normal 40 2 3 2 3 3 5" xfId="21345" xr:uid="{00000000-0005-0000-0000-000061530000}"/>
    <cellStyle name="Normal 40 2 3 2 3 4" xfId="12935" xr:uid="{00000000-0005-0000-0000-000087320000}"/>
    <cellStyle name="Normal 40 2 3 2 3 4 3" xfId="28033" xr:uid="{00000000-0005-0000-0000-0000816D0000}"/>
    <cellStyle name="Normal 40 2 3 2 3 5" xfId="7914" xr:uid="{00000000-0005-0000-0000-0000EA1E0000}"/>
    <cellStyle name="Normal 40 2 3 2 3 5 3" xfId="23016" xr:uid="{00000000-0005-0000-0000-0000E8590000}"/>
    <cellStyle name="Normal 40 2 3 2 3 7" xfId="18003" xr:uid="{00000000-0005-0000-0000-000053460000}"/>
    <cellStyle name="Normal 40 2 3 2 4" xfId="3696" xr:uid="{00000000-0005-0000-0000-0000700E0000}"/>
    <cellStyle name="Normal 40 2 3 2 4 2" xfId="13770" xr:uid="{00000000-0005-0000-0000-0000CA350000}"/>
    <cellStyle name="Normal 40 2 3 2 4 2 3" xfId="28868" xr:uid="{00000000-0005-0000-0000-0000C4700000}"/>
    <cellStyle name="Normal 40 2 3 2 4 3" xfId="8750" xr:uid="{00000000-0005-0000-0000-00002E220000}"/>
    <cellStyle name="Normal 40 2 3 2 4 3 3" xfId="23851" xr:uid="{00000000-0005-0000-0000-00002B5D0000}"/>
    <cellStyle name="Normal 40 2 3 2 4 5" xfId="18838" xr:uid="{00000000-0005-0000-0000-000096490000}"/>
    <cellStyle name="Normal 40 2 3 2 5" xfId="5389" xr:uid="{00000000-0005-0000-0000-00000D150000}"/>
    <cellStyle name="Normal 40 2 3 2 5 2" xfId="15441" xr:uid="{00000000-0005-0000-0000-0000513C0000}"/>
    <cellStyle name="Normal 40 2 3 2 5 2 3" xfId="30539" xr:uid="{00000000-0005-0000-0000-00004B770000}"/>
    <cellStyle name="Normal 40 2 3 2 5 3" xfId="10421" xr:uid="{00000000-0005-0000-0000-0000B5280000}"/>
    <cellStyle name="Normal 40 2 3 2 5 3 3" xfId="25522" xr:uid="{00000000-0005-0000-0000-0000B2630000}"/>
    <cellStyle name="Normal 40 2 3 2 5 5" xfId="20509" xr:uid="{00000000-0005-0000-0000-00001D500000}"/>
    <cellStyle name="Normal 40 2 3 2 6" xfId="12099" xr:uid="{00000000-0005-0000-0000-0000432F0000}"/>
    <cellStyle name="Normal 40 2 3 2 6 3" xfId="27197" xr:uid="{00000000-0005-0000-0000-00003D6A0000}"/>
    <cellStyle name="Normal 40 2 3 2 7" xfId="7078" xr:uid="{00000000-0005-0000-0000-0000A61B0000}"/>
    <cellStyle name="Normal 40 2 3 2 7 3" xfId="22180" xr:uid="{00000000-0005-0000-0000-0000A4560000}"/>
    <cellStyle name="Normal 40 2 3 2 9" xfId="17167" xr:uid="{00000000-0005-0000-0000-00000F430000}"/>
    <cellStyle name="Normal 40 2 3 3" xfId="2214" xr:uid="{00000000-0005-0000-0000-0000A6080000}"/>
    <cellStyle name="Normal 40 2 3 3 2" xfId="3053" xr:uid="{00000000-0005-0000-0000-0000ED0B0000}"/>
    <cellStyle name="Normal 40 2 3 3 2 2" xfId="4743" xr:uid="{00000000-0005-0000-0000-000087120000}"/>
    <cellStyle name="Normal 40 2 3 3 2 2 2" xfId="14816" xr:uid="{00000000-0005-0000-0000-0000E0390000}"/>
    <cellStyle name="Normal 40 2 3 3 2 2 2 3" xfId="29914" xr:uid="{00000000-0005-0000-0000-0000DA740000}"/>
    <cellStyle name="Normal 40 2 3 3 2 2 3" xfId="9796" xr:uid="{00000000-0005-0000-0000-000044260000}"/>
    <cellStyle name="Normal 40 2 3 3 2 2 3 3" xfId="24897" xr:uid="{00000000-0005-0000-0000-000041610000}"/>
    <cellStyle name="Normal 40 2 3 3 2 2 5" xfId="19884" xr:uid="{00000000-0005-0000-0000-0000AC4D0000}"/>
    <cellStyle name="Normal 40 2 3 3 2 3" xfId="6435" xr:uid="{00000000-0005-0000-0000-000023190000}"/>
    <cellStyle name="Normal 40 2 3 3 2 3 2" xfId="16487" xr:uid="{00000000-0005-0000-0000-000067400000}"/>
    <cellStyle name="Normal 40 2 3 3 2 3 3" xfId="11467" xr:uid="{00000000-0005-0000-0000-0000CB2C0000}"/>
    <cellStyle name="Normal 40 2 3 3 2 3 3 3" xfId="26568" xr:uid="{00000000-0005-0000-0000-0000C8670000}"/>
    <cellStyle name="Normal 40 2 3 3 2 3 5" xfId="21555" xr:uid="{00000000-0005-0000-0000-000033540000}"/>
    <cellStyle name="Normal 40 2 3 3 2 4" xfId="13145" xr:uid="{00000000-0005-0000-0000-000059330000}"/>
    <cellStyle name="Normal 40 2 3 3 2 4 3" xfId="28243" xr:uid="{00000000-0005-0000-0000-0000536E0000}"/>
    <cellStyle name="Normal 40 2 3 3 2 5" xfId="8124" xr:uid="{00000000-0005-0000-0000-0000BC1F0000}"/>
    <cellStyle name="Normal 40 2 3 3 2 5 3" xfId="23226" xr:uid="{00000000-0005-0000-0000-0000BA5A0000}"/>
    <cellStyle name="Normal 40 2 3 3 2 7" xfId="18213" xr:uid="{00000000-0005-0000-0000-000025470000}"/>
    <cellStyle name="Normal 40 2 3 3 3" xfId="3906" xr:uid="{00000000-0005-0000-0000-0000420F0000}"/>
    <cellStyle name="Normal 40 2 3 3 3 2" xfId="13980" xr:uid="{00000000-0005-0000-0000-00009C360000}"/>
    <cellStyle name="Normal 40 2 3 3 3 2 3" xfId="29078" xr:uid="{00000000-0005-0000-0000-000096710000}"/>
    <cellStyle name="Normal 40 2 3 3 3 3" xfId="8960" xr:uid="{00000000-0005-0000-0000-000000230000}"/>
    <cellStyle name="Normal 40 2 3 3 3 3 3" xfId="24061" xr:uid="{00000000-0005-0000-0000-0000FD5D0000}"/>
    <cellStyle name="Normal 40 2 3 3 3 5" xfId="19048" xr:uid="{00000000-0005-0000-0000-0000684A0000}"/>
    <cellStyle name="Normal 40 2 3 3 4" xfId="5599" xr:uid="{00000000-0005-0000-0000-0000DF150000}"/>
    <cellStyle name="Normal 40 2 3 3 4 2" xfId="15651" xr:uid="{00000000-0005-0000-0000-0000233D0000}"/>
    <cellStyle name="Normal 40 2 3 3 4 2 3" xfId="30749" xr:uid="{00000000-0005-0000-0000-00001D780000}"/>
    <cellStyle name="Normal 40 2 3 3 4 3" xfId="10631" xr:uid="{00000000-0005-0000-0000-000087290000}"/>
    <cellStyle name="Normal 40 2 3 3 4 3 3" xfId="25732" xr:uid="{00000000-0005-0000-0000-000084640000}"/>
    <cellStyle name="Normal 40 2 3 3 4 5" xfId="20719" xr:uid="{00000000-0005-0000-0000-0000EF500000}"/>
    <cellStyle name="Normal 40 2 3 3 5" xfId="12309" xr:uid="{00000000-0005-0000-0000-000015300000}"/>
    <cellStyle name="Normal 40 2 3 3 5 3" xfId="27407" xr:uid="{00000000-0005-0000-0000-00000F6B0000}"/>
    <cellStyle name="Normal 40 2 3 3 6" xfId="7288" xr:uid="{00000000-0005-0000-0000-0000781C0000}"/>
    <cellStyle name="Normal 40 2 3 3 6 3" xfId="22390" xr:uid="{00000000-0005-0000-0000-000076570000}"/>
    <cellStyle name="Normal 40 2 3 3 8" xfId="17377" xr:uid="{00000000-0005-0000-0000-0000E1430000}"/>
    <cellStyle name="Normal 40 2 3 4" xfId="2635" xr:uid="{00000000-0005-0000-0000-00004B0A0000}"/>
    <cellStyle name="Normal 40 2 3 4 2" xfId="4325" xr:uid="{00000000-0005-0000-0000-0000E5100000}"/>
    <cellStyle name="Normal 40 2 3 4 2 2" xfId="14398" xr:uid="{00000000-0005-0000-0000-00003E380000}"/>
    <cellStyle name="Normal 40 2 3 4 2 2 3" xfId="29496" xr:uid="{00000000-0005-0000-0000-000038730000}"/>
    <cellStyle name="Normal 40 2 3 4 2 3" xfId="9378" xr:uid="{00000000-0005-0000-0000-0000A2240000}"/>
    <cellStyle name="Normal 40 2 3 4 2 3 3" xfId="24479" xr:uid="{00000000-0005-0000-0000-00009F5F0000}"/>
    <cellStyle name="Normal 40 2 3 4 2 5" xfId="19466" xr:uid="{00000000-0005-0000-0000-00000A4C0000}"/>
    <cellStyle name="Normal 40 2 3 4 3" xfId="6017" xr:uid="{00000000-0005-0000-0000-000081170000}"/>
    <cellStyle name="Normal 40 2 3 4 3 2" xfId="16069" xr:uid="{00000000-0005-0000-0000-0000C53E0000}"/>
    <cellStyle name="Normal 40 2 3 4 3 3" xfId="11049" xr:uid="{00000000-0005-0000-0000-0000292B0000}"/>
    <cellStyle name="Normal 40 2 3 4 3 3 3" xfId="26150" xr:uid="{00000000-0005-0000-0000-000026660000}"/>
    <cellStyle name="Normal 40 2 3 4 3 5" xfId="21137" xr:uid="{00000000-0005-0000-0000-000091520000}"/>
    <cellStyle name="Normal 40 2 3 4 4" xfId="12727" xr:uid="{00000000-0005-0000-0000-0000B7310000}"/>
    <cellStyle name="Normal 40 2 3 4 4 3" xfId="27825" xr:uid="{00000000-0005-0000-0000-0000B16C0000}"/>
    <cellStyle name="Normal 40 2 3 4 5" xfId="7706" xr:uid="{00000000-0005-0000-0000-00001A1E0000}"/>
    <cellStyle name="Normal 40 2 3 4 5 3" xfId="22808" xr:uid="{00000000-0005-0000-0000-000018590000}"/>
    <cellStyle name="Normal 40 2 3 4 7" xfId="17795" xr:uid="{00000000-0005-0000-0000-000083450000}"/>
    <cellStyle name="Normal 40 2 3 5" xfId="3488" xr:uid="{00000000-0005-0000-0000-0000A00D0000}"/>
    <cellStyle name="Normal 40 2 3 5 2" xfId="13562" xr:uid="{00000000-0005-0000-0000-0000FA340000}"/>
    <cellStyle name="Normal 40 2 3 5 2 3" xfId="28660" xr:uid="{00000000-0005-0000-0000-0000F46F0000}"/>
    <cellStyle name="Normal 40 2 3 5 3" xfId="8542" xr:uid="{00000000-0005-0000-0000-00005E210000}"/>
    <cellStyle name="Normal 40 2 3 5 3 3" xfId="23643" xr:uid="{00000000-0005-0000-0000-00005B5C0000}"/>
    <cellStyle name="Normal 40 2 3 5 5" xfId="18630" xr:uid="{00000000-0005-0000-0000-0000C6480000}"/>
    <cellStyle name="Normal 40 2 3 6" xfId="5181" xr:uid="{00000000-0005-0000-0000-00003D140000}"/>
    <cellStyle name="Normal 40 2 3 6 2" xfId="15233" xr:uid="{00000000-0005-0000-0000-0000813B0000}"/>
    <cellStyle name="Normal 40 2 3 6 2 3" xfId="30331" xr:uid="{00000000-0005-0000-0000-00007B760000}"/>
    <cellStyle name="Normal 40 2 3 6 3" xfId="10213" xr:uid="{00000000-0005-0000-0000-0000E5270000}"/>
    <cellStyle name="Normal 40 2 3 6 3 3" xfId="25314" xr:uid="{00000000-0005-0000-0000-0000E2620000}"/>
    <cellStyle name="Normal 40 2 3 6 5" xfId="20301" xr:uid="{00000000-0005-0000-0000-00004D4F0000}"/>
    <cellStyle name="Normal 40 2 3 7" xfId="11891" xr:uid="{00000000-0005-0000-0000-0000732E0000}"/>
    <cellStyle name="Normal 40 2 3 7 3" xfId="26989" xr:uid="{00000000-0005-0000-0000-00006D690000}"/>
    <cellStyle name="Normal 40 2 3 8" xfId="6870" xr:uid="{00000000-0005-0000-0000-0000D61A0000}"/>
    <cellStyle name="Normal 40 2 3 8 3" xfId="21972" xr:uid="{00000000-0005-0000-0000-0000D4550000}"/>
    <cellStyle name="Normal 40 2 4" xfId="1895" xr:uid="{00000000-0005-0000-0000-000067070000}"/>
    <cellStyle name="Normal 40 2 4 2" xfId="2318" xr:uid="{00000000-0005-0000-0000-00000E090000}"/>
    <cellStyle name="Normal 40 2 4 2 2" xfId="3157" xr:uid="{00000000-0005-0000-0000-0000550C0000}"/>
    <cellStyle name="Normal 40 2 4 2 2 2" xfId="4847" xr:uid="{00000000-0005-0000-0000-0000EF120000}"/>
    <cellStyle name="Normal 40 2 4 2 2 2 2" xfId="14920" xr:uid="{00000000-0005-0000-0000-0000483A0000}"/>
    <cellStyle name="Normal 40 2 4 2 2 2 2 3" xfId="30018" xr:uid="{00000000-0005-0000-0000-000042750000}"/>
    <cellStyle name="Normal 40 2 4 2 2 2 3" xfId="9900" xr:uid="{00000000-0005-0000-0000-0000AC260000}"/>
    <cellStyle name="Normal 40 2 4 2 2 2 3 3" xfId="25001" xr:uid="{00000000-0005-0000-0000-0000A9610000}"/>
    <cellStyle name="Normal 40 2 4 2 2 2 5" xfId="19988" xr:uid="{00000000-0005-0000-0000-0000144E0000}"/>
    <cellStyle name="Normal 40 2 4 2 2 3" xfId="6539" xr:uid="{00000000-0005-0000-0000-00008B190000}"/>
    <cellStyle name="Normal 40 2 4 2 2 3 2" xfId="16591" xr:uid="{00000000-0005-0000-0000-0000CF400000}"/>
    <cellStyle name="Normal 40 2 4 2 2 3 3" xfId="11571" xr:uid="{00000000-0005-0000-0000-0000332D0000}"/>
    <cellStyle name="Normal 40 2 4 2 2 3 3 3" xfId="26672" xr:uid="{00000000-0005-0000-0000-000030680000}"/>
    <cellStyle name="Normal 40 2 4 2 2 3 5" xfId="21659" xr:uid="{00000000-0005-0000-0000-00009B540000}"/>
    <cellStyle name="Normal 40 2 4 2 2 4" xfId="13249" xr:uid="{00000000-0005-0000-0000-0000C1330000}"/>
    <cellStyle name="Normal 40 2 4 2 2 4 3" xfId="28347" xr:uid="{00000000-0005-0000-0000-0000BB6E0000}"/>
    <cellStyle name="Normal 40 2 4 2 2 5" xfId="8228" xr:uid="{00000000-0005-0000-0000-000024200000}"/>
    <cellStyle name="Normal 40 2 4 2 2 5 3" xfId="23330" xr:uid="{00000000-0005-0000-0000-0000225B0000}"/>
    <cellStyle name="Normal 40 2 4 2 2 7" xfId="18317" xr:uid="{00000000-0005-0000-0000-00008D470000}"/>
    <cellStyle name="Normal 40 2 4 2 3" xfId="4010" xr:uid="{00000000-0005-0000-0000-0000AA0F0000}"/>
    <cellStyle name="Normal 40 2 4 2 3 2" xfId="14084" xr:uid="{00000000-0005-0000-0000-000004370000}"/>
    <cellStyle name="Normal 40 2 4 2 3 2 3" xfId="29182" xr:uid="{00000000-0005-0000-0000-0000FE710000}"/>
    <cellStyle name="Normal 40 2 4 2 3 3" xfId="9064" xr:uid="{00000000-0005-0000-0000-000068230000}"/>
    <cellStyle name="Normal 40 2 4 2 3 3 3" xfId="24165" xr:uid="{00000000-0005-0000-0000-0000655E0000}"/>
    <cellStyle name="Normal 40 2 4 2 3 5" xfId="19152" xr:uid="{00000000-0005-0000-0000-0000D04A0000}"/>
    <cellStyle name="Normal 40 2 4 2 4" xfId="5703" xr:uid="{00000000-0005-0000-0000-000047160000}"/>
    <cellStyle name="Normal 40 2 4 2 4 2" xfId="15755" xr:uid="{00000000-0005-0000-0000-00008B3D0000}"/>
    <cellStyle name="Normal 40 2 4 2 4 2 3" xfId="30853" xr:uid="{00000000-0005-0000-0000-000085780000}"/>
    <cellStyle name="Normal 40 2 4 2 4 3" xfId="10735" xr:uid="{00000000-0005-0000-0000-0000EF290000}"/>
    <cellStyle name="Normal 40 2 4 2 4 3 3" xfId="25836" xr:uid="{00000000-0005-0000-0000-0000EC640000}"/>
    <cellStyle name="Normal 40 2 4 2 4 5" xfId="20823" xr:uid="{00000000-0005-0000-0000-000057510000}"/>
    <cellStyle name="Normal 40 2 4 2 5" xfId="12413" xr:uid="{00000000-0005-0000-0000-00007D300000}"/>
    <cellStyle name="Normal 40 2 4 2 5 3" xfId="27511" xr:uid="{00000000-0005-0000-0000-0000776B0000}"/>
    <cellStyle name="Normal 40 2 4 2 6" xfId="7392" xr:uid="{00000000-0005-0000-0000-0000E01C0000}"/>
    <cellStyle name="Normal 40 2 4 2 6 3" xfId="22494" xr:uid="{00000000-0005-0000-0000-0000DE570000}"/>
    <cellStyle name="Normal 40 2 4 2 8" xfId="17481" xr:uid="{00000000-0005-0000-0000-000049440000}"/>
    <cellStyle name="Normal 40 2 4 3" xfId="2739" xr:uid="{00000000-0005-0000-0000-0000B30A0000}"/>
    <cellStyle name="Normal 40 2 4 3 2" xfId="4429" xr:uid="{00000000-0005-0000-0000-00004D110000}"/>
    <cellStyle name="Normal 40 2 4 3 2 2" xfId="14502" xr:uid="{00000000-0005-0000-0000-0000A6380000}"/>
    <cellStyle name="Normal 40 2 4 3 2 2 3" xfId="29600" xr:uid="{00000000-0005-0000-0000-0000A0730000}"/>
    <cellStyle name="Normal 40 2 4 3 2 3" xfId="9482" xr:uid="{00000000-0005-0000-0000-00000A250000}"/>
    <cellStyle name="Normal 40 2 4 3 2 3 3" xfId="24583" xr:uid="{00000000-0005-0000-0000-000007600000}"/>
    <cellStyle name="Normal 40 2 4 3 2 5" xfId="19570" xr:uid="{00000000-0005-0000-0000-0000724C0000}"/>
    <cellStyle name="Normal 40 2 4 3 3" xfId="6121" xr:uid="{00000000-0005-0000-0000-0000E9170000}"/>
    <cellStyle name="Normal 40 2 4 3 3 2" xfId="16173" xr:uid="{00000000-0005-0000-0000-00002D3F0000}"/>
    <cellStyle name="Normal 40 2 4 3 3 3" xfId="11153" xr:uid="{00000000-0005-0000-0000-0000912B0000}"/>
    <cellStyle name="Normal 40 2 4 3 3 3 3" xfId="26254" xr:uid="{00000000-0005-0000-0000-00008E660000}"/>
    <cellStyle name="Normal 40 2 4 3 3 5" xfId="21241" xr:uid="{00000000-0005-0000-0000-0000F9520000}"/>
    <cellStyle name="Normal 40 2 4 3 4" xfId="12831" xr:uid="{00000000-0005-0000-0000-00001F320000}"/>
    <cellStyle name="Normal 40 2 4 3 4 3" xfId="27929" xr:uid="{00000000-0005-0000-0000-0000196D0000}"/>
    <cellStyle name="Normal 40 2 4 3 5" xfId="7810" xr:uid="{00000000-0005-0000-0000-0000821E0000}"/>
    <cellStyle name="Normal 40 2 4 3 5 3" xfId="22912" xr:uid="{00000000-0005-0000-0000-000080590000}"/>
    <cellStyle name="Normal 40 2 4 3 7" xfId="17899" xr:uid="{00000000-0005-0000-0000-0000EB450000}"/>
    <cellStyle name="Normal 40 2 4 4" xfId="3592" xr:uid="{00000000-0005-0000-0000-0000080E0000}"/>
    <cellStyle name="Normal 40 2 4 4 2" xfId="13666" xr:uid="{00000000-0005-0000-0000-000062350000}"/>
    <cellStyle name="Normal 40 2 4 4 2 3" xfId="28764" xr:uid="{00000000-0005-0000-0000-00005C700000}"/>
    <cellStyle name="Normal 40 2 4 4 3" xfId="8646" xr:uid="{00000000-0005-0000-0000-0000C6210000}"/>
    <cellStyle name="Normal 40 2 4 4 3 3" xfId="23747" xr:uid="{00000000-0005-0000-0000-0000C35C0000}"/>
    <cellStyle name="Normal 40 2 4 4 5" xfId="18734" xr:uid="{00000000-0005-0000-0000-00002E490000}"/>
    <cellStyle name="Normal 40 2 4 5" xfId="5285" xr:uid="{00000000-0005-0000-0000-0000A5140000}"/>
    <cellStyle name="Normal 40 2 4 5 2" xfId="15337" xr:uid="{00000000-0005-0000-0000-0000E93B0000}"/>
    <cellStyle name="Normal 40 2 4 5 2 3" xfId="30435" xr:uid="{00000000-0005-0000-0000-0000E3760000}"/>
    <cellStyle name="Normal 40 2 4 5 3" xfId="10317" xr:uid="{00000000-0005-0000-0000-00004D280000}"/>
    <cellStyle name="Normal 40 2 4 5 3 3" xfId="25418" xr:uid="{00000000-0005-0000-0000-00004A630000}"/>
    <cellStyle name="Normal 40 2 4 5 5" xfId="20405" xr:uid="{00000000-0005-0000-0000-0000B54F0000}"/>
    <cellStyle name="Normal 40 2 4 6" xfId="11995" xr:uid="{00000000-0005-0000-0000-0000DB2E0000}"/>
    <cellStyle name="Normal 40 2 4 6 3" xfId="27093" xr:uid="{00000000-0005-0000-0000-0000D5690000}"/>
    <cellStyle name="Normal 40 2 4 7" xfId="6974" xr:uid="{00000000-0005-0000-0000-00003E1B0000}"/>
    <cellStyle name="Normal 40 2 4 7 3" xfId="22076" xr:uid="{00000000-0005-0000-0000-00003C560000}"/>
    <cellStyle name="Normal 40 2 4 9" xfId="17063" xr:uid="{00000000-0005-0000-0000-0000A7420000}"/>
    <cellStyle name="Normal 40 2 5" xfId="2108" xr:uid="{00000000-0005-0000-0000-00003C080000}"/>
    <cellStyle name="Normal 40 2 5 2" xfId="2949" xr:uid="{00000000-0005-0000-0000-0000850B0000}"/>
    <cellStyle name="Normal 40 2 5 2 2" xfId="4639" xr:uid="{00000000-0005-0000-0000-00001F120000}"/>
    <cellStyle name="Normal 40 2 5 2 2 2" xfId="14712" xr:uid="{00000000-0005-0000-0000-000078390000}"/>
    <cellStyle name="Normal 40 2 5 2 2 2 3" xfId="29810" xr:uid="{00000000-0005-0000-0000-000072740000}"/>
    <cellStyle name="Normal 40 2 5 2 2 3" xfId="9692" xr:uid="{00000000-0005-0000-0000-0000DC250000}"/>
    <cellStyle name="Normal 40 2 5 2 2 3 3" xfId="24793" xr:uid="{00000000-0005-0000-0000-0000D9600000}"/>
    <cellStyle name="Normal 40 2 5 2 2 5" xfId="19780" xr:uid="{00000000-0005-0000-0000-0000444D0000}"/>
    <cellStyle name="Normal 40 2 5 2 3" xfId="6331" xr:uid="{00000000-0005-0000-0000-0000BB180000}"/>
    <cellStyle name="Normal 40 2 5 2 3 2" xfId="16383" xr:uid="{00000000-0005-0000-0000-0000FF3F0000}"/>
    <cellStyle name="Normal 40 2 5 2 3 3" xfId="11363" xr:uid="{00000000-0005-0000-0000-0000632C0000}"/>
    <cellStyle name="Normal 40 2 5 2 3 3 3" xfId="26464" xr:uid="{00000000-0005-0000-0000-000060670000}"/>
    <cellStyle name="Normal 40 2 5 2 3 5" xfId="21451" xr:uid="{00000000-0005-0000-0000-0000CB530000}"/>
    <cellStyle name="Normal 40 2 5 2 4" xfId="13041" xr:uid="{00000000-0005-0000-0000-0000F1320000}"/>
    <cellStyle name="Normal 40 2 5 2 4 3" xfId="28139" xr:uid="{00000000-0005-0000-0000-0000EB6D0000}"/>
    <cellStyle name="Normal 40 2 5 2 5" xfId="8020" xr:uid="{00000000-0005-0000-0000-0000541F0000}"/>
    <cellStyle name="Normal 40 2 5 2 5 3" xfId="23122" xr:uid="{00000000-0005-0000-0000-0000525A0000}"/>
    <cellStyle name="Normal 40 2 5 2 7" xfId="18109" xr:uid="{00000000-0005-0000-0000-0000BD460000}"/>
    <cellStyle name="Normal 40 2 5 3" xfId="3802" xr:uid="{00000000-0005-0000-0000-0000DA0E0000}"/>
    <cellStyle name="Normal 40 2 5 3 2" xfId="13876" xr:uid="{00000000-0005-0000-0000-000034360000}"/>
    <cellStyle name="Normal 40 2 5 3 2 3" xfId="28974" xr:uid="{00000000-0005-0000-0000-00002E710000}"/>
    <cellStyle name="Normal 40 2 5 3 3" xfId="8856" xr:uid="{00000000-0005-0000-0000-000098220000}"/>
    <cellStyle name="Normal 40 2 5 3 3 3" xfId="23957" xr:uid="{00000000-0005-0000-0000-0000955D0000}"/>
    <cellStyle name="Normal 40 2 5 3 5" xfId="18944" xr:uid="{00000000-0005-0000-0000-0000004A0000}"/>
    <cellStyle name="Normal 40 2 5 4" xfId="5495" xr:uid="{00000000-0005-0000-0000-000077150000}"/>
    <cellStyle name="Normal 40 2 5 4 2" xfId="15547" xr:uid="{00000000-0005-0000-0000-0000BB3C0000}"/>
    <cellStyle name="Normal 40 2 5 4 2 3" xfId="30645" xr:uid="{00000000-0005-0000-0000-0000B5770000}"/>
    <cellStyle name="Normal 40 2 5 4 3" xfId="10527" xr:uid="{00000000-0005-0000-0000-00001F290000}"/>
    <cellStyle name="Normal 40 2 5 4 3 3" xfId="25628" xr:uid="{00000000-0005-0000-0000-00001C640000}"/>
    <cellStyle name="Normal 40 2 5 4 5" xfId="20615" xr:uid="{00000000-0005-0000-0000-000087500000}"/>
    <cellStyle name="Normal 40 2 5 5" xfId="12205" xr:uid="{00000000-0005-0000-0000-0000AD2F0000}"/>
    <cellStyle name="Normal 40 2 5 5 3" xfId="27303" xr:uid="{00000000-0005-0000-0000-0000A76A0000}"/>
    <cellStyle name="Normal 40 2 5 6" xfId="7184" xr:uid="{00000000-0005-0000-0000-0000101C0000}"/>
    <cellStyle name="Normal 40 2 5 6 3" xfId="22286" xr:uid="{00000000-0005-0000-0000-00000E570000}"/>
    <cellStyle name="Normal 40 2 5 8" xfId="17273" xr:uid="{00000000-0005-0000-0000-000079430000}"/>
    <cellStyle name="Normal 40 2 6" xfId="2529" xr:uid="{00000000-0005-0000-0000-0000E1090000}"/>
    <cellStyle name="Normal 40 2 6 2" xfId="4221" xr:uid="{00000000-0005-0000-0000-00007D100000}"/>
    <cellStyle name="Normal 40 2 6 2 2" xfId="14294" xr:uid="{00000000-0005-0000-0000-0000D6370000}"/>
    <cellStyle name="Normal 40 2 6 2 2 3" xfId="29392" xr:uid="{00000000-0005-0000-0000-0000D0720000}"/>
    <cellStyle name="Normal 40 2 6 2 3" xfId="9274" xr:uid="{00000000-0005-0000-0000-00003A240000}"/>
    <cellStyle name="Normal 40 2 6 2 3 3" xfId="24375" xr:uid="{00000000-0005-0000-0000-0000375F0000}"/>
    <cellStyle name="Normal 40 2 6 2 5" xfId="19362" xr:uid="{00000000-0005-0000-0000-0000A24B0000}"/>
    <cellStyle name="Normal 40 2 6 3" xfId="5913" xr:uid="{00000000-0005-0000-0000-000019170000}"/>
    <cellStyle name="Normal 40 2 6 3 2" xfId="15965" xr:uid="{00000000-0005-0000-0000-00005D3E0000}"/>
    <cellStyle name="Normal 40 2 6 3 3" xfId="10945" xr:uid="{00000000-0005-0000-0000-0000C12A0000}"/>
    <cellStyle name="Normal 40 2 6 3 3 3" xfId="26046" xr:uid="{00000000-0005-0000-0000-0000BE650000}"/>
    <cellStyle name="Normal 40 2 6 3 5" xfId="21033" xr:uid="{00000000-0005-0000-0000-000029520000}"/>
    <cellStyle name="Normal 40 2 6 4" xfId="12623" xr:uid="{00000000-0005-0000-0000-00004F310000}"/>
    <cellStyle name="Normal 40 2 6 4 3" xfId="27721" xr:uid="{00000000-0005-0000-0000-0000496C0000}"/>
    <cellStyle name="Normal 40 2 6 5" xfId="7602" xr:uid="{00000000-0005-0000-0000-0000B21D0000}"/>
    <cellStyle name="Normal 40 2 6 5 3" xfId="22704" xr:uid="{00000000-0005-0000-0000-0000B0580000}"/>
    <cellStyle name="Normal 40 2 6 7" xfId="17691" xr:uid="{00000000-0005-0000-0000-00001B450000}"/>
    <cellStyle name="Normal 40 2 7" xfId="3380" xr:uid="{00000000-0005-0000-0000-0000340D0000}"/>
    <cellStyle name="Normal 40 2 7 2" xfId="13458" xr:uid="{00000000-0005-0000-0000-000092340000}"/>
    <cellStyle name="Normal 40 2 7 2 3" xfId="28556" xr:uid="{00000000-0005-0000-0000-00008C6F0000}"/>
    <cellStyle name="Normal 40 2 7 3" xfId="8438" xr:uid="{00000000-0005-0000-0000-0000F6200000}"/>
    <cellStyle name="Normal 40 2 7 3 3" xfId="23539" xr:uid="{00000000-0005-0000-0000-0000F35B0000}"/>
    <cellStyle name="Normal 40 2 7 5" xfId="18526" xr:uid="{00000000-0005-0000-0000-00005E480000}"/>
    <cellStyle name="Normal 40 2 8" xfId="5074" xr:uid="{00000000-0005-0000-0000-0000D2130000}"/>
    <cellStyle name="Normal 40 2 8 2" xfId="15129" xr:uid="{00000000-0005-0000-0000-0000193B0000}"/>
    <cellStyle name="Normal 40 2 8 2 3" xfId="30227" xr:uid="{00000000-0005-0000-0000-000013760000}"/>
    <cellStyle name="Normal 40 2 8 3" xfId="10109" xr:uid="{00000000-0005-0000-0000-00007D270000}"/>
    <cellStyle name="Normal 40 2 8 3 3" xfId="25210" xr:uid="{00000000-0005-0000-0000-00007A620000}"/>
    <cellStyle name="Normal 40 2 8 5" xfId="20197" xr:uid="{00000000-0005-0000-0000-0000E54E0000}"/>
    <cellStyle name="Normal 40 2 9" xfId="11785" xr:uid="{00000000-0005-0000-0000-0000092E0000}"/>
    <cellStyle name="Normal 40 2 9 3" xfId="26885" xr:uid="{00000000-0005-0000-0000-000005690000}"/>
    <cellStyle name="Normal 41" xfId="967" xr:uid="{00000000-0005-0000-0000-0000C7030000}"/>
    <cellStyle name="Normal 41 2" xfId="1441" xr:uid="{00000000-0005-0000-0000-0000A1050000}"/>
    <cellStyle name="Normal 41 2 10" xfId="6765" xr:uid="{00000000-0005-0000-0000-00006D1A0000}"/>
    <cellStyle name="Normal 41 2 10 3" xfId="21869" xr:uid="{00000000-0005-0000-0000-00006D550000}"/>
    <cellStyle name="Normal 41 2 12" xfId="16854" xr:uid="{00000000-0005-0000-0000-0000D6410000}"/>
    <cellStyle name="Normal 41 2 2" xfId="1729" xr:uid="{00000000-0005-0000-0000-0000C1060000}"/>
    <cellStyle name="Normal 41 2 2 11" xfId="16908" xr:uid="{00000000-0005-0000-0000-00000C420000}"/>
    <cellStyle name="Normal 41 2 2 2" xfId="1837" xr:uid="{00000000-0005-0000-0000-00002D070000}"/>
    <cellStyle name="Normal 41 2 2 2 10" xfId="17012" xr:uid="{00000000-0005-0000-0000-000074420000}"/>
    <cellStyle name="Normal 41 2 2 2 2" xfId="2054" xr:uid="{00000000-0005-0000-0000-000006080000}"/>
    <cellStyle name="Normal 41 2 2 2 2 2" xfId="2475" xr:uid="{00000000-0005-0000-0000-0000AB090000}"/>
    <cellStyle name="Normal 41 2 2 2 2 2 2" xfId="3314" xr:uid="{00000000-0005-0000-0000-0000F20C0000}"/>
    <cellStyle name="Normal 41 2 2 2 2 2 2 2" xfId="5004" xr:uid="{00000000-0005-0000-0000-00008C130000}"/>
    <cellStyle name="Normal 41 2 2 2 2 2 2 2 2" xfId="15077" xr:uid="{00000000-0005-0000-0000-0000E53A0000}"/>
    <cellStyle name="Normal 41 2 2 2 2 2 2 2 2 3" xfId="30175" xr:uid="{00000000-0005-0000-0000-0000DF750000}"/>
    <cellStyle name="Normal 41 2 2 2 2 2 2 2 3" xfId="10057" xr:uid="{00000000-0005-0000-0000-000049270000}"/>
    <cellStyle name="Normal 41 2 2 2 2 2 2 2 3 3" xfId="25158" xr:uid="{00000000-0005-0000-0000-000046620000}"/>
    <cellStyle name="Normal 41 2 2 2 2 2 2 2 5" xfId="20145" xr:uid="{00000000-0005-0000-0000-0000B14E0000}"/>
    <cellStyle name="Normal 41 2 2 2 2 2 2 3" xfId="6696" xr:uid="{00000000-0005-0000-0000-0000281A0000}"/>
    <cellStyle name="Normal 41 2 2 2 2 2 2 3 2" xfId="16748" xr:uid="{00000000-0005-0000-0000-00006C410000}"/>
    <cellStyle name="Normal 41 2 2 2 2 2 2 3 3" xfId="11728" xr:uid="{00000000-0005-0000-0000-0000D02D0000}"/>
    <cellStyle name="Normal 41 2 2 2 2 2 2 3 3 3" xfId="26829" xr:uid="{00000000-0005-0000-0000-0000CD680000}"/>
    <cellStyle name="Normal 41 2 2 2 2 2 2 3 5" xfId="21816" xr:uid="{00000000-0005-0000-0000-000038550000}"/>
    <cellStyle name="Normal 41 2 2 2 2 2 2 4" xfId="13406" xr:uid="{00000000-0005-0000-0000-00005E340000}"/>
    <cellStyle name="Normal 41 2 2 2 2 2 2 4 3" xfId="28504" xr:uid="{00000000-0005-0000-0000-0000586F0000}"/>
    <cellStyle name="Normal 41 2 2 2 2 2 2 5" xfId="8385" xr:uid="{00000000-0005-0000-0000-0000C1200000}"/>
    <cellStyle name="Normal 41 2 2 2 2 2 2 5 3" xfId="23487" xr:uid="{00000000-0005-0000-0000-0000BF5B0000}"/>
    <cellStyle name="Normal 41 2 2 2 2 2 2 7" xfId="18474" xr:uid="{00000000-0005-0000-0000-00002A480000}"/>
    <cellStyle name="Normal 41 2 2 2 2 2 3" xfId="4167" xr:uid="{00000000-0005-0000-0000-000047100000}"/>
    <cellStyle name="Normal 41 2 2 2 2 2 3 2" xfId="14241" xr:uid="{00000000-0005-0000-0000-0000A1370000}"/>
    <cellStyle name="Normal 41 2 2 2 2 2 3 2 3" xfId="29339" xr:uid="{00000000-0005-0000-0000-00009B720000}"/>
    <cellStyle name="Normal 41 2 2 2 2 2 3 3" xfId="9221" xr:uid="{00000000-0005-0000-0000-000005240000}"/>
    <cellStyle name="Normal 41 2 2 2 2 2 3 3 3" xfId="24322" xr:uid="{00000000-0005-0000-0000-0000025F0000}"/>
    <cellStyle name="Normal 41 2 2 2 2 2 3 5" xfId="19309" xr:uid="{00000000-0005-0000-0000-00006D4B0000}"/>
    <cellStyle name="Normal 41 2 2 2 2 2 4" xfId="5860" xr:uid="{00000000-0005-0000-0000-0000E4160000}"/>
    <cellStyle name="Normal 41 2 2 2 2 2 4 2" xfId="15912" xr:uid="{00000000-0005-0000-0000-0000283E0000}"/>
    <cellStyle name="Normal 41 2 2 2 2 2 4 3" xfId="10892" xr:uid="{00000000-0005-0000-0000-00008C2A0000}"/>
    <cellStyle name="Normal 41 2 2 2 2 2 4 3 3" xfId="25993" xr:uid="{00000000-0005-0000-0000-000089650000}"/>
    <cellStyle name="Normal 41 2 2 2 2 2 4 5" xfId="20980" xr:uid="{00000000-0005-0000-0000-0000F4510000}"/>
    <cellStyle name="Normal 41 2 2 2 2 2 5" xfId="12570" xr:uid="{00000000-0005-0000-0000-00001A310000}"/>
    <cellStyle name="Normal 41 2 2 2 2 2 5 3" xfId="27668" xr:uid="{00000000-0005-0000-0000-0000146C0000}"/>
    <cellStyle name="Normal 41 2 2 2 2 2 6" xfId="7549" xr:uid="{00000000-0005-0000-0000-00007D1D0000}"/>
    <cellStyle name="Normal 41 2 2 2 2 2 6 3" xfId="22651" xr:uid="{00000000-0005-0000-0000-00007B580000}"/>
    <cellStyle name="Normal 41 2 2 2 2 2 8" xfId="17638" xr:uid="{00000000-0005-0000-0000-0000E6440000}"/>
    <cellStyle name="Normal 41 2 2 2 2 3" xfId="2896" xr:uid="{00000000-0005-0000-0000-0000500B0000}"/>
    <cellStyle name="Normal 41 2 2 2 2 3 2" xfId="4586" xr:uid="{00000000-0005-0000-0000-0000EA110000}"/>
    <cellStyle name="Normal 41 2 2 2 2 3 2 2" xfId="14659" xr:uid="{00000000-0005-0000-0000-000043390000}"/>
    <cellStyle name="Normal 41 2 2 2 2 3 2 2 3" xfId="29757" xr:uid="{00000000-0005-0000-0000-00003D740000}"/>
    <cellStyle name="Normal 41 2 2 2 2 3 2 3" xfId="9639" xr:uid="{00000000-0005-0000-0000-0000A7250000}"/>
    <cellStyle name="Normal 41 2 2 2 2 3 2 3 3" xfId="24740" xr:uid="{00000000-0005-0000-0000-0000A4600000}"/>
    <cellStyle name="Normal 41 2 2 2 2 3 2 5" xfId="19727" xr:uid="{00000000-0005-0000-0000-00000F4D0000}"/>
    <cellStyle name="Normal 41 2 2 2 2 3 3" xfId="6278" xr:uid="{00000000-0005-0000-0000-000086180000}"/>
    <cellStyle name="Normal 41 2 2 2 2 3 3 2" xfId="16330" xr:uid="{00000000-0005-0000-0000-0000CA3F0000}"/>
    <cellStyle name="Normal 41 2 2 2 2 3 3 3" xfId="11310" xr:uid="{00000000-0005-0000-0000-00002E2C0000}"/>
    <cellStyle name="Normal 41 2 2 2 2 3 3 3 3" xfId="26411" xr:uid="{00000000-0005-0000-0000-00002B670000}"/>
    <cellStyle name="Normal 41 2 2 2 2 3 3 5" xfId="21398" xr:uid="{00000000-0005-0000-0000-000096530000}"/>
    <cellStyle name="Normal 41 2 2 2 2 3 4" xfId="12988" xr:uid="{00000000-0005-0000-0000-0000BC320000}"/>
    <cellStyle name="Normal 41 2 2 2 2 3 4 3" xfId="28086" xr:uid="{00000000-0005-0000-0000-0000B66D0000}"/>
    <cellStyle name="Normal 41 2 2 2 2 3 5" xfId="7967" xr:uid="{00000000-0005-0000-0000-00001F1F0000}"/>
    <cellStyle name="Normal 41 2 2 2 2 3 5 3" xfId="23069" xr:uid="{00000000-0005-0000-0000-00001D5A0000}"/>
    <cellStyle name="Normal 41 2 2 2 2 3 7" xfId="18056" xr:uid="{00000000-0005-0000-0000-000088460000}"/>
    <cellStyle name="Normal 41 2 2 2 2 4" xfId="3749" xr:uid="{00000000-0005-0000-0000-0000A50E0000}"/>
    <cellStyle name="Normal 41 2 2 2 2 4 2" xfId="13823" xr:uid="{00000000-0005-0000-0000-0000FF350000}"/>
    <cellStyle name="Normal 41 2 2 2 2 4 2 3" xfId="28921" xr:uid="{00000000-0005-0000-0000-0000F9700000}"/>
    <cellStyle name="Normal 41 2 2 2 2 4 3" xfId="8803" xr:uid="{00000000-0005-0000-0000-000063220000}"/>
    <cellStyle name="Normal 41 2 2 2 2 4 3 3" xfId="23904" xr:uid="{00000000-0005-0000-0000-0000605D0000}"/>
    <cellStyle name="Normal 41 2 2 2 2 4 5" xfId="18891" xr:uid="{00000000-0005-0000-0000-0000CB490000}"/>
    <cellStyle name="Normal 41 2 2 2 2 5" xfId="5442" xr:uid="{00000000-0005-0000-0000-000042150000}"/>
    <cellStyle name="Normal 41 2 2 2 2 5 2" xfId="15494" xr:uid="{00000000-0005-0000-0000-0000863C0000}"/>
    <cellStyle name="Normal 41 2 2 2 2 5 2 3" xfId="30592" xr:uid="{00000000-0005-0000-0000-000080770000}"/>
    <cellStyle name="Normal 41 2 2 2 2 5 3" xfId="10474" xr:uid="{00000000-0005-0000-0000-0000EA280000}"/>
    <cellStyle name="Normal 41 2 2 2 2 5 3 3" xfId="25575" xr:uid="{00000000-0005-0000-0000-0000E7630000}"/>
    <cellStyle name="Normal 41 2 2 2 2 5 5" xfId="20562" xr:uid="{00000000-0005-0000-0000-000052500000}"/>
    <cellStyle name="Normal 41 2 2 2 2 6" xfId="12152" xr:uid="{00000000-0005-0000-0000-0000782F0000}"/>
    <cellStyle name="Normal 41 2 2 2 2 6 3" xfId="27250" xr:uid="{00000000-0005-0000-0000-0000726A0000}"/>
    <cellStyle name="Normal 41 2 2 2 2 7" xfId="7131" xr:uid="{00000000-0005-0000-0000-0000DB1B0000}"/>
    <cellStyle name="Normal 41 2 2 2 2 7 3" xfId="22233" xr:uid="{00000000-0005-0000-0000-0000D9560000}"/>
    <cellStyle name="Normal 41 2 2 2 2 9" xfId="17220" xr:uid="{00000000-0005-0000-0000-000044430000}"/>
    <cellStyle name="Normal 41 2 2 2 3" xfId="2267" xr:uid="{00000000-0005-0000-0000-0000DB080000}"/>
    <cellStyle name="Normal 41 2 2 2 3 2" xfId="3106" xr:uid="{00000000-0005-0000-0000-0000220C0000}"/>
    <cellStyle name="Normal 41 2 2 2 3 2 2" xfId="4796" xr:uid="{00000000-0005-0000-0000-0000BC120000}"/>
    <cellStyle name="Normal 41 2 2 2 3 2 2 2" xfId="14869" xr:uid="{00000000-0005-0000-0000-0000153A0000}"/>
    <cellStyle name="Normal 41 2 2 2 3 2 2 2 3" xfId="29967" xr:uid="{00000000-0005-0000-0000-00000F750000}"/>
    <cellStyle name="Normal 41 2 2 2 3 2 2 3" xfId="9849" xr:uid="{00000000-0005-0000-0000-000079260000}"/>
    <cellStyle name="Normal 41 2 2 2 3 2 2 3 3" xfId="24950" xr:uid="{00000000-0005-0000-0000-000076610000}"/>
    <cellStyle name="Normal 41 2 2 2 3 2 2 5" xfId="19937" xr:uid="{00000000-0005-0000-0000-0000E14D0000}"/>
    <cellStyle name="Normal 41 2 2 2 3 2 3" xfId="6488" xr:uid="{00000000-0005-0000-0000-000058190000}"/>
    <cellStyle name="Normal 41 2 2 2 3 2 3 2" xfId="16540" xr:uid="{00000000-0005-0000-0000-00009C400000}"/>
    <cellStyle name="Normal 41 2 2 2 3 2 3 3" xfId="11520" xr:uid="{00000000-0005-0000-0000-0000002D0000}"/>
    <cellStyle name="Normal 41 2 2 2 3 2 3 3 3" xfId="26621" xr:uid="{00000000-0005-0000-0000-0000FD670000}"/>
    <cellStyle name="Normal 41 2 2 2 3 2 3 5" xfId="21608" xr:uid="{00000000-0005-0000-0000-000068540000}"/>
    <cellStyle name="Normal 41 2 2 2 3 2 4" xfId="13198" xr:uid="{00000000-0005-0000-0000-00008E330000}"/>
    <cellStyle name="Normal 41 2 2 2 3 2 4 3" xfId="28296" xr:uid="{00000000-0005-0000-0000-0000886E0000}"/>
    <cellStyle name="Normal 41 2 2 2 3 2 5" xfId="8177" xr:uid="{00000000-0005-0000-0000-0000F11F0000}"/>
    <cellStyle name="Normal 41 2 2 2 3 2 5 3" xfId="23279" xr:uid="{00000000-0005-0000-0000-0000EF5A0000}"/>
    <cellStyle name="Normal 41 2 2 2 3 2 7" xfId="18266" xr:uid="{00000000-0005-0000-0000-00005A470000}"/>
    <cellStyle name="Normal 41 2 2 2 3 3" xfId="3959" xr:uid="{00000000-0005-0000-0000-0000770F0000}"/>
    <cellStyle name="Normal 41 2 2 2 3 3 2" xfId="14033" xr:uid="{00000000-0005-0000-0000-0000D1360000}"/>
    <cellStyle name="Normal 41 2 2 2 3 3 2 3" xfId="29131" xr:uid="{00000000-0005-0000-0000-0000CB710000}"/>
    <cellStyle name="Normal 41 2 2 2 3 3 3" xfId="9013" xr:uid="{00000000-0005-0000-0000-000035230000}"/>
    <cellStyle name="Normal 41 2 2 2 3 3 3 3" xfId="24114" xr:uid="{00000000-0005-0000-0000-0000325E0000}"/>
    <cellStyle name="Normal 41 2 2 2 3 3 5" xfId="19101" xr:uid="{00000000-0005-0000-0000-00009D4A0000}"/>
    <cellStyle name="Normal 41 2 2 2 3 4" xfId="5652" xr:uid="{00000000-0005-0000-0000-000014160000}"/>
    <cellStyle name="Normal 41 2 2 2 3 4 2" xfId="15704" xr:uid="{00000000-0005-0000-0000-0000583D0000}"/>
    <cellStyle name="Normal 41 2 2 2 3 4 2 3" xfId="30802" xr:uid="{00000000-0005-0000-0000-000052780000}"/>
    <cellStyle name="Normal 41 2 2 2 3 4 3" xfId="10684" xr:uid="{00000000-0005-0000-0000-0000BC290000}"/>
    <cellStyle name="Normal 41 2 2 2 3 4 3 3" xfId="25785" xr:uid="{00000000-0005-0000-0000-0000B9640000}"/>
    <cellStyle name="Normal 41 2 2 2 3 4 5" xfId="20772" xr:uid="{00000000-0005-0000-0000-000024510000}"/>
    <cellStyle name="Normal 41 2 2 2 3 5" xfId="12362" xr:uid="{00000000-0005-0000-0000-00004A300000}"/>
    <cellStyle name="Normal 41 2 2 2 3 5 3" xfId="27460" xr:uid="{00000000-0005-0000-0000-0000446B0000}"/>
    <cellStyle name="Normal 41 2 2 2 3 6" xfId="7341" xr:uid="{00000000-0005-0000-0000-0000AD1C0000}"/>
    <cellStyle name="Normal 41 2 2 2 3 6 3" xfId="22443" xr:uid="{00000000-0005-0000-0000-0000AB570000}"/>
    <cellStyle name="Normal 41 2 2 2 3 8" xfId="17430" xr:uid="{00000000-0005-0000-0000-000016440000}"/>
    <cellStyle name="Normal 41 2 2 2 4" xfId="2688" xr:uid="{00000000-0005-0000-0000-0000800A0000}"/>
    <cellStyle name="Normal 41 2 2 2 4 2" xfId="4378" xr:uid="{00000000-0005-0000-0000-00001A110000}"/>
    <cellStyle name="Normal 41 2 2 2 4 2 2" xfId="14451" xr:uid="{00000000-0005-0000-0000-000073380000}"/>
    <cellStyle name="Normal 41 2 2 2 4 2 2 3" xfId="29549" xr:uid="{00000000-0005-0000-0000-00006D730000}"/>
    <cellStyle name="Normal 41 2 2 2 4 2 3" xfId="9431" xr:uid="{00000000-0005-0000-0000-0000D7240000}"/>
    <cellStyle name="Normal 41 2 2 2 4 2 3 3" xfId="24532" xr:uid="{00000000-0005-0000-0000-0000D45F0000}"/>
    <cellStyle name="Normal 41 2 2 2 4 2 5" xfId="19519" xr:uid="{00000000-0005-0000-0000-00003F4C0000}"/>
    <cellStyle name="Normal 41 2 2 2 4 3" xfId="6070" xr:uid="{00000000-0005-0000-0000-0000B6170000}"/>
    <cellStyle name="Normal 41 2 2 2 4 3 2" xfId="16122" xr:uid="{00000000-0005-0000-0000-0000FA3E0000}"/>
    <cellStyle name="Normal 41 2 2 2 4 3 3" xfId="11102" xr:uid="{00000000-0005-0000-0000-00005E2B0000}"/>
    <cellStyle name="Normal 41 2 2 2 4 3 3 3" xfId="26203" xr:uid="{00000000-0005-0000-0000-00005B660000}"/>
    <cellStyle name="Normal 41 2 2 2 4 3 5" xfId="21190" xr:uid="{00000000-0005-0000-0000-0000C6520000}"/>
    <cellStyle name="Normal 41 2 2 2 4 4" xfId="12780" xr:uid="{00000000-0005-0000-0000-0000EC310000}"/>
    <cellStyle name="Normal 41 2 2 2 4 4 3" xfId="27878" xr:uid="{00000000-0005-0000-0000-0000E66C0000}"/>
    <cellStyle name="Normal 41 2 2 2 4 5" xfId="7759" xr:uid="{00000000-0005-0000-0000-00004F1E0000}"/>
    <cellStyle name="Normal 41 2 2 2 4 5 3" xfId="22861" xr:uid="{00000000-0005-0000-0000-00004D590000}"/>
    <cellStyle name="Normal 41 2 2 2 4 7" xfId="17848" xr:uid="{00000000-0005-0000-0000-0000B8450000}"/>
    <cellStyle name="Normal 41 2 2 2 5" xfId="3541" xr:uid="{00000000-0005-0000-0000-0000D50D0000}"/>
    <cellStyle name="Normal 41 2 2 2 5 2" xfId="13615" xr:uid="{00000000-0005-0000-0000-00002F350000}"/>
    <cellStyle name="Normal 41 2 2 2 5 2 3" xfId="28713" xr:uid="{00000000-0005-0000-0000-000029700000}"/>
    <cellStyle name="Normal 41 2 2 2 5 3" xfId="8595" xr:uid="{00000000-0005-0000-0000-000093210000}"/>
    <cellStyle name="Normal 41 2 2 2 5 3 3" xfId="23696" xr:uid="{00000000-0005-0000-0000-0000905C0000}"/>
    <cellStyle name="Normal 41 2 2 2 5 5" xfId="18683" xr:uid="{00000000-0005-0000-0000-0000FB480000}"/>
    <cellStyle name="Normal 41 2 2 2 6" xfId="5234" xr:uid="{00000000-0005-0000-0000-000072140000}"/>
    <cellStyle name="Normal 41 2 2 2 6 2" xfId="15286" xr:uid="{00000000-0005-0000-0000-0000B63B0000}"/>
    <cellStyle name="Normal 41 2 2 2 6 2 3" xfId="30384" xr:uid="{00000000-0005-0000-0000-0000B0760000}"/>
    <cellStyle name="Normal 41 2 2 2 6 3" xfId="10266" xr:uid="{00000000-0005-0000-0000-00001A280000}"/>
    <cellStyle name="Normal 41 2 2 2 6 3 3" xfId="25367" xr:uid="{00000000-0005-0000-0000-000017630000}"/>
    <cellStyle name="Normal 41 2 2 2 6 5" xfId="20354" xr:uid="{00000000-0005-0000-0000-0000824F0000}"/>
    <cellStyle name="Normal 41 2 2 2 7" xfId="11944" xr:uid="{00000000-0005-0000-0000-0000A82E0000}"/>
    <cellStyle name="Normal 41 2 2 2 7 3" xfId="27042" xr:uid="{00000000-0005-0000-0000-0000A2690000}"/>
    <cellStyle name="Normal 41 2 2 2 8" xfId="6923" xr:uid="{00000000-0005-0000-0000-00000B1B0000}"/>
    <cellStyle name="Normal 41 2 2 2 8 3" xfId="22025" xr:uid="{00000000-0005-0000-0000-000009560000}"/>
    <cellStyle name="Normal 41 2 2 3" xfId="1950" xr:uid="{00000000-0005-0000-0000-00009E070000}"/>
    <cellStyle name="Normal 41 2 2 3 2" xfId="2371" xr:uid="{00000000-0005-0000-0000-000043090000}"/>
    <cellStyle name="Normal 41 2 2 3 2 2" xfId="3210" xr:uid="{00000000-0005-0000-0000-00008A0C0000}"/>
    <cellStyle name="Normal 41 2 2 3 2 2 2" xfId="4900" xr:uid="{00000000-0005-0000-0000-000024130000}"/>
    <cellStyle name="Normal 41 2 2 3 2 2 2 2" xfId="14973" xr:uid="{00000000-0005-0000-0000-00007D3A0000}"/>
    <cellStyle name="Normal 41 2 2 3 2 2 2 2 3" xfId="30071" xr:uid="{00000000-0005-0000-0000-000077750000}"/>
    <cellStyle name="Normal 41 2 2 3 2 2 2 3" xfId="9953" xr:uid="{00000000-0005-0000-0000-0000E1260000}"/>
    <cellStyle name="Normal 41 2 2 3 2 2 2 3 3" xfId="25054" xr:uid="{00000000-0005-0000-0000-0000DE610000}"/>
    <cellStyle name="Normal 41 2 2 3 2 2 2 5" xfId="20041" xr:uid="{00000000-0005-0000-0000-0000494E0000}"/>
    <cellStyle name="Normal 41 2 2 3 2 2 3" xfId="6592" xr:uid="{00000000-0005-0000-0000-0000C0190000}"/>
    <cellStyle name="Normal 41 2 2 3 2 2 3 2" xfId="16644" xr:uid="{00000000-0005-0000-0000-000004410000}"/>
    <cellStyle name="Normal 41 2 2 3 2 2 3 3" xfId="11624" xr:uid="{00000000-0005-0000-0000-0000682D0000}"/>
    <cellStyle name="Normal 41 2 2 3 2 2 3 3 3" xfId="26725" xr:uid="{00000000-0005-0000-0000-000065680000}"/>
    <cellStyle name="Normal 41 2 2 3 2 2 3 5" xfId="21712" xr:uid="{00000000-0005-0000-0000-0000D0540000}"/>
    <cellStyle name="Normal 41 2 2 3 2 2 4" xfId="13302" xr:uid="{00000000-0005-0000-0000-0000F6330000}"/>
    <cellStyle name="Normal 41 2 2 3 2 2 4 3" xfId="28400" xr:uid="{00000000-0005-0000-0000-0000F06E0000}"/>
    <cellStyle name="Normal 41 2 2 3 2 2 5" xfId="8281" xr:uid="{00000000-0005-0000-0000-000059200000}"/>
    <cellStyle name="Normal 41 2 2 3 2 2 5 3" xfId="23383" xr:uid="{00000000-0005-0000-0000-0000575B0000}"/>
    <cellStyle name="Normal 41 2 2 3 2 2 7" xfId="18370" xr:uid="{00000000-0005-0000-0000-0000C2470000}"/>
    <cellStyle name="Normal 41 2 2 3 2 3" xfId="4063" xr:uid="{00000000-0005-0000-0000-0000DF0F0000}"/>
    <cellStyle name="Normal 41 2 2 3 2 3 2" xfId="14137" xr:uid="{00000000-0005-0000-0000-000039370000}"/>
    <cellStyle name="Normal 41 2 2 3 2 3 2 3" xfId="29235" xr:uid="{00000000-0005-0000-0000-000033720000}"/>
    <cellStyle name="Normal 41 2 2 3 2 3 3" xfId="9117" xr:uid="{00000000-0005-0000-0000-00009D230000}"/>
    <cellStyle name="Normal 41 2 2 3 2 3 3 3" xfId="24218" xr:uid="{00000000-0005-0000-0000-00009A5E0000}"/>
    <cellStyle name="Normal 41 2 2 3 2 3 5" xfId="19205" xr:uid="{00000000-0005-0000-0000-0000054B0000}"/>
    <cellStyle name="Normal 41 2 2 3 2 4" xfId="5756" xr:uid="{00000000-0005-0000-0000-00007C160000}"/>
    <cellStyle name="Normal 41 2 2 3 2 4 2" xfId="15808" xr:uid="{00000000-0005-0000-0000-0000C03D0000}"/>
    <cellStyle name="Normal 41 2 2 3 2 4 2 3" xfId="30906" xr:uid="{00000000-0005-0000-0000-0000BA780000}"/>
    <cellStyle name="Normal 41 2 2 3 2 4 3" xfId="10788" xr:uid="{00000000-0005-0000-0000-0000242A0000}"/>
    <cellStyle name="Normal 41 2 2 3 2 4 3 3" xfId="25889" xr:uid="{00000000-0005-0000-0000-000021650000}"/>
    <cellStyle name="Normal 41 2 2 3 2 4 5" xfId="20876" xr:uid="{00000000-0005-0000-0000-00008C510000}"/>
    <cellStyle name="Normal 41 2 2 3 2 5" xfId="12466" xr:uid="{00000000-0005-0000-0000-0000B2300000}"/>
    <cellStyle name="Normal 41 2 2 3 2 5 3" xfId="27564" xr:uid="{00000000-0005-0000-0000-0000AC6B0000}"/>
    <cellStyle name="Normal 41 2 2 3 2 6" xfId="7445" xr:uid="{00000000-0005-0000-0000-0000151D0000}"/>
    <cellStyle name="Normal 41 2 2 3 2 6 3" xfId="22547" xr:uid="{00000000-0005-0000-0000-000013580000}"/>
    <cellStyle name="Normal 41 2 2 3 2 8" xfId="17534" xr:uid="{00000000-0005-0000-0000-00007E440000}"/>
    <cellStyle name="Normal 41 2 2 3 3" xfId="2792" xr:uid="{00000000-0005-0000-0000-0000E80A0000}"/>
    <cellStyle name="Normal 41 2 2 3 3 2" xfId="4482" xr:uid="{00000000-0005-0000-0000-000082110000}"/>
    <cellStyle name="Normal 41 2 2 3 3 2 2" xfId="14555" xr:uid="{00000000-0005-0000-0000-0000DB380000}"/>
    <cellStyle name="Normal 41 2 2 3 3 2 2 3" xfId="29653" xr:uid="{00000000-0005-0000-0000-0000D5730000}"/>
    <cellStyle name="Normal 41 2 2 3 3 2 3" xfId="9535" xr:uid="{00000000-0005-0000-0000-00003F250000}"/>
    <cellStyle name="Normal 41 2 2 3 3 2 3 3" xfId="24636" xr:uid="{00000000-0005-0000-0000-00003C600000}"/>
    <cellStyle name="Normal 41 2 2 3 3 2 5" xfId="19623" xr:uid="{00000000-0005-0000-0000-0000A74C0000}"/>
    <cellStyle name="Normal 41 2 2 3 3 3" xfId="6174" xr:uid="{00000000-0005-0000-0000-00001E180000}"/>
    <cellStyle name="Normal 41 2 2 3 3 3 2" xfId="16226" xr:uid="{00000000-0005-0000-0000-0000623F0000}"/>
    <cellStyle name="Normal 41 2 2 3 3 3 3" xfId="11206" xr:uid="{00000000-0005-0000-0000-0000C62B0000}"/>
    <cellStyle name="Normal 41 2 2 3 3 3 3 3" xfId="26307" xr:uid="{00000000-0005-0000-0000-0000C3660000}"/>
    <cellStyle name="Normal 41 2 2 3 3 3 5" xfId="21294" xr:uid="{00000000-0005-0000-0000-00002E530000}"/>
    <cellStyle name="Normal 41 2 2 3 3 4" xfId="12884" xr:uid="{00000000-0005-0000-0000-000054320000}"/>
    <cellStyle name="Normal 41 2 2 3 3 4 3" xfId="27982" xr:uid="{00000000-0005-0000-0000-00004E6D0000}"/>
    <cellStyle name="Normal 41 2 2 3 3 5" xfId="7863" xr:uid="{00000000-0005-0000-0000-0000B71E0000}"/>
    <cellStyle name="Normal 41 2 2 3 3 5 3" xfId="22965" xr:uid="{00000000-0005-0000-0000-0000B5590000}"/>
    <cellStyle name="Normal 41 2 2 3 3 7" xfId="17952" xr:uid="{00000000-0005-0000-0000-000020460000}"/>
    <cellStyle name="Normal 41 2 2 3 4" xfId="3645" xr:uid="{00000000-0005-0000-0000-00003D0E0000}"/>
    <cellStyle name="Normal 41 2 2 3 4 2" xfId="13719" xr:uid="{00000000-0005-0000-0000-000097350000}"/>
    <cellStyle name="Normal 41 2 2 3 4 2 3" xfId="28817" xr:uid="{00000000-0005-0000-0000-000091700000}"/>
    <cellStyle name="Normal 41 2 2 3 4 3" xfId="8699" xr:uid="{00000000-0005-0000-0000-0000FB210000}"/>
    <cellStyle name="Normal 41 2 2 3 4 3 3" xfId="23800" xr:uid="{00000000-0005-0000-0000-0000F85C0000}"/>
    <cellStyle name="Normal 41 2 2 3 4 5" xfId="18787" xr:uid="{00000000-0005-0000-0000-000063490000}"/>
    <cellStyle name="Normal 41 2 2 3 5" xfId="5338" xr:uid="{00000000-0005-0000-0000-0000DA140000}"/>
    <cellStyle name="Normal 41 2 2 3 5 2" xfId="15390" xr:uid="{00000000-0005-0000-0000-00001E3C0000}"/>
    <cellStyle name="Normal 41 2 2 3 5 2 3" xfId="30488" xr:uid="{00000000-0005-0000-0000-000018770000}"/>
    <cellStyle name="Normal 41 2 2 3 5 3" xfId="10370" xr:uid="{00000000-0005-0000-0000-000082280000}"/>
    <cellStyle name="Normal 41 2 2 3 5 3 3" xfId="25471" xr:uid="{00000000-0005-0000-0000-00007F630000}"/>
    <cellStyle name="Normal 41 2 2 3 5 5" xfId="20458" xr:uid="{00000000-0005-0000-0000-0000EA4F0000}"/>
    <cellStyle name="Normal 41 2 2 3 6" xfId="12048" xr:uid="{00000000-0005-0000-0000-0000102F0000}"/>
    <cellStyle name="Normal 41 2 2 3 6 3" xfId="27146" xr:uid="{00000000-0005-0000-0000-00000A6A0000}"/>
    <cellStyle name="Normal 41 2 2 3 7" xfId="7027" xr:uid="{00000000-0005-0000-0000-0000731B0000}"/>
    <cellStyle name="Normal 41 2 2 3 7 3" xfId="22129" xr:uid="{00000000-0005-0000-0000-000071560000}"/>
    <cellStyle name="Normal 41 2 2 3 9" xfId="17116" xr:uid="{00000000-0005-0000-0000-0000DC420000}"/>
    <cellStyle name="Normal 41 2 2 4" xfId="2163" xr:uid="{00000000-0005-0000-0000-000073080000}"/>
    <cellStyle name="Normal 41 2 2 4 2" xfId="3002" xr:uid="{00000000-0005-0000-0000-0000BA0B0000}"/>
    <cellStyle name="Normal 41 2 2 4 2 2" xfId="4692" xr:uid="{00000000-0005-0000-0000-000054120000}"/>
    <cellStyle name="Normal 41 2 2 4 2 2 2" xfId="14765" xr:uid="{00000000-0005-0000-0000-0000AD390000}"/>
    <cellStyle name="Normal 41 2 2 4 2 2 2 3" xfId="29863" xr:uid="{00000000-0005-0000-0000-0000A7740000}"/>
    <cellStyle name="Normal 41 2 2 4 2 2 3" xfId="9745" xr:uid="{00000000-0005-0000-0000-000011260000}"/>
    <cellStyle name="Normal 41 2 2 4 2 2 3 3" xfId="24846" xr:uid="{00000000-0005-0000-0000-00000E610000}"/>
    <cellStyle name="Normal 41 2 2 4 2 2 5" xfId="19833" xr:uid="{00000000-0005-0000-0000-0000794D0000}"/>
    <cellStyle name="Normal 41 2 2 4 2 3" xfId="6384" xr:uid="{00000000-0005-0000-0000-0000F0180000}"/>
    <cellStyle name="Normal 41 2 2 4 2 3 2" xfId="16436" xr:uid="{00000000-0005-0000-0000-000034400000}"/>
    <cellStyle name="Normal 41 2 2 4 2 3 3" xfId="11416" xr:uid="{00000000-0005-0000-0000-0000982C0000}"/>
    <cellStyle name="Normal 41 2 2 4 2 3 3 3" xfId="26517" xr:uid="{00000000-0005-0000-0000-000095670000}"/>
    <cellStyle name="Normal 41 2 2 4 2 3 5" xfId="21504" xr:uid="{00000000-0005-0000-0000-000000540000}"/>
    <cellStyle name="Normal 41 2 2 4 2 4" xfId="13094" xr:uid="{00000000-0005-0000-0000-000026330000}"/>
    <cellStyle name="Normal 41 2 2 4 2 4 3" xfId="28192" xr:uid="{00000000-0005-0000-0000-0000206E0000}"/>
    <cellStyle name="Normal 41 2 2 4 2 5" xfId="8073" xr:uid="{00000000-0005-0000-0000-0000891F0000}"/>
    <cellStyle name="Normal 41 2 2 4 2 5 3" xfId="23175" xr:uid="{00000000-0005-0000-0000-0000875A0000}"/>
    <cellStyle name="Normal 41 2 2 4 2 7" xfId="18162" xr:uid="{00000000-0005-0000-0000-0000F2460000}"/>
    <cellStyle name="Normal 41 2 2 4 3" xfId="3855" xr:uid="{00000000-0005-0000-0000-00000F0F0000}"/>
    <cellStyle name="Normal 41 2 2 4 3 2" xfId="13929" xr:uid="{00000000-0005-0000-0000-000069360000}"/>
    <cellStyle name="Normal 41 2 2 4 3 2 3" xfId="29027" xr:uid="{00000000-0005-0000-0000-000063710000}"/>
    <cellStyle name="Normal 41 2 2 4 3 3" xfId="8909" xr:uid="{00000000-0005-0000-0000-0000CD220000}"/>
    <cellStyle name="Normal 41 2 2 4 3 3 3" xfId="24010" xr:uid="{00000000-0005-0000-0000-0000CA5D0000}"/>
    <cellStyle name="Normal 41 2 2 4 3 5" xfId="18997" xr:uid="{00000000-0005-0000-0000-0000354A0000}"/>
    <cellStyle name="Normal 41 2 2 4 4" xfId="5548" xr:uid="{00000000-0005-0000-0000-0000AC150000}"/>
    <cellStyle name="Normal 41 2 2 4 4 2" xfId="15600" xr:uid="{00000000-0005-0000-0000-0000F03C0000}"/>
    <cellStyle name="Normal 41 2 2 4 4 2 3" xfId="30698" xr:uid="{00000000-0005-0000-0000-0000EA770000}"/>
    <cellStyle name="Normal 41 2 2 4 4 3" xfId="10580" xr:uid="{00000000-0005-0000-0000-000054290000}"/>
    <cellStyle name="Normal 41 2 2 4 4 3 3" xfId="25681" xr:uid="{00000000-0005-0000-0000-000051640000}"/>
    <cellStyle name="Normal 41 2 2 4 4 5" xfId="20668" xr:uid="{00000000-0005-0000-0000-0000BC500000}"/>
    <cellStyle name="Normal 41 2 2 4 5" xfId="12258" xr:uid="{00000000-0005-0000-0000-0000E22F0000}"/>
    <cellStyle name="Normal 41 2 2 4 5 3" xfId="27356" xr:uid="{00000000-0005-0000-0000-0000DC6A0000}"/>
    <cellStyle name="Normal 41 2 2 4 6" xfId="7237" xr:uid="{00000000-0005-0000-0000-0000451C0000}"/>
    <cellStyle name="Normal 41 2 2 4 6 3" xfId="22339" xr:uid="{00000000-0005-0000-0000-000043570000}"/>
    <cellStyle name="Normal 41 2 2 4 8" xfId="17326" xr:uid="{00000000-0005-0000-0000-0000AE430000}"/>
    <cellStyle name="Normal 41 2 2 5" xfId="2584" xr:uid="{00000000-0005-0000-0000-0000180A0000}"/>
    <cellStyle name="Normal 41 2 2 5 2" xfId="4274" xr:uid="{00000000-0005-0000-0000-0000B2100000}"/>
    <cellStyle name="Normal 41 2 2 5 2 2" xfId="14347" xr:uid="{00000000-0005-0000-0000-00000B380000}"/>
    <cellStyle name="Normal 41 2 2 5 2 2 3" xfId="29445" xr:uid="{00000000-0005-0000-0000-000005730000}"/>
    <cellStyle name="Normal 41 2 2 5 2 3" xfId="9327" xr:uid="{00000000-0005-0000-0000-00006F240000}"/>
    <cellStyle name="Normal 41 2 2 5 2 3 3" xfId="24428" xr:uid="{00000000-0005-0000-0000-00006C5F0000}"/>
    <cellStyle name="Normal 41 2 2 5 2 5" xfId="19415" xr:uid="{00000000-0005-0000-0000-0000D74B0000}"/>
    <cellStyle name="Normal 41 2 2 5 3" xfId="5966" xr:uid="{00000000-0005-0000-0000-00004E170000}"/>
    <cellStyle name="Normal 41 2 2 5 3 2" xfId="16018" xr:uid="{00000000-0005-0000-0000-0000923E0000}"/>
    <cellStyle name="Normal 41 2 2 5 3 3" xfId="10998" xr:uid="{00000000-0005-0000-0000-0000F62A0000}"/>
    <cellStyle name="Normal 41 2 2 5 3 3 3" xfId="26099" xr:uid="{00000000-0005-0000-0000-0000F3650000}"/>
    <cellStyle name="Normal 41 2 2 5 3 5" xfId="21086" xr:uid="{00000000-0005-0000-0000-00005E520000}"/>
    <cellStyle name="Normal 41 2 2 5 4" xfId="12676" xr:uid="{00000000-0005-0000-0000-000084310000}"/>
    <cellStyle name="Normal 41 2 2 5 4 3" xfId="27774" xr:uid="{00000000-0005-0000-0000-00007E6C0000}"/>
    <cellStyle name="Normal 41 2 2 5 5" xfId="7655" xr:uid="{00000000-0005-0000-0000-0000E71D0000}"/>
    <cellStyle name="Normal 41 2 2 5 5 3" xfId="22757" xr:uid="{00000000-0005-0000-0000-0000E5580000}"/>
    <cellStyle name="Normal 41 2 2 5 7" xfId="17744" xr:uid="{00000000-0005-0000-0000-000050450000}"/>
    <cellStyle name="Normal 41 2 2 6" xfId="3437" xr:uid="{00000000-0005-0000-0000-00006D0D0000}"/>
    <cellStyle name="Normal 41 2 2 6 2" xfId="13511" xr:uid="{00000000-0005-0000-0000-0000C7340000}"/>
    <cellStyle name="Normal 41 2 2 6 2 3" xfId="28609" xr:uid="{00000000-0005-0000-0000-0000C16F0000}"/>
    <cellStyle name="Normal 41 2 2 6 3" xfId="8491" xr:uid="{00000000-0005-0000-0000-00002B210000}"/>
    <cellStyle name="Normal 41 2 2 6 3 3" xfId="23592" xr:uid="{00000000-0005-0000-0000-0000285C0000}"/>
    <cellStyle name="Normal 41 2 2 6 5" xfId="18579" xr:uid="{00000000-0005-0000-0000-000093480000}"/>
    <cellStyle name="Normal 41 2 2 7" xfId="5130" xr:uid="{00000000-0005-0000-0000-00000A140000}"/>
    <cellStyle name="Normal 41 2 2 7 2" xfId="15182" xr:uid="{00000000-0005-0000-0000-00004E3B0000}"/>
    <cellStyle name="Normal 41 2 2 7 2 3" xfId="30280" xr:uid="{00000000-0005-0000-0000-000048760000}"/>
    <cellStyle name="Normal 41 2 2 7 3" xfId="10162" xr:uid="{00000000-0005-0000-0000-0000B2270000}"/>
    <cellStyle name="Normal 41 2 2 7 3 3" xfId="25263" xr:uid="{00000000-0005-0000-0000-0000AF620000}"/>
    <cellStyle name="Normal 41 2 2 7 5" xfId="20250" xr:uid="{00000000-0005-0000-0000-00001A4F0000}"/>
    <cellStyle name="Normal 41 2 2 8" xfId="11840" xr:uid="{00000000-0005-0000-0000-0000402E0000}"/>
    <cellStyle name="Normal 41 2 2 8 3" xfId="26938" xr:uid="{00000000-0005-0000-0000-00003A690000}"/>
    <cellStyle name="Normal 41 2 2 9" xfId="6819" xr:uid="{00000000-0005-0000-0000-0000A31A0000}"/>
    <cellStyle name="Normal 41 2 2 9 3" xfId="21921" xr:uid="{00000000-0005-0000-0000-0000A1550000}"/>
    <cellStyle name="Normal 41 2 3" xfId="1783" xr:uid="{00000000-0005-0000-0000-0000F7060000}"/>
    <cellStyle name="Normal 41 2 3 10" xfId="16960" xr:uid="{00000000-0005-0000-0000-000040420000}"/>
    <cellStyle name="Normal 41 2 3 2" xfId="2002" xr:uid="{00000000-0005-0000-0000-0000D2070000}"/>
    <cellStyle name="Normal 41 2 3 2 2" xfId="2423" xr:uid="{00000000-0005-0000-0000-000077090000}"/>
    <cellStyle name="Normal 41 2 3 2 2 2" xfId="3262" xr:uid="{00000000-0005-0000-0000-0000BE0C0000}"/>
    <cellStyle name="Normal 41 2 3 2 2 2 2" xfId="4952" xr:uid="{00000000-0005-0000-0000-000058130000}"/>
    <cellStyle name="Normal 41 2 3 2 2 2 2 2" xfId="15025" xr:uid="{00000000-0005-0000-0000-0000B13A0000}"/>
    <cellStyle name="Normal 41 2 3 2 2 2 2 2 3" xfId="30123" xr:uid="{00000000-0005-0000-0000-0000AB750000}"/>
    <cellStyle name="Normal 41 2 3 2 2 2 2 3" xfId="10005" xr:uid="{00000000-0005-0000-0000-000015270000}"/>
    <cellStyle name="Normal 41 2 3 2 2 2 2 3 3" xfId="25106" xr:uid="{00000000-0005-0000-0000-000012620000}"/>
    <cellStyle name="Normal 41 2 3 2 2 2 2 5" xfId="20093" xr:uid="{00000000-0005-0000-0000-00007D4E0000}"/>
    <cellStyle name="Normal 41 2 3 2 2 2 3" xfId="6644" xr:uid="{00000000-0005-0000-0000-0000F4190000}"/>
    <cellStyle name="Normal 41 2 3 2 2 2 3 2" xfId="16696" xr:uid="{00000000-0005-0000-0000-000038410000}"/>
    <cellStyle name="Normal 41 2 3 2 2 2 3 3" xfId="11676" xr:uid="{00000000-0005-0000-0000-00009C2D0000}"/>
    <cellStyle name="Normal 41 2 3 2 2 2 3 3 3" xfId="26777" xr:uid="{00000000-0005-0000-0000-000099680000}"/>
    <cellStyle name="Normal 41 2 3 2 2 2 3 5" xfId="21764" xr:uid="{00000000-0005-0000-0000-000004550000}"/>
    <cellStyle name="Normal 41 2 3 2 2 2 4" xfId="13354" xr:uid="{00000000-0005-0000-0000-00002A340000}"/>
    <cellStyle name="Normal 41 2 3 2 2 2 4 3" xfId="28452" xr:uid="{00000000-0005-0000-0000-0000246F0000}"/>
    <cellStyle name="Normal 41 2 3 2 2 2 5" xfId="8333" xr:uid="{00000000-0005-0000-0000-00008D200000}"/>
    <cellStyle name="Normal 41 2 3 2 2 2 5 3" xfId="23435" xr:uid="{00000000-0005-0000-0000-00008B5B0000}"/>
    <cellStyle name="Normal 41 2 3 2 2 2 7" xfId="18422" xr:uid="{00000000-0005-0000-0000-0000F6470000}"/>
    <cellStyle name="Normal 41 2 3 2 2 3" xfId="4115" xr:uid="{00000000-0005-0000-0000-000013100000}"/>
    <cellStyle name="Normal 41 2 3 2 2 3 2" xfId="14189" xr:uid="{00000000-0005-0000-0000-00006D370000}"/>
    <cellStyle name="Normal 41 2 3 2 2 3 2 3" xfId="29287" xr:uid="{00000000-0005-0000-0000-000067720000}"/>
    <cellStyle name="Normal 41 2 3 2 2 3 3" xfId="9169" xr:uid="{00000000-0005-0000-0000-0000D1230000}"/>
    <cellStyle name="Normal 41 2 3 2 2 3 3 3" xfId="24270" xr:uid="{00000000-0005-0000-0000-0000CE5E0000}"/>
    <cellStyle name="Normal 41 2 3 2 2 3 5" xfId="19257" xr:uid="{00000000-0005-0000-0000-0000394B0000}"/>
    <cellStyle name="Normal 41 2 3 2 2 4" xfId="5808" xr:uid="{00000000-0005-0000-0000-0000B0160000}"/>
    <cellStyle name="Normal 41 2 3 2 2 4 2" xfId="15860" xr:uid="{00000000-0005-0000-0000-0000F43D0000}"/>
    <cellStyle name="Normal 41 2 3 2 2 4 3" xfId="10840" xr:uid="{00000000-0005-0000-0000-0000582A0000}"/>
    <cellStyle name="Normal 41 2 3 2 2 4 3 3" xfId="25941" xr:uid="{00000000-0005-0000-0000-000055650000}"/>
    <cellStyle name="Normal 41 2 3 2 2 4 5" xfId="20928" xr:uid="{00000000-0005-0000-0000-0000C0510000}"/>
    <cellStyle name="Normal 41 2 3 2 2 5" xfId="12518" xr:uid="{00000000-0005-0000-0000-0000E6300000}"/>
    <cellStyle name="Normal 41 2 3 2 2 5 3" xfId="27616" xr:uid="{00000000-0005-0000-0000-0000E06B0000}"/>
    <cellStyle name="Normal 41 2 3 2 2 6" xfId="7497" xr:uid="{00000000-0005-0000-0000-0000491D0000}"/>
    <cellStyle name="Normal 41 2 3 2 2 6 3" xfId="22599" xr:uid="{00000000-0005-0000-0000-000047580000}"/>
    <cellStyle name="Normal 41 2 3 2 2 8" xfId="17586" xr:uid="{00000000-0005-0000-0000-0000B2440000}"/>
    <cellStyle name="Normal 41 2 3 2 3" xfId="2844" xr:uid="{00000000-0005-0000-0000-00001C0B0000}"/>
    <cellStyle name="Normal 41 2 3 2 3 2" xfId="4534" xr:uid="{00000000-0005-0000-0000-0000B6110000}"/>
    <cellStyle name="Normal 41 2 3 2 3 2 2" xfId="14607" xr:uid="{00000000-0005-0000-0000-00000F390000}"/>
    <cellStyle name="Normal 41 2 3 2 3 2 2 3" xfId="29705" xr:uid="{00000000-0005-0000-0000-000009740000}"/>
    <cellStyle name="Normal 41 2 3 2 3 2 3" xfId="9587" xr:uid="{00000000-0005-0000-0000-000073250000}"/>
    <cellStyle name="Normal 41 2 3 2 3 2 3 3" xfId="24688" xr:uid="{00000000-0005-0000-0000-000070600000}"/>
    <cellStyle name="Normal 41 2 3 2 3 2 5" xfId="19675" xr:uid="{00000000-0005-0000-0000-0000DB4C0000}"/>
    <cellStyle name="Normal 41 2 3 2 3 3" xfId="6226" xr:uid="{00000000-0005-0000-0000-000052180000}"/>
    <cellStyle name="Normal 41 2 3 2 3 3 2" xfId="16278" xr:uid="{00000000-0005-0000-0000-0000963F0000}"/>
    <cellStyle name="Normal 41 2 3 2 3 3 3" xfId="11258" xr:uid="{00000000-0005-0000-0000-0000FA2B0000}"/>
    <cellStyle name="Normal 41 2 3 2 3 3 3 3" xfId="26359" xr:uid="{00000000-0005-0000-0000-0000F7660000}"/>
    <cellStyle name="Normal 41 2 3 2 3 3 5" xfId="21346" xr:uid="{00000000-0005-0000-0000-000062530000}"/>
    <cellStyle name="Normal 41 2 3 2 3 4" xfId="12936" xr:uid="{00000000-0005-0000-0000-000088320000}"/>
    <cellStyle name="Normal 41 2 3 2 3 4 3" xfId="28034" xr:uid="{00000000-0005-0000-0000-0000826D0000}"/>
    <cellStyle name="Normal 41 2 3 2 3 5" xfId="7915" xr:uid="{00000000-0005-0000-0000-0000EB1E0000}"/>
    <cellStyle name="Normal 41 2 3 2 3 5 3" xfId="23017" xr:uid="{00000000-0005-0000-0000-0000E9590000}"/>
    <cellStyle name="Normal 41 2 3 2 3 7" xfId="18004" xr:uid="{00000000-0005-0000-0000-000054460000}"/>
    <cellStyle name="Normal 41 2 3 2 4" xfId="3697" xr:uid="{00000000-0005-0000-0000-0000710E0000}"/>
    <cellStyle name="Normal 41 2 3 2 4 2" xfId="13771" xr:uid="{00000000-0005-0000-0000-0000CB350000}"/>
    <cellStyle name="Normal 41 2 3 2 4 2 3" xfId="28869" xr:uid="{00000000-0005-0000-0000-0000C5700000}"/>
    <cellStyle name="Normal 41 2 3 2 4 3" xfId="8751" xr:uid="{00000000-0005-0000-0000-00002F220000}"/>
    <cellStyle name="Normal 41 2 3 2 4 3 3" xfId="23852" xr:uid="{00000000-0005-0000-0000-00002C5D0000}"/>
    <cellStyle name="Normal 41 2 3 2 4 5" xfId="18839" xr:uid="{00000000-0005-0000-0000-000097490000}"/>
    <cellStyle name="Normal 41 2 3 2 5" xfId="5390" xr:uid="{00000000-0005-0000-0000-00000E150000}"/>
    <cellStyle name="Normal 41 2 3 2 5 2" xfId="15442" xr:uid="{00000000-0005-0000-0000-0000523C0000}"/>
    <cellStyle name="Normal 41 2 3 2 5 2 3" xfId="30540" xr:uid="{00000000-0005-0000-0000-00004C770000}"/>
    <cellStyle name="Normal 41 2 3 2 5 3" xfId="10422" xr:uid="{00000000-0005-0000-0000-0000B6280000}"/>
    <cellStyle name="Normal 41 2 3 2 5 3 3" xfId="25523" xr:uid="{00000000-0005-0000-0000-0000B3630000}"/>
    <cellStyle name="Normal 41 2 3 2 5 5" xfId="20510" xr:uid="{00000000-0005-0000-0000-00001E500000}"/>
    <cellStyle name="Normal 41 2 3 2 6" xfId="12100" xr:uid="{00000000-0005-0000-0000-0000442F0000}"/>
    <cellStyle name="Normal 41 2 3 2 6 3" xfId="27198" xr:uid="{00000000-0005-0000-0000-00003E6A0000}"/>
    <cellStyle name="Normal 41 2 3 2 7" xfId="7079" xr:uid="{00000000-0005-0000-0000-0000A71B0000}"/>
    <cellStyle name="Normal 41 2 3 2 7 3" xfId="22181" xr:uid="{00000000-0005-0000-0000-0000A5560000}"/>
    <cellStyle name="Normal 41 2 3 2 9" xfId="17168" xr:uid="{00000000-0005-0000-0000-000010430000}"/>
    <cellStyle name="Normal 41 2 3 3" xfId="2215" xr:uid="{00000000-0005-0000-0000-0000A7080000}"/>
    <cellStyle name="Normal 41 2 3 3 2" xfId="3054" xr:uid="{00000000-0005-0000-0000-0000EE0B0000}"/>
    <cellStyle name="Normal 41 2 3 3 2 2" xfId="4744" xr:uid="{00000000-0005-0000-0000-000088120000}"/>
    <cellStyle name="Normal 41 2 3 3 2 2 2" xfId="14817" xr:uid="{00000000-0005-0000-0000-0000E1390000}"/>
    <cellStyle name="Normal 41 2 3 3 2 2 2 3" xfId="29915" xr:uid="{00000000-0005-0000-0000-0000DB740000}"/>
    <cellStyle name="Normal 41 2 3 3 2 2 3" xfId="9797" xr:uid="{00000000-0005-0000-0000-000045260000}"/>
    <cellStyle name="Normal 41 2 3 3 2 2 3 3" xfId="24898" xr:uid="{00000000-0005-0000-0000-000042610000}"/>
    <cellStyle name="Normal 41 2 3 3 2 2 5" xfId="19885" xr:uid="{00000000-0005-0000-0000-0000AD4D0000}"/>
    <cellStyle name="Normal 41 2 3 3 2 3" xfId="6436" xr:uid="{00000000-0005-0000-0000-000024190000}"/>
    <cellStyle name="Normal 41 2 3 3 2 3 2" xfId="16488" xr:uid="{00000000-0005-0000-0000-000068400000}"/>
    <cellStyle name="Normal 41 2 3 3 2 3 3" xfId="11468" xr:uid="{00000000-0005-0000-0000-0000CC2C0000}"/>
    <cellStyle name="Normal 41 2 3 3 2 3 3 3" xfId="26569" xr:uid="{00000000-0005-0000-0000-0000C9670000}"/>
    <cellStyle name="Normal 41 2 3 3 2 3 5" xfId="21556" xr:uid="{00000000-0005-0000-0000-000034540000}"/>
    <cellStyle name="Normal 41 2 3 3 2 4" xfId="13146" xr:uid="{00000000-0005-0000-0000-00005A330000}"/>
    <cellStyle name="Normal 41 2 3 3 2 4 3" xfId="28244" xr:uid="{00000000-0005-0000-0000-0000546E0000}"/>
    <cellStyle name="Normal 41 2 3 3 2 5" xfId="8125" xr:uid="{00000000-0005-0000-0000-0000BD1F0000}"/>
    <cellStyle name="Normal 41 2 3 3 2 5 3" xfId="23227" xr:uid="{00000000-0005-0000-0000-0000BB5A0000}"/>
    <cellStyle name="Normal 41 2 3 3 2 7" xfId="18214" xr:uid="{00000000-0005-0000-0000-000026470000}"/>
    <cellStyle name="Normal 41 2 3 3 3" xfId="3907" xr:uid="{00000000-0005-0000-0000-0000430F0000}"/>
    <cellStyle name="Normal 41 2 3 3 3 2" xfId="13981" xr:uid="{00000000-0005-0000-0000-00009D360000}"/>
    <cellStyle name="Normal 41 2 3 3 3 2 3" xfId="29079" xr:uid="{00000000-0005-0000-0000-000097710000}"/>
    <cellStyle name="Normal 41 2 3 3 3 3" xfId="8961" xr:uid="{00000000-0005-0000-0000-000001230000}"/>
    <cellStyle name="Normal 41 2 3 3 3 3 3" xfId="24062" xr:uid="{00000000-0005-0000-0000-0000FE5D0000}"/>
    <cellStyle name="Normal 41 2 3 3 3 5" xfId="19049" xr:uid="{00000000-0005-0000-0000-0000694A0000}"/>
    <cellStyle name="Normal 41 2 3 3 4" xfId="5600" xr:uid="{00000000-0005-0000-0000-0000E0150000}"/>
    <cellStyle name="Normal 41 2 3 3 4 2" xfId="15652" xr:uid="{00000000-0005-0000-0000-0000243D0000}"/>
    <cellStyle name="Normal 41 2 3 3 4 2 3" xfId="30750" xr:uid="{00000000-0005-0000-0000-00001E780000}"/>
    <cellStyle name="Normal 41 2 3 3 4 3" xfId="10632" xr:uid="{00000000-0005-0000-0000-000088290000}"/>
    <cellStyle name="Normal 41 2 3 3 4 3 3" xfId="25733" xr:uid="{00000000-0005-0000-0000-000085640000}"/>
    <cellStyle name="Normal 41 2 3 3 4 5" xfId="20720" xr:uid="{00000000-0005-0000-0000-0000F0500000}"/>
    <cellStyle name="Normal 41 2 3 3 5" xfId="12310" xr:uid="{00000000-0005-0000-0000-000016300000}"/>
    <cellStyle name="Normal 41 2 3 3 5 3" xfId="27408" xr:uid="{00000000-0005-0000-0000-0000106B0000}"/>
    <cellStyle name="Normal 41 2 3 3 6" xfId="7289" xr:uid="{00000000-0005-0000-0000-0000791C0000}"/>
    <cellStyle name="Normal 41 2 3 3 6 3" xfId="22391" xr:uid="{00000000-0005-0000-0000-000077570000}"/>
    <cellStyle name="Normal 41 2 3 3 8" xfId="17378" xr:uid="{00000000-0005-0000-0000-0000E2430000}"/>
    <cellStyle name="Normal 41 2 3 4" xfId="2636" xr:uid="{00000000-0005-0000-0000-00004C0A0000}"/>
    <cellStyle name="Normal 41 2 3 4 2" xfId="4326" xr:uid="{00000000-0005-0000-0000-0000E6100000}"/>
    <cellStyle name="Normal 41 2 3 4 2 2" xfId="14399" xr:uid="{00000000-0005-0000-0000-00003F380000}"/>
    <cellStyle name="Normal 41 2 3 4 2 2 3" xfId="29497" xr:uid="{00000000-0005-0000-0000-000039730000}"/>
    <cellStyle name="Normal 41 2 3 4 2 3" xfId="9379" xr:uid="{00000000-0005-0000-0000-0000A3240000}"/>
    <cellStyle name="Normal 41 2 3 4 2 3 3" xfId="24480" xr:uid="{00000000-0005-0000-0000-0000A05F0000}"/>
    <cellStyle name="Normal 41 2 3 4 2 5" xfId="19467" xr:uid="{00000000-0005-0000-0000-00000B4C0000}"/>
    <cellStyle name="Normal 41 2 3 4 3" xfId="6018" xr:uid="{00000000-0005-0000-0000-000082170000}"/>
    <cellStyle name="Normal 41 2 3 4 3 2" xfId="16070" xr:uid="{00000000-0005-0000-0000-0000C63E0000}"/>
    <cellStyle name="Normal 41 2 3 4 3 3" xfId="11050" xr:uid="{00000000-0005-0000-0000-00002A2B0000}"/>
    <cellStyle name="Normal 41 2 3 4 3 3 3" xfId="26151" xr:uid="{00000000-0005-0000-0000-000027660000}"/>
    <cellStyle name="Normal 41 2 3 4 3 5" xfId="21138" xr:uid="{00000000-0005-0000-0000-000092520000}"/>
    <cellStyle name="Normal 41 2 3 4 4" xfId="12728" xr:uid="{00000000-0005-0000-0000-0000B8310000}"/>
    <cellStyle name="Normal 41 2 3 4 4 3" xfId="27826" xr:uid="{00000000-0005-0000-0000-0000B26C0000}"/>
    <cellStyle name="Normal 41 2 3 4 5" xfId="7707" xr:uid="{00000000-0005-0000-0000-00001B1E0000}"/>
    <cellStyle name="Normal 41 2 3 4 5 3" xfId="22809" xr:uid="{00000000-0005-0000-0000-000019590000}"/>
    <cellStyle name="Normal 41 2 3 4 7" xfId="17796" xr:uid="{00000000-0005-0000-0000-000084450000}"/>
    <cellStyle name="Normal 41 2 3 5" xfId="3489" xr:uid="{00000000-0005-0000-0000-0000A10D0000}"/>
    <cellStyle name="Normal 41 2 3 5 2" xfId="13563" xr:uid="{00000000-0005-0000-0000-0000FB340000}"/>
    <cellStyle name="Normal 41 2 3 5 2 3" xfId="28661" xr:uid="{00000000-0005-0000-0000-0000F56F0000}"/>
    <cellStyle name="Normal 41 2 3 5 3" xfId="8543" xr:uid="{00000000-0005-0000-0000-00005F210000}"/>
    <cellStyle name="Normal 41 2 3 5 3 3" xfId="23644" xr:uid="{00000000-0005-0000-0000-00005C5C0000}"/>
    <cellStyle name="Normal 41 2 3 5 5" xfId="18631" xr:uid="{00000000-0005-0000-0000-0000C7480000}"/>
    <cellStyle name="Normal 41 2 3 6" xfId="5182" xr:uid="{00000000-0005-0000-0000-00003E140000}"/>
    <cellStyle name="Normal 41 2 3 6 2" xfId="15234" xr:uid="{00000000-0005-0000-0000-0000823B0000}"/>
    <cellStyle name="Normal 41 2 3 6 2 3" xfId="30332" xr:uid="{00000000-0005-0000-0000-00007C760000}"/>
    <cellStyle name="Normal 41 2 3 6 3" xfId="10214" xr:uid="{00000000-0005-0000-0000-0000E6270000}"/>
    <cellStyle name="Normal 41 2 3 6 3 3" xfId="25315" xr:uid="{00000000-0005-0000-0000-0000E3620000}"/>
    <cellStyle name="Normal 41 2 3 6 5" xfId="20302" xr:uid="{00000000-0005-0000-0000-00004E4F0000}"/>
    <cellStyle name="Normal 41 2 3 7" xfId="11892" xr:uid="{00000000-0005-0000-0000-0000742E0000}"/>
    <cellStyle name="Normal 41 2 3 7 3" xfId="26990" xr:uid="{00000000-0005-0000-0000-00006E690000}"/>
    <cellStyle name="Normal 41 2 3 8" xfId="6871" xr:uid="{00000000-0005-0000-0000-0000D71A0000}"/>
    <cellStyle name="Normal 41 2 3 8 3" xfId="21973" xr:uid="{00000000-0005-0000-0000-0000D5550000}"/>
    <cellStyle name="Normal 41 2 4" xfId="1896" xr:uid="{00000000-0005-0000-0000-000068070000}"/>
    <cellStyle name="Normal 41 2 4 2" xfId="2319" xr:uid="{00000000-0005-0000-0000-00000F090000}"/>
    <cellStyle name="Normal 41 2 4 2 2" xfId="3158" xr:uid="{00000000-0005-0000-0000-0000560C0000}"/>
    <cellStyle name="Normal 41 2 4 2 2 2" xfId="4848" xr:uid="{00000000-0005-0000-0000-0000F0120000}"/>
    <cellStyle name="Normal 41 2 4 2 2 2 2" xfId="14921" xr:uid="{00000000-0005-0000-0000-0000493A0000}"/>
    <cellStyle name="Normal 41 2 4 2 2 2 2 3" xfId="30019" xr:uid="{00000000-0005-0000-0000-000043750000}"/>
    <cellStyle name="Normal 41 2 4 2 2 2 3" xfId="9901" xr:uid="{00000000-0005-0000-0000-0000AD260000}"/>
    <cellStyle name="Normal 41 2 4 2 2 2 3 3" xfId="25002" xr:uid="{00000000-0005-0000-0000-0000AA610000}"/>
    <cellStyle name="Normal 41 2 4 2 2 2 5" xfId="19989" xr:uid="{00000000-0005-0000-0000-0000154E0000}"/>
    <cellStyle name="Normal 41 2 4 2 2 3" xfId="6540" xr:uid="{00000000-0005-0000-0000-00008C190000}"/>
    <cellStyle name="Normal 41 2 4 2 2 3 2" xfId="16592" xr:uid="{00000000-0005-0000-0000-0000D0400000}"/>
    <cellStyle name="Normal 41 2 4 2 2 3 3" xfId="11572" xr:uid="{00000000-0005-0000-0000-0000342D0000}"/>
    <cellStyle name="Normal 41 2 4 2 2 3 3 3" xfId="26673" xr:uid="{00000000-0005-0000-0000-000031680000}"/>
    <cellStyle name="Normal 41 2 4 2 2 3 5" xfId="21660" xr:uid="{00000000-0005-0000-0000-00009C540000}"/>
    <cellStyle name="Normal 41 2 4 2 2 4" xfId="13250" xr:uid="{00000000-0005-0000-0000-0000C2330000}"/>
    <cellStyle name="Normal 41 2 4 2 2 4 3" xfId="28348" xr:uid="{00000000-0005-0000-0000-0000BC6E0000}"/>
    <cellStyle name="Normal 41 2 4 2 2 5" xfId="8229" xr:uid="{00000000-0005-0000-0000-000025200000}"/>
    <cellStyle name="Normal 41 2 4 2 2 5 3" xfId="23331" xr:uid="{00000000-0005-0000-0000-0000235B0000}"/>
    <cellStyle name="Normal 41 2 4 2 2 7" xfId="18318" xr:uid="{00000000-0005-0000-0000-00008E470000}"/>
    <cellStyle name="Normal 41 2 4 2 3" xfId="4011" xr:uid="{00000000-0005-0000-0000-0000AB0F0000}"/>
    <cellStyle name="Normal 41 2 4 2 3 2" xfId="14085" xr:uid="{00000000-0005-0000-0000-000005370000}"/>
    <cellStyle name="Normal 41 2 4 2 3 2 3" xfId="29183" xr:uid="{00000000-0005-0000-0000-0000FF710000}"/>
    <cellStyle name="Normal 41 2 4 2 3 3" xfId="9065" xr:uid="{00000000-0005-0000-0000-000069230000}"/>
    <cellStyle name="Normal 41 2 4 2 3 3 3" xfId="24166" xr:uid="{00000000-0005-0000-0000-0000665E0000}"/>
    <cellStyle name="Normal 41 2 4 2 3 5" xfId="19153" xr:uid="{00000000-0005-0000-0000-0000D14A0000}"/>
    <cellStyle name="Normal 41 2 4 2 4" xfId="5704" xr:uid="{00000000-0005-0000-0000-000048160000}"/>
    <cellStyle name="Normal 41 2 4 2 4 2" xfId="15756" xr:uid="{00000000-0005-0000-0000-00008C3D0000}"/>
    <cellStyle name="Normal 41 2 4 2 4 2 3" xfId="30854" xr:uid="{00000000-0005-0000-0000-000086780000}"/>
    <cellStyle name="Normal 41 2 4 2 4 3" xfId="10736" xr:uid="{00000000-0005-0000-0000-0000F0290000}"/>
    <cellStyle name="Normal 41 2 4 2 4 3 3" xfId="25837" xr:uid="{00000000-0005-0000-0000-0000ED640000}"/>
    <cellStyle name="Normal 41 2 4 2 4 5" xfId="20824" xr:uid="{00000000-0005-0000-0000-000058510000}"/>
    <cellStyle name="Normal 41 2 4 2 5" xfId="12414" xr:uid="{00000000-0005-0000-0000-00007E300000}"/>
    <cellStyle name="Normal 41 2 4 2 5 3" xfId="27512" xr:uid="{00000000-0005-0000-0000-0000786B0000}"/>
    <cellStyle name="Normal 41 2 4 2 6" xfId="7393" xr:uid="{00000000-0005-0000-0000-0000E11C0000}"/>
    <cellStyle name="Normal 41 2 4 2 6 3" xfId="22495" xr:uid="{00000000-0005-0000-0000-0000DF570000}"/>
    <cellStyle name="Normal 41 2 4 2 8" xfId="17482" xr:uid="{00000000-0005-0000-0000-00004A440000}"/>
    <cellStyle name="Normal 41 2 4 3" xfId="2740" xr:uid="{00000000-0005-0000-0000-0000B40A0000}"/>
    <cellStyle name="Normal 41 2 4 3 2" xfId="4430" xr:uid="{00000000-0005-0000-0000-00004E110000}"/>
    <cellStyle name="Normal 41 2 4 3 2 2" xfId="14503" xr:uid="{00000000-0005-0000-0000-0000A7380000}"/>
    <cellStyle name="Normal 41 2 4 3 2 2 3" xfId="29601" xr:uid="{00000000-0005-0000-0000-0000A1730000}"/>
    <cellStyle name="Normal 41 2 4 3 2 3" xfId="9483" xr:uid="{00000000-0005-0000-0000-00000B250000}"/>
    <cellStyle name="Normal 41 2 4 3 2 3 3" xfId="24584" xr:uid="{00000000-0005-0000-0000-000008600000}"/>
    <cellStyle name="Normal 41 2 4 3 2 5" xfId="19571" xr:uid="{00000000-0005-0000-0000-0000734C0000}"/>
    <cellStyle name="Normal 41 2 4 3 3" xfId="6122" xr:uid="{00000000-0005-0000-0000-0000EA170000}"/>
    <cellStyle name="Normal 41 2 4 3 3 2" xfId="16174" xr:uid="{00000000-0005-0000-0000-00002E3F0000}"/>
    <cellStyle name="Normal 41 2 4 3 3 3" xfId="11154" xr:uid="{00000000-0005-0000-0000-0000922B0000}"/>
    <cellStyle name="Normal 41 2 4 3 3 3 3" xfId="26255" xr:uid="{00000000-0005-0000-0000-00008F660000}"/>
    <cellStyle name="Normal 41 2 4 3 3 5" xfId="21242" xr:uid="{00000000-0005-0000-0000-0000FA520000}"/>
    <cellStyle name="Normal 41 2 4 3 4" xfId="12832" xr:uid="{00000000-0005-0000-0000-000020320000}"/>
    <cellStyle name="Normal 41 2 4 3 4 3" xfId="27930" xr:uid="{00000000-0005-0000-0000-00001A6D0000}"/>
    <cellStyle name="Normal 41 2 4 3 5" xfId="7811" xr:uid="{00000000-0005-0000-0000-0000831E0000}"/>
    <cellStyle name="Normal 41 2 4 3 5 3" xfId="22913" xr:uid="{00000000-0005-0000-0000-000081590000}"/>
    <cellStyle name="Normal 41 2 4 3 7" xfId="17900" xr:uid="{00000000-0005-0000-0000-0000EC450000}"/>
    <cellStyle name="Normal 41 2 4 4" xfId="3593" xr:uid="{00000000-0005-0000-0000-0000090E0000}"/>
    <cellStyle name="Normal 41 2 4 4 2" xfId="13667" xr:uid="{00000000-0005-0000-0000-000063350000}"/>
    <cellStyle name="Normal 41 2 4 4 2 3" xfId="28765" xr:uid="{00000000-0005-0000-0000-00005D700000}"/>
    <cellStyle name="Normal 41 2 4 4 3" xfId="8647" xr:uid="{00000000-0005-0000-0000-0000C7210000}"/>
    <cellStyle name="Normal 41 2 4 4 3 3" xfId="23748" xr:uid="{00000000-0005-0000-0000-0000C45C0000}"/>
    <cellStyle name="Normal 41 2 4 4 5" xfId="18735" xr:uid="{00000000-0005-0000-0000-00002F490000}"/>
    <cellStyle name="Normal 41 2 4 5" xfId="5286" xr:uid="{00000000-0005-0000-0000-0000A6140000}"/>
    <cellStyle name="Normal 41 2 4 5 2" xfId="15338" xr:uid="{00000000-0005-0000-0000-0000EA3B0000}"/>
    <cellStyle name="Normal 41 2 4 5 2 3" xfId="30436" xr:uid="{00000000-0005-0000-0000-0000E4760000}"/>
    <cellStyle name="Normal 41 2 4 5 3" xfId="10318" xr:uid="{00000000-0005-0000-0000-00004E280000}"/>
    <cellStyle name="Normal 41 2 4 5 3 3" xfId="25419" xr:uid="{00000000-0005-0000-0000-00004B630000}"/>
    <cellStyle name="Normal 41 2 4 5 5" xfId="20406" xr:uid="{00000000-0005-0000-0000-0000B64F0000}"/>
    <cellStyle name="Normal 41 2 4 6" xfId="11996" xr:uid="{00000000-0005-0000-0000-0000DC2E0000}"/>
    <cellStyle name="Normal 41 2 4 6 3" xfId="27094" xr:uid="{00000000-0005-0000-0000-0000D6690000}"/>
    <cellStyle name="Normal 41 2 4 7" xfId="6975" xr:uid="{00000000-0005-0000-0000-00003F1B0000}"/>
    <cellStyle name="Normal 41 2 4 7 3" xfId="22077" xr:uid="{00000000-0005-0000-0000-00003D560000}"/>
    <cellStyle name="Normal 41 2 4 9" xfId="17064" xr:uid="{00000000-0005-0000-0000-0000A8420000}"/>
    <cellStyle name="Normal 41 2 5" xfId="2109" xr:uid="{00000000-0005-0000-0000-00003D080000}"/>
    <cellStyle name="Normal 41 2 5 2" xfId="2950" xr:uid="{00000000-0005-0000-0000-0000860B0000}"/>
    <cellStyle name="Normal 41 2 5 2 2" xfId="4640" xr:uid="{00000000-0005-0000-0000-000020120000}"/>
    <cellStyle name="Normal 41 2 5 2 2 2" xfId="14713" xr:uid="{00000000-0005-0000-0000-000079390000}"/>
    <cellStyle name="Normal 41 2 5 2 2 2 3" xfId="29811" xr:uid="{00000000-0005-0000-0000-000073740000}"/>
    <cellStyle name="Normal 41 2 5 2 2 3" xfId="9693" xr:uid="{00000000-0005-0000-0000-0000DD250000}"/>
    <cellStyle name="Normal 41 2 5 2 2 3 3" xfId="24794" xr:uid="{00000000-0005-0000-0000-0000DA600000}"/>
    <cellStyle name="Normal 41 2 5 2 2 5" xfId="19781" xr:uid="{00000000-0005-0000-0000-0000454D0000}"/>
    <cellStyle name="Normal 41 2 5 2 3" xfId="6332" xr:uid="{00000000-0005-0000-0000-0000BC180000}"/>
    <cellStyle name="Normal 41 2 5 2 3 2" xfId="16384" xr:uid="{00000000-0005-0000-0000-000000400000}"/>
    <cellStyle name="Normal 41 2 5 2 3 3" xfId="11364" xr:uid="{00000000-0005-0000-0000-0000642C0000}"/>
    <cellStyle name="Normal 41 2 5 2 3 3 3" xfId="26465" xr:uid="{00000000-0005-0000-0000-000061670000}"/>
    <cellStyle name="Normal 41 2 5 2 3 5" xfId="21452" xr:uid="{00000000-0005-0000-0000-0000CC530000}"/>
    <cellStyle name="Normal 41 2 5 2 4" xfId="13042" xr:uid="{00000000-0005-0000-0000-0000F2320000}"/>
    <cellStyle name="Normal 41 2 5 2 4 3" xfId="28140" xr:uid="{00000000-0005-0000-0000-0000EC6D0000}"/>
    <cellStyle name="Normal 41 2 5 2 5" xfId="8021" xr:uid="{00000000-0005-0000-0000-0000551F0000}"/>
    <cellStyle name="Normal 41 2 5 2 5 3" xfId="23123" xr:uid="{00000000-0005-0000-0000-0000535A0000}"/>
    <cellStyle name="Normal 41 2 5 2 7" xfId="18110" xr:uid="{00000000-0005-0000-0000-0000BE460000}"/>
    <cellStyle name="Normal 41 2 5 3" xfId="3803" xr:uid="{00000000-0005-0000-0000-0000DB0E0000}"/>
    <cellStyle name="Normal 41 2 5 3 2" xfId="13877" xr:uid="{00000000-0005-0000-0000-000035360000}"/>
    <cellStyle name="Normal 41 2 5 3 2 3" xfId="28975" xr:uid="{00000000-0005-0000-0000-00002F710000}"/>
    <cellStyle name="Normal 41 2 5 3 3" xfId="8857" xr:uid="{00000000-0005-0000-0000-000099220000}"/>
    <cellStyle name="Normal 41 2 5 3 3 3" xfId="23958" xr:uid="{00000000-0005-0000-0000-0000965D0000}"/>
    <cellStyle name="Normal 41 2 5 3 5" xfId="18945" xr:uid="{00000000-0005-0000-0000-0000014A0000}"/>
    <cellStyle name="Normal 41 2 5 4" xfId="5496" xr:uid="{00000000-0005-0000-0000-000078150000}"/>
    <cellStyle name="Normal 41 2 5 4 2" xfId="15548" xr:uid="{00000000-0005-0000-0000-0000BC3C0000}"/>
    <cellStyle name="Normal 41 2 5 4 2 3" xfId="30646" xr:uid="{00000000-0005-0000-0000-0000B6770000}"/>
    <cellStyle name="Normal 41 2 5 4 3" xfId="10528" xr:uid="{00000000-0005-0000-0000-000020290000}"/>
    <cellStyle name="Normal 41 2 5 4 3 3" xfId="25629" xr:uid="{00000000-0005-0000-0000-00001D640000}"/>
    <cellStyle name="Normal 41 2 5 4 5" xfId="20616" xr:uid="{00000000-0005-0000-0000-000088500000}"/>
    <cellStyle name="Normal 41 2 5 5" xfId="12206" xr:uid="{00000000-0005-0000-0000-0000AE2F0000}"/>
    <cellStyle name="Normal 41 2 5 5 3" xfId="27304" xr:uid="{00000000-0005-0000-0000-0000A86A0000}"/>
    <cellStyle name="Normal 41 2 5 6" xfId="7185" xr:uid="{00000000-0005-0000-0000-0000111C0000}"/>
    <cellStyle name="Normal 41 2 5 6 3" xfId="22287" xr:uid="{00000000-0005-0000-0000-00000F570000}"/>
    <cellStyle name="Normal 41 2 5 8" xfId="17274" xr:uid="{00000000-0005-0000-0000-00007A430000}"/>
    <cellStyle name="Normal 41 2 6" xfId="2530" xr:uid="{00000000-0005-0000-0000-0000E2090000}"/>
    <cellStyle name="Normal 41 2 6 2" xfId="4222" xr:uid="{00000000-0005-0000-0000-00007E100000}"/>
    <cellStyle name="Normal 41 2 6 2 2" xfId="14295" xr:uid="{00000000-0005-0000-0000-0000D7370000}"/>
    <cellStyle name="Normal 41 2 6 2 2 3" xfId="29393" xr:uid="{00000000-0005-0000-0000-0000D1720000}"/>
    <cellStyle name="Normal 41 2 6 2 3" xfId="9275" xr:uid="{00000000-0005-0000-0000-00003B240000}"/>
    <cellStyle name="Normal 41 2 6 2 3 3" xfId="24376" xr:uid="{00000000-0005-0000-0000-0000385F0000}"/>
    <cellStyle name="Normal 41 2 6 2 5" xfId="19363" xr:uid="{00000000-0005-0000-0000-0000A34B0000}"/>
    <cellStyle name="Normal 41 2 6 3" xfId="5914" xr:uid="{00000000-0005-0000-0000-00001A170000}"/>
    <cellStyle name="Normal 41 2 6 3 2" xfId="15966" xr:uid="{00000000-0005-0000-0000-00005E3E0000}"/>
    <cellStyle name="Normal 41 2 6 3 3" xfId="10946" xr:uid="{00000000-0005-0000-0000-0000C22A0000}"/>
    <cellStyle name="Normal 41 2 6 3 3 3" xfId="26047" xr:uid="{00000000-0005-0000-0000-0000BF650000}"/>
    <cellStyle name="Normal 41 2 6 3 5" xfId="21034" xr:uid="{00000000-0005-0000-0000-00002A520000}"/>
    <cellStyle name="Normal 41 2 6 4" xfId="12624" xr:uid="{00000000-0005-0000-0000-000050310000}"/>
    <cellStyle name="Normal 41 2 6 4 3" xfId="27722" xr:uid="{00000000-0005-0000-0000-00004A6C0000}"/>
    <cellStyle name="Normal 41 2 6 5" xfId="7603" xr:uid="{00000000-0005-0000-0000-0000B31D0000}"/>
    <cellStyle name="Normal 41 2 6 5 3" xfId="22705" xr:uid="{00000000-0005-0000-0000-0000B1580000}"/>
    <cellStyle name="Normal 41 2 6 7" xfId="17692" xr:uid="{00000000-0005-0000-0000-00001C450000}"/>
    <cellStyle name="Normal 41 2 7" xfId="3381" xr:uid="{00000000-0005-0000-0000-0000350D0000}"/>
    <cellStyle name="Normal 41 2 7 2" xfId="13459" xr:uid="{00000000-0005-0000-0000-000093340000}"/>
    <cellStyle name="Normal 41 2 7 2 3" xfId="28557" xr:uid="{00000000-0005-0000-0000-00008D6F0000}"/>
    <cellStyle name="Normal 41 2 7 3" xfId="8439" xr:uid="{00000000-0005-0000-0000-0000F7200000}"/>
    <cellStyle name="Normal 41 2 7 3 3" xfId="23540" xr:uid="{00000000-0005-0000-0000-0000F45B0000}"/>
    <cellStyle name="Normal 41 2 7 5" xfId="18527" xr:uid="{00000000-0005-0000-0000-00005F480000}"/>
    <cellStyle name="Normal 41 2 8" xfId="5075" xr:uid="{00000000-0005-0000-0000-0000D3130000}"/>
    <cellStyle name="Normal 41 2 8 2" xfId="15130" xr:uid="{00000000-0005-0000-0000-00001A3B0000}"/>
    <cellStyle name="Normal 41 2 8 2 3" xfId="30228" xr:uid="{00000000-0005-0000-0000-000014760000}"/>
    <cellStyle name="Normal 41 2 8 3" xfId="10110" xr:uid="{00000000-0005-0000-0000-00007E270000}"/>
    <cellStyle name="Normal 41 2 8 3 3" xfId="25211" xr:uid="{00000000-0005-0000-0000-00007B620000}"/>
    <cellStyle name="Normal 41 2 8 5" xfId="20198" xr:uid="{00000000-0005-0000-0000-0000E64E0000}"/>
    <cellStyle name="Normal 41 2 9" xfId="11786" xr:uid="{00000000-0005-0000-0000-00000A2E0000}"/>
    <cellStyle name="Normal 41 2 9 3" xfId="26886" xr:uid="{00000000-0005-0000-0000-000006690000}"/>
    <cellStyle name="Normal 42" xfId="968" xr:uid="{00000000-0005-0000-0000-0000C8030000}"/>
    <cellStyle name="Normal 42 2" xfId="1442" xr:uid="{00000000-0005-0000-0000-0000A2050000}"/>
    <cellStyle name="Normal 42 2 10" xfId="6766" xr:uid="{00000000-0005-0000-0000-00006E1A0000}"/>
    <cellStyle name="Normal 42 2 10 3" xfId="21870" xr:uid="{00000000-0005-0000-0000-00006E550000}"/>
    <cellStyle name="Normal 42 2 12" xfId="16855" xr:uid="{00000000-0005-0000-0000-0000D7410000}"/>
    <cellStyle name="Normal 42 2 2" xfId="1730" xr:uid="{00000000-0005-0000-0000-0000C2060000}"/>
    <cellStyle name="Normal 42 2 2 11" xfId="16909" xr:uid="{00000000-0005-0000-0000-00000D420000}"/>
    <cellStyle name="Normal 42 2 2 2" xfId="1838" xr:uid="{00000000-0005-0000-0000-00002E070000}"/>
    <cellStyle name="Normal 42 2 2 2 10" xfId="17013" xr:uid="{00000000-0005-0000-0000-000075420000}"/>
    <cellStyle name="Normal 42 2 2 2 2" xfId="2055" xr:uid="{00000000-0005-0000-0000-000007080000}"/>
    <cellStyle name="Normal 42 2 2 2 2 2" xfId="2476" xr:uid="{00000000-0005-0000-0000-0000AC090000}"/>
    <cellStyle name="Normal 42 2 2 2 2 2 2" xfId="3315" xr:uid="{00000000-0005-0000-0000-0000F30C0000}"/>
    <cellStyle name="Normal 42 2 2 2 2 2 2 2" xfId="5005" xr:uid="{00000000-0005-0000-0000-00008D130000}"/>
    <cellStyle name="Normal 42 2 2 2 2 2 2 2 2" xfId="15078" xr:uid="{00000000-0005-0000-0000-0000E63A0000}"/>
    <cellStyle name="Normal 42 2 2 2 2 2 2 2 2 3" xfId="30176" xr:uid="{00000000-0005-0000-0000-0000E0750000}"/>
    <cellStyle name="Normal 42 2 2 2 2 2 2 2 3" xfId="10058" xr:uid="{00000000-0005-0000-0000-00004A270000}"/>
    <cellStyle name="Normal 42 2 2 2 2 2 2 2 3 3" xfId="25159" xr:uid="{00000000-0005-0000-0000-000047620000}"/>
    <cellStyle name="Normal 42 2 2 2 2 2 2 2 5" xfId="20146" xr:uid="{00000000-0005-0000-0000-0000B24E0000}"/>
    <cellStyle name="Normal 42 2 2 2 2 2 2 3" xfId="6697" xr:uid="{00000000-0005-0000-0000-0000291A0000}"/>
    <cellStyle name="Normal 42 2 2 2 2 2 2 3 2" xfId="16749" xr:uid="{00000000-0005-0000-0000-00006D410000}"/>
    <cellStyle name="Normal 42 2 2 2 2 2 2 3 3" xfId="11729" xr:uid="{00000000-0005-0000-0000-0000D12D0000}"/>
    <cellStyle name="Normal 42 2 2 2 2 2 2 3 3 3" xfId="26830" xr:uid="{00000000-0005-0000-0000-0000CE680000}"/>
    <cellStyle name="Normal 42 2 2 2 2 2 2 3 5" xfId="21817" xr:uid="{00000000-0005-0000-0000-000039550000}"/>
    <cellStyle name="Normal 42 2 2 2 2 2 2 4" xfId="13407" xr:uid="{00000000-0005-0000-0000-00005F340000}"/>
    <cellStyle name="Normal 42 2 2 2 2 2 2 4 3" xfId="28505" xr:uid="{00000000-0005-0000-0000-0000596F0000}"/>
    <cellStyle name="Normal 42 2 2 2 2 2 2 5" xfId="8386" xr:uid="{00000000-0005-0000-0000-0000C2200000}"/>
    <cellStyle name="Normal 42 2 2 2 2 2 2 5 3" xfId="23488" xr:uid="{00000000-0005-0000-0000-0000C05B0000}"/>
    <cellStyle name="Normal 42 2 2 2 2 2 2 7" xfId="18475" xr:uid="{00000000-0005-0000-0000-00002B480000}"/>
    <cellStyle name="Normal 42 2 2 2 2 2 3" xfId="4168" xr:uid="{00000000-0005-0000-0000-000048100000}"/>
    <cellStyle name="Normal 42 2 2 2 2 2 3 2" xfId="14242" xr:uid="{00000000-0005-0000-0000-0000A2370000}"/>
    <cellStyle name="Normal 42 2 2 2 2 2 3 2 3" xfId="29340" xr:uid="{00000000-0005-0000-0000-00009C720000}"/>
    <cellStyle name="Normal 42 2 2 2 2 2 3 3" xfId="9222" xr:uid="{00000000-0005-0000-0000-000006240000}"/>
    <cellStyle name="Normal 42 2 2 2 2 2 3 3 3" xfId="24323" xr:uid="{00000000-0005-0000-0000-0000035F0000}"/>
    <cellStyle name="Normal 42 2 2 2 2 2 3 5" xfId="19310" xr:uid="{00000000-0005-0000-0000-00006E4B0000}"/>
    <cellStyle name="Normal 42 2 2 2 2 2 4" xfId="5861" xr:uid="{00000000-0005-0000-0000-0000E5160000}"/>
    <cellStyle name="Normal 42 2 2 2 2 2 4 2" xfId="15913" xr:uid="{00000000-0005-0000-0000-0000293E0000}"/>
    <cellStyle name="Normal 42 2 2 2 2 2 4 3" xfId="10893" xr:uid="{00000000-0005-0000-0000-00008D2A0000}"/>
    <cellStyle name="Normal 42 2 2 2 2 2 4 3 3" xfId="25994" xr:uid="{00000000-0005-0000-0000-00008A650000}"/>
    <cellStyle name="Normal 42 2 2 2 2 2 4 5" xfId="20981" xr:uid="{00000000-0005-0000-0000-0000F5510000}"/>
    <cellStyle name="Normal 42 2 2 2 2 2 5" xfId="12571" xr:uid="{00000000-0005-0000-0000-00001B310000}"/>
    <cellStyle name="Normal 42 2 2 2 2 2 5 3" xfId="27669" xr:uid="{00000000-0005-0000-0000-0000156C0000}"/>
    <cellStyle name="Normal 42 2 2 2 2 2 6" xfId="7550" xr:uid="{00000000-0005-0000-0000-00007E1D0000}"/>
    <cellStyle name="Normal 42 2 2 2 2 2 6 3" xfId="22652" xr:uid="{00000000-0005-0000-0000-00007C580000}"/>
    <cellStyle name="Normal 42 2 2 2 2 2 8" xfId="17639" xr:uid="{00000000-0005-0000-0000-0000E7440000}"/>
    <cellStyle name="Normal 42 2 2 2 2 3" xfId="2897" xr:uid="{00000000-0005-0000-0000-0000510B0000}"/>
    <cellStyle name="Normal 42 2 2 2 2 3 2" xfId="4587" xr:uid="{00000000-0005-0000-0000-0000EB110000}"/>
    <cellStyle name="Normal 42 2 2 2 2 3 2 2" xfId="14660" xr:uid="{00000000-0005-0000-0000-000044390000}"/>
    <cellStyle name="Normal 42 2 2 2 2 3 2 2 3" xfId="29758" xr:uid="{00000000-0005-0000-0000-00003E740000}"/>
    <cellStyle name="Normal 42 2 2 2 2 3 2 3" xfId="9640" xr:uid="{00000000-0005-0000-0000-0000A8250000}"/>
    <cellStyle name="Normal 42 2 2 2 2 3 2 3 3" xfId="24741" xr:uid="{00000000-0005-0000-0000-0000A5600000}"/>
    <cellStyle name="Normal 42 2 2 2 2 3 2 5" xfId="19728" xr:uid="{00000000-0005-0000-0000-0000104D0000}"/>
    <cellStyle name="Normal 42 2 2 2 2 3 3" xfId="6279" xr:uid="{00000000-0005-0000-0000-000087180000}"/>
    <cellStyle name="Normal 42 2 2 2 2 3 3 2" xfId="16331" xr:uid="{00000000-0005-0000-0000-0000CB3F0000}"/>
    <cellStyle name="Normal 42 2 2 2 2 3 3 3" xfId="11311" xr:uid="{00000000-0005-0000-0000-00002F2C0000}"/>
    <cellStyle name="Normal 42 2 2 2 2 3 3 3 3" xfId="26412" xr:uid="{00000000-0005-0000-0000-00002C670000}"/>
    <cellStyle name="Normal 42 2 2 2 2 3 3 5" xfId="21399" xr:uid="{00000000-0005-0000-0000-000097530000}"/>
    <cellStyle name="Normal 42 2 2 2 2 3 4" xfId="12989" xr:uid="{00000000-0005-0000-0000-0000BD320000}"/>
    <cellStyle name="Normal 42 2 2 2 2 3 4 3" xfId="28087" xr:uid="{00000000-0005-0000-0000-0000B76D0000}"/>
    <cellStyle name="Normal 42 2 2 2 2 3 5" xfId="7968" xr:uid="{00000000-0005-0000-0000-0000201F0000}"/>
    <cellStyle name="Normal 42 2 2 2 2 3 5 3" xfId="23070" xr:uid="{00000000-0005-0000-0000-00001E5A0000}"/>
    <cellStyle name="Normal 42 2 2 2 2 3 7" xfId="18057" xr:uid="{00000000-0005-0000-0000-000089460000}"/>
    <cellStyle name="Normal 42 2 2 2 2 4" xfId="3750" xr:uid="{00000000-0005-0000-0000-0000A60E0000}"/>
    <cellStyle name="Normal 42 2 2 2 2 4 2" xfId="13824" xr:uid="{00000000-0005-0000-0000-000000360000}"/>
    <cellStyle name="Normal 42 2 2 2 2 4 2 3" xfId="28922" xr:uid="{00000000-0005-0000-0000-0000FA700000}"/>
    <cellStyle name="Normal 42 2 2 2 2 4 3" xfId="8804" xr:uid="{00000000-0005-0000-0000-000064220000}"/>
    <cellStyle name="Normal 42 2 2 2 2 4 3 3" xfId="23905" xr:uid="{00000000-0005-0000-0000-0000615D0000}"/>
    <cellStyle name="Normal 42 2 2 2 2 4 5" xfId="18892" xr:uid="{00000000-0005-0000-0000-0000CC490000}"/>
    <cellStyle name="Normal 42 2 2 2 2 5" xfId="5443" xr:uid="{00000000-0005-0000-0000-000043150000}"/>
    <cellStyle name="Normal 42 2 2 2 2 5 2" xfId="15495" xr:uid="{00000000-0005-0000-0000-0000873C0000}"/>
    <cellStyle name="Normal 42 2 2 2 2 5 2 3" xfId="30593" xr:uid="{00000000-0005-0000-0000-000081770000}"/>
    <cellStyle name="Normal 42 2 2 2 2 5 3" xfId="10475" xr:uid="{00000000-0005-0000-0000-0000EB280000}"/>
    <cellStyle name="Normal 42 2 2 2 2 5 3 3" xfId="25576" xr:uid="{00000000-0005-0000-0000-0000E8630000}"/>
    <cellStyle name="Normal 42 2 2 2 2 5 5" xfId="20563" xr:uid="{00000000-0005-0000-0000-000053500000}"/>
    <cellStyle name="Normal 42 2 2 2 2 6" xfId="12153" xr:uid="{00000000-0005-0000-0000-0000792F0000}"/>
    <cellStyle name="Normal 42 2 2 2 2 6 3" xfId="27251" xr:uid="{00000000-0005-0000-0000-0000736A0000}"/>
    <cellStyle name="Normal 42 2 2 2 2 7" xfId="7132" xr:uid="{00000000-0005-0000-0000-0000DC1B0000}"/>
    <cellStyle name="Normal 42 2 2 2 2 7 3" xfId="22234" xr:uid="{00000000-0005-0000-0000-0000DA560000}"/>
    <cellStyle name="Normal 42 2 2 2 2 9" xfId="17221" xr:uid="{00000000-0005-0000-0000-000045430000}"/>
    <cellStyle name="Normal 42 2 2 2 3" xfId="2268" xr:uid="{00000000-0005-0000-0000-0000DC080000}"/>
    <cellStyle name="Normal 42 2 2 2 3 2" xfId="3107" xr:uid="{00000000-0005-0000-0000-0000230C0000}"/>
    <cellStyle name="Normal 42 2 2 2 3 2 2" xfId="4797" xr:uid="{00000000-0005-0000-0000-0000BD120000}"/>
    <cellStyle name="Normal 42 2 2 2 3 2 2 2" xfId="14870" xr:uid="{00000000-0005-0000-0000-0000163A0000}"/>
    <cellStyle name="Normal 42 2 2 2 3 2 2 2 3" xfId="29968" xr:uid="{00000000-0005-0000-0000-000010750000}"/>
    <cellStyle name="Normal 42 2 2 2 3 2 2 3" xfId="9850" xr:uid="{00000000-0005-0000-0000-00007A260000}"/>
    <cellStyle name="Normal 42 2 2 2 3 2 2 3 3" xfId="24951" xr:uid="{00000000-0005-0000-0000-000077610000}"/>
    <cellStyle name="Normal 42 2 2 2 3 2 2 5" xfId="19938" xr:uid="{00000000-0005-0000-0000-0000E24D0000}"/>
    <cellStyle name="Normal 42 2 2 2 3 2 3" xfId="6489" xr:uid="{00000000-0005-0000-0000-000059190000}"/>
    <cellStyle name="Normal 42 2 2 2 3 2 3 2" xfId="16541" xr:uid="{00000000-0005-0000-0000-00009D400000}"/>
    <cellStyle name="Normal 42 2 2 2 3 2 3 3" xfId="11521" xr:uid="{00000000-0005-0000-0000-0000012D0000}"/>
    <cellStyle name="Normal 42 2 2 2 3 2 3 3 3" xfId="26622" xr:uid="{00000000-0005-0000-0000-0000FE670000}"/>
    <cellStyle name="Normal 42 2 2 2 3 2 3 5" xfId="21609" xr:uid="{00000000-0005-0000-0000-000069540000}"/>
    <cellStyle name="Normal 42 2 2 2 3 2 4" xfId="13199" xr:uid="{00000000-0005-0000-0000-00008F330000}"/>
    <cellStyle name="Normal 42 2 2 2 3 2 4 3" xfId="28297" xr:uid="{00000000-0005-0000-0000-0000896E0000}"/>
    <cellStyle name="Normal 42 2 2 2 3 2 5" xfId="8178" xr:uid="{00000000-0005-0000-0000-0000F21F0000}"/>
    <cellStyle name="Normal 42 2 2 2 3 2 5 3" xfId="23280" xr:uid="{00000000-0005-0000-0000-0000F05A0000}"/>
    <cellStyle name="Normal 42 2 2 2 3 2 7" xfId="18267" xr:uid="{00000000-0005-0000-0000-00005B470000}"/>
    <cellStyle name="Normal 42 2 2 2 3 3" xfId="3960" xr:uid="{00000000-0005-0000-0000-0000780F0000}"/>
    <cellStyle name="Normal 42 2 2 2 3 3 2" xfId="14034" xr:uid="{00000000-0005-0000-0000-0000D2360000}"/>
    <cellStyle name="Normal 42 2 2 2 3 3 2 3" xfId="29132" xr:uid="{00000000-0005-0000-0000-0000CC710000}"/>
    <cellStyle name="Normal 42 2 2 2 3 3 3" xfId="9014" xr:uid="{00000000-0005-0000-0000-000036230000}"/>
    <cellStyle name="Normal 42 2 2 2 3 3 3 3" xfId="24115" xr:uid="{00000000-0005-0000-0000-0000335E0000}"/>
    <cellStyle name="Normal 42 2 2 2 3 3 5" xfId="19102" xr:uid="{00000000-0005-0000-0000-00009E4A0000}"/>
    <cellStyle name="Normal 42 2 2 2 3 4" xfId="5653" xr:uid="{00000000-0005-0000-0000-000015160000}"/>
    <cellStyle name="Normal 42 2 2 2 3 4 2" xfId="15705" xr:uid="{00000000-0005-0000-0000-0000593D0000}"/>
    <cellStyle name="Normal 42 2 2 2 3 4 2 3" xfId="30803" xr:uid="{00000000-0005-0000-0000-000053780000}"/>
    <cellStyle name="Normal 42 2 2 2 3 4 3" xfId="10685" xr:uid="{00000000-0005-0000-0000-0000BD290000}"/>
    <cellStyle name="Normal 42 2 2 2 3 4 3 3" xfId="25786" xr:uid="{00000000-0005-0000-0000-0000BA640000}"/>
    <cellStyle name="Normal 42 2 2 2 3 4 5" xfId="20773" xr:uid="{00000000-0005-0000-0000-000025510000}"/>
    <cellStyle name="Normal 42 2 2 2 3 5" xfId="12363" xr:uid="{00000000-0005-0000-0000-00004B300000}"/>
    <cellStyle name="Normal 42 2 2 2 3 5 3" xfId="27461" xr:uid="{00000000-0005-0000-0000-0000456B0000}"/>
    <cellStyle name="Normal 42 2 2 2 3 6" xfId="7342" xr:uid="{00000000-0005-0000-0000-0000AE1C0000}"/>
    <cellStyle name="Normal 42 2 2 2 3 6 3" xfId="22444" xr:uid="{00000000-0005-0000-0000-0000AC570000}"/>
    <cellStyle name="Normal 42 2 2 2 3 8" xfId="17431" xr:uid="{00000000-0005-0000-0000-000017440000}"/>
    <cellStyle name="Normal 42 2 2 2 4" xfId="2689" xr:uid="{00000000-0005-0000-0000-0000810A0000}"/>
    <cellStyle name="Normal 42 2 2 2 4 2" xfId="4379" xr:uid="{00000000-0005-0000-0000-00001B110000}"/>
    <cellStyle name="Normal 42 2 2 2 4 2 2" xfId="14452" xr:uid="{00000000-0005-0000-0000-000074380000}"/>
    <cellStyle name="Normal 42 2 2 2 4 2 2 3" xfId="29550" xr:uid="{00000000-0005-0000-0000-00006E730000}"/>
    <cellStyle name="Normal 42 2 2 2 4 2 3" xfId="9432" xr:uid="{00000000-0005-0000-0000-0000D8240000}"/>
    <cellStyle name="Normal 42 2 2 2 4 2 3 3" xfId="24533" xr:uid="{00000000-0005-0000-0000-0000D55F0000}"/>
    <cellStyle name="Normal 42 2 2 2 4 2 5" xfId="19520" xr:uid="{00000000-0005-0000-0000-0000404C0000}"/>
    <cellStyle name="Normal 42 2 2 2 4 3" xfId="6071" xr:uid="{00000000-0005-0000-0000-0000B7170000}"/>
    <cellStyle name="Normal 42 2 2 2 4 3 2" xfId="16123" xr:uid="{00000000-0005-0000-0000-0000FB3E0000}"/>
    <cellStyle name="Normal 42 2 2 2 4 3 3" xfId="11103" xr:uid="{00000000-0005-0000-0000-00005F2B0000}"/>
    <cellStyle name="Normal 42 2 2 2 4 3 3 3" xfId="26204" xr:uid="{00000000-0005-0000-0000-00005C660000}"/>
    <cellStyle name="Normal 42 2 2 2 4 3 5" xfId="21191" xr:uid="{00000000-0005-0000-0000-0000C7520000}"/>
    <cellStyle name="Normal 42 2 2 2 4 4" xfId="12781" xr:uid="{00000000-0005-0000-0000-0000ED310000}"/>
    <cellStyle name="Normal 42 2 2 2 4 4 3" xfId="27879" xr:uid="{00000000-0005-0000-0000-0000E76C0000}"/>
    <cellStyle name="Normal 42 2 2 2 4 5" xfId="7760" xr:uid="{00000000-0005-0000-0000-0000501E0000}"/>
    <cellStyle name="Normal 42 2 2 2 4 5 3" xfId="22862" xr:uid="{00000000-0005-0000-0000-00004E590000}"/>
    <cellStyle name="Normal 42 2 2 2 4 7" xfId="17849" xr:uid="{00000000-0005-0000-0000-0000B9450000}"/>
    <cellStyle name="Normal 42 2 2 2 5" xfId="3542" xr:uid="{00000000-0005-0000-0000-0000D60D0000}"/>
    <cellStyle name="Normal 42 2 2 2 5 2" xfId="13616" xr:uid="{00000000-0005-0000-0000-000030350000}"/>
    <cellStyle name="Normal 42 2 2 2 5 2 3" xfId="28714" xr:uid="{00000000-0005-0000-0000-00002A700000}"/>
    <cellStyle name="Normal 42 2 2 2 5 3" xfId="8596" xr:uid="{00000000-0005-0000-0000-000094210000}"/>
    <cellStyle name="Normal 42 2 2 2 5 3 3" xfId="23697" xr:uid="{00000000-0005-0000-0000-0000915C0000}"/>
    <cellStyle name="Normal 42 2 2 2 5 5" xfId="18684" xr:uid="{00000000-0005-0000-0000-0000FC480000}"/>
    <cellStyle name="Normal 42 2 2 2 6" xfId="5235" xr:uid="{00000000-0005-0000-0000-000073140000}"/>
    <cellStyle name="Normal 42 2 2 2 6 2" xfId="15287" xr:uid="{00000000-0005-0000-0000-0000B73B0000}"/>
    <cellStyle name="Normal 42 2 2 2 6 2 3" xfId="30385" xr:uid="{00000000-0005-0000-0000-0000B1760000}"/>
    <cellStyle name="Normal 42 2 2 2 6 3" xfId="10267" xr:uid="{00000000-0005-0000-0000-00001B280000}"/>
    <cellStyle name="Normal 42 2 2 2 6 3 3" xfId="25368" xr:uid="{00000000-0005-0000-0000-000018630000}"/>
    <cellStyle name="Normal 42 2 2 2 6 5" xfId="20355" xr:uid="{00000000-0005-0000-0000-0000834F0000}"/>
    <cellStyle name="Normal 42 2 2 2 7" xfId="11945" xr:uid="{00000000-0005-0000-0000-0000A92E0000}"/>
    <cellStyle name="Normal 42 2 2 2 7 3" xfId="27043" xr:uid="{00000000-0005-0000-0000-0000A3690000}"/>
    <cellStyle name="Normal 42 2 2 2 8" xfId="6924" xr:uid="{00000000-0005-0000-0000-00000C1B0000}"/>
    <cellStyle name="Normal 42 2 2 2 8 3" xfId="22026" xr:uid="{00000000-0005-0000-0000-00000A560000}"/>
    <cellStyle name="Normal 42 2 2 3" xfId="1951" xr:uid="{00000000-0005-0000-0000-00009F070000}"/>
    <cellStyle name="Normal 42 2 2 3 2" xfId="2372" xr:uid="{00000000-0005-0000-0000-000044090000}"/>
    <cellStyle name="Normal 42 2 2 3 2 2" xfId="3211" xr:uid="{00000000-0005-0000-0000-00008B0C0000}"/>
    <cellStyle name="Normal 42 2 2 3 2 2 2" xfId="4901" xr:uid="{00000000-0005-0000-0000-000025130000}"/>
    <cellStyle name="Normal 42 2 2 3 2 2 2 2" xfId="14974" xr:uid="{00000000-0005-0000-0000-00007E3A0000}"/>
    <cellStyle name="Normal 42 2 2 3 2 2 2 2 3" xfId="30072" xr:uid="{00000000-0005-0000-0000-000078750000}"/>
    <cellStyle name="Normal 42 2 2 3 2 2 2 3" xfId="9954" xr:uid="{00000000-0005-0000-0000-0000E2260000}"/>
    <cellStyle name="Normal 42 2 2 3 2 2 2 3 3" xfId="25055" xr:uid="{00000000-0005-0000-0000-0000DF610000}"/>
    <cellStyle name="Normal 42 2 2 3 2 2 2 5" xfId="20042" xr:uid="{00000000-0005-0000-0000-00004A4E0000}"/>
    <cellStyle name="Normal 42 2 2 3 2 2 3" xfId="6593" xr:uid="{00000000-0005-0000-0000-0000C1190000}"/>
    <cellStyle name="Normal 42 2 2 3 2 2 3 2" xfId="16645" xr:uid="{00000000-0005-0000-0000-000005410000}"/>
    <cellStyle name="Normal 42 2 2 3 2 2 3 3" xfId="11625" xr:uid="{00000000-0005-0000-0000-0000692D0000}"/>
    <cellStyle name="Normal 42 2 2 3 2 2 3 3 3" xfId="26726" xr:uid="{00000000-0005-0000-0000-000066680000}"/>
    <cellStyle name="Normal 42 2 2 3 2 2 3 5" xfId="21713" xr:uid="{00000000-0005-0000-0000-0000D1540000}"/>
    <cellStyle name="Normal 42 2 2 3 2 2 4" xfId="13303" xr:uid="{00000000-0005-0000-0000-0000F7330000}"/>
    <cellStyle name="Normal 42 2 2 3 2 2 4 3" xfId="28401" xr:uid="{00000000-0005-0000-0000-0000F16E0000}"/>
    <cellStyle name="Normal 42 2 2 3 2 2 5" xfId="8282" xr:uid="{00000000-0005-0000-0000-00005A200000}"/>
    <cellStyle name="Normal 42 2 2 3 2 2 5 3" xfId="23384" xr:uid="{00000000-0005-0000-0000-0000585B0000}"/>
    <cellStyle name="Normal 42 2 2 3 2 2 7" xfId="18371" xr:uid="{00000000-0005-0000-0000-0000C3470000}"/>
    <cellStyle name="Normal 42 2 2 3 2 3" xfId="4064" xr:uid="{00000000-0005-0000-0000-0000E00F0000}"/>
    <cellStyle name="Normal 42 2 2 3 2 3 2" xfId="14138" xr:uid="{00000000-0005-0000-0000-00003A370000}"/>
    <cellStyle name="Normal 42 2 2 3 2 3 2 3" xfId="29236" xr:uid="{00000000-0005-0000-0000-000034720000}"/>
    <cellStyle name="Normal 42 2 2 3 2 3 3" xfId="9118" xr:uid="{00000000-0005-0000-0000-00009E230000}"/>
    <cellStyle name="Normal 42 2 2 3 2 3 3 3" xfId="24219" xr:uid="{00000000-0005-0000-0000-00009B5E0000}"/>
    <cellStyle name="Normal 42 2 2 3 2 3 5" xfId="19206" xr:uid="{00000000-0005-0000-0000-0000064B0000}"/>
    <cellStyle name="Normal 42 2 2 3 2 4" xfId="5757" xr:uid="{00000000-0005-0000-0000-00007D160000}"/>
    <cellStyle name="Normal 42 2 2 3 2 4 2" xfId="15809" xr:uid="{00000000-0005-0000-0000-0000C13D0000}"/>
    <cellStyle name="Normal 42 2 2 3 2 4 2 3" xfId="30907" xr:uid="{00000000-0005-0000-0000-0000BB780000}"/>
    <cellStyle name="Normal 42 2 2 3 2 4 3" xfId="10789" xr:uid="{00000000-0005-0000-0000-0000252A0000}"/>
    <cellStyle name="Normal 42 2 2 3 2 4 3 3" xfId="25890" xr:uid="{00000000-0005-0000-0000-000022650000}"/>
    <cellStyle name="Normal 42 2 2 3 2 4 5" xfId="20877" xr:uid="{00000000-0005-0000-0000-00008D510000}"/>
    <cellStyle name="Normal 42 2 2 3 2 5" xfId="12467" xr:uid="{00000000-0005-0000-0000-0000B3300000}"/>
    <cellStyle name="Normal 42 2 2 3 2 5 3" xfId="27565" xr:uid="{00000000-0005-0000-0000-0000AD6B0000}"/>
    <cellStyle name="Normal 42 2 2 3 2 6" xfId="7446" xr:uid="{00000000-0005-0000-0000-0000161D0000}"/>
    <cellStyle name="Normal 42 2 2 3 2 6 3" xfId="22548" xr:uid="{00000000-0005-0000-0000-000014580000}"/>
    <cellStyle name="Normal 42 2 2 3 2 8" xfId="17535" xr:uid="{00000000-0005-0000-0000-00007F440000}"/>
    <cellStyle name="Normal 42 2 2 3 3" xfId="2793" xr:uid="{00000000-0005-0000-0000-0000E90A0000}"/>
    <cellStyle name="Normal 42 2 2 3 3 2" xfId="4483" xr:uid="{00000000-0005-0000-0000-000083110000}"/>
    <cellStyle name="Normal 42 2 2 3 3 2 2" xfId="14556" xr:uid="{00000000-0005-0000-0000-0000DC380000}"/>
    <cellStyle name="Normal 42 2 2 3 3 2 2 3" xfId="29654" xr:uid="{00000000-0005-0000-0000-0000D6730000}"/>
    <cellStyle name="Normal 42 2 2 3 3 2 3" xfId="9536" xr:uid="{00000000-0005-0000-0000-000040250000}"/>
    <cellStyle name="Normal 42 2 2 3 3 2 3 3" xfId="24637" xr:uid="{00000000-0005-0000-0000-00003D600000}"/>
    <cellStyle name="Normal 42 2 2 3 3 2 5" xfId="19624" xr:uid="{00000000-0005-0000-0000-0000A84C0000}"/>
    <cellStyle name="Normal 42 2 2 3 3 3" xfId="6175" xr:uid="{00000000-0005-0000-0000-00001F180000}"/>
    <cellStyle name="Normal 42 2 2 3 3 3 2" xfId="16227" xr:uid="{00000000-0005-0000-0000-0000633F0000}"/>
    <cellStyle name="Normal 42 2 2 3 3 3 3" xfId="11207" xr:uid="{00000000-0005-0000-0000-0000C72B0000}"/>
    <cellStyle name="Normal 42 2 2 3 3 3 3 3" xfId="26308" xr:uid="{00000000-0005-0000-0000-0000C4660000}"/>
    <cellStyle name="Normal 42 2 2 3 3 3 5" xfId="21295" xr:uid="{00000000-0005-0000-0000-00002F530000}"/>
    <cellStyle name="Normal 42 2 2 3 3 4" xfId="12885" xr:uid="{00000000-0005-0000-0000-000055320000}"/>
    <cellStyle name="Normal 42 2 2 3 3 4 3" xfId="27983" xr:uid="{00000000-0005-0000-0000-00004F6D0000}"/>
    <cellStyle name="Normal 42 2 2 3 3 5" xfId="7864" xr:uid="{00000000-0005-0000-0000-0000B81E0000}"/>
    <cellStyle name="Normal 42 2 2 3 3 5 3" xfId="22966" xr:uid="{00000000-0005-0000-0000-0000B6590000}"/>
    <cellStyle name="Normal 42 2 2 3 3 7" xfId="17953" xr:uid="{00000000-0005-0000-0000-000021460000}"/>
    <cellStyle name="Normal 42 2 2 3 4" xfId="3646" xr:uid="{00000000-0005-0000-0000-00003E0E0000}"/>
    <cellStyle name="Normal 42 2 2 3 4 2" xfId="13720" xr:uid="{00000000-0005-0000-0000-000098350000}"/>
    <cellStyle name="Normal 42 2 2 3 4 2 3" xfId="28818" xr:uid="{00000000-0005-0000-0000-000092700000}"/>
    <cellStyle name="Normal 42 2 2 3 4 3" xfId="8700" xr:uid="{00000000-0005-0000-0000-0000FC210000}"/>
    <cellStyle name="Normal 42 2 2 3 4 3 3" xfId="23801" xr:uid="{00000000-0005-0000-0000-0000F95C0000}"/>
    <cellStyle name="Normal 42 2 2 3 4 5" xfId="18788" xr:uid="{00000000-0005-0000-0000-000064490000}"/>
    <cellStyle name="Normal 42 2 2 3 5" xfId="5339" xr:uid="{00000000-0005-0000-0000-0000DB140000}"/>
    <cellStyle name="Normal 42 2 2 3 5 2" xfId="15391" xr:uid="{00000000-0005-0000-0000-00001F3C0000}"/>
    <cellStyle name="Normal 42 2 2 3 5 2 3" xfId="30489" xr:uid="{00000000-0005-0000-0000-000019770000}"/>
    <cellStyle name="Normal 42 2 2 3 5 3" xfId="10371" xr:uid="{00000000-0005-0000-0000-000083280000}"/>
    <cellStyle name="Normal 42 2 2 3 5 3 3" xfId="25472" xr:uid="{00000000-0005-0000-0000-000080630000}"/>
    <cellStyle name="Normal 42 2 2 3 5 5" xfId="20459" xr:uid="{00000000-0005-0000-0000-0000EB4F0000}"/>
    <cellStyle name="Normal 42 2 2 3 6" xfId="12049" xr:uid="{00000000-0005-0000-0000-0000112F0000}"/>
    <cellStyle name="Normal 42 2 2 3 6 3" xfId="27147" xr:uid="{00000000-0005-0000-0000-00000B6A0000}"/>
    <cellStyle name="Normal 42 2 2 3 7" xfId="7028" xr:uid="{00000000-0005-0000-0000-0000741B0000}"/>
    <cellStyle name="Normal 42 2 2 3 7 3" xfId="22130" xr:uid="{00000000-0005-0000-0000-000072560000}"/>
    <cellStyle name="Normal 42 2 2 3 9" xfId="17117" xr:uid="{00000000-0005-0000-0000-0000DD420000}"/>
    <cellStyle name="Normal 42 2 2 4" xfId="2164" xr:uid="{00000000-0005-0000-0000-000074080000}"/>
    <cellStyle name="Normal 42 2 2 4 2" xfId="3003" xr:uid="{00000000-0005-0000-0000-0000BB0B0000}"/>
    <cellStyle name="Normal 42 2 2 4 2 2" xfId="4693" xr:uid="{00000000-0005-0000-0000-000055120000}"/>
    <cellStyle name="Normal 42 2 2 4 2 2 2" xfId="14766" xr:uid="{00000000-0005-0000-0000-0000AE390000}"/>
    <cellStyle name="Normal 42 2 2 4 2 2 2 3" xfId="29864" xr:uid="{00000000-0005-0000-0000-0000A8740000}"/>
    <cellStyle name="Normal 42 2 2 4 2 2 3" xfId="9746" xr:uid="{00000000-0005-0000-0000-000012260000}"/>
    <cellStyle name="Normal 42 2 2 4 2 2 3 3" xfId="24847" xr:uid="{00000000-0005-0000-0000-00000F610000}"/>
    <cellStyle name="Normal 42 2 2 4 2 2 5" xfId="19834" xr:uid="{00000000-0005-0000-0000-00007A4D0000}"/>
    <cellStyle name="Normal 42 2 2 4 2 3" xfId="6385" xr:uid="{00000000-0005-0000-0000-0000F1180000}"/>
    <cellStyle name="Normal 42 2 2 4 2 3 2" xfId="16437" xr:uid="{00000000-0005-0000-0000-000035400000}"/>
    <cellStyle name="Normal 42 2 2 4 2 3 3" xfId="11417" xr:uid="{00000000-0005-0000-0000-0000992C0000}"/>
    <cellStyle name="Normal 42 2 2 4 2 3 3 3" xfId="26518" xr:uid="{00000000-0005-0000-0000-000096670000}"/>
    <cellStyle name="Normal 42 2 2 4 2 3 5" xfId="21505" xr:uid="{00000000-0005-0000-0000-000001540000}"/>
    <cellStyle name="Normal 42 2 2 4 2 4" xfId="13095" xr:uid="{00000000-0005-0000-0000-000027330000}"/>
    <cellStyle name="Normal 42 2 2 4 2 4 3" xfId="28193" xr:uid="{00000000-0005-0000-0000-0000216E0000}"/>
    <cellStyle name="Normal 42 2 2 4 2 5" xfId="8074" xr:uid="{00000000-0005-0000-0000-00008A1F0000}"/>
    <cellStyle name="Normal 42 2 2 4 2 5 3" xfId="23176" xr:uid="{00000000-0005-0000-0000-0000885A0000}"/>
    <cellStyle name="Normal 42 2 2 4 2 7" xfId="18163" xr:uid="{00000000-0005-0000-0000-0000F3460000}"/>
    <cellStyle name="Normal 42 2 2 4 3" xfId="3856" xr:uid="{00000000-0005-0000-0000-0000100F0000}"/>
    <cellStyle name="Normal 42 2 2 4 3 2" xfId="13930" xr:uid="{00000000-0005-0000-0000-00006A360000}"/>
    <cellStyle name="Normal 42 2 2 4 3 2 3" xfId="29028" xr:uid="{00000000-0005-0000-0000-000064710000}"/>
    <cellStyle name="Normal 42 2 2 4 3 3" xfId="8910" xr:uid="{00000000-0005-0000-0000-0000CE220000}"/>
    <cellStyle name="Normal 42 2 2 4 3 3 3" xfId="24011" xr:uid="{00000000-0005-0000-0000-0000CB5D0000}"/>
    <cellStyle name="Normal 42 2 2 4 3 5" xfId="18998" xr:uid="{00000000-0005-0000-0000-0000364A0000}"/>
    <cellStyle name="Normal 42 2 2 4 4" xfId="5549" xr:uid="{00000000-0005-0000-0000-0000AD150000}"/>
    <cellStyle name="Normal 42 2 2 4 4 2" xfId="15601" xr:uid="{00000000-0005-0000-0000-0000F13C0000}"/>
    <cellStyle name="Normal 42 2 2 4 4 2 3" xfId="30699" xr:uid="{00000000-0005-0000-0000-0000EB770000}"/>
    <cellStyle name="Normal 42 2 2 4 4 3" xfId="10581" xr:uid="{00000000-0005-0000-0000-000055290000}"/>
    <cellStyle name="Normal 42 2 2 4 4 3 3" xfId="25682" xr:uid="{00000000-0005-0000-0000-000052640000}"/>
    <cellStyle name="Normal 42 2 2 4 4 5" xfId="20669" xr:uid="{00000000-0005-0000-0000-0000BD500000}"/>
    <cellStyle name="Normal 42 2 2 4 5" xfId="12259" xr:uid="{00000000-0005-0000-0000-0000E32F0000}"/>
    <cellStyle name="Normal 42 2 2 4 5 3" xfId="27357" xr:uid="{00000000-0005-0000-0000-0000DD6A0000}"/>
    <cellStyle name="Normal 42 2 2 4 6" xfId="7238" xr:uid="{00000000-0005-0000-0000-0000461C0000}"/>
    <cellStyle name="Normal 42 2 2 4 6 3" xfId="22340" xr:uid="{00000000-0005-0000-0000-000044570000}"/>
    <cellStyle name="Normal 42 2 2 4 8" xfId="17327" xr:uid="{00000000-0005-0000-0000-0000AF430000}"/>
    <cellStyle name="Normal 42 2 2 5" xfId="2585" xr:uid="{00000000-0005-0000-0000-0000190A0000}"/>
    <cellStyle name="Normal 42 2 2 5 2" xfId="4275" xr:uid="{00000000-0005-0000-0000-0000B3100000}"/>
    <cellStyle name="Normal 42 2 2 5 2 2" xfId="14348" xr:uid="{00000000-0005-0000-0000-00000C380000}"/>
    <cellStyle name="Normal 42 2 2 5 2 2 3" xfId="29446" xr:uid="{00000000-0005-0000-0000-000006730000}"/>
    <cellStyle name="Normal 42 2 2 5 2 3" xfId="9328" xr:uid="{00000000-0005-0000-0000-000070240000}"/>
    <cellStyle name="Normal 42 2 2 5 2 3 3" xfId="24429" xr:uid="{00000000-0005-0000-0000-00006D5F0000}"/>
    <cellStyle name="Normal 42 2 2 5 2 5" xfId="19416" xr:uid="{00000000-0005-0000-0000-0000D84B0000}"/>
    <cellStyle name="Normal 42 2 2 5 3" xfId="5967" xr:uid="{00000000-0005-0000-0000-00004F170000}"/>
    <cellStyle name="Normal 42 2 2 5 3 2" xfId="16019" xr:uid="{00000000-0005-0000-0000-0000933E0000}"/>
    <cellStyle name="Normal 42 2 2 5 3 3" xfId="10999" xr:uid="{00000000-0005-0000-0000-0000F72A0000}"/>
    <cellStyle name="Normal 42 2 2 5 3 3 3" xfId="26100" xr:uid="{00000000-0005-0000-0000-0000F4650000}"/>
    <cellStyle name="Normal 42 2 2 5 3 5" xfId="21087" xr:uid="{00000000-0005-0000-0000-00005F520000}"/>
    <cellStyle name="Normal 42 2 2 5 4" xfId="12677" xr:uid="{00000000-0005-0000-0000-000085310000}"/>
    <cellStyle name="Normal 42 2 2 5 4 3" xfId="27775" xr:uid="{00000000-0005-0000-0000-00007F6C0000}"/>
    <cellStyle name="Normal 42 2 2 5 5" xfId="7656" xr:uid="{00000000-0005-0000-0000-0000E81D0000}"/>
    <cellStyle name="Normal 42 2 2 5 5 3" xfId="22758" xr:uid="{00000000-0005-0000-0000-0000E6580000}"/>
    <cellStyle name="Normal 42 2 2 5 7" xfId="17745" xr:uid="{00000000-0005-0000-0000-000051450000}"/>
    <cellStyle name="Normal 42 2 2 6" xfId="3438" xr:uid="{00000000-0005-0000-0000-00006E0D0000}"/>
    <cellStyle name="Normal 42 2 2 6 2" xfId="13512" xr:uid="{00000000-0005-0000-0000-0000C8340000}"/>
    <cellStyle name="Normal 42 2 2 6 2 3" xfId="28610" xr:uid="{00000000-0005-0000-0000-0000C26F0000}"/>
    <cellStyle name="Normal 42 2 2 6 3" xfId="8492" xr:uid="{00000000-0005-0000-0000-00002C210000}"/>
    <cellStyle name="Normal 42 2 2 6 3 3" xfId="23593" xr:uid="{00000000-0005-0000-0000-0000295C0000}"/>
    <cellStyle name="Normal 42 2 2 6 5" xfId="18580" xr:uid="{00000000-0005-0000-0000-000094480000}"/>
    <cellStyle name="Normal 42 2 2 7" xfId="5131" xr:uid="{00000000-0005-0000-0000-00000B140000}"/>
    <cellStyle name="Normal 42 2 2 7 2" xfId="15183" xr:uid="{00000000-0005-0000-0000-00004F3B0000}"/>
    <cellStyle name="Normal 42 2 2 7 2 3" xfId="30281" xr:uid="{00000000-0005-0000-0000-000049760000}"/>
    <cellStyle name="Normal 42 2 2 7 3" xfId="10163" xr:uid="{00000000-0005-0000-0000-0000B3270000}"/>
    <cellStyle name="Normal 42 2 2 7 3 3" xfId="25264" xr:uid="{00000000-0005-0000-0000-0000B0620000}"/>
    <cellStyle name="Normal 42 2 2 7 5" xfId="20251" xr:uid="{00000000-0005-0000-0000-00001B4F0000}"/>
    <cellStyle name="Normal 42 2 2 8" xfId="11841" xr:uid="{00000000-0005-0000-0000-0000412E0000}"/>
    <cellStyle name="Normal 42 2 2 8 3" xfId="26939" xr:uid="{00000000-0005-0000-0000-00003B690000}"/>
    <cellStyle name="Normal 42 2 2 9" xfId="6820" xr:uid="{00000000-0005-0000-0000-0000A41A0000}"/>
    <cellStyle name="Normal 42 2 2 9 3" xfId="21922" xr:uid="{00000000-0005-0000-0000-0000A2550000}"/>
    <cellStyle name="Normal 42 2 3" xfId="1784" xr:uid="{00000000-0005-0000-0000-0000F8060000}"/>
    <cellStyle name="Normal 42 2 3 10" xfId="16961" xr:uid="{00000000-0005-0000-0000-000041420000}"/>
    <cellStyle name="Normal 42 2 3 2" xfId="2003" xr:uid="{00000000-0005-0000-0000-0000D3070000}"/>
    <cellStyle name="Normal 42 2 3 2 2" xfId="2424" xr:uid="{00000000-0005-0000-0000-000078090000}"/>
    <cellStyle name="Normal 42 2 3 2 2 2" xfId="3263" xr:uid="{00000000-0005-0000-0000-0000BF0C0000}"/>
    <cellStyle name="Normal 42 2 3 2 2 2 2" xfId="4953" xr:uid="{00000000-0005-0000-0000-000059130000}"/>
    <cellStyle name="Normal 42 2 3 2 2 2 2 2" xfId="15026" xr:uid="{00000000-0005-0000-0000-0000B23A0000}"/>
    <cellStyle name="Normal 42 2 3 2 2 2 2 2 3" xfId="30124" xr:uid="{00000000-0005-0000-0000-0000AC750000}"/>
    <cellStyle name="Normal 42 2 3 2 2 2 2 3" xfId="10006" xr:uid="{00000000-0005-0000-0000-000016270000}"/>
    <cellStyle name="Normal 42 2 3 2 2 2 2 3 3" xfId="25107" xr:uid="{00000000-0005-0000-0000-000013620000}"/>
    <cellStyle name="Normal 42 2 3 2 2 2 2 5" xfId="20094" xr:uid="{00000000-0005-0000-0000-00007E4E0000}"/>
    <cellStyle name="Normal 42 2 3 2 2 2 3" xfId="6645" xr:uid="{00000000-0005-0000-0000-0000F5190000}"/>
    <cellStyle name="Normal 42 2 3 2 2 2 3 2" xfId="16697" xr:uid="{00000000-0005-0000-0000-000039410000}"/>
    <cellStyle name="Normal 42 2 3 2 2 2 3 3" xfId="11677" xr:uid="{00000000-0005-0000-0000-00009D2D0000}"/>
    <cellStyle name="Normal 42 2 3 2 2 2 3 3 3" xfId="26778" xr:uid="{00000000-0005-0000-0000-00009A680000}"/>
    <cellStyle name="Normal 42 2 3 2 2 2 3 5" xfId="21765" xr:uid="{00000000-0005-0000-0000-000005550000}"/>
    <cellStyle name="Normal 42 2 3 2 2 2 4" xfId="13355" xr:uid="{00000000-0005-0000-0000-00002B340000}"/>
    <cellStyle name="Normal 42 2 3 2 2 2 4 3" xfId="28453" xr:uid="{00000000-0005-0000-0000-0000256F0000}"/>
    <cellStyle name="Normal 42 2 3 2 2 2 5" xfId="8334" xr:uid="{00000000-0005-0000-0000-00008E200000}"/>
    <cellStyle name="Normal 42 2 3 2 2 2 5 3" xfId="23436" xr:uid="{00000000-0005-0000-0000-00008C5B0000}"/>
    <cellStyle name="Normal 42 2 3 2 2 2 7" xfId="18423" xr:uid="{00000000-0005-0000-0000-0000F7470000}"/>
    <cellStyle name="Normal 42 2 3 2 2 3" xfId="4116" xr:uid="{00000000-0005-0000-0000-000014100000}"/>
    <cellStyle name="Normal 42 2 3 2 2 3 2" xfId="14190" xr:uid="{00000000-0005-0000-0000-00006E370000}"/>
    <cellStyle name="Normal 42 2 3 2 2 3 2 3" xfId="29288" xr:uid="{00000000-0005-0000-0000-000068720000}"/>
    <cellStyle name="Normal 42 2 3 2 2 3 3" xfId="9170" xr:uid="{00000000-0005-0000-0000-0000D2230000}"/>
    <cellStyle name="Normal 42 2 3 2 2 3 3 3" xfId="24271" xr:uid="{00000000-0005-0000-0000-0000CF5E0000}"/>
    <cellStyle name="Normal 42 2 3 2 2 3 5" xfId="19258" xr:uid="{00000000-0005-0000-0000-00003A4B0000}"/>
    <cellStyle name="Normal 42 2 3 2 2 4" xfId="5809" xr:uid="{00000000-0005-0000-0000-0000B1160000}"/>
    <cellStyle name="Normal 42 2 3 2 2 4 2" xfId="15861" xr:uid="{00000000-0005-0000-0000-0000F53D0000}"/>
    <cellStyle name="Normal 42 2 3 2 2 4 3" xfId="10841" xr:uid="{00000000-0005-0000-0000-0000592A0000}"/>
    <cellStyle name="Normal 42 2 3 2 2 4 3 3" xfId="25942" xr:uid="{00000000-0005-0000-0000-000056650000}"/>
    <cellStyle name="Normal 42 2 3 2 2 4 5" xfId="20929" xr:uid="{00000000-0005-0000-0000-0000C1510000}"/>
    <cellStyle name="Normal 42 2 3 2 2 5" xfId="12519" xr:uid="{00000000-0005-0000-0000-0000E7300000}"/>
    <cellStyle name="Normal 42 2 3 2 2 5 3" xfId="27617" xr:uid="{00000000-0005-0000-0000-0000E16B0000}"/>
    <cellStyle name="Normal 42 2 3 2 2 6" xfId="7498" xr:uid="{00000000-0005-0000-0000-00004A1D0000}"/>
    <cellStyle name="Normal 42 2 3 2 2 6 3" xfId="22600" xr:uid="{00000000-0005-0000-0000-000048580000}"/>
    <cellStyle name="Normal 42 2 3 2 2 8" xfId="17587" xr:uid="{00000000-0005-0000-0000-0000B3440000}"/>
    <cellStyle name="Normal 42 2 3 2 3" xfId="2845" xr:uid="{00000000-0005-0000-0000-00001D0B0000}"/>
    <cellStyle name="Normal 42 2 3 2 3 2" xfId="4535" xr:uid="{00000000-0005-0000-0000-0000B7110000}"/>
    <cellStyle name="Normal 42 2 3 2 3 2 2" xfId="14608" xr:uid="{00000000-0005-0000-0000-000010390000}"/>
    <cellStyle name="Normal 42 2 3 2 3 2 2 3" xfId="29706" xr:uid="{00000000-0005-0000-0000-00000A740000}"/>
    <cellStyle name="Normal 42 2 3 2 3 2 3" xfId="9588" xr:uid="{00000000-0005-0000-0000-000074250000}"/>
    <cellStyle name="Normal 42 2 3 2 3 2 3 3" xfId="24689" xr:uid="{00000000-0005-0000-0000-000071600000}"/>
    <cellStyle name="Normal 42 2 3 2 3 2 5" xfId="19676" xr:uid="{00000000-0005-0000-0000-0000DC4C0000}"/>
    <cellStyle name="Normal 42 2 3 2 3 3" xfId="6227" xr:uid="{00000000-0005-0000-0000-000053180000}"/>
    <cellStyle name="Normal 42 2 3 2 3 3 2" xfId="16279" xr:uid="{00000000-0005-0000-0000-0000973F0000}"/>
    <cellStyle name="Normal 42 2 3 2 3 3 3" xfId="11259" xr:uid="{00000000-0005-0000-0000-0000FB2B0000}"/>
    <cellStyle name="Normal 42 2 3 2 3 3 3 3" xfId="26360" xr:uid="{00000000-0005-0000-0000-0000F8660000}"/>
    <cellStyle name="Normal 42 2 3 2 3 3 5" xfId="21347" xr:uid="{00000000-0005-0000-0000-000063530000}"/>
    <cellStyle name="Normal 42 2 3 2 3 4" xfId="12937" xr:uid="{00000000-0005-0000-0000-000089320000}"/>
    <cellStyle name="Normal 42 2 3 2 3 4 3" xfId="28035" xr:uid="{00000000-0005-0000-0000-0000836D0000}"/>
    <cellStyle name="Normal 42 2 3 2 3 5" xfId="7916" xr:uid="{00000000-0005-0000-0000-0000EC1E0000}"/>
    <cellStyle name="Normal 42 2 3 2 3 5 3" xfId="23018" xr:uid="{00000000-0005-0000-0000-0000EA590000}"/>
    <cellStyle name="Normal 42 2 3 2 3 7" xfId="18005" xr:uid="{00000000-0005-0000-0000-000055460000}"/>
    <cellStyle name="Normal 42 2 3 2 4" xfId="3698" xr:uid="{00000000-0005-0000-0000-0000720E0000}"/>
    <cellStyle name="Normal 42 2 3 2 4 2" xfId="13772" xr:uid="{00000000-0005-0000-0000-0000CC350000}"/>
    <cellStyle name="Normal 42 2 3 2 4 2 3" xfId="28870" xr:uid="{00000000-0005-0000-0000-0000C6700000}"/>
    <cellStyle name="Normal 42 2 3 2 4 3" xfId="8752" xr:uid="{00000000-0005-0000-0000-000030220000}"/>
    <cellStyle name="Normal 42 2 3 2 4 3 3" xfId="23853" xr:uid="{00000000-0005-0000-0000-00002D5D0000}"/>
    <cellStyle name="Normal 42 2 3 2 4 5" xfId="18840" xr:uid="{00000000-0005-0000-0000-000098490000}"/>
    <cellStyle name="Normal 42 2 3 2 5" xfId="5391" xr:uid="{00000000-0005-0000-0000-00000F150000}"/>
    <cellStyle name="Normal 42 2 3 2 5 2" xfId="15443" xr:uid="{00000000-0005-0000-0000-0000533C0000}"/>
    <cellStyle name="Normal 42 2 3 2 5 2 3" xfId="30541" xr:uid="{00000000-0005-0000-0000-00004D770000}"/>
    <cellStyle name="Normal 42 2 3 2 5 3" xfId="10423" xr:uid="{00000000-0005-0000-0000-0000B7280000}"/>
    <cellStyle name="Normal 42 2 3 2 5 3 3" xfId="25524" xr:uid="{00000000-0005-0000-0000-0000B4630000}"/>
    <cellStyle name="Normal 42 2 3 2 5 5" xfId="20511" xr:uid="{00000000-0005-0000-0000-00001F500000}"/>
    <cellStyle name="Normal 42 2 3 2 6" xfId="12101" xr:uid="{00000000-0005-0000-0000-0000452F0000}"/>
    <cellStyle name="Normal 42 2 3 2 6 3" xfId="27199" xr:uid="{00000000-0005-0000-0000-00003F6A0000}"/>
    <cellStyle name="Normal 42 2 3 2 7" xfId="7080" xr:uid="{00000000-0005-0000-0000-0000A81B0000}"/>
    <cellStyle name="Normal 42 2 3 2 7 3" xfId="22182" xr:uid="{00000000-0005-0000-0000-0000A6560000}"/>
    <cellStyle name="Normal 42 2 3 2 9" xfId="17169" xr:uid="{00000000-0005-0000-0000-000011430000}"/>
    <cellStyle name="Normal 42 2 3 3" xfId="2216" xr:uid="{00000000-0005-0000-0000-0000A8080000}"/>
    <cellStyle name="Normal 42 2 3 3 2" xfId="3055" xr:uid="{00000000-0005-0000-0000-0000EF0B0000}"/>
    <cellStyle name="Normal 42 2 3 3 2 2" xfId="4745" xr:uid="{00000000-0005-0000-0000-000089120000}"/>
    <cellStyle name="Normal 42 2 3 3 2 2 2" xfId="14818" xr:uid="{00000000-0005-0000-0000-0000E2390000}"/>
    <cellStyle name="Normal 42 2 3 3 2 2 2 3" xfId="29916" xr:uid="{00000000-0005-0000-0000-0000DC740000}"/>
    <cellStyle name="Normal 42 2 3 3 2 2 3" xfId="9798" xr:uid="{00000000-0005-0000-0000-000046260000}"/>
    <cellStyle name="Normal 42 2 3 3 2 2 3 3" xfId="24899" xr:uid="{00000000-0005-0000-0000-000043610000}"/>
    <cellStyle name="Normal 42 2 3 3 2 2 5" xfId="19886" xr:uid="{00000000-0005-0000-0000-0000AE4D0000}"/>
    <cellStyle name="Normal 42 2 3 3 2 3" xfId="6437" xr:uid="{00000000-0005-0000-0000-000025190000}"/>
    <cellStyle name="Normal 42 2 3 3 2 3 2" xfId="16489" xr:uid="{00000000-0005-0000-0000-000069400000}"/>
    <cellStyle name="Normal 42 2 3 3 2 3 3" xfId="11469" xr:uid="{00000000-0005-0000-0000-0000CD2C0000}"/>
    <cellStyle name="Normal 42 2 3 3 2 3 3 3" xfId="26570" xr:uid="{00000000-0005-0000-0000-0000CA670000}"/>
    <cellStyle name="Normal 42 2 3 3 2 3 5" xfId="21557" xr:uid="{00000000-0005-0000-0000-000035540000}"/>
    <cellStyle name="Normal 42 2 3 3 2 4" xfId="13147" xr:uid="{00000000-0005-0000-0000-00005B330000}"/>
    <cellStyle name="Normal 42 2 3 3 2 4 3" xfId="28245" xr:uid="{00000000-0005-0000-0000-0000556E0000}"/>
    <cellStyle name="Normal 42 2 3 3 2 5" xfId="8126" xr:uid="{00000000-0005-0000-0000-0000BE1F0000}"/>
    <cellStyle name="Normal 42 2 3 3 2 5 3" xfId="23228" xr:uid="{00000000-0005-0000-0000-0000BC5A0000}"/>
    <cellStyle name="Normal 42 2 3 3 2 7" xfId="18215" xr:uid="{00000000-0005-0000-0000-000027470000}"/>
    <cellStyle name="Normal 42 2 3 3 3" xfId="3908" xr:uid="{00000000-0005-0000-0000-0000440F0000}"/>
    <cellStyle name="Normal 42 2 3 3 3 2" xfId="13982" xr:uid="{00000000-0005-0000-0000-00009E360000}"/>
    <cellStyle name="Normal 42 2 3 3 3 2 3" xfId="29080" xr:uid="{00000000-0005-0000-0000-000098710000}"/>
    <cellStyle name="Normal 42 2 3 3 3 3" xfId="8962" xr:uid="{00000000-0005-0000-0000-000002230000}"/>
    <cellStyle name="Normal 42 2 3 3 3 3 3" xfId="24063" xr:uid="{00000000-0005-0000-0000-0000FF5D0000}"/>
    <cellStyle name="Normal 42 2 3 3 3 5" xfId="19050" xr:uid="{00000000-0005-0000-0000-00006A4A0000}"/>
    <cellStyle name="Normal 42 2 3 3 4" xfId="5601" xr:uid="{00000000-0005-0000-0000-0000E1150000}"/>
    <cellStyle name="Normal 42 2 3 3 4 2" xfId="15653" xr:uid="{00000000-0005-0000-0000-0000253D0000}"/>
    <cellStyle name="Normal 42 2 3 3 4 2 3" xfId="30751" xr:uid="{00000000-0005-0000-0000-00001F780000}"/>
    <cellStyle name="Normal 42 2 3 3 4 3" xfId="10633" xr:uid="{00000000-0005-0000-0000-000089290000}"/>
    <cellStyle name="Normal 42 2 3 3 4 3 3" xfId="25734" xr:uid="{00000000-0005-0000-0000-000086640000}"/>
    <cellStyle name="Normal 42 2 3 3 4 5" xfId="20721" xr:uid="{00000000-0005-0000-0000-0000F1500000}"/>
    <cellStyle name="Normal 42 2 3 3 5" xfId="12311" xr:uid="{00000000-0005-0000-0000-000017300000}"/>
    <cellStyle name="Normal 42 2 3 3 5 3" xfId="27409" xr:uid="{00000000-0005-0000-0000-0000116B0000}"/>
    <cellStyle name="Normal 42 2 3 3 6" xfId="7290" xr:uid="{00000000-0005-0000-0000-00007A1C0000}"/>
    <cellStyle name="Normal 42 2 3 3 6 3" xfId="22392" xr:uid="{00000000-0005-0000-0000-000078570000}"/>
    <cellStyle name="Normal 42 2 3 3 8" xfId="17379" xr:uid="{00000000-0005-0000-0000-0000E3430000}"/>
    <cellStyle name="Normal 42 2 3 4" xfId="2637" xr:uid="{00000000-0005-0000-0000-00004D0A0000}"/>
    <cellStyle name="Normal 42 2 3 4 2" xfId="4327" xr:uid="{00000000-0005-0000-0000-0000E7100000}"/>
    <cellStyle name="Normal 42 2 3 4 2 2" xfId="14400" xr:uid="{00000000-0005-0000-0000-000040380000}"/>
    <cellStyle name="Normal 42 2 3 4 2 2 3" xfId="29498" xr:uid="{00000000-0005-0000-0000-00003A730000}"/>
    <cellStyle name="Normal 42 2 3 4 2 3" xfId="9380" xr:uid="{00000000-0005-0000-0000-0000A4240000}"/>
    <cellStyle name="Normal 42 2 3 4 2 3 3" xfId="24481" xr:uid="{00000000-0005-0000-0000-0000A15F0000}"/>
    <cellStyle name="Normal 42 2 3 4 2 5" xfId="19468" xr:uid="{00000000-0005-0000-0000-00000C4C0000}"/>
    <cellStyle name="Normal 42 2 3 4 3" xfId="6019" xr:uid="{00000000-0005-0000-0000-000083170000}"/>
    <cellStyle name="Normal 42 2 3 4 3 2" xfId="16071" xr:uid="{00000000-0005-0000-0000-0000C73E0000}"/>
    <cellStyle name="Normal 42 2 3 4 3 3" xfId="11051" xr:uid="{00000000-0005-0000-0000-00002B2B0000}"/>
    <cellStyle name="Normal 42 2 3 4 3 3 3" xfId="26152" xr:uid="{00000000-0005-0000-0000-000028660000}"/>
    <cellStyle name="Normal 42 2 3 4 3 5" xfId="21139" xr:uid="{00000000-0005-0000-0000-000093520000}"/>
    <cellStyle name="Normal 42 2 3 4 4" xfId="12729" xr:uid="{00000000-0005-0000-0000-0000B9310000}"/>
    <cellStyle name="Normal 42 2 3 4 4 3" xfId="27827" xr:uid="{00000000-0005-0000-0000-0000B36C0000}"/>
    <cellStyle name="Normal 42 2 3 4 5" xfId="7708" xr:uid="{00000000-0005-0000-0000-00001C1E0000}"/>
    <cellStyle name="Normal 42 2 3 4 5 3" xfId="22810" xr:uid="{00000000-0005-0000-0000-00001A590000}"/>
    <cellStyle name="Normal 42 2 3 4 7" xfId="17797" xr:uid="{00000000-0005-0000-0000-000085450000}"/>
    <cellStyle name="Normal 42 2 3 5" xfId="3490" xr:uid="{00000000-0005-0000-0000-0000A20D0000}"/>
    <cellStyle name="Normal 42 2 3 5 2" xfId="13564" xr:uid="{00000000-0005-0000-0000-0000FC340000}"/>
    <cellStyle name="Normal 42 2 3 5 2 3" xfId="28662" xr:uid="{00000000-0005-0000-0000-0000F66F0000}"/>
    <cellStyle name="Normal 42 2 3 5 3" xfId="8544" xr:uid="{00000000-0005-0000-0000-000060210000}"/>
    <cellStyle name="Normal 42 2 3 5 3 3" xfId="23645" xr:uid="{00000000-0005-0000-0000-00005D5C0000}"/>
    <cellStyle name="Normal 42 2 3 5 5" xfId="18632" xr:uid="{00000000-0005-0000-0000-0000C8480000}"/>
    <cellStyle name="Normal 42 2 3 6" xfId="5183" xr:uid="{00000000-0005-0000-0000-00003F140000}"/>
    <cellStyle name="Normal 42 2 3 6 2" xfId="15235" xr:uid="{00000000-0005-0000-0000-0000833B0000}"/>
    <cellStyle name="Normal 42 2 3 6 2 3" xfId="30333" xr:uid="{00000000-0005-0000-0000-00007D760000}"/>
    <cellStyle name="Normal 42 2 3 6 3" xfId="10215" xr:uid="{00000000-0005-0000-0000-0000E7270000}"/>
    <cellStyle name="Normal 42 2 3 6 3 3" xfId="25316" xr:uid="{00000000-0005-0000-0000-0000E4620000}"/>
    <cellStyle name="Normal 42 2 3 6 5" xfId="20303" xr:uid="{00000000-0005-0000-0000-00004F4F0000}"/>
    <cellStyle name="Normal 42 2 3 7" xfId="11893" xr:uid="{00000000-0005-0000-0000-0000752E0000}"/>
    <cellStyle name="Normal 42 2 3 7 3" xfId="26991" xr:uid="{00000000-0005-0000-0000-00006F690000}"/>
    <cellStyle name="Normal 42 2 3 8" xfId="6872" xr:uid="{00000000-0005-0000-0000-0000D81A0000}"/>
    <cellStyle name="Normal 42 2 3 8 3" xfId="21974" xr:uid="{00000000-0005-0000-0000-0000D6550000}"/>
    <cellStyle name="Normal 42 2 4" xfId="1897" xr:uid="{00000000-0005-0000-0000-000069070000}"/>
    <cellStyle name="Normal 42 2 4 2" xfId="2320" xr:uid="{00000000-0005-0000-0000-000010090000}"/>
    <cellStyle name="Normal 42 2 4 2 2" xfId="3159" xr:uid="{00000000-0005-0000-0000-0000570C0000}"/>
    <cellStyle name="Normal 42 2 4 2 2 2" xfId="4849" xr:uid="{00000000-0005-0000-0000-0000F1120000}"/>
    <cellStyle name="Normal 42 2 4 2 2 2 2" xfId="14922" xr:uid="{00000000-0005-0000-0000-00004A3A0000}"/>
    <cellStyle name="Normal 42 2 4 2 2 2 2 3" xfId="30020" xr:uid="{00000000-0005-0000-0000-000044750000}"/>
    <cellStyle name="Normal 42 2 4 2 2 2 3" xfId="9902" xr:uid="{00000000-0005-0000-0000-0000AE260000}"/>
    <cellStyle name="Normal 42 2 4 2 2 2 3 3" xfId="25003" xr:uid="{00000000-0005-0000-0000-0000AB610000}"/>
    <cellStyle name="Normal 42 2 4 2 2 2 5" xfId="19990" xr:uid="{00000000-0005-0000-0000-0000164E0000}"/>
    <cellStyle name="Normal 42 2 4 2 2 3" xfId="6541" xr:uid="{00000000-0005-0000-0000-00008D190000}"/>
    <cellStyle name="Normal 42 2 4 2 2 3 2" xfId="16593" xr:uid="{00000000-0005-0000-0000-0000D1400000}"/>
    <cellStyle name="Normal 42 2 4 2 2 3 3" xfId="11573" xr:uid="{00000000-0005-0000-0000-0000352D0000}"/>
    <cellStyle name="Normal 42 2 4 2 2 3 3 3" xfId="26674" xr:uid="{00000000-0005-0000-0000-000032680000}"/>
    <cellStyle name="Normal 42 2 4 2 2 3 5" xfId="21661" xr:uid="{00000000-0005-0000-0000-00009D540000}"/>
    <cellStyle name="Normal 42 2 4 2 2 4" xfId="13251" xr:uid="{00000000-0005-0000-0000-0000C3330000}"/>
    <cellStyle name="Normal 42 2 4 2 2 4 3" xfId="28349" xr:uid="{00000000-0005-0000-0000-0000BD6E0000}"/>
    <cellStyle name="Normal 42 2 4 2 2 5" xfId="8230" xr:uid="{00000000-0005-0000-0000-000026200000}"/>
    <cellStyle name="Normal 42 2 4 2 2 5 3" xfId="23332" xr:uid="{00000000-0005-0000-0000-0000245B0000}"/>
    <cellStyle name="Normal 42 2 4 2 2 7" xfId="18319" xr:uid="{00000000-0005-0000-0000-00008F470000}"/>
    <cellStyle name="Normal 42 2 4 2 3" xfId="4012" xr:uid="{00000000-0005-0000-0000-0000AC0F0000}"/>
    <cellStyle name="Normal 42 2 4 2 3 2" xfId="14086" xr:uid="{00000000-0005-0000-0000-000006370000}"/>
    <cellStyle name="Normal 42 2 4 2 3 2 3" xfId="29184" xr:uid="{00000000-0005-0000-0000-000000720000}"/>
    <cellStyle name="Normal 42 2 4 2 3 3" xfId="9066" xr:uid="{00000000-0005-0000-0000-00006A230000}"/>
    <cellStyle name="Normal 42 2 4 2 3 3 3" xfId="24167" xr:uid="{00000000-0005-0000-0000-0000675E0000}"/>
    <cellStyle name="Normal 42 2 4 2 3 5" xfId="19154" xr:uid="{00000000-0005-0000-0000-0000D24A0000}"/>
    <cellStyle name="Normal 42 2 4 2 4" xfId="5705" xr:uid="{00000000-0005-0000-0000-000049160000}"/>
    <cellStyle name="Normal 42 2 4 2 4 2" xfId="15757" xr:uid="{00000000-0005-0000-0000-00008D3D0000}"/>
    <cellStyle name="Normal 42 2 4 2 4 2 3" xfId="30855" xr:uid="{00000000-0005-0000-0000-000087780000}"/>
    <cellStyle name="Normal 42 2 4 2 4 3" xfId="10737" xr:uid="{00000000-0005-0000-0000-0000F1290000}"/>
    <cellStyle name="Normal 42 2 4 2 4 3 3" xfId="25838" xr:uid="{00000000-0005-0000-0000-0000EE640000}"/>
    <cellStyle name="Normal 42 2 4 2 4 5" xfId="20825" xr:uid="{00000000-0005-0000-0000-000059510000}"/>
    <cellStyle name="Normal 42 2 4 2 5" xfId="12415" xr:uid="{00000000-0005-0000-0000-00007F300000}"/>
    <cellStyle name="Normal 42 2 4 2 5 3" xfId="27513" xr:uid="{00000000-0005-0000-0000-0000796B0000}"/>
    <cellStyle name="Normal 42 2 4 2 6" xfId="7394" xr:uid="{00000000-0005-0000-0000-0000E21C0000}"/>
    <cellStyle name="Normal 42 2 4 2 6 3" xfId="22496" xr:uid="{00000000-0005-0000-0000-0000E0570000}"/>
    <cellStyle name="Normal 42 2 4 2 8" xfId="17483" xr:uid="{00000000-0005-0000-0000-00004B440000}"/>
    <cellStyle name="Normal 42 2 4 3" xfId="2741" xr:uid="{00000000-0005-0000-0000-0000B50A0000}"/>
    <cellStyle name="Normal 42 2 4 3 2" xfId="4431" xr:uid="{00000000-0005-0000-0000-00004F110000}"/>
    <cellStyle name="Normal 42 2 4 3 2 2" xfId="14504" xr:uid="{00000000-0005-0000-0000-0000A8380000}"/>
    <cellStyle name="Normal 42 2 4 3 2 2 3" xfId="29602" xr:uid="{00000000-0005-0000-0000-0000A2730000}"/>
    <cellStyle name="Normal 42 2 4 3 2 3" xfId="9484" xr:uid="{00000000-0005-0000-0000-00000C250000}"/>
    <cellStyle name="Normal 42 2 4 3 2 3 3" xfId="24585" xr:uid="{00000000-0005-0000-0000-000009600000}"/>
    <cellStyle name="Normal 42 2 4 3 2 5" xfId="19572" xr:uid="{00000000-0005-0000-0000-0000744C0000}"/>
    <cellStyle name="Normal 42 2 4 3 3" xfId="6123" xr:uid="{00000000-0005-0000-0000-0000EB170000}"/>
    <cellStyle name="Normal 42 2 4 3 3 2" xfId="16175" xr:uid="{00000000-0005-0000-0000-00002F3F0000}"/>
    <cellStyle name="Normal 42 2 4 3 3 3" xfId="11155" xr:uid="{00000000-0005-0000-0000-0000932B0000}"/>
    <cellStyle name="Normal 42 2 4 3 3 3 3" xfId="26256" xr:uid="{00000000-0005-0000-0000-000090660000}"/>
    <cellStyle name="Normal 42 2 4 3 3 5" xfId="21243" xr:uid="{00000000-0005-0000-0000-0000FB520000}"/>
    <cellStyle name="Normal 42 2 4 3 4" xfId="12833" xr:uid="{00000000-0005-0000-0000-000021320000}"/>
    <cellStyle name="Normal 42 2 4 3 4 3" xfId="27931" xr:uid="{00000000-0005-0000-0000-00001B6D0000}"/>
    <cellStyle name="Normal 42 2 4 3 5" xfId="7812" xr:uid="{00000000-0005-0000-0000-0000841E0000}"/>
    <cellStyle name="Normal 42 2 4 3 5 3" xfId="22914" xr:uid="{00000000-0005-0000-0000-000082590000}"/>
    <cellStyle name="Normal 42 2 4 3 7" xfId="17901" xr:uid="{00000000-0005-0000-0000-0000ED450000}"/>
    <cellStyle name="Normal 42 2 4 4" xfId="3594" xr:uid="{00000000-0005-0000-0000-00000A0E0000}"/>
    <cellStyle name="Normal 42 2 4 4 2" xfId="13668" xr:uid="{00000000-0005-0000-0000-000064350000}"/>
    <cellStyle name="Normal 42 2 4 4 2 3" xfId="28766" xr:uid="{00000000-0005-0000-0000-00005E700000}"/>
    <cellStyle name="Normal 42 2 4 4 3" xfId="8648" xr:uid="{00000000-0005-0000-0000-0000C8210000}"/>
    <cellStyle name="Normal 42 2 4 4 3 3" xfId="23749" xr:uid="{00000000-0005-0000-0000-0000C55C0000}"/>
    <cellStyle name="Normal 42 2 4 4 5" xfId="18736" xr:uid="{00000000-0005-0000-0000-000030490000}"/>
    <cellStyle name="Normal 42 2 4 5" xfId="5287" xr:uid="{00000000-0005-0000-0000-0000A7140000}"/>
    <cellStyle name="Normal 42 2 4 5 2" xfId="15339" xr:uid="{00000000-0005-0000-0000-0000EB3B0000}"/>
    <cellStyle name="Normal 42 2 4 5 2 3" xfId="30437" xr:uid="{00000000-0005-0000-0000-0000E5760000}"/>
    <cellStyle name="Normal 42 2 4 5 3" xfId="10319" xr:uid="{00000000-0005-0000-0000-00004F280000}"/>
    <cellStyle name="Normal 42 2 4 5 3 3" xfId="25420" xr:uid="{00000000-0005-0000-0000-00004C630000}"/>
    <cellStyle name="Normal 42 2 4 5 5" xfId="20407" xr:uid="{00000000-0005-0000-0000-0000B74F0000}"/>
    <cellStyle name="Normal 42 2 4 6" xfId="11997" xr:uid="{00000000-0005-0000-0000-0000DD2E0000}"/>
    <cellStyle name="Normal 42 2 4 6 3" xfId="27095" xr:uid="{00000000-0005-0000-0000-0000D7690000}"/>
    <cellStyle name="Normal 42 2 4 7" xfId="6976" xr:uid="{00000000-0005-0000-0000-0000401B0000}"/>
    <cellStyle name="Normal 42 2 4 7 3" xfId="22078" xr:uid="{00000000-0005-0000-0000-00003E560000}"/>
    <cellStyle name="Normal 42 2 4 9" xfId="17065" xr:uid="{00000000-0005-0000-0000-0000A9420000}"/>
    <cellStyle name="Normal 42 2 5" xfId="2110" xr:uid="{00000000-0005-0000-0000-00003E080000}"/>
    <cellStyle name="Normal 42 2 5 2" xfId="2951" xr:uid="{00000000-0005-0000-0000-0000870B0000}"/>
    <cellStyle name="Normal 42 2 5 2 2" xfId="4641" xr:uid="{00000000-0005-0000-0000-000021120000}"/>
    <cellStyle name="Normal 42 2 5 2 2 2" xfId="14714" xr:uid="{00000000-0005-0000-0000-00007A390000}"/>
    <cellStyle name="Normal 42 2 5 2 2 2 3" xfId="29812" xr:uid="{00000000-0005-0000-0000-000074740000}"/>
    <cellStyle name="Normal 42 2 5 2 2 3" xfId="9694" xr:uid="{00000000-0005-0000-0000-0000DE250000}"/>
    <cellStyle name="Normal 42 2 5 2 2 3 3" xfId="24795" xr:uid="{00000000-0005-0000-0000-0000DB600000}"/>
    <cellStyle name="Normal 42 2 5 2 2 5" xfId="19782" xr:uid="{00000000-0005-0000-0000-0000464D0000}"/>
    <cellStyle name="Normal 42 2 5 2 3" xfId="6333" xr:uid="{00000000-0005-0000-0000-0000BD180000}"/>
    <cellStyle name="Normal 42 2 5 2 3 2" xfId="16385" xr:uid="{00000000-0005-0000-0000-000001400000}"/>
    <cellStyle name="Normal 42 2 5 2 3 3" xfId="11365" xr:uid="{00000000-0005-0000-0000-0000652C0000}"/>
    <cellStyle name="Normal 42 2 5 2 3 3 3" xfId="26466" xr:uid="{00000000-0005-0000-0000-000062670000}"/>
    <cellStyle name="Normal 42 2 5 2 3 5" xfId="21453" xr:uid="{00000000-0005-0000-0000-0000CD530000}"/>
    <cellStyle name="Normal 42 2 5 2 4" xfId="13043" xr:uid="{00000000-0005-0000-0000-0000F3320000}"/>
    <cellStyle name="Normal 42 2 5 2 4 3" xfId="28141" xr:uid="{00000000-0005-0000-0000-0000ED6D0000}"/>
    <cellStyle name="Normal 42 2 5 2 5" xfId="8022" xr:uid="{00000000-0005-0000-0000-0000561F0000}"/>
    <cellStyle name="Normal 42 2 5 2 5 3" xfId="23124" xr:uid="{00000000-0005-0000-0000-0000545A0000}"/>
    <cellStyle name="Normal 42 2 5 2 7" xfId="18111" xr:uid="{00000000-0005-0000-0000-0000BF460000}"/>
    <cellStyle name="Normal 42 2 5 3" xfId="3804" xr:uid="{00000000-0005-0000-0000-0000DC0E0000}"/>
    <cellStyle name="Normal 42 2 5 3 2" xfId="13878" xr:uid="{00000000-0005-0000-0000-000036360000}"/>
    <cellStyle name="Normal 42 2 5 3 2 3" xfId="28976" xr:uid="{00000000-0005-0000-0000-000030710000}"/>
    <cellStyle name="Normal 42 2 5 3 3" xfId="8858" xr:uid="{00000000-0005-0000-0000-00009A220000}"/>
    <cellStyle name="Normal 42 2 5 3 3 3" xfId="23959" xr:uid="{00000000-0005-0000-0000-0000975D0000}"/>
    <cellStyle name="Normal 42 2 5 3 5" xfId="18946" xr:uid="{00000000-0005-0000-0000-0000024A0000}"/>
    <cellStyle name="Normal 42 2 5 4" xfId="5497" xr:uid="{00000000-0005-0000-0000-000079150000}"/>
    <cellStyle name="Normal 42 2 5 4 2" xfId="15549" xr:uid="{00000000-0005-0000-0000-0000BD3C0000}"/>
    <cellStyle name="Normal 42 2 5 4 2 3" xfId="30647" xr:uid="{00000000-0005-0000-0000-0000B7770000}"/>
    <cellStyle name="Normal 42 2 5 4 3" xfId="10529" xr:uid="{00000000-0005-0000-0000-000021290000}"/>
    <cellStyle name="Normal 42 2 5 4 3 3" xfId="25630" xr:uid="{00000000-0005-0000-0000-00001E640000}"/>
    <cellStyle name="Normal 42 2 5 4 5" xfId="20617" xr:uid="{00000000-0005-0000-0000-000089500000}"/>
    <cellStyle name="Normal 42 2 5 5" xfId="12207" xr:uid="{00000000-0005-0000-0000-0000AF2F0000}"/>
    <cellStyle name="Normal 42 2 5 5 3" xfId="27305" xr:uid="{00000000-0005-0000-0000-0000A96A0000}"/>
    <cellStyle name="Normal 42 2 5 6" xfId="7186" xr:uid="{00000000-0005-0000-0000-0000121C0000}"/>
    <cellStyle name="Normal 42 2 5 6 3" xfId="22288" xr:uid="{00000000-0005-0000-0000-000010570000}"/>
    <cellStyle name="Normal 42 2 5 8" xfId="17275" xr:uid="{00000000-0005-0000-0000-00007B430000}"/>
    <cellStyle name="Normal 42 2 6" xfId="2531" xr:uid="{00000000-0005-0000-0000-0000E3090000}"/>
    <cellStyle name="Normal 42 2 6 2" xfId="4223" xr:uid="{00000000-0005-0000-0000-00007F100000}"/>
    <cellStyle name="Normal 42 2 6 2 2" xfId="14296" xr:uid="{00000000-0005-0000-0000-0000D8370000}"/>
    <cellStyle name="Normal 42 2 6 2 2 3" xfId="29394" xr:uid="{00000000-0005-0000-0000-0000D2720000}"/>
    <cellStyle name="Normal 42 2 6 2 3" xfId="9276" xr:uid="{00000000-0005-0000-0000-00003C240000}"/>
    <cellStyle name="Normal 42 2 6 2 3 3" xfId="24377" xr:uid="{00000000-0005-0000-0000-0000395F0000}"/>
    <cellStyle name="Normal 42 2 6 2 5" xfId="19364" xr:uid="{00000000-0005-0000-0000-0000A44B0000}"/>
    <cellStyle name="Normal 42 2 6 3" xfId="5915" xr:uid="{00000000-0005-0000-0000-00001B170000}"/>
    <cellStyle name="Normal 42 2 6 3 2" xfId="15967" xr:uid="{00000000-0005-0000-0000-00005F3E0000}"/>
    <cellStyle name="Normal 42 2 6 3 3" xfId="10947" xr:uid="{00000000-0005-0000-0000-0000C32A0000}"/>
    <cellStyle name="Normal 42 2 6 3 3 3" xfId="26048" xr:uid="{00000000-0005-0000-0000-0000C0650000}"/>
    <cellStyle name="Normal 42 2 6 3 5" xfId="21035" xr:uid="{00000000-0005-0000-0000-00002B520000}"/>
    <cellStyle name="Normal 42 2 6 4" xfId="12625" xr:uid="{00000000-0005-0000-0000-000051310000}"/>
    <cellStyle name="Normal 42 2 6 4 3" xfId="27723" xr:uid="{00000000-0005-0000-0000-00004B6C0000}"/>
    <cellStyle name="Normal 42 2 6 5" xfId="7604" xr:uid="{00000000-0005-0000-0000-0000B41D0000}"/>
    <cellStyle name="Normal 42 2 6 5 3" xfId="22706" xr:uid="{00000000-0005-0000-0000-0000B2580000}"/>
    <cellStyle name="Normal 42 2 6 7" xfId="17693" xr:uid="{00000000-0005-0000-0000-00001D450000}"/>
    <cellStyle name="Normal 42 2 7" xfId="3382" xr:uid="{00000000-0005-0000-0000-0000360D0000}"/>
    <cellStyle name="Normal 42 2 7 2" xfId="13460" xr:uid="{00000000-0005-0000-0000-000094340000}"/>
    <cellStyle name="Normal 42 2 7 2 3" xfId="28558" xr:uid="{00000000-0005-0000-0000-00008E6F0000}"/>
    <cellStyle name="Normal 42 2 7 3" xfId="8440" xr:uid="{00000000-0005-0000-0000-0000F8200000}"/>
    <cellStyle name="Normal 42 2 7 3 3" xfId="23541" xr:uid="{00000000-0005-0000-0000-0000F55B0000}"/>
    <cellStyle name="Normal 42 2 7 5" xfId="18528" xr:uid="{00000000-0005-0000-0000-000060480000}"/>
    <cellStyle name="Normal 42 2 8" xfId="5076" xr:uid="{00000000-0005-0000-0000-0000D4130000}"/>
    <cellStyle name="Normal 42 2 8 2" xfId="15131" xr:uid="{00000000-0005-0000-0000-00001B3B0000}"/>
    <cellStyle name="Normal 42 2 8 2 3" xfId="30229" xr:uid="{00000000-0005-0000-0000-000015760000}"/>
    <cellStyle name="Normal 42 2 8 3" xfId="10111" xr:uid="{00000000-0005-0000-0000-00007F270000}"/>
    <cellStyle name="Normal 42 2 8 3 3" xfId="25212" xr:uid="{00000000-0005-0000-0000-00007C620000}"/>
    <cellStyle name="Normal 42 2 8 5" xfId="20199" xr:uid="{00000000-0005-0000-0000-0000E74E0000}"/>
    <cellStyle name="Normal 42 2 9" xfId="11787" xr:uid="{00000000-0005-0000-0000-00000B2E0000}"/>
    <cellStyle name="Normal 42 2 9 3" xfId="26887" xr:uid="{00000000-0005-0000-0000-000007690000}"/>
    <cellStyle name="Normal 43" xfId="969" xr:uid="{00000000-0005-0000-0000-0000C9030000}"/>
    <cellStyle name="Normal 43 2" xfId="1443" xr:uid="{00000000-0005-0000-0000-0000A3050000}"/>
    <cellStyle name="Normal 43 2 10" xfId="6767" xr:uid="{00000000-0005-0000-0000-00006F1A0000}"/>
    <cellStyle name="Normal 43 2 10 3" xfId="21871" xr:uid="{00000000-0005-0000-0000-00006F550000}"/>
    <cellStyle name="Normal 43 2 12" xfId="16856" xr:uid="{00000000-0005-0000-0000-0000D8410000}"/>
    <cellStyle name="Normal 43 2 2" xfId="1731" xr:uid="{00000000-0005-0000-0000-0000C3060000}"/>
    <cellStyle name="Normal 43 2 2 11" xfId="16910" xr:uid="{00000000-0005-0000-0000-00000E420000}"/>
    <cellStyle name="Normal 43 2 2 2" xfId="1839" xr:uid="{00000000-0005-0000-0000-00002F070000}"/>
    <cellStyle name="Normal 43 2 2 2 10" xfId="17014" xr:uid="{00000000-0005-0000-0000-000076420000}"/>
    <cellStyle name="Normal 43 2 2 2 2" xfId="2056" xr:uid="{00000000-0005-0000-0000-000008080000}"/>
    <cellStyle name="Normal 43 2 2 2 2 2" xfId="2477" xr:uid="{00000000-0005-0000-0000-0000AD090000}"/>
    <cellStyle name="Normal 43 2 2 2 2 2 2" xfId="3316" xr:uid="{00000000-0005-0000-0000-0000F40C0000}"/>
    <cellStyle name="Normal 43 2 2 2 2 2 2 2" xfId="5006" xr:uid="{00000000-0005-0000-0000-00008E130000}"/>
    <cellStyle name="Normal 43 2 2 2 2 2 2 2 2" xfId="15079" xr:uid="{00000000-0005-0000-0000-0000E73A0000}"/>
    <cellStyle name="Normal 43 2 2 2 2 2 2 2 2 3" xfId="30177" xr:uid="{00000000-0005-0000-0000-0000E1750000}"/>
    <cellStyle name="Normal 43 2 2 2 2 2 2 2 3" xfId="10059" xr:uid="{00000000-0005-0000-0000-00004B270000}"/>
    <cellStyle name="Normal 43 2 2 2 2 2 2 2 3 3" xfId="25160" xr:uid="{00000000-0005-0000-0000-000048620000}"/>
    <cellStyle name="Normal 43 2 2 2 2 2 2 2 5" xfId="20147" xr:uid="{00000000-0005-0000-0000-0000B34E0000}"/>
    <cellStyle name="Normal 43 2 2 2 2 2 2 3" xfId="6698" xr:uid="{00000000-0005-0000-0000-00002A1A0000}"/>
    <cellStyle name="Normal 43 2 2 2 2 2 2 3 2" xfId="16750" xr:uid="{00000000-0005-0000-0000-00006E410000}"/>
    <cellStyle name="Normal 43 2 2 2 2 2 2 3 3" xfId="11730" xr:uid="{00000000-0005-0000-0000-0000D22D0000}"/>
    <cellStyle name="Normal 43 2 2 2 2 2 2 3 3 3" xfId="26831" xr:uid="{00000000-0005-0000-0000-0000CF680000}"/>
    <cellStyle name="Normal 43 2 2 2 2 2 2 3 5" xfId="21818" xr:uid="{00000000-0005-0000-0000-00003A550000}"/>
    <cellStyle name="Normal 43 2 2 2 2 2 2 4" xfId="13408" xr:uid="{00000000-0005-0000-0000-000060340000}"/>
    <cellStyle name="Normal 43 2 2 2 2 2 2 4 3" xfId="28506" xr:uid="{00000000-0005-0000-0000-00005A6F0000}"/>
    <cellStyle name="Normal 43 2 2 2 2 2 2 5" xfId="8387" xr:uid="{00000000-0005-0000-0000-0000C3200000}"/>
    <cellStyle name="Normal 43 2 2 2 2 2 2 5 3" xfId="23489" xr:uid="{00000000-0005-0000-0000-0000C15B0000}"/>
    <cellStyle name="Normal 43 2 2 2 2 2 2 7" xfId="18476" xr:uid="{00000000-0005-0000-0000-00002C480000}"/>
    <cellStyle name="Normal 43 2 2 2 2 2 3" xfId="4169" xr:uid="{00000000-0005-0000-0000-000049100000}"/>
    <cellStyle name="Normal 43 2 2 2 2 2 3 2" xfId="14243" xr:uid="{00000000-0005-0000-0000-0000A3370000}"/>
    <cellStyle name="Normal 43 2 2 2 2 2 3 2 3" xfId="29341" xr:uid="{00000000-0005-0000-0000-00009D720000}"/>
    <cellStyle name="Normal 43 2 2 2 2 2 3 3" xfId="9223" xr:uid="{00000000-0005-0000-0000-000007240000}"/>
    <cellStyle name="Normal 43 2 2 2 2 2 3 3 3" xfId="24324" xr:uid="{00000000-0005-0000-0000-0000045F0000}"/>
    <cellStyle name="Normal 43 2 2 2 2 2 3 5" xfId="19311" xr:uid="{00000000-0005-0000-0000-00006F4B0000}"/>
    <cellStyle name="Normal 43 2 2 2 2 2 4" xfId="5862" xr:uid="{00000000-0005-0000-0000-0000E6160000}"/>
    <cellStyle name="Normal 43 2 2 2 2 2 4 2" xfId="15914" xr:uid="{00000000-0005-0000-0000-00002A3E0000}"/>
    <cellStyle name="Normal 43 2 2 2 2 2 4 3" xfId="10894" xr:uid="{00000000-0005-0000-0000-00008E2A0000}"/>
    <cellStyle name="Normal 43 2 2 2 2 2 4 3 3" xfId="25995" xr:uid="{00000000-0005-0000-0000-00008B650000}"/>
    <cellStyle name="Normal 43 2 2 2 2 2 4 5" xfId="20982" xr:uid="{00000000-0005-0000-0000-0000F6510000}"/>
    <cellStyle name="Normal 43 2 2 2 2 2 5" xfId="12572" xr:uid="{00000000-0005-0000-0000-00001C310000}"/>
    <cellStyle name="Normal 43 2 2 2 2 2 5 3" xfId="27670" xr:uid="{00000000-0005-0000-0000-0000166C0000}"/>
    <cellStyle name="Normal 43 2 2 2 2 2 6" xfId="7551" xr:uid="{00000000-0005-0000-0000-00007F1D0000}"/>
    <cellStyle name="Normal 43 2 2 2 2 2 6 3" xfId="22653" xr:uid="{00000000-0005-0000-0000-00007D580000}"/>
    <cellStyle name="Normal 43 2 2 2 2 2 8" xfId="17640" xr:uid="{00000000-0005-0000-0000-0000E8440000}"/>
    <cellStyle name="Normal 43 2 2 2 2 3" xfId="2898" xr:uid="{00000000-0005-0000-0000-0000520B0000}"/>
    <cellStyle name="Normal 43 2 2 2 2 3 2" xfId="4588" xr:uid="{00000000-0005-0000-0000-0000EC110000}"/>
    <cellStyle name="Normal 43 2 2 2 2 3 2 2" xfId="14661" xr:uid="{00000000-0005-0000-0000-000045390000}"/>
    <cellStyle name="Normal 43 2 2 2 2 3 2 2 3" xfId="29759" xr:uid="{00000000-0005-0000-0000-00003F740000}"/>
    <cellStyle name="Normal 43 2 2 2 2 3 2 3" xfId="9641" xr:uid="{00000000-0005-0000-0000-0000A9250000}"/>
    <cellStyle name="Normal 43 2 2 2 2 3 2 3 3" xfId="24742" xr:uid="{00000000-0005-0000-0000-0000A6600000}"/>
    <cellStyle name="Normal 43 2 2 2 2 3 2 5" xfId="19729" xr:uid="{00000000-0005-0000-0000-0000114D0000}"/>
    <cellStyle name="Normal 43 2 2 2 2 3 3" xfId="6280" xr:uid="{00000000-0005-0000-0000-000088180000}"/>
    <cellStyle name="Normal 43 2 2 2 2 3 3 2" xfId="16332" xr:uid="{00000000-0005-0000-0000-0000CC3F0000}"/>
    <cellStyle name="Normal 43 2 2 2 2 3 3 3" xfId="11312" xr:uid="{00000000-0005-0000-0000-0000302C0000}"/>
    <cellStyle name="Normal 43 2 2 2 2 3 3 3 3" xfId="26413" xr:uid="{00000000-0005-0000-0000-00002D670000}"/>
    <cellStyle name="Normal 43 2 2 2 2 3 3 5" xfId="21400" xr:uid="{00000000-0005-0000-0000-000098530000}"/>
    <cellStyle name="Normal 43 2 2 2 2 3 4" xfId="12990" xr:uid="{00000000-0005-0000-0000-0000BE320000}"/>
    <cellStyle name="Normal 43 2 2 2 2 3 4 3" xfId="28088" xr:uid="{00000000-0005-0000-0000-0000B86D0000}"/>
    <cellStyle name="Normal 43 2 2 2 2 3 5" xfId="7969" xr:uid="{00000000-0005-0000-0000-0000211F0000}"/>
    <cellStyle name="Normal 43 2 2 2 2 3 5 3" xfId="23071" xr:uid="{00000000-0005-0000-0000-00001F5A0000}"/>
    <cellStyle name="Normal 43 2 2 2 2 3 7" xfId="18058" xr:uid="{00000000-0005-0000-0000-00008A460000}"/>
    <cellStyle name="Normal 43 2 2 2 2 4" xfId="3751" xr:uid="{00000000-0005-0000-0000-0000A70E0000}"/>
    <cellStyle name="Normal 43 2 2 2 2 4 2" xfId="13825" xr:uid="{00000000-0005-0000-0000-000001360000}"/>
    <cellStyle name="Normal 43 2 2 2 2 4 2 3" xfId="28923" xr:uid="{00000000-0005-0000-0000-0000FB700000}"/>
    <cellStyle name="Normal 43 2 2 2 2 4 3" xfId="8805" xr:uid="{00000000-0005-0000-0000-000065220000}"/>
    <cellStyle name="Normal 43 2 2 2 2 4 3 3" xfId="23906" xr:uid="{00000000-0005-0000-0000-0000625D0000}"/>
    <cellStyle name="Normal 43 2 2 2 2 4 5" xfId="18893" xr:uid="{00000000-0005-0000-0000-0000CD490000}"/>
    <cellStyle name="Normal 43 2 2 2 2 5" xfId="5444" xr:uid="{00000000-0005-0000-0000-000044150000}"/>
    <cellStyle name="Normal 43 2 2 2 2 5 2" xfId="15496" xr:uid="{00000000-0005-0000-0000-0000883C0000}"/>
    <cellStyle name="Normal 43 2 2 2 2 5 2 3" xfId="30594" xr:uid="{00000000-0005-0000-0000-000082770000}"/>
    <cellStyle name="Normal 43 2 2 2 2 5 3" xfId="10476" xr:uid="{00000000-0005-0000-0000-0000EC280000}"/>
    <cellStyle name="Normal 43 2 2 2 2 5 3 3" xfId="25577" xr:uid="{00000000-0005-0000-0000-0000E9630000}"/>
    <cellStyle name="Normal 43 2 2 2 2 5 5" xfId="20564" xr:uid="{00000000-0005-0000-0000-000054500000}"/>
    <cellStyle name="Normal 43 2 2 2 2 6" xfId="12154" xr:uid="{00000000-0005-0000-0000-00007A2F0000}"/>
    <cellStyle name="Normal 43 2 2 2 2 6 3" xfId="27252" xr:uid="{00000000-0005-0000-0000-0000746A0000}"/>
    <cellStyle name="Normal 43 2 2 2 2 7" xfId="7133" xr:uid="{00000000-0005-0000-0000-0000DD1B0000}"/>
    <cellStyle name="Normal 43 2 2 2 2 7 3" xfId="22235" xr:uid="{00000000-0005-0000-0000-0000DB560000}"/>
    <cellStyle name="Normal 43 2 2 2 2 9" xfId="17222" xr:uid="{00000000-0005-0000-0000-000046430000}"/>
    <cellStyle name="Normal 43 2 2 2 3" xfId="2269" xr:uid="{00000000-0005-0000-0000-0000DD080000}"/>
    <cellStyle name="Normal 43 2 2 2 3 2" xfId="3108" xr:uid="{00000000-0005-0000-0000-0000240C0000}"/>
    <cellStyle name="Normal 43 2 2 2 3 2 2" xfId="4798" xr:uid="{00000000-0005-0000-0000-0000BE120000}"/>
    <cellStyle name="Normal 43 2 2 2 3 2 2 2" xfId="14871" xr:uid="{00000000-0005-0000-0000-0000173A0000}"/>
    <cellStyle name="Normal 43 2 2 2 3 2 2 2 3" xfId="29969" xr:uid="{00000000-0005-0000-0000-000011750000}"/>
    <cellStyle name="Normal 43 2 2 2 3 2 2 3" xfId="9851" xr:uid="{00000000-0005-0000-0000-00007B260000}"/>
    <cellStyle name="Normal 43 2 2 2 3 2 2 3 3" xfId="24952" xr:uid="{00000000-0005-0000-0000-000078610000}"/>
    <cellStyle name="Normal 43 2 2 2 3 2 2 5" xfId="19939" xr:uid="{00000000-0005-0000-0000-0000E34D0000}"/>
    <cellStyle name="Normal 43 2 2 2 3 2 3" xfId="6490" xr:uid="{00000000-0005-0000-0000-00005A190000}"/>
    <cellStyle name="Normal 43 2 2 2 3 2 3 2" xfId="16542" xr:uid="{00000000-0005-0000-0000-00009E400000}"/>
    <cellStyle name="Normal 43 2 2 2 3 2 3 3" xfId="11522" xr:uid="{00000000-0005-0000-0000-0000022D0000}"/>
    <cellStyle name="Normal 43 2 2 2 3 2 3 3 3" xfId="26623" xr:uid="{00000000-0005-0000-0000-0000FF670000}"/>
    <cellStyle name="Normal 43 2 2 2 3 2 3 5" xfId="21610" xr:uid="{00000000-0005-0000-0000-00006A540000}"/>
    <cellStyle name="Normal 43 2 2 2 3 2 4" xfId="13200" xr:uid="{00000000-0005-0000-0000-000090330000}"/>
    <cellStyle name="Normal 43 2 2 2 3 2 4 3" xfId="28298" xr:uid="{00000000-0005-0000-0000-00008A6E0000}"/>
    <cellStyle name="Normal 43 2 2 2 3 2 5" xfId="8179" xr:uid="{00000000-0005-0000-0000-0000F31F0000}"/>
    <cellStyle name="Normal 43 2 2 2 3 2 5 3" xfId="23281" xr:uid="{00000000-0005-0000-0000-0000F15A0000}"/>
    <cellStyle name="Normal 43 2 2 2 3 2 7" xfId="18268" xr:uid="{00000000-0005-0000-0000-00005C470000}"/>
    <cellStyle name="Normal 43 2 2 2 3 3" xfId="3961" xr:uid="{00000000-0005-0000-0000-0000790F0000}"/>
    <cellStyle name="Normal 43 2 2 2 3 3 2" xfId="14035" xr:uid="{00000000-0005-0000-0000-0000D3360000}"/>
    <cellStyle name="Normal 43 2 2 2 3 3 2 3" xfId="29133" xr:uid="{00000000-0005-0000-0000-0000CD710000}"/>
    <cellStyle name="Normal 43 2 2 2 3 3 3" xfId="9015" xr:uid="{00000000-0005-0000-0000-000037230000}"/>
    <cellStyle name="Normal 43 2 2 2 3 3 3 3" xfId="24116" xr:uid="{00000000-0005-0000-0000-0000345E0000}"/>
    <cellStyle name="Normal 43 2 2 2 3 3 5" xfId="19103" xr:uid="{00000000-0005-0000-0000-00009F4A0000}"/>
    <cellStyle name="Normal 43 2 2 2 3 4" xfId="5654" xr:uid="{00000000-0005-0000-0000-000016160000}"/>
    <cellStyle name="Normal 43 2 2 2 3 4 2" xfId="15706" xr:uid="{00000000-0005-0000-0000-00005A3D0000}"/>
    <cellStyle name="Normal 43 2 2 2 3 4 2 3" xfId="30804" xr:uid="{00000000-0005-0000-0000-000054780000}"/>
    <cellStyle name="Normal 43 2 2 2 3 4 3" xfId="10686" xr:uid="{00000000-0005-0000-0000-0000BE290000}"/>
    <cellStyle name="Normal 43 2 2 2 3 4 3 3" xfId="25787" xr:uid="{00000000-0005-0000-0000-0000BB640000}"/>
    <cellStyle name="Normal 43 2 2 2 3 4 5" xfId="20774" xr:uid="{00000000-0005-0000-0000-000026510000}"/>
    <cellStyle name="Normal 43 2 2 2 3 5" xfId="12364" xr:uid="{00000000-0005-0000-0000-00004C300000}"/>
    <cellStyle name="Normal 43 2 2 2 3 5 3" xfId="27462" xr:uid="{00000000-0005-0000-0000-0000466B0000}"/>
    <cellStyle name="Normal 43 2 2 2 3 6" xfId="7343" xr:uid="{00000000-0005-0000-0000-0000AF1C0000}"/>
    <cellStyle name="Normal 43 2 2 2 3 6 3" xfId="22445" xr:uid="{00000000-0005-0000-0000-0000AD570000}"/>
    <cellStyle name="Normal 43 2 2 2 3 8" xfId="17432" xr:uid="{00000000-0005-0000-0000-000018440000}"/>
    <cellStyle name="Normal 43 2 2 2 4" xfId="2690" xr:uid="{00000000-0005-0000-0000-0000820A0000}"/>
    <cellStyle name="Normal 43 2 2 2 4 2" xfId="4380" xr:uid="{00000000-0005-0000-0000-00001C110000}"/>
    <cellStyle name="Normal 43 2 2 2 4 2 2" xfId="14453" xr:uid="{00000000-0005-0000-0000-000075380000}"/>
    <cellStyle name="Normal 43 2 2 2 4 2 2 3" xfId="29551" xr:uid="{00000000-0005-0000-0000-00006F730000}"/>
    <cellStyle name="Normal 43 2 2 2 4 2 3" xfId="9433" xr:uid="{00000000-0005-0000-0000-0000D9240000}"/>
    <cellStyle name="Normal 43 2 2 2 4 2 3 3" xfId="24534" xr:uid="{00000000-0005-0000-0000-0000D65F0000}"/>
    <cellStyle name="Normal 43 2 2 2 4 2 5" xfId="19521" xr:uid="{00000000-0005-0000-0000-0000414C0000}"/>
    <cellStyle name="Normal 43 2 2 2 4 3" xfId="6072" xr:uid="{00000000-0005-0000-0000-0000B8170000}"/>
    <cellStyle name="Normal 43 2 2 2 4 3 2" xfId="16124" xr:uid="{00000000-0005-0000-0000-0000FC3E0000}"/>
    <cellStyle name="Normal 43 2 2 2 4 3 3" xfId="11104" xr:uid="{00000000-0005-0000-0000-0000602B0000}"/>
    <cellStyle name="Normal 43 2 2 2 4 3 3 3" xfId="26205" xr:uid="{00000000-0005-0000-0000-00005D660000}"/>
    <cellStyle name="Normal 43 2 2 2 4 3 5" xfId="21192" xr:uid="{00000000-0005-0000-0000-0000C8520000}"/>
    <cellStyle name="Normal 43 2 2 2 4 4" xfId="12782" xr:uid="{00000000-0005-0000-0000-0000EE310000}"/>
    <cellStyle name="Normal 43 2 2 2 4 4 3" xfId="27880" xr:uid="{00000000-0005-0000-0000-0000E86C0000}"/>
    <cellStyle name="Normal 43 2 2 2 4 5" xfId="7761" xr:uid="{00000000-0005-0000-0000-0000511E0000}"/>
    <cellStyle name="Normal 43 2 2 2 4 5 3" xfId="22863" xr:uid="{00000000-0005-0000-0000-00004F590000}"/>
    <cellStyle name="Normal 43 2 2 2 4 7" xfId="17850" xr:uid="{00000000-0005-0000-0000-0000BA450000}"/>
    <cellStyle name="Normal 43 2 2 2 5" xfId="3543" xr:uid="{00000000-0005-0000-0000-0000D70D0000}"/>
    <cellStyle name="Normal 43 2 2 2 5 2" xfId="13617" xr:uid="{00000000-0005-0000-0000-000031350000}"/>
    <cellStyle name="Normal 43 2 2 2 5 2 3" xfId="28715" xr:uid="{00000000-0005-0000-0000-00002B700000}"/>
    <cellStyle name="Normal 43 2 2 2 5 3" xfId="8597" xr:uid="{00000000-0005-0000-0000-000095210000}"/>
    <cellStyle name="Normal 43 2 2 2 5 3 3" xfId="23698" xr:uid="{00000000-0005-0000-0000-0000925C0000}"/>
    <cellStyle name="Normal 43 2 2 2 5 5" xfId="18685" xr:uid="{00000000-0005-0000-0000-0000FD480000}"/>
    <cellStyle name="Normal 43 2 2 2 6" xfId="5236" xr:uid="{00000000-0005-0000-0000-000074140000}"/>
    <cellStyle name="Normal 43 2 2 2 6 2" xfId="15288" xr:uid="{00000000-0005-0000-0000-0000B83B0000}"/>
    <cellStyle name="Normal 43 2 2 2 6 2 3" xfId="30386" xr:uid="{00000000-0005-0000-0000-0000B2760000}"/>
    <cellStyle name="Normal 43 2 2 2 6 3" xfId="10268" xr:uid="{00000000-0005-0000-0000-00001C280000}"/>
    <cellStyle name="Normal 43 2 2 2 6 3 3" xfId="25369" xr:uid="{00000000-0005-0000-0000-000019630000}"/>
    <cellStyle name="Normal 43 2 2 2 6 5" xfId="20356" xr:uid="{00000000-0005-0000-0000-0000844F0000}"/>
    <cellStyle name="Normal 43 2 2 2 7" xfId="11946" xr:uid="{00000000-0005-0000-0000-0000AA2E0000}"/>
    <cellStyle name="Normal 43 2 2 2 7 3" xfId="27044" xr:uid="{00000000-0005-0000-0000-0000A4690000}"/>
    <cellStyle name="Normal 43 2 2 2 8" xfId="6925" xr:uid="{00000000-0005-0000-0000-00000D1B0000}"/>
    <cellStyle name="Normal 43 2 2 2 8 3" xfId="22027" xr:uid="{00000000-0005-0000-0000-00000B560000}"/>
    <cellStyle name="Normal 43 2 2 3" xfId="1952" xr:uid="{00000000-0005-0000-0000-0000A0070000}"/>
    <cellStyle name="Normal 43 2 2 3 2" xfId="2373" xr:uid="{00000000-0005-0000-0000-000045090000}"/>
    <cellStyle name="Normal 43 2 2 3 2 2" xfId="3212" xr:uid="{00000000-0005-0000-0000-00008C0C0000}"/>
    <cellStyle name="Normal 43 2 2 3 2 2 2" xfId="4902" xr:uid="{00000000-0005-0000-0000-000026130000}"/>
    <cellStyle name="Normal 43 2 2 3 2 2 2 2" xfId="14975" xr:uid="{00000000-0005-0000-0000-00007F3A0000}"/>
    <cellStyle name="Normal 43 2 2 3 2 2 2 2 3" xfId="30073" xr:uid="{00000000-0005-0000-0000-000079750000}"/>
    <cellStyle name="Normal 43 2 2 3 2 2 2 3" xfId="9955" xr:uid="{00000000-0005-0000-0000-0000E3260000}"/>
    <cellStyle name="Normal 43 2 2 3 2 2 2 3 3" xfId="25056" xr:uid="{00000000-0005-0000-0000-0000E0610000}"/>
    <cellStyle name="Normal 43 2 2 3 2 2 2 5" xfId="20043" xr:uid="{00000000-0005-0000-0000-00004B4E0000}"/>
    <cellStyle name="Normal 43 2 2 3 2 2 3" xfId="6594" xr:uid="{00000000-0005-0000-0000-0000C2190000}"/>
    <cellStyle name="Normal 43 2 2 3 2 2 3 2" xfId="16646" xr:uid="{00000000-0005-0000-0000-000006410000}"/>
    <cellStyle name="Normal 43 2 2 3 2 2 3 3" xfId="11626" xr:uid="{00000000-0005-0000-0000-00006A2D0000}"/>
    <cellStyle name="Normal 43 2 2 3 2 2 3 3 3" xfId="26727" xr:uid="{00000000-0005-0000-0000-000067680000}"/>
    <cellStyle name="Normal 43 2 2 3 2 2 3 5" xfId="21714" xr:uid="{00000000-0005-0000-0000-0000D2540000}"/>
    <cellStyle name="Normal 43 2 2 3 2 2 4" xfId="13304" xr:uid="{00000000-0005-0000-0000-0000F8330000}"/>
    <cellStyle name="Normal 43 2 2 3 2 2 4 3" xfId="28402" xr:uid="{00000000-0005-0000-0000-0000F26E0000}"/>
    <cellStyle name="Normal 43 2 2 3 2 2 5" xfId="8283" xr:uid="{00000000-0005-0000-0000-00005B200000}"/>
    <cellStyle name="Normal 43 2 2 3 2 2 5 3" xfId="23385" xr:uid="{00000000-0005-0000-0000-0000595B0000}"/>
    <cellStyle name="Normal 43 2 2 3 2 2 7" xfId="18372" xr:uid="{00000000-0005-0000-0000-0000C4470000}"/>
    <cellStyle name="Normal 43 2 2 3 2 3" xfId="4065" xr:uid="{00000000-0005-0000-0000-0000E10F0000}"/>
    <cellStyle name="Normal 43 2 2 3 2 3 2" xfId="14139" xr:uid="{00000000-0005-0000-0000-00003B370000}"/>
    <cellStyle name="Normal 43 2 2 3 2 3 2 3" xfId="29237" xr:uid="{00000000-0005-0000-0000-000035720000}"/>
    <cellStyle name="Normal 43 2 2 3 2 3 3" xfId="9119" xr:uid="{00000000-0005-0000-0000-00009F230000}"/>
    <cellStyle name="Normal 43 2 2 3 2 3 3 3" xfId="24220" xr:uid="{00000000-0005-0000-0000-00009C5E0000}"/>
    <cellStyle name="Normal 43 2 2 3 2 3 5" xfId="19207" xr:uid="{00000000-0005-0000-0000-0000074B0000}"/>
    <cellStyle name="Normal 43 2 2 3 2 4" xfId="5758" xr:uid="{00000000-0005-0000-0000-00007E160000}"/>
    <cellStyle name="Normal 43 2 2 3 2 4 2" xfId="15810" xr:uid="{00000000-0005-0000-0000-0000C23D0000}"/>
    <cellStyle name="Normal 43 2 2 3 2 4 2 3" xfId="30908" xr:uid="{00000000-0005-0000-0000-0000BC780000}"/>
    <cellStyle name="Normal 43 2 2 3 2 4 3" xfId="10790" xr:uid="{00000000-0005-0000-0000-0000262A0000}"/>
    <cellStyle name="Normal 43 2 2 3 2 4 3 3" xfId="25891" xr:uid="{00000000-0005-0000-0000-000023650000}"/>
    <cellStyle name="Normal 43 2 2 3 2 4 5" xfId="20878" xr:uid="{00000000-0005-0000-0000-00008E510000}"/>
    <cellStyle name="Normal 43 2 2 3 2 5" xfId="12468" xr:uid="{00000000-0005-0000-0000-0000B4300000}"/>
    <cellStyle name="Normal 43 2 2 3 2 5 3" xfId="27566" xr:uid="{00000000-0005-0000-0000-0000AE6B0000}"/>
    <cellStyle name="Normal 43 2 2 3 2 6" xfId="7447" xr:uid="{00000000-0005-0000-0000-0000171D0000}"/>
    <cellStyle name="Normal 43 2 2 3 2 6 3" xfId="22549" xr:uid="{00000000-0005-0000-0000-000015580000}"/>
    <cellStyle name="Normal 43 2 2 3 2 8" xfId="17536" xr:uid="{00000000-0005-0000-0000-000080440000}"/>
    <cellStyle name="Normal 43 2 2 3 3" xfId="2794" xr:uid="{00000000-0005-0000-0000-0000EA0A0000}"/>
    <cellStyle name="Normal 43 2 2 3 3 2" xfId="4484" xr:uid="{00000000-0005-0000-0000-000084110000}"/>
    <cellStyle name="Normal 43 2 2 3 3 2 2" xfId="14557" xr:uid="{00000000-0005-0000-0000-0000DD380000}"/>
    <cellStyle name="Normal 43 2 2 3 3 2 2 3" xfId="29655" xr:uid="{00000000-0005-0000-0000-0000D7730000}"/>
    <cellStyle name="Normal 43 2 2 3 3 2 3" xfId="9537" xr:uid="{00000000-0005-0000-0000-000041250000}"/>
    <cellStyle name="Normal 43 2 2 3 3 2 3 3" xfId="24638" xr:uid="{00000000-0005-0000-0000-00003E600000}"/>
    <cellStyle name="Normal 43 2 2 3 3 2 5" xfId="19625" xr:uid="{00000000-0005-0000-0000-0000A94C0000}"/>
    <cellStyle name="Normal 43 2 2 3 3 3" xfId="6176" xr:uid="{00000000-0005-0000-0000-000020180000}"/>
    <cellStyle name="Normal 43 2 2 3 3 3 2" xfId="16228" xr:uid="{00000000-0005-0000-0000-0000643F0000}"/>
    <cellStyle name="Normal 43 2 2 3 3 3 3" xfId="11208" xr:uid="{00000000-0005-0000-0000-0000C82B0000}"/>
    <cellStyle name="Normal 43 2 2 3 3 3 3 3" xfId="26309" xr:uid="{00000000-0005-0000-0000-0000C5660000}"/>
    <cellStyle name="Normal 43 2 2 3 3 3 5" xfId="21296" xr:uid="{00000000-0005-0000-0000-000030530000}"/>
    <cellStyle name="Normal 43 2 2 3 3 4" xfId="12886" xr:uid="{00000000-0005-0000-0000-000056320000}"/>
    <cellStyle name="Normal 43 2 2 3 3 4 3" xfId="27984" xr:uid="{00000000-0005-0000-0000-0000506D0000}"/>
    <cellStyle name="Normal 43 2 2 3 3 5" xfId="7865" xr:uid="{00000000-0005-0000-0000-0000B91E0000}"/>
    <cellStyle name="Normal 43 2 2 3 3 5 3" xfId="22967" xr:uid="{00000000-0005-0000-0000-0000B7590000}"/>
    <cellStyle name="Normal 43 2 2 3 3 7" xfId="17954" xr:uid="{00000000-0005-0000-0000-000022460000}"/>
    <cellStyle name="Normal 43 2 2 3 4" xfId="3647" xr:uid="{00000000-0005-0000-0000-00003F0E0000}"/>
    <cellStyle name="Normal 43 2 2 3 4 2" xfId="13721" xr:uid="{00000000-0005-0000-0000-000099350000}"/>
    <cellStyle name="Normal 43 2 2 3 4 2 3" xfId="28819" xr:uid="{00000000-0005-0000-0000-000093700000}"/>
    <cellStyle name="Normal 43 2 2 3 4 3" xfId="8701" xr:uid="{00000000-0005-0000-0000-0000FD210000}"/>
    <cellStyle name="Normal 43 2 2 3 4 3 3" xfId="23802" xr:uid="{00000000-0005-0000-0000-0000FA5C0000}"/>
    <cellStyle name="Normal 43 2 2 3 4 5" xfId="18789" xr:uid="{00000000-0005-0000-0000-000065490000}"/>
    <cellStyle name="Normal 43 2 2 3 5" xfId="5340" xr:uid="{00000000-0005-0000-0000-0000DC140000}"/>
    <cellStyle name="Normal 43 2 2 3 5 2" xfId="15392" xr:uid="{00000000-0005-0000-0000-0000203C0000}"/>
    <cellStyle name="Normal 43 2 2 3 5 2 3" xfId="30490" xr:uid="{00000000-0005-0000-0000-00001A770000}"/>
    <cellStyle name="Normal 43 2 2 3 5 3" xfId="10372" xr:uid="{00000000-0005-0000-0000-000084280000}"/>
    <cellStyle name="Normal 43 2 2 3 5 3 3" xfId="25473" xr:uid="{00000000-0005-0000-0000-000081630000}"/>
    <cellStyle name="Normal 43 2 2 3 5 5" xfId="20460" xr:uid="{00000000-0005-0000-0000-0000EC4F0000}"/>
    <cellStyle name="Normal 43 2 2 3 6" xfId="12050" xr:uid="{00000000-0005-0000-0000-0000122F0000}"/>
    <cellStyle name="Normal 43 2 2 3 6 3" xfId="27148" xr:uid="{00000000-0005-0000-0000-00000C6A0000}"/>
    <cellStyle name="Normal 43 2 2 3 7" xfId="7029" xr:uid="{00000000-0005-0000-0000-0000751B0000}"/>
    <cellStyle name="Normal 43 2 2 3 7 3" xfId="22131" xr:uid="{00000000-0005-0000-0000-000073560000}"/>
    <cellStyle name="Normal 43 2 2 3 9" xfId="17118" xr:uid="{00000000-0005-0000-0000-0000DE420000}"/>
    <cellStyle name="Normal 43 2 2 4" xfId="2165" xr:uid="{00000000-0005-0000-0000-000075080000}"/>
    <cellStyle name="Normal 43 2 2 4 2" xfId="3004" xr:uid="{00000000-0005-0000-0000-0000BC0B0000}"/>
    <cellStyle name="Normal 43 2 2 4 2 2" xfId="4694" xr:uid="{00000000-0005-0000-0000-000056120000}"/>
    <cellStyle name="Normal 43 2 2 4 2 2 2" xfId="14767" xr:uid="{00000000-0005-0000-0000-0000AF390000}"/>
    <cellStyle name="Normal 43 2 2 4 2 2 2 3" xfId="29865" xr:uid="{00000000-0005-0000-0000-0000A9740000}"/>
    <cellStyle name="Normal 43 2 2 4 2 2 3" xfId="9747" xr:uid="{00000000-0005-0000-0000-000013260000}"/>
    <cellStyle name="Normal 43 2 2 4 2 2 3 3" xfId="24848" xr:uid="{00000000-0005-0000-0000-000010610000}"/>
    <cellStyle name="Normal 43 2 2 4 2 2 5" xfId="19835" xr:uid="{00000000-0005-0000-0000-00007B4D0000}"/>
    <cellStyle name="Normal 43 2 2 4 2 3" xfId="6386" xr:uid="{00000000-0005-0000-0000-0000F2180000}"/>
    <cellStyle name="Normal 43 2 2 4 2 3 2" xfId="16438" xr:uid="{00000000-0005-0000-0000-000036400000}"/>
    <cellStyle name="Normal 43 2 2 4 2 3 3" xfId="11418" xr:uid="{00000000-0005-0000-0000-00009A2C0000}"/>
    <cellStyle name="Normal 43 2 2 4 2 3 3 3" xfId="26519" xr:uid="{00000000-0005-0000-0000-000097670000}"/>
    <cellStyle name="Normal 43 2 2 4 2 3 5" xfId="21506" xr:uid="{00000000-0005-0000-0000-000002540000}"/>
    <cellStyle name="Normal 43 2 2 4 2 4" xfId="13096" xr:uid="{00000000-0005-0000-0000-000028330000}"/>
    <cellStyle name="Normal 43 2 2 4 2 4 3" xfId="28194" xr:uid="{00000000-0005-0000-0000-0000226E0000}"/>
    <cellStyle name="Normal 43 2 2 4 2 5" xfId="8075" xr:uid="{00000000-0005-0000-0000-00008B1F0000}"/>
    <cellStyle name="Normal 43 2 2 4 2 5 3" xfId="23177" xr:uid="{00000000-0005-0000-0000-0000895A0000}"/>
    <cellStyle name="Normal 43 2 2 4 2 7" xfId="18164" xr:uid="{00000000-0005-0000-0000-0000F4460000}"/>
    <cellStyle name="Normal 43 2 2 4 3" xfId="3857" xr:uid="{00000000-0005-0000-0000-0000110F0000}"/>
    <cellStyle name="Normal 43 2 2 4 3 2" xfId="13931" xr:uid="{00000000-0005-0000-0000-00006B360000}"/>
    <cellStyle name="Normal 43 2 2 4 3 2 3" xfId="29029" xr:uid="{00000000-0005-0000-0000-000065710000}"/>
    <cellStyle name="Normal 43 2 2 4 3 3" xfId="8911" xr:uid="{00000000-0005-0000-0000-0000CF220000}"/>
    <cellStyle name="Normal 43 2 2 4 3 3 3" xfId="24012" xr:uid="{00000000-0005-0000-0000-0000CC5D0000}"/>
    <cellStyle name="Normal 43 2 2 4 3 5" xfId="18999" xr:uid="{00000000-0005-0000-0000-0000374A0000}"/>
    <cellStyle name="Normal 43 2 2 4 4" xfId="5550" xr:uid="{00000000-0005-0000-0000-0000AE150000}"/>
    <cellStyle name="Normal 43 2 2 4 4 2" xfId="15602" xr:uid="{00000000-0005-0000-0000-0000F23C0000}"/>
    <cellStyle name="Normal 43 2 2 4 4 2 3" xfId="30700" xr:uid="{00000000-0005-0000-0000-0000EC770000}"/>
    <cellStyle name="Normal 43 2 2 4 4 3" xfId="10582" xr:uid="{00000000-0005-0000-0000-000056290000}"/>
    <cellStyle name="Normal 43 2 2 4 4 3 3" xfId="25683" xr:uid="{00000000-0005-0000-0000-000053640000}"/>
    <cellStyle name="Normal 43 2 2 4 4 5" xfId="20670" xr:uid="{00000000-0005-0000-0000-0000BE500000}"/>
    <cellStyle name="Normal 43 2 2 4 5" xfId="12260" xr:uid="{00000000-0005-0000-0000-0000E42F0000}"/>
    <cellStyle name="Normal 43 2 2 4 5 3" xfId="27358" xr:uid="{00000000-0005-0000-0000-0000DE6A0000}"/>
    <cellStyle name="Normal 43 2 2 4 6" xfId="7239" xr:uid="{00000000-0005-0000-0000-0000471C0000}"/>
    <cellStyle name="Normal 43 2 2 4 6 3" xfId="22341" xr:uid="{00000000-0005-0000-0000-000045570000}"/>
    <cellStyle name="Normal 43 2 2 4 8" xfId="17328" xr:uid="{00000000-0005-0000-0000-0000B0430000}"/>
    <cellStyle name="Normal 43 2 2 5" xfId="2586" xr:uid="{00000000-0005-0000-0000-00001A0A0000}"/>
    <cellStyle name="Normal 43 2 2 5 2" xfId="4276" xr:uid="{00000000-0005-0000-0000-0000B4100000}"/>
    <cellStyle name="Normal 43 2 2 5 2 2" xfId="14349" xr:uid="{00000000-0005-0000-0000-00000D380000}"/>
    <cellStyle name="Normal 43 2 2 5 2 2 3" xfId="29447" xr:uid="{00000000-0005-0000-0000-000007730000}"/>
    <cellStyle name="Normal 43 2 2 5 2 3" xfId="9329" xr:uid="{00000000-0005-0000-0000-000071240000}"/>
    <cellStyle name="Normal 43 2 2 5 2 3 3" xfId="24430" xr:uid="{00000000-0005-0000-0000-00006E5F0000}"/>
    <cellStyle name="Normal 43 2 2 5 2 5" xfId="19417" xr:uid="{00000000-0005-0000-0000-0000D94B0000}"/>
    <cellStyle name="Normal 43 2 2 5 3" xfId="5968" xr:uid="{00000000-0005-0000-0000-000050170000}"/>
    <cellStyle name="Normal 43 2 2 5 3 2" xfId="16020" xr:uid="{00000000-0005-0000-0000-0000943E0000}"/>
    <cellStyle name="Normal 43 2 2 5 3 3" xfId="11000" xr:uid="{00000000-0005-0000-0000-0000F82A0000}"/>
    <cellStyle name="Normal 43 2 2 5 3 3 3" xfId="26101" xr:uid="{00000000-0005-0000-0000-0000F5650000}"/>
    <cellStyle name="Normal 43 2 2 5 3 5" xfId="21088" xr:uid="{00000000-0005-0000-0000-000060520000}"/>
    <cellStyle name="Normal 43 2 2 5 4" xfId="12678" xr:uid="{00000000-0005-0000-0000-000086310000}"/>
    <cellStyle name="Normal 43 2 2 5 4 3" xfId="27776" xr:uid="{00000000-0005-0000-0000-0000806C0000}"/>
    <cellStyle name="Normal 43 2 2 5 5" xfId="7657" xr:uid="{00000000-0005-0000-0000-0000E91D0000}"/>
    <cellStyle name="Normal 43 2 2 5 5 3" xfId="22759" xr:uid="{00000000-0005-0000-0000-0000E7580000}"/>
    <cellStyle name="Normal 43 2 2 5 7" xfId="17746" xr:uid="{00000000-0005-0000-0000-000052450000}"/>
    <cellStyle name="Normal 43 2 2 6" xfId="3439" xr:uid="{00000000-0005-0000-0000-00006F0D0000}"/>
    <cellStyle name="Normal 43 2 2 6 2" xfId="13513" xr:uid="{00000000-0005-0000-0000-0000C9340000}"/>
    <cellStyle name="Normal 43 2 2 6 2 3" xfId="28611" xr:uid="{00000000-0005-0000-0000-0000C36F0000}"/>
    <cellStyle name="Normal 43 2 2 6 3" xfId="8493" xr:uid="{00000000-0005-0000-0000-00002D210000}"/>
    <cellStyle name="Normal 43 2 2 6 3 3" xfId="23594" xr:uid="{00000000-0005-0000-0000-00002A5C0000}"/>
    <cellStyle name="Normal 43 2 2 6 5" xfId="18581" xr:uid="{00000000-0005-0000-0000-000095480000}"/>
    <cellStyle name="Normal 43 2 2 7" xfId="5132" xr:uid="{00000000-0005-0000-0000-00000C140000}"/>
    <cellStyle name="Normal 43 2 2 7 2" xfId="15184" xr:uid="{00000000-0005-0000-0000-0000503B0000}"/>
    <cellStyle name="Normal 43 2 2 7 2 3" xfId="30282" xr:uid="{00000000-0005-0000-0000-00004A760000}"/>
    <cellStyle name="Normal 43 2 2 7 3" xfId="10164" xr:uid="{00000000-0005-0000-0000-0000B4270000}"/>
    <cellStyle name="Normal 43 2 2 7 3 3" xfId="25265" xr:uid="{00000000-0005-0000-0000-0000B1620000}"/>
    <cellStyle name="Normal 43 2 2 7 5" xfId="20252" xr:uid="{00000000-0005-0000-0000-00001C4F0000}"/>
    <cellStyle name="Normal 43 2 2 8" xfId="11842" xr:uid="{00000000-0005-0000-0000-0000422E0000}"/>
    <cellStyle name="Normal 43 2 2 8 3" xfId="26940" xr:uid="{00000000-0005-0000-0000-00003C690000}"/>
    <cellStyle name="Normal 43 2 2 9" xfId="6821" xr:uid="{00000000-0005-0000-0000-0000A51A0000}"/>
    <cellStyle name="Normal 43 2 2 9 3" xfId="21923" xr:uid="{00000000-0005-0000-0000-0000A3550000}"/>
    <cellStyle name="Normal 43 2 3" xfId="1785" xr:uid="{00000000-0005-0000-0000-0000F9060000}"/>
    <cellStyle name="Normal 43 2 3 10" xfId="16962" xr:uid="{00000000-0005-0000-0000-000042420000}"/>
    <cellStyle name="Normal 43 2 3 2" xfId="2004" xr:uid="{00000000-0005-0000-0000-0000D4070000}"/>
    <cellStyle name="Normal 43 2 3 2 2" xfId="2425" xr:uid="{00000000-0005-0000-0000-000079090000}"/>
    <cellStyle name="Normal 43 2 3 2 2 2" xfId="3264" xr:uid="{00000000-0005-0000-0000-0000C00C0000}"/>
    <cellStyle name="Normal 43 2 3 2 2 2 2" xfId="4954" xr:uid="{00000000-0005-0000-0000-00005A130000}"/>
    <cellStyle name="Normal 43 2 3 2 2 2 2 2" xfId="15027" xr:uid="{00000000-0005-0000-0000-0000B33A0000}"/>
    <cellStyle name="Normal 43 2 3 2 2 2 2 2 3" xfId="30125" xr:uid="{00000000-0005-0000-0000-0000AD750000}"/>
    <cellStyle name="Normal 43 2 3 2 2 2 2 3" xfId="10007" xr:uid="{00000000-0005-0000-0000-000017270000}"/>
    <cellStyle name="Normal 43 2 3 2 2 2 2 3 3" xfId="25108" xr:uid="{00000000-0005-0000-0000-000014620000}"/>
    <cellStyle name="Normal 43 2 3 2 2 2 2 5" xfId="20095" xr:uid="{00000000-0005-0000-0000-00007F4E0000}"/>
    <cellStyle name="Normal 43 2 3 2 2 2 3" xfId="6646" xr:uid="{00000000-0005-0000-0000-0000F6190000}"/>
    <cellStyle name="Normal 43 2 3 2 2 2 3 2" xfId="16698" xr:uid="{00000000-0005-0000-0000-00003A410000}"/>
    <cellStyle name="Normal 43 2 3 2 2 2 3 3" xfId="11678" xr:uid="{00000000-0005-0000-0000-00009E2D0000}"/>
    <cellStyle name="Normal 43 2 3 2 2 2 3 3 3" xfId="26779" xr:uid="{00000000-0005-0000-0000-00009B680000}"/>
    <cellStyle name="Normal 43 2 3 2 2 2 3 5" xfId="21766" xr:uid="{00000000-0005-0000-0000-000006550000}"/>
    <cellStyle name="Normal 43 2 3 2 2 2 4" xfId="13356" xr:uid="{00000000-0005-0000-0000-00002C340000}"/>
    <cellStyle name="Normal 43 2 3 2 2 2 4 3" xfId="28454" xr:uid="{00000000-0005-0000-0000-0000266F0000}"/>
    <cellStyle name="Normal 43 2 3 2 2 2 5" xfId="8335" xr:uid="{00000000-0005-0000-0000-00008F200000}"/>
    <cellStyle name="Normal 43 2 3 2 2 2 5 3" xfId="23437" xr:uid="{00000000-0005-0000-0000-00008D5B0000}"/>
    <cellStyle name="Normal 43 2 3 2 2 2 7" xfId="18424" xr:uid="{00000000-0005-0000-0000-0000F8470000}"/>
    <cellStyle name="Normal 43 2 3 2 2 3" xfId="4117" xr:uid="{00000000-0005-0000-0000-000015100000}"/>
    <cellStyle name="Normal 43 2 3 2 2 3 2" xfId="14191" xr:uid="{00000000-0005-0000-0000-00006F370000}"/>
    <cellStyle name="Normal 43 2 3 2 2 3 2 3" xfId="29289" xr:uid="{00000000-0005-0000-0000-000069720000}"/>
    <cellStyle name="Normal 43 2 3 2 2 3 3" xfId="9171" xr:uid="{00000000-0005-0000-0000-0000D3230000}"/>
    <cellStyle name="Normal 43 2 3 2 2 3 3 3" xfId="24272" xr:uid="{00000000-0005-0000-0000-0000D05E0000}"/>
    <cellStyle name="Normal 43 2 3 2 2 3 5" xfId="19259" xr:uid="{00000000-0005-0000-0000-00003B4B0000}"/>
    <cellStyle name="Normal 43 2 3 2 2 4" xfId="5810" xr:uid="{00000000-0005-0000-0000-0000B2160000}"/>
    <cellStyle name="Normal 43 2 3 2 2 4 2" xfId="15862" xr:uid="{00000000-0005-0000-0000-0000F63D0000}"/>
    <cellStyle name="Normal 43 2 3 2 2 4 3" xfId="10842" xr:uid="{00000000-0005-0000-0000-00005A2A0000}"/>
    <cellStyle name="Normal 43 2 3 2 2 4 3 3" xfId="25943" xr:uid="{00000000-0005-0000-0000-000057650000}"/>
    <cellStyle name="Normal 43 2 3 2 2 4 5" xfId="20930" xr:uid="{00000000-0005-0000-0000-0000C2510000}"/>
    <cellStyle name="Normal 43 2 3 2 2 5" xfId="12520" xr:uid="{00000000-0005-0000-0000-0000E8300000}"/>
    <cellStyle name="Normal 43 2 3 2 2 5 3" xfId="27618" xr:uid="{00000000-0005-0000-0000-0000E26B0000}"/>
    <cellStyle name="Normal 43 2 3 2 2 6" xfId="7499" xr:uid="{00000000-0005-0000-0000-00004B1D0000}"/>
    <cellStyle name="Normal 43 2 3 2 2 6 3" xfId="22601" xr:uid="{00000000-0005-0000-0000-000049580000}"/>
    <cellStyle name="Normal 43 2 3 2 2 8" xfId="17588" xr:uid="{00000000-0005-0000-0000-0000B4440000}"/>
    <cellStyle name="Normal 43 2 3 2 3" xfId="2846" xr:uid="{00000000-0005-0000-0000-00001E0B0000}"/>
    <cellStyle name="Normal 43 2 3 2 3 2" xfId="4536" xr:uid="{00000000-0005-0000-0000-0000B8110000}"/>
    <cellStyle name="Normal 43 2 3 2 3 2 2" xfId="14609" xr:uid="{00000000-0005-0000-0000-000011390000}"/>
    <cellStyle name="Normal 43 2 3 2 3 2 2 3" xfId="29707" xr:uid="{00000000-0005-0000-0000-00000B740000}"/>
    <cellStyle name="Normal 43 2 3 2 3 2 3" xfId="9589" xr:uid="{00000000-0005-0000-0000-000075250000}"/>
    <cellStyle name="Normal 43 2 3 2 3 2 3 3" xfId="24690" xr:uid="{00000000-0005-0000-0000-000072600000}"/>
    <cellStyle name="Normal 43 2 3 2 3 2 5" xfId="19677" xr:uid="{00000000-0005-0000-0000-0000DD4C0000}"/>
    <cellStyle name="Normal 43 2 3 2 3 3" xfId="6228" xr:uid="{00000000-0005-0000-0000-000054180000}"/>
    <cellStyle name="Normal 43 2 3 2 3 3 2" xfId="16280" xr:uid="{00000000-0005-0000-0000-0000983F0000}"/>
    <cellStyle name="Normal 43 2 3 2 3 3 3" xfId="11260" xr:uid="{00000000-0005-0000-0000-0000FC2B0000}"/>
    <cellStyle name="Normal 43 2 3 2 3 3 3 3" xfId="26361" xr:uid="{00000000-0005-0000-0000-0000F9660000}"/>
    <cellStyle name="Normal 43 2 3 2 3 3 5" xfId="21348" xr:uid="{00000000-0005-0000-0000-000064530000}"/>
    <cellStyle name="Normal 43 2 3 2 3 4" xfId="12938" xr:uid="{00000000-0005-0000-0000-00008A320000}"/>
    <cellStyle name="Normal 43 2 3 2 3 4 3" xfId="28036" xr:uid="{00000000-0005-0000-0000-0000846D0000}"/>
    <cellStyle name="Normal 43 2 3 2 3 5" xfId="7917" xr:uid="{00000000-0005-0000-0000-0000ED1E0000}"/>
    <cellStyle name="Normal 43 2 3 2 3 5 3" xfId="23019" xr:uid="{00000000-0005-0000-0000-0000EB590000}"/>
    <cellStyle name="Normal 43 2 3 2 3 7" xfId="18006" xr:uid="{00000000-0005-0000-0000-000056460000}"/>
    <cellStyle name="Normal 43 2 3 2 4" xfId="3699" xr:uid="{00000000-0005-0000-0000-0000730E0000}"/>
    <cellStyle name="Normal 43 2 3 2 4 2" xfId="13773" xr:uid="{00000000-0005-0000-0000-0000CD350000}"/>
    <cellStyle name="Normal 43 2 3 2 4 2 3" xfId="28871" xr:uid="{00000000-0005-0000-0000-0000C7700000}"/>
    <cellStyle name="Normal 43 2 3 2 4 3" xfId="8753" xr:uid="{00000000-0005-0000-0000-000031220000}"/>
    <cellStyle name="Normal 43 2 3 2 4 3 3" xfId="23854" xr:uid="{00000000-0005-0000-0000-00002E5D0000}"/>
    <cellStyle name="Normal 43 2 3 2 4 5" xfId="18841" xr:uid="{00000000-0005-0000-0000-000099490000}"/>
    <cellStyle name="Normal 43 2 3 2 5" xfId="5392" xr:uid="{00000000-0005-0000-0000-000010150000}"/>
    <cellStyle name="Normal 43 2 3 2 5 2" xfId="15444" xr:uid="{00000000-0005-0000-0000-0000543C0000}"/>
    <cellStyle name="Normal 43 2 3 2 5 2 3" xfId="30542" xr:uid="{00000000-0005-0000-0000-00004E770000}"/>
    <cellStyle name="Normal 43 2 3 2 5 3" xfId="10424" xr:uid="{00000000-0005-0000-0000-0000B8280000}"/>
    <cellStyle name="Normal 43 2 3 2 5 3 3" xfId="25525" xr:uid="{00000000-0005-0000-0000-0000B5630000}"/>
    <cellStyle name="Normal 43 2 3 2 5 5" xfId="20512" xr:uid="{00000000-0005-0000-0000-000020500000}"/>
    <cellStyle name="Normal 43 2 3 2 6" xfId="12102" xr:uid="{00000000-0005-0000-0000-0000462F0000}"/>
    <cellStyle name="Normal 43 2 3 2 6 3" xfId="27200" xr:uid="{00000000-0005-0000-0000-0000406A0000}"/>
    <cellStyle name="Normal 43 2 3 2 7" xfId="7081" xr:uid="{00000000-0005-0000-0000-0000A91B0000}"/>
    <cellStyle name="Normal 43 2 3 2 7 3" xfId="22183" xr:uid="{00000000-0005-0000-0000-0000A7560000}"/>
    <cellStyle name="Normal 43 2 3 2 9" xfId="17170" xr:uid="{00000000-0005-0000-0000-000012430000}"/>
    <cellStyle name="Normal 43 2 3 3" xfId="2217" xr:uid="{00000000-0005-0000-0000-0000A9080000}"/>
    <cellStyle name="Normal 43 2 3 3 2" xfId="3056" xr:uid="{00000000-0005-0000-0000-0000F00B0000}"/>
    <cellStyle name="Normal 43 2 3 3 2 2" xfId="4746" xr:uid="{00000000-0005-0000-0000-00008A120000}"/>
    <cellStyle name="Normal 43 2 3 3 2 2 2" xfId="14819" xr:uid="{00000000-0005-0000-0000-0000E3390000}"/>
    <cellStyle name="Normal 43 2 3 3 2 2 2 3" xfId="29917" xr:uid="{00000000-0005-0000-0000-0000DD740000}"/>
    <cellStyle name="Normal 43 2 3 3 2 2 3" xfId="9799" xr:uid="{00000000-0005-0000-0000-000047260000}"/>
    <cellStyle name="Normal 43 2 3 3 2 2 3 3" xfId="24900" xr:uid="{00000000-0005-0000-0000-000044610000}"/>
    <cellStyle name="Normal 43 2 3 3 2 2 5" xfId="19887" xr:uid="{00000000-0005-0000-0000-0000AF4D0000}"/>
    <cellStyle name="Normal 43 2 3 3 2 3" xfId="6438" xr:uid="{00000000-0005-0000-0000-000026190000}"/>
    <cellStyle name="Normal 43 2 3 3 2 3 2" xfId="16490" xr:uid="{00000000-0005-0000-0000-00006A400000}"/>
    <cellStyle name="Normal 43 2 3 3 2 3 3" xfId="11470" xr:uid="{00000000-0005-0000-0000-0000CE2C0000}"/>
    <cellStyle name="Normal 43 2 3 3 2 3 3 3" xfId="26571" xr:uid="{00000000-0005-0000-0000-0000CB670000}"/>
    <cellStyle name="Normal 43 2 3 3 2 3 5" xfId="21558" xr:uid="{00000000-0005-0000-0000-000036540000}"/>
    <cellStyle name="Normal 43 2 3 3 2 4" xfId="13148" xr:uid="{00000000-0005-0000-0000-00005C330000}"/>
    <cellStyle name="Normal 43 2 3 3 2 4 3" xfId="28246" xr:uid="{00000000-0005-0000-0000-0000566E0000}"/>
    <cellStyle name="Normal 43 2 3 3 2 5" xfId="8127" xr:uid="{00000000-0005-0000-0000-0000BF1F0000}"/>
    <cellStyle name="Normal 43 2 3 3 2 5 3" xfId="23229" xr:uid="{00000000-0005-0000-0000-0000BD5A0000}"/>
    <cellStyle name="Normal 43 2 3 3 2 7" xfId="18216" xr:uid="{00000000-0005-0000-0000-000028470000}"/>
    <cellStyle name="Normal 43 2 3 3 3" xfId="3909" xr:uid="{00000000-0005-0000-0000-0000450F0000}"/>
    <cellStyle name="Normal 43 2 3 3 3 2" xfId="13983" xr:uid="{00000000-0005-0000-0000-00009F360000}"/>
    <cellStyle name="Normal 43 2 3 3 3 2 3" xfId="29081" xr:uid="{00000000-0005-0000-0000-000099710000}"/>
    <cellStyle name="Normal 43 2 3 3 3 3" xfId="8963" xr:uid="{00000000-0005-0000-0000-000003230000}"/>
    <cellStyle name="Normal 43 2 3 3 3 3 3" xfId="24064" xr:uid="{00000000-0005-0000-0000-0000005E0000}"/>
    <cellStyle name="Normal 43 2 3 3 3 5" xfId="19051" xr:uid="{00000000-0005-0000-0000-00006B4A0000}"/>
    <cellStyle name="Normal 43 2 3 3 4" xfId="5602" xr:uid="{00000000-0005-0000-0000-0000E2150000}"/>
    <cellStyle name="Normal 43 2 3 3 4 2" xfId="15654" xr:uid="{00000000-0005-0000-0000-0000263D0000}"/>
    <cellStyle name="Normal 43 2 3 3 4 2 3" xfId="30752" xr:uid="{00000000-0005-0000-0000-000020780000}"/>
    <cellStyle name="Normal 43 2 3 3 4 3" xfId="10634" xr:uid="{00000000-0005-0000-0000-00008A290000}"/>
    <cellStyle name="Normal 43 2 3 3 4 3 3" xfId="25735" xr:uid="{00000000-0005-0000-0000-000087640000}"/>
    <cellStyle name="Normal 43 2 3 3 4 5" xfId="20722" xr:uid="{00000000-0005-0000-0000-0000F2500000}"/>
    <cellStyle name="Normal 43 2 3 3 5" xfId="12312" xr:uid="{00000000-0005-0000-0000-000018300000}"/>
    <cellStyle name="Normal 43 2 3 3 5 3" xfId="27410" xr:uid="{00000000-0005-0000-0000-0000126B0000}"/>
    <cellStyle name="Normal 43 2 3 3 6" xfId="7291" xr:uid="{00000000-0005-0000-0000-00007B1C0000}"/>
    <cellStyle name="Normal 43 2 3 3 6 3" xfId="22393" xr:uid="{00000000-0005-0000-0000-000079570000}"/>
    <cellStyle name="Normal 43 2 3 3 8" xfId="17380" xr:uid="{00000000-0005-0000-0000-0000E4430000}"/>
    <cellStyle name="Normal 43 2 3 4" xfId="2638" xr:uid="{00000000-0005-0000-0000-00004E0A0000}"/>
    <cellStyle name="Normal 43 2 3 4 2" xfId="4328" xr:uid="{00000000-0005-0000-0000-0000E8100000}"/>
    <cellStyle name="Normal 43 2 3 4 2 2" xfId="14401" xr:uid="{00000000-0005-0000-0000-000041380000}"/>
    <cellStyle name="Normal 43 2 3 4 2 2 3" xfId="29499" xr:uid="{00000000-0005-0000-0000-00003B730000}"/>
    <cellStyle name="Normal 43 2 3 4 2 3" xfId="9381" xr:uid="{00000000-0005-0000-0000-0000A5240000}"/>
    <cellStyle name="Normal 43 2 3 4 2 3 3" xfId="24482" xr:uid="{00000000-0005-0000-0000-0000A25F0000}"/>
    <cellStyle name="Normal 43 2 3 4 2 5" xfId="19469" xr:uid="{00000000-0005-0000-0000-00000D4C0000}"/>
    <cellStyle name="Normal 43 2 3 4 3" xfId="6020" xr:uid="{00000000-0005-0000-0000-000084170000}"/>
    <cellStyle name="Normal 43 2 3 4 3 2" xfId="16072" xr:uid="{00000000-0005-0000-0000-0000C83E0000}"/>
    <cellStyle name="Normal 43 2 3 4 3 3" xfId="11052" xr:uid="{00000000-0005-0000-0000-00002C2B0000}"/>
    <cellStyle name="Normal 43 2 3 4 3 3 3" xfId="26153" xr:uid="{00000000-0005-0000-0000-000029660000}"/>
    <cellStyle name="Normal 43 2 3 4 3 5" xfId="21140" xr:uid="{00000000-0005-0000-0000-000094520000}"/>
    <cellStyle name="Normal 43 2 3 4 4" xfId="12730" xr:uid="{00000000-0005-0000-0000-0000BA310000}"/>
    <cellStyle name="Normal 43 2 3 4 4 3" xfId="27828" xr:uid="{00000000-0005-0000-0000-0000B46C0000}"/>
    <cellStyle name="Normal 43 2 3 4 5" xfId="7709" xr:uid="{00000000-0005-0000-0000-00001D1E0000}"/>
    <cellStyle name="Normal 43 2 3 4 5 3" xfId="22811" xr:uid="{00000000-0005-0000-0000-00001B590000}"/>
    <cellStyle name="Normal 43 2 3 4 7" xfId="17798" xr:uid="{00000000-0005-0000-0000-000086450000}"/>
    <cellStyle name="Normal 43 2 3 5" xfId="3491" xr:uid="{00000000-0005-0000-0000-0000A30D0000}"/>
    <cellStyle name="Normal 43 2 3 5 2" xfId="13565" xr:uid="{00000000-0005-0000-0000-0000FD340000}"/>
    <cellStyle name="Normal 43 2 3 5 2 3" xfId="28663" xr:uid="{00000000-0005-0000-0000-0000F76F0000}"/>
    <cellStyle name="Normal 43 2 3 5 3" xfId="8545" xr:uid="{00000000-0005-0000-0000-000061210000}"/>
    <cellStyle name="Normal 43 2 3 5 3 3" xfId="23646" xr:uid="{00000000-0005-0000-0000-00005E5C0000}"/>
    <cellStyle name="Normal 43 2 3 5 5" xfId="18633" xr:uid="{00000000-0005-0000-0000-0000C9480000}"/>
    <cellStyle name="Normal 43 2 3 6" xfId="5184" xr:uid="{00000000-0005-0000-0000-000040140000}"/>
    <cellStyle name="Normal 43 2 3 6 2" xfId="15236" xr:uid="{00000000-0005-0000-0000-0000843B0000}"/>
    <cellStyle name="Normal 43 2 3 6 2 3" xfId="30334" xr:uid="{00000000-0005-0000-0000-00007E760000}"/>
    <cellStyle name="Normal 43 2 3 6 3" xfId="10216" xr:uid="{00000000-0005-0000-0000-0000E8270000}"/>
    <cellStyle name="Normal 43 2 3 6 3 3" xfId="25317" xr:uid="{00000000-0005-0000-0000-0000E5620000}"/>
    <cellStyle name="Normal 43 2 3 6 5" xfId="20304" xr:uid="{00000000-0005-0000-0000-0000504F0000}"/>
    <cellStyle name="Normal 43 2 3 7" xfId="11894" xr:uid="{00000000-0005-0000-0000-0000762E0000}"/>
    <cellStyle name="Normal 43 2 3 7 3" xfId="26992" xr:uid="{00000000-0005-0000-0000-000070690000}"/>
    <cellStyle name="Normal 43 2 3 8" xfId="6873" xr:uid="{00000000-0005-0000-0000-0000D91A0000}"/>
    <cellStyle name="Normal 43 2 3 8 3" xfId="21975" xr:uid="{00000000-0005-0000-0000-0000D7550000}"/>
    <cellStyle name="Normal 43 2 4" xfId="1898" xr:uid="{00000000-0005-0000-0000-00006A070000}"/>
    <cellStyle name="Normal 43 2 4 2" xfId="2321" xr:uid="{00000000-0005-0000-0000-000011090000}"/>
    <cellStyle name="Normal 43 2 4 2 2" xfId="3160" xr:uid="{00000000-0005-0000-0000-0000580C0000}"/>
    <cellStyle name="Normal 43 2 4 2 2 2" xfId="4850" xr:uid="{00000000-0005-0000-0000-0000F2120000}"/>
    <cellStyle name="Normal 43 2 4 2 2 2 2" xfId="14923" xr:uid="{00000000-0005-0000-0000-00004B3A0000}"/>
    <cellStyle name="Normal 43 2 4 2 2 2 2 3" xfId="30021" xr:uid="{00000000-0005-0000-0000-000045750000}"/>
    <cellStyle name="Normal 43 2 4 2 2 2 3" xfId="9903" xr:uid="{00000000-0005-0000-0000-0000AF260000}"/>
    <cellStyle name="Normal 43 2 4 2 2 2 3 3" xfId="25004" xr:uid="{00000000-0005-0000-0000-0000AC610000}"/>
    <cellStyle name="Normal 43 2 4 2 2 2 5" xfId="19991" xr:uid="{00000000-0005-0000-0000-0000174E0000}"/>
    <cellStyle name="Normal 43 2 4 2 2 3" xfId="6542" xr:uid="{00000000-0005-0000-0000-00008E190000}"/>
    <cellStyle name="Normal 43 2 4 2 2 3 2" xfId="16594" xr:uid="{00000000-0005-0000-0000-0000D2400000}"/>
    <cellStyle name="Normal 43 2 4 2 2 3 3" xfId="11574" xr:uid="{00000000-0005-0000-0000-0000362D0000}"/>
    <cellStyle name="Normal 43 2 4 2 2 3 3 3" xfId="26675" xr:uid="{00000000-0005-0000-0000-000033680000}"/>
    <cellStyle name="Normal 43 2 4 2 2 3 5" xfId="21662" xr:uid="{00000000-0005-0000-0000-00009E540000}"/>
    <cellStyle name="Normal 43 2 4 2 2 4" xfId="13252" xr:uid="{00000000-0005-0000-0000-0000C4330000}"/>
    <cellStyle name="Normal 43 2 4 2 2 4 3" xfId="28350" xr:uid="{00000000-0005-0000-0000-0000BE6E0000}"/>
    <cellStyle name="Normal 43 2 4 2 2 5" xfId="8231" xr:uid="{00000000-0005-0000-0000-000027200000}"/>
    <cellStyle name="Normal 43 2 4 2 2 5 3" xfId="23333" xr:uid="{00000000-0005-0000-0000-0000255B0000}"/>
    <cellStyle name="Normal 43 2 4 2 2 7" xfId="18320" xr:uid="{00000000-0005-0000-0000-000090470000}"/>
    <cellStyle name="Normal 43 2 4 2 3" xfId="4013" xr:uid="{00000000-0005-0000-0000-0000AD0F0000}"/>
    <cellStyle name="Normal 43 2 4 2 3 2" xfId="14087" xr:uid="{00000000-0005-0000-0000-000007370000}"/>
    <cellStyle name="Normal 43 2 4 2 3 2 3" xfId="29185" xr:uid="{00000000-0005-0000-0000-000001720000}"/>
    <cellStyle name="Normal 43 2 4 2 3 3" xfId="9067" xr:uid="{00000000-0005-0000-0000-00006B230000}"/>
    <cellStyle name="Normal 43 2 4 2 3 3 3" xfId="24168" xr:uid="{00000000-0005-0000-0000-0000685E0000}"/>
    <cellStyle name="Normal 43 2 4 2 3 5" xfId="19155" xr:uid="{00000000-0005-0000-0000-0000D34A0000}"/>
    <cellStyle name="Normal 43 2 4 2 4" xfId="5706" xr:uid="{00000000-0005-0000-0000-00004A160000}"/>
    <cellStyle name="Normal 43 2 4 2 4 2" xfId="15758" xr:uid="{00000000-0005-0000-0000-00008E3D0000}"/>
    <cellStyle name="Normal 43 2 4 2 4 2 3" xfId="30856" xr:uid="{00000000-0005-0000-0000-000088780000}"/>
    <cellStyle name="Normal 43 2 4 2 4 3" xfId="10738" xr:uid="{00000000-0005-0000-0000-0000F2290000}"/>
    <cellStyle name="Normal 43 2 4 2 4 3 3" xfId="25839" xr:uid="{00000000-0005-0000-0000-0000EF640000}"/>
    <cellStyle name="Normal 43 2 4 2 4 5" xfId="20826" xr:uid="{00000000-0005-0000-0000-00005A510000}"/>
    <cellStyle name="Normal 43 2 4 2 5" xfId="12416" xr:uid="{00000000-0005-0000-0000-000080300000}"/>
    <cellStyle name="Normal 43 2 4 2 5 3" xfId="27514" xr:uid="{00000000-0005-0000-0000-00007A6B0000}"/>
    <cellStyle name="Normal 43 2 4 2 6" xfId="7395" xr:uid="{00000000-0005-0000-0000-0000E31C0000}"/>
    <cellStyle name="Normal 43 2 4 2 6 3" xfId="22497" xr:uid="{00000000-0005-0000-0000-0000E1570000}"/>
    <cellStyle name="Normal 43 2 4 2 8" xfId="17484" xr:uid="{00000000-0005-0000-0000-00004C440000}"/>
    <cellStyle name="Normal 43 2 4 3" xfId="2742" xr:uid="{00000000-0005-0000-0000-0000B60A0000}"/>
    <cellStyle name="Normal 43 2 4 3 2" xfId="4432" xr:uid="{00000000-0005-0000-0000-000050110000}"/>
    <cellStyle name="Normal 43 2 4 3 2 2" xfId="14505" xr:uid="{00000000-0005-0000-0000-0000A9380000}"/>
    <cellStyle name="Normal 43 2 4 3 2 2 3" xfId="29603" xr:uid="{00000000-0005-0000-0000-0000A3730000}"/>
    <cellStyle name="Normal 43 2 4 3 2 3" xfId="9485" xr:uid="{00000000-0005-0000-0000-00000D250000}"/>
    <cellStyle name="Normal 43 2 4 3 2 3 3" xfId="24586" xr:uid="{00000000-0005-0000-0000-00000A600000}"/>
    <cellStyle name="Normal 43 2 4 3 2 5" xfId="19573" xr:uid="{00000000-0005-0000-0000-0000754C0000}"/>
    <cellStyle name="Normal 43 2 4 3 3" xfId="6124" xr:uid="{00000000-0005-0000-0000-0000EC170000}"/>
    <cellStyle name="Normal 43 2 4 3 3 2" xfId="16176" xr:uid="{00000000-0005-0000-0000-0000303F0000}"/>
    <cellStyle name="Normal 43 2 4 3 3 3" xfId="11156" xr:uid="{00000000-0005-0000-0000-0000942B0000}"/>
    <cellStyle name="Normal 43 2 4 3 3 3 3" xfId="26257" xr:uid="{00000000-0005-0000-0000-000091660000}"/>
    <cellStyle name="Normal 43 2 4 3 3 5" xfId="21244" xr:uid="{00000000-0005-0000-0000-0000FC520000}"/>
    <cellStyle name="Normal 43 2 4 3 4" xfId="12834" xr:uid="{00000000-0005-0000-0000-000022320000}"/>
    <cellStyle name="Normal 43 2 4 3 4 3" xfId="27932" xr:uid="{00000000-0005-0000-0000-00001C6D0000}"/>
    <cellStyle name="Normal 43 2 4 3 5" xfId="7813" xr:uid="{00000000-0005-0000-0000-0000851E0000}"/>
    <cellStyle name="Normal 43 2 4 3 5 3" xfId="22915" xr:uid="{00000000-0005-0000-0000-000083590000}"/>
    <cellStyle name="Normal 43 2 4 3 7" xfId="17902" xr:uid="{00000000-0005-0000-0000-0000EE450000}"/>
    <cellStyle name="Normal 43 2 4 4" xfId="3595" xr:uid="{00000000-0005-0000-0000-00000B0E0000}"/>
    <cellStyle name="Normal 43 2 4 4 2" xfId="13669" xr:uid="{00000000-0005-0000-0000-000065350000}"/>
    <cellStyle name="Normal 43 2 4 4 2 3" xfId="28767" xr:uid="{00000000-0005-0000-0000-00005F700000}"/>
    <cellStyle name="Normal 43 2 4 4 3" xfId="8649" xr:uid="{00000000-0005-0000-0000-0000C9210000}"/>
    <cellStyle name="Normal 43 2 4 4 3 3" xfId="23750" xr:uid="{00000000-0005-0000-0000-0000C65C0000}"/>
    <cellStyle name="Normal 43 2 4 4 5" xfId="18737" xr:uid="{00000000-0005-0000-0000-000031490000}"/>
    <cellStyle name="Normal 43 2 4 5" xfId="5288" xr:uid="{00000000-0005-0000-0000-0000A8140000}"/>
    <cellStyle name="Normal 43 2 4 5 2" xfId="15340" xr:uid="{00000000-0005-0000-0000-0000EC3B0000}"/>
    <cellStyle name="Normal 43 2 4 5 2 3" xfId="30438" xr:uid="{00000000-0005-0000-0000-0000E6760000}"/>
    <cellStyle name="Normal 43 2 4 5 3" xfId="10320" xr:uid="{00000000-0005-0000-0000-000050280000}"/>
    <cellStyle name="Normal 43 2 4 5 3 3" xfId="25421" xr:uid="{00000000-0005-0000-0000-00004D630000}"/>
    <cellStyle name="Normal 43 2 4 5 5" xfId="20408" xr:uid="{00000000-0005-0000-0000-0000B84F0000}"/>
    <cellStyle name="Normal 43 2 4 6" xfId="11998" xr:uid="{00000000-0005-0000-0000-0000DE2E0000}"/>
    <cellStyle name="Normal 43 2 4 6 3" xfId="27096" xr:uid="{00000000-0005-0000-0000-0000D8690000}"/>
    <cellStyle name="Normal 43 2 4 7" xfId="6977" xr:uid="{00000000-0005-0000-0000-0000411B0000}"/>
    <cellStyle name="Normal 43 2 4 7 3" xfId="22079" xr:uid="{00000000-0005-0000-0000-00003F560000}"/>
    <cellStyle name="Normal 43 2 4 9" xfId="17066" xr:uid="{00000000-0005-0000-0000-0000AA420000}"/>
    <cellStyle name="Normal 43 2 5" xfId="2111" xr:uid="{00000000-0005-0000-0000-00003F080000}"/>
    <cellStyle name="Normal 43 2 5 2" xfId="2952" xr:uid="{00000000-0005-0000-0000-0000880B0000}"/>
    <cellStyle name="Normal 43 2 5 2 2" xfId="4642" xr:uid="{00000000-0005-0000-0000-000022120000}"/>
    <cellStyle name="Normal 43 2 5 2 2 2" xfId="14715" xr:uid="{00000000-0005-0000-0000-00007B390000}"/>
    <cellStyle name="Normal 43 2 5 2 2 2 3" xfId="29813" xr:uid="{00000000-0005-0000-0000-000075740000}"/>
    <cellStyle name="Normal 43 2 5 2 2 3" xfId="9695" xr:uid="{00000000-0005-0000-0000-0000DF250000}"/>
    <cellStyle name="Normal 43 2 5 2 2 3 3" xfId="24796" xr:uid="{00000000-0005-0000-0000-0000DC600000}"/>
    <cellStyle name="Normal 43 2 5 2 2 5" xfId="19783" xr:uid="{00000000-0005-0000-0000-0000474D0000}"/>
    <cellStyle name="Normal 43 2 5 2 3" xfId="6334" xr:uid="{00000000-0005-0000-0000-0000BE180000}"/>
    <cellStyle name="Normal 43 2 5 2 3 2" xfId="16386" xr:uid="{00000000-0005-0000-0000-000002400000}"/>
    <cellStyle name="Normal 43 2 5 2 3 3" xfId="11366" xr:uid="{00000000-0005-0000-0000-0000662C0000}"/>
    <cellStyle name="Normal 43 2 5 2 3 3 3" xfId="26467" xr:uid="{00000000-0005-0000-0000-000063670000}"/>
    <cellStyle name="Normal 43 2 5 2 3 5" xfId="21454" xr:uid="{00000000-0005-0000-0000-0000CE530000}"/>
    <cellStyle name="Normal 43 2 5 2 4" xfId="13044" xr:uid="{00000000-0005-0000-0000-0000F4320000}"/>
    <cellStyle name="Normal 43 2 5 2 4 3" xfId="28142" xr:uid="{00000000-0005-0000-0000-0000EE6D0000}"/>
    <cellStyle name="Normal 43 2 5 2 5" xfId="8023" xr:uid="{00000000-0005-0000-0000-0000571F0000}"/>
    <cellStyle name="Normal 43 2 5 2 5 3" xfId="23125" xr:uid="{00000000-0005-0000-0000-0000555A0000}"/>
    <cellStyle name="Normal 43 2 5 2 7" xfId="18112" xr:uid="{00000000-0005-0000-0000-0000C0460000}"/>
    <cellStyle name="Normal 43 2 5 3" xfId="3805" xr:uid="{00000000-0005-0000-0000-0000DD0E0000}"/>
    <cellStyle name="Normal 43 2 5 3 2" xfId="13879" xr:uid="{00000000-0005-0000-0000-000037360000}"/>
    <cellStyle name="Normal 43 2 5 3 2 3" xfId="28977" xr:uid="{00000000-0005-0000-0000-000031710000}"/>
    <cellStyle name="Normal 43 2 5 3 3" xfId="8859" xr:uid="{00000000-0005-0000-0000-00009B220000}"/>
    <cellStyle name="Normal 43 2 5 3 3 3" xfId="23960" xr:uid="{00000000-0005-0000-0000-0000985D0000}"/>
    <cellStyle name="Normal 43 2 5 3 5" xfId="18947" xr:uid="{00000000-0005-0000-0000-0000034A0000}"/>
    <cellStyle name="Normal 43 2 5 4" xfId="5498" xr:uid="{00000000-0005-0000-0000-00007A150000}"/>
    <cellStyle name="Normal 43 2 5 4 2" xfId="15550" xr:uid="{00000000-0005-0000-0000-0000BE3C0000}"/>
    <cellStyle name="Normal 43 2 5 4 2 3" xfId="30648" xr:uid="{00000000-0005-0000-0000-0000B8770000}"/>
    <cellStyle name="Normal 43 2 5 4 3" xfId="10530" xr:uid="{00000000-0005-0000-0000-000022290000}"/>
    <cellStyle name="Normal 43 2 5 4 3 3" xfId="25631" xr:uid="{00000000-0005-0000-0000-00001F640000}"/>
    <cellStyle name="Normal 43 2 5 4 5" xfId="20618" xr:uid="{00000000-0005-0000-0000-00008A500000}"/>
    <cellStyle name="Normal 43 2 5 5" xfId="12208" xr:uid="{00000000-0005-0000-0000-0000B02F0000}"/>
    <cellStyle name="Normal 43 2 5 5 3" xfId="27306" xr:uid="{00000000-0005-0000-0000-0000AA6A0000}"/>
    <cellStyle name="Normal 43 2 5 6" xfId="7187" xr:uid="{00000000-0005-0000-0000-0000131C0000}"/>
    <cellStyle name="Normal 43 2 5 6 3" xfId="22289" xr:uid="{00000000-0005-0000-0000-000011570000}"/>
    <cellStyle name="Normal 43 2 5 8" xfId="17276" xr:uid="{00000000-0005-0000-0000-00007C430000}"/>
    <cellStyle name="Normal 43 2 6" xfId="2532" xr:uid="{00000000-0005-0000-0000-0000E4090000}"/>
    <cellStyle name="Normal 43 2 6 2" xfId="4224" xr:uid="{00000000-0005-0000-0000-000080100000}"/>
    <cellStyle name="Normal 43 2 6 2 2" xfId="14297" xr:uid="{00000000-0005-0000-0000-0000D9370000}"/>
    <cellStyle name="Normal 43 2 6 2 2 3" xfId="29395" xr:uid="{00000000-0005-0000-0000-0000D3720000}"/>
    <cellStyle name="Normal 43 2 6 2 3" xfId="9277" xr:uid="{00000000-0005-0000-0000-00003D240000}"/>
    <cellStyle name="Normal 43 2 6 2 3 3" xfId="24378" xr:uid="{00000000-0005-0000-0000-00003A5F0000}"/>
    <cellStyle name="Normal 43 2 6 2 5" xfId="19365" xr:uid="{00000000-0005-0000-0000-0000A54B0000}"/>
    <cellStyle name="Normal 43 2 6 3" xfId="5916" xr:uid="{00000000-0005-0000-0000-00001C170000}"/>
    <cellStyle name="Normal 43 2 6 3 2" xfId="15968" xr:uid="{00000000-0005-0000-0000-0000603E0000}"/>
    <cellStyle name="Normal 43 2 6 3 3" xfId="10948" xr:uid="{00000000-0005-0000-0000-0000C42A0000}"/>
    <cellStyle name="Normal 43 2 6 3 3 3" xfId="26049" xr:uid="{00000000-0005-0000-0000-0000C1650000}"/>
    <cellStyle name="Normal 43 2 6 3 5" xfId="21036" xr:uid="{00000000-0005-0000-0000-00002C520000}"/>
    <cellStyle name="Normal 43 2 6 4" xfId="12626" xr:uid="{00000000-0005-0000-0000-000052310000}"/>
    <cellStyle name="Normal 43 2 6 4 3" xfId="27724" xr:uid="{00000000-0005-0000-0000-00004C6C0000}"/>
    <cellStyle name="Normal 43 2 6 5" xfId="7605" xr:uid="{00000000-0005-0000-0000-0000B51D0000}"/>
    <cellStyle name="Normal 43 2 6 5 3" xfId="22707" xr:uid="{00000000-0005-0000-0000-0000B3580000}"/>
    <cellStyle name="Normal 43 2 6 7" xfId="17694" xr:uid="{00000000-0005-0000-0000-00001E450000}"/>
    <cellStyle name="Normal 43 2 7" xfId="3383" xr:uid="{00000000-0005-0000-0000-0000370D0000}"/>
    <cellStyle name="Normal 43 2 7 2" xfId="13461" xr:uid="{00000000-0005-0000-0000-000095340000}"/>
    <cellStyle name="Normal 43 2 7 2 3" xfId="28559" xr:uid="{00000000-0005-0000-0000-00008F6F0000}"/>
    <cellStyle name="Normal 43 2 7 3" xfId="8441" xr:uid="{00000000-0005-0000-0000-0000F9200000}"/>
    <cellStyle name="Normal 43 2 7 3 3" xfId="23542" xr:uid="{00000000-0005-0000-0000-0000F65B0000}"/>
    <cellStyle name="Normal 43 2 7 5" xfId="18529" xr:uid="{00000000-0005-0000-0000-000061480000}"/>
    <cellStyle name="Normal 43 2 8" xfId="5077" xr:uid="{00000000-0005-0000-0000-0000D5130000}"/>
    <cellStyle name="Normal 43 2 8 2" xfId="15132" xr:uid="{00000000-0005-0000-0000-00001C3B0000}"/>
    <cellStyle name="Normal 43 2 8 2 3" xfId="30230" xr:uid="{00000000-0005-0000-0000-000016760000}"/>
    <cellStyle name="Normal 43 2 8 3" xfId="10112" xr:uid="{00000000-0005-0000-0000-000080270000}"/>
    <cellStyle name="Normal 43 2 8 3 3" xfId="25213" xr:uid="{00000000-0005-0000-0000-00007D620000}"/>
    <cellStyle name="Normal 43 2 8 5" xfId="20200" xr:uid="{00000000-0005-0000-0000-0000E84E0000}"/>
    <cellStyle name="Normal 43 2 9" xfId="11788" xr:uid="{00000000-0005-0000-0000-00000C2E0000}"/>
    <cellStyle name="Normal 43 2 9 3" xfId="26888" xr:uid="{00000000-0005-0000-0000-000008690000}"/>
    <cellStyle name="Normal 44" xfId="970" xr:uid="{00000000-0005-0000-0000-0000CA030000}"/>
    <cellStyle name="Normal 44 2" xfId="1444" xr:uid="{00000000-0005-0000-0000-0000A4050000}"/>
    <cellStyle name="Normal 44 2 10" xfId="6768" xr:uid="{00000000-0005-0000-0000-0000701A0000}"/>
    <cellStyle name="Normal 44 2 10 3" xfId="21872" xr:uid="{00000000-0005-0000-0000-000070550000}"/>
    <cellStyle name="Normal 44 2 12" xfId="16857" xr:uid="{00000000-0005-0000-0000-0000D9410000}"/>
    <cellStyle name="Normal 44 2 2" xfId="1732" xr:uid="{00000000-0005-0000-0000-0000C4060000}"/>
    <cellStyle name="Normal 44 2 2 11" xfId="16911" xr:uid="{00000000-0005-0000-0000-00000F420000}"/>
    <cellStyle name="Normal 44 2 2 2" xfId="1840" xr:uid="{00000000-0005-0000-0000-000030070000}"/>
    <cellStyle name="Normal 44 2 2 2 10" xfId="17015" xr:uid="{00000000-0005-0000-0000-000077420000}"/>
    <cellStyle name="Normal 44 2 2 2 2" xfId="2057" xr:uid="{00000000-0005-0000-0000-000009080000}"/>
    <cellStyle name="Normal 44 2 2 2 2 2" xfId="2478" xr:uid="{00000000-0005-0000-0000-0000AE090000}"/>
    <cellStyle name="Normal 44 2 2 2 2 2 2" xfId="3317" xr:uid="{00000000-0005-0000-0000-0000F50C0000}"/>
    <cellStyle name="Normal 44 2 2 2 2 2 2 2" xfId="5007" xr:uid="{00000000-0005-0000-0000-00008F130000}"/>
    <cellStyle name="Normal 44 2 2 2 2 2 2 2 2" xfId="15080" xr:uid="{00000000-0005-0000-0000-0000E83A0000}"/>
    <cellStyle name="Normal 44 2 2 2 2 2 2 2 2 3" xfId="30178" xr:uid="{00000000-0005-0000-0000-0000E2750000}"/>
    <cellStyle name="Normal 44 2 2 2 2 2 2 2 3" xfId="10060" xr:uid="{00000000-0005-0000-0000-00004C270000}"/>
    <cellStyle name="Normal 44 2 2 2 2 2 2 2 3 3" xfId="25161" xr:uid="{00000000-0005-0000-0000-000049620000}"/>
    <cellStyle name="Normal 44 2 2 2 2 2 2 2 5" xfId="20148" xr:uid="{00000000-0005-0000-0000-0000B44E0000}"/>
    <cellStyle name="Normal 44 2 2 2 2 2 2 3" xfId="6699" xr:uid="{00000000-0005-0000-0000-00002B1A0000}"/>
    <cellStyle name="Normal 44 2 2 2 2 2 2 3 2" xfId="16751" xr:uid="{00000000-0005-0000-0000-00006F410000}"/>
    <cellStyle name="Normal 44 2 2 2 2 2 2 3 3" xfId="11731" xr:uid="{00000000-0005-0000-0000-0000D32D0000}"/>
    <cellStyle name="Normal 44 2 2 2 2 2 2 3 3 3" xfId="26832" xr:uid="{00000000-0005-0000-0000-0000D0680000}"/>
    <cellStyle name="Normal 44 2 2 2 2 2 2 3 5" xfId="21819" xr:uid="{00000000-0005-0000-0000-00003B550000}"/>
    <cellStyle name="Normal 44 2 2 2 2 2 2 4" xfId="13409" xr:uid="{00000000-0005-0000-0000-000061340000}"/>
    <cellStyle name="Normal 44 2 2 2 2 2 2 4 3" xfId="28507" xr:uid="{00000000-0005-0000-0000-00005B6F0000}"/>
    <cellStyle name="Normal 44 2 2 2 2 2 2 5" xfId="8388" xr:uid="{00000000-0005-0000-0000-0000C4200000}"/>
    <cellStyle name="Normal 44 2 2 2 2 2 2 5 3" xfId="23490" xr:uid="{00000000-0005-0000-0000-0000C25B0000}"/>
    <cellStyle name="Normal 44 2 2 2 2 2 2 7" xfId="18477" xr:uid="{00000000-0005-0000-0000-00002D480000}"/>
    <cellStyle name="Normal 44 2 2 2 2 2 3" xfId="4170" xr:uid="{00000000-0005-0000-0000-00004A100000}"/>
    <cellStyle name="Normal 44 2 2 2 2 2 3 2" xfId="14244" xr:uid="{00000000-0005-0000-0000-0000A4370000}"/>
    <cellStyle name="Normal 44 2 2 2 2 2 3 2 3" xfId="29342" xr:uid="{00000000-0005-0000-0000-00009E720000}"/>
    <cellStyle name="Normal 44 2 2 2 2 2 3 3" xfId="9224" xr:uid="{00000000-0005-0000-0000-000008240000}"/>
    <cellStyle name="Normal 44 2 2 2 2 2 3 3 3" xfId="24325" xr:uid="{00000000-0005-0000-0000-0000055F0000}"/>
    <cellStyle name="Normal 44 2 2 2 2 2 3 5" xfId="19312" xr:uid="{00000000-0005-0000-0000-0000704B0000}"/>
    <cellStyle name="Normal 44 2 2 2 2 2 4" xfId="5863" xr:uid="{00000000-0005-0000-0000-0000E7160000}"/>
    <cellStyle name="Normal 44 2 2 2 2 2 4 2" xfId="15915" xr:uid="{00000000-0005-0000-0000-00002B3E0000}"/>
    <cellStyle name="Normal 44 2 2 2 2 2 4 3" xfId="10895" xr:uid="{00000000-0005-0000-0000-00008F2A0000}"/>
    <cellStyle name="Normal 44 2 2 2 2 2 4 3 3" xfId="25996" xr:uid="{00000000-0005-0000-0000-00008C650000}"/>
    <cellStyle name="Normal 44 2 2 2 2 2 4 5" xfId="20983" xr:uid="{00000000-0005-0000-0000-0000F7510000}"/>
    <cellStyle name="Normal 44 2 2 2 2 2 5" xfId="12573" xr:uid="{00000000-0005-0000-0000-00001D310000}"/>
    <cellStyle name="Normal 44 2 2 2 2 2 5 3" xfId="27671" xr:uid="{00000000-0005-0000-0000-0000176C0000}"/>
    <cellStyle name="Normal 44 2 2 2 2 2 6" xfId="7552" xr:uid="{00000000-0005-0000-0000-0000801D0000}"/>
    <cellStyle name="Normal 44 2 2 2 2 2 6 3" xfId="22654" xr:uid="{00000000-0005-0000-0000-00007E580000}"/>
    <cellStyle name="Normal 44 2 2 2 2 2 8" xfId="17641" xr:uid="{00000000-0005-0000-0000-0000E9440000}"/>
    <cellStyle name="Normal 44 2 2 2 2 3" xfId="2899" xr:uid="{00000000-0005-0000-0000-0000530B0000}"/>
    <cellStyle name="Normal 44 2 2 2 2 3 2" xfId="4589" xr:uid="{00000000-0005-0000-0000-0000ED110000}"/>
    <cellStyle name="Normal 44 2 2 2 2 3 2 2" xfId="14662" xr:uid="{00000000-0005-0000-0000-000046390000}"/>
    <cellStyle name="Normal 44 2 2 2 2 3 2 2 3" xfId="29760" xr:uid="{00000000-0005-0000-0000-000040740000}"/>
    <cellStyle name="Normal 44 2 2 2 2 3 2 3" xfId="9642" xr:uid="{00000000-0005-0000-0000-0000AA250000}"/>
    <cellStyle name="Normal 44 2 2 2 2 3 2 3 3" xfId="24743" xr:uid="{00000000-0005-0000-0000-0000A7600000}"/>
    <cellStyle name="Normal 44 2 2 2 2 3 2 5" xfId="19730" xr:uid="{00000000-0005-0000-0000-0000124D0000}"/>
    <cellStyle name="Normal 44 2 2 2 2 3 3" xfId="6281" xr:uid="{00000000-0005-0000-0000-000089180000}"/>
    <cellStyle name="Normal 44 2 2 2 2 3 3 2" xfId="16333" xr:uid="{00000000-0005-0000-0000-0000CD3F0000}"/>
    <cellStyle name="Normal 44 2 2 2 2 3 3 3" xfId="11313" xr:uid="{00000000-0005-0000-0000-0000312C0000}"/>
    <cellStyle name="Normal 44 2 2 2 2 3 3 3 3" xfId="26414" xr:uid="{00000000-0005-0000-0000-00002E670000}"/>
    <cellStyle name="Normal 44 2 2 2 2 3 3 5" xfId="21401" xr:uid="{00000000-0005-0000-0000-000099530000}"/>
    <cellStyle name="Normal 44 2 2 2 2 3 4" xfId="12991" xr:uid="{00000000-0005-0000-0000-0000BF320000}"/>
    <cellStyle name="Normal 44 2 2 2 2 3 4 3" xfId="28089" xr:uid="{00000000-0005-0000-0000-0000B96D0000}"/>
    <cellStyle name="Normal 44 2 2 2 2 3 5" xfId="7970" xr:uid="{00000000-0005-0000-0000-0000221F0000}"/>
    <cellStyle name="Normal 44 2 2 2 2 3 5 3" xfId="23072" xr:uid="{00000000-0005-0000-0000-0000205A0000}"/>
    <cellStyle name="Normal 44 2 2 2 2 3 7" xfId="18059" xr:uid="{00000000-0005-0000-0000-00008B460000}"/>
    <cellStyle name="Normal 44 2 2 2 2 4" xfId="3752" xr:uid="{00000000-0005-0000-0000-0000A80E0000}"/>
    <cellStyle name="Normal 44 2 2 2 2 4 2" xfId="13826" xr:uid="{00000000-0005-0000-0000-000002360000}"/>
    <cellStyle name="Normal 44 2 2 2 2 4 2 3" xfId="28924" xr:uid="{00000000-0005-0000-0000-0000FC700000}"/>
    <cellStyle name="Normal 44 2 2 2 2 4 3" xfId="8806" xr:uid="{00000000-0005-0000-0000-000066220000}"/>
    <cellStyle name="Normal 44 2 2 2 2 4 3 3" xfId="23907" xr:uid="{00000000-0005-0000-0000-0000635D0000}"/>
    <cellStyle name="Normal 44 2 2 2 2 4 5" xfId="18894" xr:uid="{00000000-0005-0000-0000-0000CE490000}"/>
    <cellStyle name="Normal 44 2 2 2 2 5" xfId="5445" xr:uid="{00000000-0005-0000-0000-000045150000}"/>
    <cellStyle name="Normal 44 2 2 2 2 5 2" xfId="15497" xr:uid="{00000000-0005-0000-0000-0000893C0000}"/>
    <cellStyle name="Normal 44 2 2 2 2 5 2 3" xfId="30595" xr:uid="{00000000-0005-0000-0000-000083770000}"/>
    <cellStyle name="Normal 44 2 2 2 2 5 3" xfId="10477" xr:uid="{00000000-0005-0000-0000-0000ED280000}"/>
    <cellStyle name="Normal 44 2 2 2 2 5 3 3" xfId="25578" xr:uid="{00000000-0005-0000-0000-0000EA630000}"/>
    <cellStyle name="Normal 44 2 2 2 2 5 5" xfId="20565" xr:uid="{00000000-0005-0000-0000-000055500000}"/>
    <cellStyle name="Normal 44 2 2 2 2 6" xfId="12155" xr:uid="{00000000-0005-0000-0000-00007B2F0000}"/>
    <cellStyle name="Normal 44 2 2 2 2 6 3" xfId="27253" xr:uid="{00000000-0005-0000-0000-0000756A0000}"/>
    <cellStyle name="Normal 44 2 2 2 2 7" xfId="7134" xr:uid="{00000000-0005-0000-0000-0000DE1B0000}"/>
    <cellStyle name="Normal 44 2 2 2 2 7 3" xfId="22236" xr:uid="{00000000-0005-0000-0000-0000DC560000}"/>
    <cellStyle name="Normal 44 2 2 2 2 9" xfId="17223" xr:uid="{00000000-0005-0000-0000-000047430000}"/>
    <cellStyle name="Normal 44 2 2 2 3" xfId="2270" xr:uid="{00000000-0005-0000-0000-0000DE080000}"/>
    <cellStyle name="Normal 44 2 2 2 3 2" xfId="3109" xr:uid="{00000000-0005-0000-0000-0000250C0000}"/>
    <cellStyle name="Normal 44 2 2 2 3 2 2" xfId="4799" xr:uid="{00000000-0005-0000-0000-0000BF120000}"/>
    <cellStyle name="Normal 44 2 2 2 3 2 2 2" xfId="14872" xr:uid="{00000000-0005-0000-0000-0000183A0000}"/>
    <cellStyle name="Normal 44 2 2 2 3 2 2 2 3" xfId="29970" xr:uid="{00000000-0005-0000-0000-000012750000}"/>
    <cellStyle name="Normal 44 2 2 2 3 2 2 3" xfId="9852" xr:uid="{00000000-0005-0000-0000-00007C260000}"/>
    <cellStyle name="Normal 44 2 2 2 3 2 2 3 3" xfId="24953" xr:uid="{00000000-0005-0000-0000-000079610000}"/>
    <cellStyle name="Normal 44 2 2 2 3 2 2 5" xfId="19940" xr:uid="{00000000-0005-0000-0000-0000E44D0000}"/>
    <cellStyle name="Normal 44 2 2 2 3 2 3" xfId="6491" xr:uid="{00000000-0005-0000-0000-00005B190000}"/>
    <cellStyle name="Normal 44 2 2 2 3 2 3 2" xfId="16543" xr:uid="{00000000-0005-0000-0000-00009F400000}"/>
    <cellStyle name="Normal 44 2 2 2 3 2 3 3" xfId="11523" xr:uid="{00000000-0005-0000-0000-0000032D0000}"/>
    <cellStyle name="Normal 44 2 2 2 3 2 3 3 3" xfId="26624" xr:uid="{00000000-0005-0000-0000-000000680000}"/>
    <cellStyle name="Normal 44 2 2 2 3 2 3 5" xfId="21611" xr:uid="{00000000-0005-0000-0000-00006B540000}"/>
    <cellStyle name="Normal 44 2 2 2 3 2 4" xfId="13201" xr:uid="{00000000-0005-0000-0000-000091330000}"/>
    <cellStyle name="Normal 44 2 2 2 3 2 4 3" xfId="28299" xr:uid="{00000000-0005-0000-0000-00008B6E0000}"/>
    <cellStyle name="Normal 44 2 2 2 3 2 5" xfId="8180" xr:uid="{00000000-0005-0000-0000-0000F41F0000}"/>
    <cellStyle name="Normal 44 2 2 2 3 2 5 3" xfId="23282" xr:uid="{00000000-0005-0000-0000-0000F25A0000}"/>
    <cellStyle name="Normal 44 2 2 2 3 2 7" xfId="18269" xr:uid="{00000000-0005-0000-0000-00005D470000}"/>
    <cellStyle name="Normal 44 2 2 2 3 3" xfId="3962" xr:uid="{00000000-0005-0000-0000-00007A0F0000}"/>
    <cellStyle name="Normal 44 2 2 2 3 3 2" xfId="14036" xr:uid="{00000000-0005-0000-0000-0000D4360000}"/>
    <cellStyle name="Normal 44 2 2 2 3 3 2 3" xfId="29134" xr:uid="{00000000-0005-0000-0000-0000CE710000}"/>
    <cellStyle name="Normal 44 2 2 2 3 3 3" xfId="9016" xr:uid="{00000000-0005-0000-0000-000038230000}"/>
    <cellStyle name="Normal 44 2 2 2 3 3 3 3" xfId="24117" xr:uid="{00000000-0005-0000-0000-0000355E0000}"/>
    <cellStyle name="Normal 44 2 2 2 3 3 5" xfId="19104" xr:uid="{00000000-0005-0000-0000-0000A04A0000}"/>
    <cellStyle name="Normal 44 2 2 2 3 4" xfId="5655" xr:uid="{00000000-0005-0000-0000-000017160000}"/>
    <cellStyle name="Normal 44 2 2 2 3 4 2" xfId="15707" xr:uid="{00000000-0005-0000-0000-00005B3D0000}"/>
    <cellStyle name="Normal 44 2 2 2 3 4 2 3" xfId="30805" xr:uid="{00000000-0005-0000-0000-000055780000}"/>
    <cellStyle name="Normal 44 2 2 2 3 4 3" xfId="10687" xr:uid="{00000000-0005-0000-0000-0000BF290000}"/>
    <cellStyle name="Normal 44 2 2 2 3 4 3 3" xfId="25788" xr:uid="{00000000-0005-0000-0000-0000BC640000}"/>
    <cellStyle name="Normal 44 2 2 2 3 4 5" xfId="20775" xr:uid="{00000000-0005-0000-0000-000027510000}"/>
    <cellStyle name="Normal 44 2 2 2 3 5" xfId="12365" xr:uid="{00000000-0005-0000-0000-00004D300000}"/>
    <cellStyle name="Normal 44 2 2 2 3 5 3" xfId="27463" xr:uid="{00000000-0005-0000-0000-0000476B0000}"/>
    <cellStyle name="Normal 44 2 2 2 3 6" xfId="7344" xr:uid="{00000000-0005-0000-0000-0000B01C0000}"/>
    <cellStyle name="Normal 44 2 2 2 3 6 3" xfId="22446" xr:uid="{00000000-0005-0000-0000-0000AE570000}"/>
    <cellStyle name="Normal 44 2 2 2 3 8" xfId="17433" xr:uid="{00000000-0005-0000-0000-000019440000}"/>
    <cellStyle name="Normal 44 2 2 2 4" xfId="2691" xr:uid="{00000000-0005-0000-0000-0000830A0000}"/>
    <cellStyle name="Normal 44 2 2 2 4 2" xfId="4381" xr:uid="{00000000-0005-0000-0000-00001D110000}"/>
    <cellStyle name="Normal 44 2 2 2 4 2 2" xfId="14454" xr:uid="{00000000-0005-0000-0000-000076380000}"/>
    <cellStyle name="Normal 44 2 2 2 4 2 2 3" xfId="29552" xr:uid="{00000000-0005-0000-0000-000070730000}"/>
    <cellStyle name="Normal 44 2 2 2 4 2 3" xfId="9434" xr:uid="{00000000-0005-0000-0000-0000DA240000}"/>
    <cellStyle name="Normal 44 2 2 2 4 2 3 3" xfId="24535" xr:uid="{00000000-0005-0000-0000-0000D75F0000}"/>
    <cellStyle name="Normal 44 2 2 2 4 2 5" xfId="19522" xr:uid="{00000000-0005-0000-0000-0000424C0000}"/>
    <cellStyle name="Normal 44 2 2 2 4 3" xfId="6073" xr:uid="{00000000-0005-0000-0000-0000B9170000}"/>
    <cellStyle name="Normal 44 2 2 2 4 3 2" xfId="16125" xr:uid="{00000000-0005-0000-0000-0000FD3E0000}"/>
    <cellStyle name="Normal 44 2 2 2 4 3 3" xfId="11105" xr:uid="{00000000-0005-0000-0000-0000612B0000}"/>
    <cellStyle name="Normal 44 2 2 2 4 3 3 3" xfId="26206" xr:uid="{00000000-0005-0000-0000-00005E660000}"/>
    <cellStyle name="Normal 44 2 2 2 4 3 5" xfId="21193" xr:uid="{00000000-0005-0000-0000-0000C9520000}"/>
    <cellStyle name="Normal 44 2 2 2 4 4" xfId="12783" xr:uid="{00000000-0005-0000-0000-0000EF310000}"/>
    <cellStyle name="Normal 44 2 2 2 4 4 3" xfId="27881" xr:uid="{00000000-0005-0000-0000-0000E96C0000}"/>
    <cellStyle name="Normal 44 2 2 2 4 5" xfId="7762" xr:uid="{00000000-0005-0000-0000-0000521E0000}"/>
    <cellStyle name="Normal 44 2 2 2 4 5 3" xfId="22864" xr:uid="{00000000-0005-0000-0000-000050590000}"/>
    <cellStyle name="Normal 44 2 2 2 4 7" xfId="17851" xr:uid="{00000000-0005-0000-0000-0000BB450000}"/>
    <cellStyle name="Normal 44 2 2 2 5" xfId="3544" xr:uid="{00000000-0005-0000-0000-0000D80D0000}"/>
    <cellStyle name="Normal 44 2 2 2 5 2" xfId="13618" xr:uid="{00000000-0005-0000-0000-000032350000}"/>
    <cellStyle name="Normal 44 2 2 2 5 2 3" xfId="28716" xr:uid="{00000000-0005-0000-0000-00002C700000}"/>
    <cellStyle name="Normal 44 2 2 2 5 3" xfId="8598" xr:uid="{00000000-0005-0000-0000-000096210000}"/>
    <cellStyle name="Normal 44 2 2 2 5 3 3" xfId="23699" xr:uid="{00000000-0005-0000-0000-0000935C0000}"/>
    <cellStyle name="Normal 44 2 2 2 5 5" xfId="18686" xr:uid="{00000000-0005-0000-0000-0000FE480000}"/>
    <cellStyle name="Normal 44 2 2 2 6" xfId="5237" xr:uid="{00000000-0005-0000-0000-000075140000}"/>
    <cellStyle name="Normal 44 2 2 2 6 2" xfId="15289" xr:uid="{00000000-0005-0000-0000-0000B93B0000}"/>
    <cellStyle name="Normal 44 2 2 2 6 2 3" xfId="30387" xr:uid="{00000000-0005-0000-0000-0000B3760000}"/>
    <cellStyle name="Normal 44 2 2 2 6 3" xfId="10269" xr:uid="{00000000-0005-0000-0000-00001D280000}"/>
    <cellStyle name="Normal 44 2 2 2 6 3 3" xfId="25370" xr:uid="{00000000-0005-0000-0000-00001A630000}"/>
    <cellStyle name="Normal 44 2 2 2 6 5" xfId="20357" xr:uid="{00000000-0005-0000-0000-0000854F0000}"/>
    <cellStyle name="Normal 44 2 2 2 7" xfId="11947" xr:uid="{00000000-0005-0000-0000-0000AB2E0000}"/>
    <cellStyle name="Normal 44 2 2 2 7 3" xfId="27045" xr:uid="{00000000-0005-0000-0000-0000A5690000}"/>
    <cellStyle name="Normal 44 2 2 2 8" xfId="6926" xr:uid="{00000000-0005-0000-0000-00000E1B0000}"/>
    <cellStyle name="Normal 44 2 2 2 8 3" xfId="22028" xr:uid="{00000000-0005-0000-0000-00000C560000}"/>
    <cellStyle name="Normal 44 2 2 3" xfId="1953" xr:uid="{00000000-0005-0000-0000-0000A1070000}"/>
    <cellStyle name="Normal 44 2 2 3 2" xfId="2374" xr:uid="{00000000-0005-0000-0000-000046090000}"/>
    <cellStyle name="Normal 44 2 2 3 2 2" xfId="3213" xr:uid="{00000000-0005-0000-0000-00008D0C0000}"/>
    <cellStyle name="Normal 44 2 2 3 2 2 2" xfId="4903" xr:uid="{00000000-0005-0000-0000-000027130000}"/>
    <cellStyle name="Normal 44 2 2 3 2 2 2 2" xfId="14976" xr:uid="{00000000-0005-0000-0000-0000803A0000}"/>
    <cellStyle name="Normal 44 2 2 3 2 2 2 2 3" xfId="30074" xr:uid="{00000000-0005-0000-0000-00007A750000}"/>
    <cellStyle name="Normal 44 2 2 3 2 2 2 3" xfId="9956" xr:uid="{00000000-0005-0000-0000-0000E4260000}"/>
    <cellStyle name="Normal 44 2 2 3 2 2 2 3 3" xfId="25057" xr:uid="{00000000-0005-0000-0000-0000E1610000}"/>
    <cellStyle name="Normal 44 2 2 3 2 2 2 5" xfId="20044" xr:uid="{00000000-0005-0000-0000-00004C4E0000}"/>
    <cellStyle name="Normal 44 2 2 3 2 2 3" xfId="6595" xr:uid="{00000000-0005-0000-0000-0000C3190000}"/>
    <cellStyle name="Normal 44 2 2 3 2 2 3 2" xfId="16647" xr:uid="{00000000-0005-0000-0000-000007410000}"/>
    <cellStyle name="Normal 44 2 2 3 2 2 3 3" xfId="11627" xr:uid="{00000000-0005-0000-0000-00006B2D0000}"/>
    <cellStyle name="Normal 44 2 2 3 2 2 3 3 3" xfId="26728" xr:uid="{00000000-0005-0000-0000-000068680000}"/>
    <cellStyle name="Normal 44 2 2 3 2 2 3 5" xfId="21715" xr:uid="{00000000-0005-0000-0000-0000D3540000}"/>
    <cellStyle name="Normal 44 2 2 3 2 2 4" xfId="13305" xr:uid="{00000000-0005-0000-0000-0000F9330000}"/>
    <cellStyle name="Normal 44 2 2 3 2 2 4 3" xfId="28403" xr:uid="{00000000-0005-0000-0000-0000F36E0000}"/>
    <cellStyle name="Normal 44 2 2 3 2 2 5" xfId="8284" xr:uid="{00000000-0005-0000-0000-00005C200000}"/>
    <cellStyle name="Normal 44 2 2 3 2 2 5 3" xfId="23386" xr:uid="{00000000-0005-0000-0000-00005A5B0000}"/>
    <cellStyle name="Normal 44 2 2 3 2 2 7" xfId="18373" xr:uid="{00000000-0005-0000-0000-0000C5470000}"/>
    <cellStyle name="Normal 44 2 2 3 2 3" xfId="4066" xr:uid="{00000000-0005-0000-0000-0000E20F0000}"/>
    <cellStyle name="Normal 44 2 2 3 2 3 2" xfId="14140" xr:uid="{00000000-0005-0000-0000-00003C370000}"/>
    <cellStyle name="Normal 44 2 2 3 2 3 2 3" xfId="29238" xr:uid="{00000000-0005-0000-0000-000036720000}"/>
    <cellStyle name="Normal 44 2 2 3 2 3 3" xfId="9120" xr:uid="{00000000-0005-0000-0000-0000A0230000}"/>
    <cellStyle name="Normal 44 2 2 3 2 3 3 3" xfId="24221" xr:uid="{00000000-0005-0000-0000-00009D5E0000}"/>
    <cellStyle name="Normal 44 2 2 3 2 3 5" xfId="19208" xr:uid="{00000000-0005-0000-0000-0000084B0000}"/>
    <cellStyle name="Normal 44 2 2 3 2 4" xfId="5759" xr:uid="{00000000-0005-0000-0000-00007F160000}"/>
    <cellStyle name="Normal 44 2 2 3 2 4 2" xfId="15811" xr:uid="{00000000-0005-0000-0000-0000C33D0000}"/>
    <cellStyle name="Normal 44 2 2 3 2 4 2 3" xfId="30909" xr:uid="{00000000-0005-0000-0000-0000BD780000}"/>
    <cellStyle name="Normal 44 2 2 3 2 4 3" xfId="10791" xr:uid="{00000000-0005-0000-0000-0000272A0000}"/>
    <cellStyle name="Normal 44 2 2 3 2 4 3 3" xfId="25892" xr:uid="{00000000-0005-0000-0000-000024650000}"/>
    <cellStyle name="Normal 44 2 2 3 2 4 5" xfId="20879" xr:uid="{00000000-0005-0000-0000-00008F510000}"/>
    <cellStyle name="Normal 44 2 2 3 2 5" xfId="12469" xr:uid="{00000000-0005-0000-0000-0000B5300000}"/>
    <cellStyle name="Normal 44 2 2 3 2 5 3" xfId="27567" xr:uid="{00000000-0005-0000-0000-0000AF6B0000}"/>
    <cellStyle name="Normal 44 2 2 3 2 6" xfId="7448" xr:uid="{00000000-0005-0000-0000-0000181D0000}"/>
    <cellStyle name="Normal 44 2 2 3 2 6 3" xfId="22550" xr:uid="{00000000-0005-0000-0000-000016580000}"/>
    <cellStyle name="Normal 44 2 2 3 2 8" xfId="17537" xr:uid="{00000000-0005-0000-0000-000081440000}"/>
    <cellStyle name="Normal 44 2 2 3 3" xfId="2795" xr:uid="{00000000-0005-0000-0000-0000EB0A0000}"/>
    <cellStyle name="Normal 44 2 2 3 3 2" xfId="4485" xr:uid="{00000000-0005-0000-0000-000085110000}"/>
    <cellStyle name="Normal 44 2 2 3 3 2 2" xfId="14558" xr:uid="{00000000-0005-0000-0000-0000DE380000}"/>
    <cellStyle name="Normal 44 2 2 3 3 2 2 3" xfId="29656" xr:uid="{00000000-0005-0000-0000-0000D8730000}"/>
    <cellStyle name="Normal 44 2 2 3 3 2 3" xfId="9538" xr:uid="{00000000-0005-0000-0000-000042250000}"/>
    <cellStyle name="Normal 44 2 2 3 3 2 3 3" xfId="24639" xr:uid="{00000000-0005-0000-0000-00003F600000}"/>
    <cellStyle name="Normal 44 2 2 3 3 2 5" xfId="19626" xr:uid="{00000000-0005-0000-0000-0000AA4C0000}"/>
    <cellStyle name="Normal 44 2 2 3 3 3" xfId="6177" xr:uid="{00000000-0005-0000-0000-000021180000}"/>
    <cellStyle name="Normal 44 2 2 3 3 3 2" xfId="16229" xr:uid="{00000000-0005-0000-0000-0000653F0000}"/>
    <cellStyle name="Normal 44 2 2 3 3 3 3" xfId="11209" xr:uid="{00000000-0005-0000-0000-0000C92B0000}"/>
    <cellStyle name="Normal 44 2 2 3 3 3 3 3" xfId="26310" xr:uid="{00000000-0005-0000-0000-0000C6660000}"/>
    <cellStyle name="Normal 44 2 2 3 3 3 5" xfId="21297" xr:uid="{00000000-0005-0000-0000-000031530000}"/>
    <cellStyle name="Normal 44 2 2 3 3 4" xfId="12887" xr:uid="{00000000-0005-0000-0000-000057320000}"/>
    <cellStyle name="Normal 44 2 2 3 3 4 3" xfId="27985" xr:uid="{00000000-0005-0000-0000-0000516D0000}"/>
    <cellStyle name="Normal 44 2 2 3 3 5" xfId="7866" xr:uid="{00000000-0005-0000-0000-0000BA1E0000}"/>
    <cellStyle name="Normal 44 2 2 3 3 5 3" xfId="22968" xr:uid="{00000000-0005-0000-0000-0000B8590000}"/>
    <cellStyle name="Normal 44 2 2 3 3 7" xfId="17955" xr:uid="{00000000-0005-0000-0000-000023460000}"/>
    <cellStyle name="Normal 44 2 2 3 4" xfId="3648" xr:uid="{00000000-0005-0000-0000-0000400E0000}"/>
    <cellStyle name="Normal 44 2 2 3 4 2" xfId="13722" xr:uid="{00000000-0005-0000-0000-00009A350000}"/>
    <cellStyle name="Normal 44 2 2 3 4 2 3" xfId="28820" xr:uid="{00000000-0005-0000-0000-000094700000}"/>
    <cellStyle name="Normal 44 2 2 3 4 3" xfId="8702" xr:uid="{00000000-0005-0000-0000-0000FE210000}"/>
    <cellStyle name="Normal 44 2 2 3 4 3 3" xfId="23803" xr:uid="{00000000-0005-0000-0000-0000FB5C0000}"/>
    <cellStyle name="Normal 44 2 2 3 4 5" xfId="18790" xr:uid="{00000000-0005-0000-0000-000066490000}"/>
    <cellStyle name="Normal 44 2 2 3 5" xfId="5341" xr:uid="{00000000-0005-0000-0000-0000DD140000}"/>
    <cellStyle name="Normal 44 2 2 3 5 2" xfId="15393" xr:uid="{00000000-0005-0000-0000-0000213C0000}"/>
    <cellStyle name="Normal 44 2 2 3 5 2 3" xfId="30491" xr:uid="{00000000-0005-0000-0000-00001B770000}"/>
    <cellStyle name="Normal 44 2 2 3 5 3" xfId="10373" xr:uid="{00000000-0005-0000-0000-000085280000}"/>
    <cellStyle name="Normal 44 2 2 3 5 3 3" xfId="25474" xr:uid="{00000000-0005-0000-0000-000082630000}"/>
    <cellStyle name="Normal 44 2 2 3 5 5" xfId="20461" xr:uid="{00000000-0005-0000-0000-0000ED4F0000}"/>
    <cellStyle name="Normal 44 2 2 3 6" xfId="12051" xr:uid="{00000000-0005-0000-0000-0000132F0000}"/>
    <cellStyle name="Normal 44 2 2 3 6 3" xfId="27149" xr:uid="{00000000-0005-0000-0000-00000D6A0000}"/>
    <cellStyle name="Normal 44 2 2 3 7" xfId="7030" xr:uid="{00000000-0005-0000-0000-0000761B0000}"/>
    <cellStyle name="Normal 44 2 2 3 7 3" xfId="22132" xr:uid="{00000000-0005-0000-0000-000074560000}"/>
    <cellStyle name="Normal 44 2 2 3 9" xfId="17119" xr:uid="{00000000-0005-0000-0000-0000DF420000}"/>
    <cellStyle name="Normal 44 2 2 4" xfId="2166" xr:uid="{00000000-0005-0000-0000-000076080000}"/>
    <cellStyle name="Normal 44 2 2 4 2" xfId="3005" xr:uid="{00000000-0005-0000-0000-0000BD0B0000}"/>
    <cellStyle name="Normal 44 2 2 4 2 2" xfId="4695" xr:uid="{00000000-0005-0000-0000-000057120000}"/>
    <cellStyle name="Normal 44 2 2 4 2 2 2" xfId="14768" xr:uid="{00000000-0005-0000-0000-0000B0390000}"/>
    <cellStyle name="Normal 44 2 2 4 2 2 2 3" xfId="29866" xr:uid="{00000000-0005-0000-0000-0000AA740000}"/>
    <cellStyle name="Normal 44 2 2 4 2 2 3" xfId="9748" xr:uid="{00000000-0005-0000-0000-000014260000}"/>
    <cellStyle name="Normal 44 2 2 4 2 2 3 3" xfId="24849" xr:uid="{00000000-0005-0000-0000-000011610000}"/>
    <cellStyle name="Normal 44 2 2 4 2 2 5" xfId="19836" xr:uid="{00000000-0005-0000-0000-00007C4D0000}"/>
    <cellStyle name="Normal 44 2 2 4 2 3" xfId="6387" xr:uid="{00000000-0005-0000-0000-0000F3180000}"/>
    <cellStyle name="Normal 44 2 2 4 2 3 2" xfId="16439" xr:uid="{00000000-0005-0000-0000-000037400000}"/>
    <cellStyle name="Normal 44 2 2 4 2 3 3" xfId="11419" xr:uid="{00000000-0005-0000-0000-00009B2C0000}"/>
    <cellStyle name="Normal 44 2 2 4 2 3 3 3" xfId="26520" xr:uid="{00000000-0005-0000-0000-000098670000}"/>
    <cellStyle name="Normal 44 2 2 4 2 3 5" xfId="21507" xr:uid="{00000000-0005-0000-0000-000003540000}"/>
    <cellStyle name="Normal 44 2 2 4 2 4" xfId="13097" xr:uid="{00000000-0005-0000-0000-000029330000}"/>
    <cellStyle name="Normal 44 2 2 4 2 4 3" xfId="28195" xr:uid="{00000000-0005-0000-0000-0000236E0000}"/>
    <cellStyle name="Normal 44 2 2 4 2 5" xfId="8076" xr:uid="{00000000-0005-0000-0000-00008C1F0000}"/>
    <cellStyle name="Normal 44 2 2 4 2 5 3" xfId="23178" xr:uid="{00000000-0005-0000-0000-00008A5A0000}"/>
    <cellStyle name="Normal 44 2 2 4 2 7" xfId="18165" xr:uid="{00000000-0005-0000-0000-0000F5460000}"/>
    <cellStyle name="Normal 44 2 2 4 3" xfId="3858" xr:uid="{00000000-0005-0000-0000-0000120F0000}"/>
    <cellStyle name="Normal 44 2 2 4 3 2" xfId="13932" xr:uid="{00000000-0005-0000-0000-00006C360000}"/>
    <cellStyle name="Normal 44 2 2 4 3 2 3" xfId="29030" xr:uid="{00000000-0005-0000-0000-000066710000}"/>
    <cellStyle name="Normal 44 2 2 4 3 3" xfId="8912" xr:uid="{00000000-0005-0000-0000-0000D0220000}"/>
    <cellStyle name="Normal 44 2 2 4 3 3 3" xfId="24013" xr:uid="{00000000-0005-0000-0000-0000CD5D0000}"/>
    <cellStyle name="Normal 44 2 2 4 3 5" xfId="19000" xr:uid="{00000000-0005-0000-0000-0000384A0000}"/>
    <cellStyle name="Normal 44 2 2 4 4" xfId="5551" xr:uid="{00000000-0005-0000-0000-0000AF150000}"/>
    <cellStyle name="Normal 44 2 2 4 4 2" xfId="15603" xr:uid="{00000000-0005-0000-0000-0000F33C0000}"/>
    <cellStyle name="Normal 44 2 2 4 4 2 3" xfId="30701" xr:uid="{00000000-0005-0000-0000-0000ED770000}"/>
    <cellStyle name="Normal 44 2 2 4 4 3" xfId="10583" xr:uid="{00000000-0005-0000-0000-000057290000}"/>
    <cellStyle name="Normal 44 2 2 4 4 3 3" xfId="25684" xr:uid="{00000000-0005-0000-0000-000054640000}"/>
    <cellStyle name="Normal 44 2 2 4 4 5" xfId="20671" xr:uid="{00000000-0005-0000-0000-0000BF500000}"/>
    <cellStyle name="Normal 44 2 2 4 5" xfId="12261" xr:uid="{00000000-0005-0000-0000-0000E52F0000}"/>
    <cellStyle name="Normal 44 2 2 4 5 3" xfId="27359" xr:uid="{00000000-0005-0000-0000-0000DF6A0000}"/>
    <cellStyle name="Normal 44 2 2 4 6" xfId="7240" xr:uid="{00000000-0005-0000-0000-0000481C0000}"/>
    <cellStyle name="Normal 44 2 2 4 6 3" xfId="22342" xr:uid="{00000000-0005-0000-0000-000046570000}"/>
    <cellStyle name="Normal 44 2 2 4 8" xfId="17329" xr:uid="{00000000-0005-0000-0000-0000B1430000}"/>
    <cellStyle name="Normal 44 2 2 5" xfId="2587" xr:uid="{00000000-0005-0000-0000-00001B0A0000}"/>
    <cellStyle name="Normal 44 2 2 5 2" xfId="4277" xr:uid="{00000000-0005-0000-0000-0000B5100000}"/>
    <cellStyle name="Normal 44 2 2 5 2 2" xfId="14350" xr:uid="{00000000-0005-0000-0000-00000E380000}"/>
    <cellStyle name="Normal 44 2 2 5 2 2 3" xfId="29448" xr:uid="{00000000-0005-0000-0000-000008730000}"/>
    <cellStyle name="Normal 44 2 2 5 2 3" xfId="9330" xr:uid="{00000000-0005-0000-0000-000072240000}"/>
    <cellStyle name="Normal 44 2 2 5 2 3 3" xfId="24431" xr:uid="{00000000-0005-0000-0000-00006F5F0000}"/>
    <cellStyle name="Normal 44 2 2 5 2 5" xfId="19418" xr:uid="{00000000-0005-0000-0000-0000DA4B0000}"/>
    <cellStyle name="Normal 44 2 2 5 3" xfId="5969" xr:uid="{00000000-0005-0000-0000-000051170000}"/>
    <cellStyle name="Normal 44 2 2 5 3 2" xfId="16021" xr:uid="{00000000-0005-0000-0000-0000953E0000}"/>
    <cellStyle name="Normal 44 2 2 5 3 3" xfId="11001" xr:uid="{00000000-0005-0000-0000-0000F92A0000}"/>
    <cellStyle name="Normal 44 2 2 5 3 3 3" xfId="26102" xr:uid="{00000000-0005-0000-0000-0000F6650000}"/>
    <cellStyle name="Normal 44 2 2 5 3 5" xfId="21089" xr:uid="{00000000-0005-0000-0000-000061520000}"/>
    <cellStyle name="Normal 44 2 2 5 4" xfId="12679" xr:uid="{00000000-0005-0000-0000-000087310000}"/>
    <cellStyle name="Normal 44 2 2 5 4 3" xfId="27777" xr:uid="{00000000-0005-0000-0000-0000816C0000}"/>
    <cellStyle name="Normal 44 2 2 5 5" xfId="7658" xr:uid="{00000000-0005-0000-0000-0000EA1D0000}"/>
    <cellStyle name="Normal 44 2 2 5 5 3" xfId="22760" xr:uid="{00000000-0005-0000-0000-0000E8580000}"/>
    <cellStyle name="Normal 44 2 2 5 7" xfId="17747" xr:uid="{00000000-0005-0000-0000-000053450000}"/>
    <cellStyle name="Normal 44 2 2 6" xfId="3440" xr:uid="{00000000-0005-0000-0000-0000700D0000}"/>
    <cellStyle name="Normal 44 2 2 6 2" xfId="13514" xr:uid="{00000000-0005-0000-0000-0000CA340000}"/>
    <cellStyle name="Normal 44 2 2 6 2 3" xfId="28612" xr:uid="{00000000-0005-0000-0000-0000C46F0000}"/>
    <cellStyle name="Normal 44 2 2 6 3" xfId="8494" xr:uid="{00000000-0005-0000-0000-00002E210000}"/>
    <cellStyle name="Normal 44 2 2 6 3 3" xfId="23595" xr:uid="{00000000-0005-0000-0000-00002B5C0000}"/>
    <cellStyle name="Normal 44 2 2 6 5" xfId="18582" xr:uid="{00000000-0005-0000-0000-000096480000}"/>
    <cellStyle name="Normal 44 2 2 7" xfId="5133" xr:uid="{00000000-0005-0000-0000-00000D140000}"/>
    <cellStyle name="Normal 44 2 2 7 2" xfId="15185" xr:uid="{00000000-0005-0000-0000-0000513B0000}"/>
    <cellStyle name="Normal 44 2 2 7 2 3" xfId="30283" xr:uid="{00000000-0005-0000-0000-00004B760000}"/>
    <cellStyle name="Normal 44 2 2 7 3" xfId="10165" xr:uid="{00000000-0005-0000-0000-0000B5270000}"/>
    <cellStyle name="Normal 44 2 2 7 3 3" xfId="25266" xr:uid="{00000000-0005-0000-0000-0000B2620000}"/>
    <cellStyle name="Normal 44 2 2 7 5" xfId="20253" xr:uid="{00000000-0005-0000-0000-00001D4F0000}"/>
    <cellStyle name="Normal 44 2 2 8" xfId="11843" xr:uid="{00000000-0005-0000-0000-0000432E0000}"/>
    <cellStyle name="Normal 44 2 2 8 3" xfId="26941" xr:uid="{00000000-0005-0000-0000-00003D690000}"/>
    <cellStyle name="Normal 44 2 2 9" xfId="6822" xr:uid="{00000000-0005-0000-0000-0000A61A0000}"/>
    <cellStyle name="Normal 44 2 2 9 3" xfId="21924" xr:uid="{00000000-0005-0000-0000-0000A4550000}"/>
    <cellStyle name="Normal 44 2 3" xfId="1786" xr:uid="{00000000-0005-0000-0000-0000FA060000}"/>
    <cellStyle name="Normal 44 2 3 10" xfId="16963" xr:uid="{00000000-0005-0000-0000-000043420000}"/>
    <cellStyle name="Normal 44 2 3 2" xfId="2005" xr:uid="{00000000-0005-0000-0000-0000D5070000}"/>
    <cellStyle name="Normal 44 2 3 2 2" xfId="2426" xr:uid="{00000000-0005-0000-0000-00007A090000}"/>
    <cellStyle name="Normal 44 2 3 2 2 2" xfId="3265" xr:uid="{00000000-0005-0000-0000-0000C10C0000}"/>
    <cellStyle name="Normal 44 2 3 2 2 2 2" xfId="4955" xr:uid="{00000000-0005-0000-0000-00005B130000}"/>
    <cellStyle name="Normal 44 2 3 2 2 2 2 2" xfId="15028" xr:uid="{00000000-0005-0000-0000-0000B43A0000}"/>
    <cellStyle name="Normal 44 2 3 2 2 2 2 2 3" xfId="30126" xr:uid="{00000000-0005-0000-0000-0000AE750000}"/>
    <cellStyle name="Normal 44 2 3 2 2 2 2 3" xfId="10008" xr:uid="{00000000-0005-0000-0000-000018270000}"/>
    <cellStyle name="Normal 44 2 3 2 2 2 2 3 3" xfId="25109" xr:uid="{00000000-0005-0000-0000-000015620000}"/>
    <cellStyle name="Normal 44 2 3 2 2 2 2 5" xfId="20096" xr:uid="{00000000-0005-0000-0000-0000804E0000}"/>
    <cellStyle name="Normal 44 2 3 2 2 2 3" xfId="6647" xr:uid="{00000000-0005-0000-0000-0000F7190000}"/>
    <cellStyle name="Normal 44 2 3 2 2 2 3 2" xfId="16699" xr:uid="{00000000-0005-0000-0000-00003B410000}"/>
    <cellStyle name="Normal 44 2 3 2 2 2 3 3" xfId="11679" xr:uid="{00000000-0005-0000-0000-00009F2D0000}"/>
    <cellStyle name="Normal 44 2 3 2 2 2 3 3 3" xfId="26780" xr:uid="{00000000-0005-0000-0000-00009C680000}"/>
    <cellStyle name="Normal 44 2 3 2 2 2 3 5" xfId="21767" xr:uid="{00000000-0005-0000-0000-000007550000}"/>
    <cellStyle name="Normal 44 2 3 2 2 2 4" xfId="13357" xr:uid="{00000000-0005-0000-0000-00002D340000}"/>
    <cellStyle name="Normal 44 2 3 2 2 2 4 3" xfId="28455" xr:uid="{00000000-0005-0000-0000-0000276F0000}"/>
    <cellStyle name="Normal 44 2 3 2 2 2 5" xfId="8336" xr:uid="{00000000-0005-0000-0000-000090200000}"/>
    <cellStyle name="Normal 44 2 3 2 2 2 5 3" xfId="23438" xr:uid="{00000000-0005-0000-0000-00008E5B0000}"/>
    <cellStyle name="Normal 44 2 3 2 2 2 7" xfId="18425" xr:uid="{00000000-0005-0000-0000-0000F9470000}"/>
    <cellStyle name="Normal 44 2 3 2 2 3" xfId="4118" xr:uid="{00000000-0005-0000-0000-000016100000}"/>
    <cellStyle name="Normal 44 2 3 2 2 3 2" xfId="14192" xr:uid="{00000000-0005-0000-0000-000070370000}"/>
    <cellStyle name="Normal 44 2 3 2 2 3 2 3" xfId="29290" xr:uid="{00000000-0005-0000-0000-00006A720000}"/>
    <cellStyle name="Normal 44 2 3 2 2 3 3" xfId="9172" xr:uid="{00000000-0005-0000-0000-0000D4230000}"/>
    <cellStyle name="Normal 44 2 3 2 2 3 3 3" xfId="24273" xr:uid="{00000000-0005-0000-0000-0000D15E0000}"/>
    <cellStyle name="Normal 44 2 3 2 2 3 5" xfId="19260" xr:uid="{00000000-0005-0000-0000-00003C4B0000}"/>
    <cellStyle name="Normal 44 2 3 2 2 4" xfId="5811" xr:uid="{00000000-0005-0000-0000-0000B3160000}"/>
    <cellStyle name="Normal 44 2 3 2 2 4 2" xfId="15863" xr:uid="{00000000-0005-0000-0000-0000F73D0000}"/>
    <cellStyle name="Normal 44 2 3 2 2 4 3" xfId="10843" xr:uid="{00000000-0005-0000-0000-00005B2A0000}"/>
    <cellStyle name="Normal 44 2 3 2 2 4 3 3" xfId="25944" xr:uid="{00000000-0005-0000-0000-000058650000}"/>
    <cellStyle name="Normal 44 2 3 2 2 4 5" xfId="20931" xr:uid="{00000000-0005-0000-0000-0000C3510000}"/>
    <cellStyle name="Normal 44 2 3 2 2 5" xfId="12521" xr:uid="{00000000-0005-0000-0000-0000E9300000}"/>
    <cellStyle name="Normal 44 2 3 2 2 5 3" xfId="27619" xr:uid="{00000000-0005-0000-0000-0000E36B0000}"/>
    <cellStyle name="Normal 44 2 3 2 2 6" xfId="7500" xr:uid="{00000000-0005-0000-0000-00004C1D0000}"/>
    <cellStyle name="Normal 44 2 3 2 2 6 3" xfId="22602" xr:uid="{00000000-0005-0000-0000-00004A580000}"/>
    <cellStyle name="Normal 44 2 3 2 2 8" xfId="17589" xr:uid="{00000000-0005-0000-0000-0000B5440000}"/>
    <cellStyle name="Normal 44 2 3 2 3" xfId="2847" xr:uid="{00000000-0005-0000-0000-00001F0B0000}"/>
    <cellStyle name="Normal 44 2 3 2 3 2" xfId="4537" xr:uid="{00000000-0005-0000-0000-0000B9110000}"/>
    <cellStyle name="Normal 44 2 3 2 3 2 2" xfId="14610" xr:uid="{00000000-0005-0000-0000-000012390000}"/>
    <cellStyle name="Normal 44 2 3 2 3 2 2 3" xfId="29708" xr:uid="{00000000-0005-0000-0000-00000C740000}"/>
    <cellStyle name="Normal 44 2 3 2 3 2 3" xfId="9590" xr:uid="{00000000-0005-0000-0000-000076250000}"/>
    <cellStyle name="Normal 44 2 3 2 3 2 3 3" xfId="24691" xr:uid="{00000000-0005-0000-0000-000073600000}"/>
    <cellStyle name="Normal 44 2 3 2 3 2 5" xfId="19678" xr:uid="{00000000-0005-0000-0000-0000DE4C0000}"/>
    <cellStyle name="Normal 44 2 3 2 3 3" xfId="6229" xr:uid="{00000000-0005-0000-0000-000055180000}"/>
    <cellStyle name="Normal 44 2 3 2 3 3 2" xfId="16281" xr:uid="{00000000-0005-0000-0000-0000993F0000}"/>
    <cellStyle name="Normal 44 2 3 2 3 3 3" xfId="11261" xr:uid="{00000000-0005-0000-0000-0000FD2B0000}"/>
    <cellStyle name="Normal 44 2 3 2 3 3 3 3" xfId="26362" xr:uid="{00000000-0005-0000-0000-0000FA660000}"/>
    <cellStyle name="Normal 44 2 3 2 3 3 5" xfId="21349" xr:uid="{00000000-0005-0000-0000-000065530000}"/>
    <cellStyle name="Normal 44 2 3 2 3 4" xfId="12939" xr:uid="{00000000-0005-0000-0000-00008B320000}"/>
    <cellStyle name="Normal 44 2 3 2 3 4 3" xfId="28037" xr:uid="{00000000-0005-0000-0000-0000856D0000}"/>
    <cellStyle name="Normal 44 2 3 2 3 5" xfId="7918" xr:uid="{00000000-0005-0000-0000-0000EE1E0000}"/>
    <cellStyle name="Normal 44 2 3 2 3 5 3" xfId="23020" xr:uid="{00000000-0005-0000-0000-0000EC590000}"/>
    <cellStyle name="Normal 44 2 3 2 3 7" xfId="18007" xr:uid="{00000000-0005-0000-0000-000057460000}"/>
    <cellStyle name="Normal 44 2 3 2 4" xfId="3700" xr:uid="{00000000-0005-0000-0000-0000740E0000}"/>
    <cellStyle name="Normal 44 2 3 2 4 2" xfId="13774" xr:uid="{00000000-0005-0000-0000-0000CE350000}"/>
    <cellStyle name="Normal 44 2 3 2 4 2 3" xfId="28872" xr:uid="{00000000-0005-0000-0000-0000C8700000}"/>
    <cellStyle name="Normal 44 2 3 2 4 3" xfId="8754" xr:uid="{00000000-0005-0000-0000-000032220000}"/>
    <cellStyle name="Normal 44 2 3 2 4 3 3" xfId="23855" xr:uid="{00000000-0005-0000-0000-00002F5D0000}"/>
    <cellStyle name="Normal 44 2 3 2 4 5" xfId="18842" xr:uid="{00000000-0005-0000-0000-00009A490000}"/>
    <cellStyle name="Normal 44 2 3 2 5" xfId="5393" xr:uid="{00000000-0005-0000-0000-000011150000}"/>
    <cellStyle name="Normal 44 2 3 2 5 2" xfId="15445" xr:uid="{00000000-0005-0000-0000-0000553C0000}"/>
    <cellStyle name="Normal 44 2 3 2 5 2 3" xfId="30543" xr:uid="{00000000-0005-0000-0000-00004F770000}"/>
    <cellStyle name="Normal 44 2 3 2 5 3" xfId="10425" xr:uid="{00000000-0005-0000-0000-0000B9280000}"/>
    <cellStyle name="Normal 44 2 3 2 5 3 3" xfId="25526" xr:uid="{00000000-0005-0000-0000-0000B6630000}"/>
    <cellStyle name="Normal 44 2 3 2 5 5" xfId="20513" xr:uid="{00000000-0005-0000-0000-000021500000}"/>
    <cellStyle name="Normal 44 2 3 2 6" xfId="12103" xr:uid="{00000000-0005-0000-0000-0000472F0000}"/>
    <cellStyle name="Normal 44 2 3 2 6 3" xfId="27201" xr:uid="{00000000-0005-0000-0000-0000416A0000}"/>
    <cellStyle name="Normal 44 2 3 2 7" xfId="7082" xr:uid="{00000000-0005-0000-0000-0000AA1B0000}"/>
    <cellStyle name="Normal 44 2 3 2 7 3" xfId="22184" xr:uid="{00000000-0005-0000-0000-0000A8560000}"/>
    <cellStyle name="Normal 44 2 3 2 9" xfId="17171" xr:uid="{00000000-0005-0000-0000-000013430000}"/>
    <cellStyle name="Normal 44 2 3 3" xfId="2218" xr:uid="{00000000-0005-0000-0000-0000AA080000}"/>
    <cellStyle name="Normal 44 2 3 3 2" xfId="3057" xr:uid="{00000000-0005-0000-0000-0000F10B0000}"/>
    <cellStyle name="Normal 44 2 3 3 2 2" xfId="4747" xr:uid="{00000000-0005-0000-0000-00008B120000}"/>
    <cellStyle name="Normal 44 2 3 3 2 2 2" xfId="14820" xr:uid="{00000000-0005-0000-0000-0000E4390000}"/>
    <cellStyle name="Normal 44 2 3 3 2 2 2 3" xfId="29918" xr:uid="{00000000-0005-0000-0000-0000DE740000}"/>
    <cellStyle name="Normal 44 2 3 3 2 2 3" xfId="9800" xr:uid="{00000000-0005-0000-0000-000048260000}"/>
    <cellStyle name="Normal 44 2 3 3 2 2 3 3" xfId="24901" xr:uid="{00000000-0005-0000-0000-000045610000}"/>
    <cellStyle name="Normal 44 2 3 3 2 2 5" xfId="19888" xr:uid="{00000000-0005-0000-0000-0000B04D0000}"/>
    <cellStyle name="Normal 44 2 3 3 2 3" xfId="6439" xr:uid="{00000000-0005-0000-0000-000027190000}"/>
    <cellStyle name="Normal 44 2 3 3 2 3 2" xfId="16491" xr:uid="{00000000-0005-0000-0000-00006B400000}"/>
    <cellStyle name="Normal 44 2 3 3 2 3 3" xfId="11471" xr:uid="{00000000-0005-0000-0000-0000CF2C0000}"/>
    <cellStyle name="Normal 44 2 3 3 2 3 3 3" xfId="26572" xr:uid="{00000000-0005-0000-0000-0000CC670000}"/>
    <cellStyle name="Normal 44 2 3 3 2 3 5" xfId="21559" xr:uid="{00000000-0005-0000-0000-000037540000}"/>
    <cellStyle name="Normal 44 2 3 3 2 4" xfId="13149" xr:uid="{00000000-0005-0000-0000-00005D330000}"/>
    <cellStyle name="Normal 44 2 3 3 2 4 3" xfId="28247" xr:uid="{00000000-0005-0000-0000-0000576E0000}"/>
    <cellStyle name="Normal 44 2 3 3 2 5" xfId="8128" xr:uid="{00000000-0005-0000-0000-0000C01F0000}"/>
    <cellStyle name="Normal 44 2 3 3 2 5 3" xfId="23230" xr:uid="{00000000-0005-0000-0000-0000BE5A0000}"/>
    <cellStyle name="Normal 44 2 3 3 2 7" xfId="18217" xr:uid="{00000000-0005-0000-0000-000029470000}"/>
    <cellStyle name="Normal 44 2 3 3 3" xfId="3910" xr:uid="{00000000-0005-0000-0000-0000460F0000}"/>
    <cellStyle name="Normal 44 2 3 3 3 2" xfId="13984" xr:uid="{00000000-0005-0000-0000-0000A0360000}"/>
    <cellStyle name="Normal 44 2 3 3 3 2 3" xfId="29082" xr:uid="{00000000-0005-0000-0000-00009A710000}"/>
    <cellStyle name="Normal 44 2 3 3 3 3" xfId="8964" xr:uid="{00000000-0005-0000-0000-000004230000}"/>
    <cellStyle name="Normal 44 2 3 3 3 3 3" xfId="24065" xr:uid="{00000000-0005-0000-0000-0000015E0000}"/>
    <cellStyle name="Normal 44 2 3 3 3 5" xfId="19052" xr:uid="{00000000-0005-0000-0000-00006C4A0000}"/>
    <cellStyle name="Normal 44 2 3 3 4" xfId="5603" xr:uid="{00000000-0005-0000-0000-0000E3150000}"/>
    <cellStyle name="Normal 44 2 3 3 4 2" xfId="15655" xr:uid="{00000000-0005-0000-0000-0000273D0000}"/>
    <cellStyle name="Normal 44 2 3 3 4 2 3" xfId="30753" xr:uid="{00000000-0005-0000-0000-000021780000}"/>
    <cellStyle name="Normal 44 2 3 3 4 3" xfId="10635" xr:uid="{00000000-0005-0000-0000-00008B290000}"/>
    <cellStyle name="Normal 44 2 3 3 4 3 3" xfId="25736" xr:uid="{00000000-0005-0000-0000-000088640000}"/>
    <cellStyle name="Normal 44 2 3 3 4 5" xfId="20723" xr:uid="{00000000-0005-0000-0000-0000F3500000}"/>
    <cellStyle name="Normal 44 2 3 3 5" xfId="12313" xr:uid="{00000000-0005-0000-0000-000019300000}"/>
    <cellStyle name="Normal 44 2 3 3 5 3" xfId="27411" xr:uid="{00000000-0005-0000-0000-0000136B0000}"/>
    <cellStyle name="Normal 44 2 3 3 6" xfId="7292" xr:uid="{00000000-0005-0000-0000-00007C1C0000}"/>
    <cellStyle name="Normal 44 2 3 3 6 3" xfId="22394" xr:uid="{00000000-0005-0000-0000-00007A570000}"/>
    <cellStyle name="Normal 44 2 3 3 8" xfId="17381" xr:uid="{00000000-0005-0000-0000-0000E5430000}"/>
    <cellStyle name="Normal 44 2 3 4" xfId="2639" xr:uid="{00000000-0005-0000-0000-00004F0A0000}"/>
    <cellStyle name="Normal 44 2 3 4 2" xfId="4329" xr:uid="{00000000-0005-0000-0000-0000E9100000}"/>
    <cellStyle name="Normal 44 2 3 4 2 2" xfId="14402" xr:uid="{00000000-0005-0000-0000-000042380000}"/>
    <cellStyle name="Normal 44 2 3 4 2 2 3" xfId="29500" xr:uid="{00000000-0005-0000-0000-00003C730000}"/>
    <cellStyle name="Normal 44 2 3 4 2 3" xfId="9382" xr:uid="{00000000-0005-0000-0000-0000A6240000}"/>
    <cellStyle name="Normal 44 2 3 4 2 3 3" xfId="24483" xr:uid="{00000000-0005-0000-0000-0000A35F0000}"/>
    <cellStyle name="Normal 44 2 3 4 2 5" xfId="19470" xr:uid="{00000000-0005-0000-0000-00000E4C0000}"/>
    <cellStyle name="Normal 44 2 3 4 3" xfId="6021" xr:uid="{00000000-0005-0000-0000-000085170000}"/>
    <cellStyle name="Normal 44 2 3 4 3 2" xfId="16073" xr:uid="{00000000-0005-0000-0000-0000C93E0000}"/>
    <cellStyle name="Normal 44 2 3 4 3 3" xfId="11053" xr:uid="{00000000-0005-0000-0000-00002D2B0000}"/>
    <cellStyle name="Normal 44 2 3 4 3 3 3" xfId="26154" xr:uid="{00000000-0005-0000-0000-00002A660000}"/>
    <cellStyle name="Normal 44 2 3 4 3 5" xfId="21141" xr:uid="{00000000-0005-0000-0000-000095520000}"/>
    <cellStyle name="Normal 44 2 3 4 4" xfId="12731" xr:uid="{00000000-0005-0000-0000-0000BB310000}"/>
    <cellStyle name="Normal 44 2 3 4 4 3" xfId="27829" xr:uid="{00000000-0005-0000-0000-0000B56C0000}"/>
    <cellStyle name="Normal 44 2 3 4 5" xfId="7710" xr:uid="{00000000-0005-0000-0000-00001E1E0000}"/>
    <cellStyle name="Normal 44 2 3 4 5 3" xfId="22812" xr:uid="{00000000-0005-0000-0000-00001C590000}"/>
    <cellStyle name="Normal 44 2 3 4 7" xfId="17799" xr:uid="{00000000-0005-0000-0000-000087450000}"/>
    <cellStyle name="Normal 44 2 3 5" xfId="3492" xr:uid="{00000000-0005-0000-0000-0000A40D0000}"/>
    <cellStyle name="Normal 44 2 3 5 2" xfId="13566" xr:uid="{00000000-0005-0000-0000-0000FE340000}"/>
    <cellStyle name="Normal 44 2 3 5 2 3" xfId="28664" xr:uid="{00000000-0005-0000-0000-0000F86F0000}"/>
    <cellStyle name="Normal 44 2 3 5 3" xfId="8546" xr:uid="{00000000-0005-0000-0000-000062210000}"/>
    <cellStyle name="Normal 44 2 3 5 3 3" xfId="23647" xr:uid="{00000000-0005-0000-0000-00005F5C0000}"/>
    <cellStyle name="Normal 44 2 3 5 5" xfId="18634" xr:uid="{00000000-0005-0000-0000-0000CA480000}"/>
    <cellStyle name="Normal 44 2 3 6" xfId="5185" xr:uid="{00000000-0005-0000-0000-000041140000}"/>
    <cellStyle name="Normal 44 2 3 6 2" xfId="15237" xr:uid="{00000000-0005-0000-0000-0000853B0000}"/>
    <cellStyle name="Normal 44 2 3 6 2 3" xfId="30335" xr:uid="{00000000-0005-0000-0000-00007F760000}"/>
    <cellStyle name="Normal 44 2 3 6 3" xfId="10217" xr:uid="{00000000-0005-0000-0000-0000E9270000}"/>
    <cellStyle name="Normal 44 2 3 6 3 3" xfId="25318" xr:uid="{00000000-0005-0000-0000-0000E6620000}"/>
    <cellStyle name="Normal 44 2 3 6 5" xfId="20305" xr:uid="{00000000-0005-0000-0000-0000514F0000}"/>
    <cellStyle name="Normal 44 2 3 7" xfId="11895" xr:uid="{00000000-0005-0000-0000-0000772E0000}"/>
    <cellStyle name="Normal 44 2 3 7 3" xfId="26993" xr:uid="{00000000-0005-0000-0000-000071690000}"/>
    <cellStyle name="Normal 44 2 3 8" xfId="6874" xr:uid="{00000000-0005-0000-0000-0000DA1A0000}"/>
    <cellStyle name="Normal 44 2 3 8 3" xfId="21976" xr:uid="{00000000-0005-0000-0000-0000D8550000}"/>
    <cellStyle name="Normal 44 2 4" xfId="1899" xr:uid="{00000000-0005-0000-0000-00006B070000}"/>
    <cellStyle name="Normal 44 2 4 2" xfId="2322" xr:uid="{00000000-0005-0000-0000-000012090000}"/>
    <cellStyle name="Normal 44 2 4 2 2" xfId="3161" xr:uid="{00000000-0005-0000-0000-0000590C0000}"/>
    <cellStyle name="Normal 44 2 4 2 2 2" xfId="4851" xr:uid="{00000000-0005-0000-0000-0000F3120000}"/>
    <cellStyle name="Normal 44 2 4 2 2 2 2" xfId="14924" xr:uid="{00000000-0005-0000-0000-00004C3A0000}"/>
    <cellStyle name="Normal 44 2 4 2 2 2 2 3" xfId="30022" xr:uid="{00000000-0005-0000-0000-000046750000}"/>
    <cellStyle name="Normal 44 2 4 2 2 2 3" xfId="9904" xr:uid="{00000000-0005-0000-0000-0000B0260000}"/>
    <cellStyle name="Normal 44 2 4 2 2 2 3 3" xfId="25005" xr:uid="{00000000-0005-0000-0000-0000AD610000}"/>
    <cellStyle name="Normal 44 2 4 2 2 2 5" xfId="19992" xr:uid="{00000000-0005-0000-0000-0000184E0000}"/>
    <cellStyle name="Normal 44 2 4 2 2 3" xfId="6543" xr:uid="{00000000-0005-0000-0000-00008F190000}"/>
    <cellStyle name="Normal 44 2 4 2 2 3 2" xfId="16595" xr:uid="{00000000-0005-0000-0000-0000D3400000}"/>
    <cellStyle name="Normal 44 2 4 2 2 3 3" xfId="11575" xr:uid="{00000000-0005-0000-0000-0000372D0000}"/>
    <cellStyle name="Normal 44 2 4 2 2 3 3 3" xfId="26676" xr:uid="{00000000-0005-0000-0000-000034680000}"/>
    <cellStyle name="Normal 44 2 4 2 2 3 5" xfId="21663" xr:uid="{00000000-0005-0000-0000-00009F540000}"/>
    <cellStyle name="Normal 44 2 4 2 2 4" xfId="13253" xr:uid="{00000000-0005-0000-0000-0000C5330000}"/>
    <cellStyle name="Normal 44 2 4 2 2 4 3" xfId="28351" xr:uid="{00000000-0005-0000-0000-0000BF6E0000}"/>
    <cellStyle name="Normal 44 2 4 2 2 5" xfId="8232" xr:uid="{00000000-0005-0000-0000-000028200000}"/>
    <cellStyle name="Normal 44 2 4 2 2 5 3" xfId="23334" xr:uid="{00000000-0005-0000-0000-0000265B0000}"/>
    <cellStyle name="Normal 44 2 4 2 2 7" xfId="18321" xr:uid="{00000000-0005-0000-0000-000091470000}"/>
    <cellStyle name="Normal 44 2 4 2 3" xfId="4014" xr:uid="{00000000-0005-0000-0000-0000AE0F0000}"/>
    <cellStyle name="Normal 44 2 4 2 3 2" xfId="14088" xr:uid="{00000000-0005-0000-0000-000008370000}"/>
    <cellStyle name="Normal 44 2 4 2 3 2 3" xfId="29186" xr:uid="{00000000-0005-0000-0000-000002720000}"/>
    <cellStyle name="Normal 44 2 4 2 3 3" xfId="9068" xr:uid="{00000000-0005-0000-0000-00006C230000}"/>
    <cellStyle name="Normal 44 2 4 2 3 3 3" xfId="24169" xr:uid="{00000000-0005-0000-0000-0000695E0000}"/>
    <cellStyle name="Normal 44 2 4 2 3 5" xfId="19156" xr:uid="{00000000-0005-0000-0000-0000D44A0000}"/>
    <cellStyle name="Normal 44 2 4 2 4" xfId="5707" xr:uid="{00000000-0005-0000-0000-00004B160000}"/>
    <cellStyle name="Normal 44 2 4 2 4 2" xfId="15759" xr:uid="{00000000-0005-0000-0000-00008F3D0000}"/>
    <cellStyle name="Normal 44 2 4 2 4 2 3" xfId="30857" xr:uid="{00000000-0005-0000-0000-000089780000}"/>
    <cellStyle name="Normal 44 2 4 2 4 3" xfId="10739" xr:uid="{00000000-0005-0000-0000-0000F3290000}"/>
    <cellStyle name="Normal 44 2 4 2 4 3 3" xfId="25840" xr:uid="{00000000-0005-0000-0000-0000F0640000}"/>
    <cellStyle name="Normal 44 2 4 2 4 5" xfId="20827" xr:uid="{00000000-0005-0000-0000-00005B510000}"/>
    <cellStyle name="Normal 44 2 4 2 5" xfId="12417" xr:uid="{00000000-0005-0000-0000-000081300000}"/>
    <cellStyle name="Normal 44 2 4 2 5 3" xfId="27515" xr:uid="{00000000-0005-0000-0000-00007B6B0000}"/>
    <cellStyle name="Normal 44 2 4 2 6" xfId="7396" xr:uid="{00000000-0005-0000-0000-0000E41C0000}"/>
    <cellStyle name="Normal 44 2 4 2 6 3" xfId="22498" xr:uid="{00000000-0005-0000-0000-0000E2570000}"/>
    <cellStyle name="Normal 44 2 4 2 8" xfId="17485" xr:uid="{00000000-0005-0000-0000-00004D440000}"/>
    <cellStyle name="Normal 44 2 4 3" xfId="2743" xr:uid="{00000000-0005-0000-0000-0000B70A0000}"/>
    <cellStyle name="Normal 44 2 4 3 2" xfId="4433" xr:uid="{00000000-0005-0000-0000-000051110000}"/>
    <cellStyle name="Normal 44 2 4 3 2 2" xfId="14506" xr:uid="{00000000-0005-0000-0000-0000AA380000}"/>
    <cellStyle name="Normal 44 2 4 3 2 2 3" xfId="29604" xr:uid="{00000000-0005-0000-0000-0000A4730000}"/>
    <cellStyle name="Normal 44 2 4 3 2 3" xfId="9486" xr:uid="{00000000-0005-0000-0000-00000E250000}"/>
    <cellStyle name="Normal 44 2 4 3 2 3 3" xfId="24587" xr:uid="{00000000-0005-0000-0000-00000B600000}"/>
    <cellStyle name="Normal 44 2 4 3 2 5" xfId="19574" xr:uid="{00000000-0005-0000-0000-0000764C0000}"/>
    <cellStyle name="Normal 44 2 4 3 3" xfId="6125" xr:uid="{00000000-0005-0000-0000-0000ED170000}"/>
    <cellStyle name="Normal 44 2 4 3 3 2" xfId="16177" xr:uid="{00000000-0005-0000-0000-0000313F0000}"/>
    <cellStyle name="Normal 44 2 4 3 3 3" xfId="11157" xr:uid="{00000000-0005-0000-0000-0000952B0000}"/>
    <cellStyle name="Normal 44 2 4 3 3 3 3" xfId="26258" xr:uid="{00000000-0005-0000-0000-000092660000}"/>
    <cellStyle name="Normal 44 2 4 3 3 5" xfId="21245" xr:uid="{00000000-0005-0000-0000-0000FD520000}"/>
    <cellStyle name="Normal 44 2 4 3 4" xfId="12835" xr:uid="{00000000-0005-0000-0000-000023320000}"/>
    <cellStyle name="Normal 44 2 4 3 4 3" xfId="27933" xr:uid="{00000000-0005-0000-0000-00001D6D0000}"/>
    <cellStyle name="Normal 44 2 4 3 5" xfId="7814" xr:uid="{00000000-0005-0000-0000-0000861E0000}"/>
    <cellStyle name="Normal 44 2 4 3 5 3" xfId="22916" xr:uid="{00000000-0005-0000-0000-000084590000}"/>
    <cellStyle name="Normal 44 2 4 3 7" xfId="17903" xr:uid="{00000000-0005-0000-0000-0000EF450000}"/>
    <cellStyle name="Normal 44 2 4 4" xfId="3596" xr:uid="{00000000-0005-0000-0000-00000C0E0000}"/>
    <cellStyle name="Normal 44 2 4 4 2" xfId="13670" xr:uid="{00000000-0005-0000-0000-000066350000}"/>
    <cellStyle name="Normal 44 2 4 4 2 3" xfId="28768" xr:uid="{00000000-0005-0000-0000-000060700000}"/>
    <cellStyle name="Normal 44 2 4 4 3" xfId="8650" xr:uid="{00000000-0005-0000-0000-0000CA210000}"/>
    <cellStyle name="Normal 44 2 4 4 3 3" xfId="23751" xr:uid="{00000000-0005-0000-0000-0000C75C0000}"/>
    <cellStyle name="Normal 44 2 4 4 5" xfId="18738" xr:uid="{00000000-0005-0000-0000-000032490000}"/>
    <cellStyle name="Normal 44 2 4 5" xfId="5289" xr:uid="{00000000-0005-0000-0000-0000A9140000}"/>
    <cellStyle name="Normal 44 2 4 5 2" xfId="15341" xr:uid="{00000000-0005-0000-0000-0000ED3B0000}"/>
    <cellStyle name="Normal 44 2 4 5 2 3" xfId="30439" xr:uid="{00000000-0005-0000-0000-0000E7760000}"/>
    <cellStyle name="Normal 44 2 4 5 3" xfId="10321" xr:uid="{00000000-0005-0000-0000-000051280000}"/>
    <cellStyle name="Normal 44 2 4 5 3 3" xfId="25422" xr:uid="{00000000-0005-0000-0000-00004E630000}"/>
    <cellStyle name="Normal 44 2 4 5 5" xfId="20409" xr:uid="{00000000-0005-0000-0000-0000B94F0000}"/>
    <cellStyle name="Normal 44 2 4 6" xfId="11999" xr:uid="{00000000-0005-0000-0000-0000DF2E0000}"/>
    <cellStyle name="Normal 44 2 4 6 3" xfId="27097" xr:uid="{00000000-0005-0000-0000-0000D9690000}"/>
    <cellStyle name="Normal 44 2 4 7" xfId="6978" xr:uid="{00000000-0005-0000-0000-0000421B0000}"/>
    <cellStyle name="Normal 44 2 4 7 3" xfId="22080" xr:uid="{00000000-0005-0000-0000-000040560000}"/>
    <cellStyle name="Normal 44 2 4 9" xfId="17067" xr:uid="{00000000-0005-0000-0000-0000AB420000}"/>
    <cellStyle name="Normal 44 2 5" xfId="2112" xr:uid="{00000000-0005-0000-0000-000040080000}"/>
    <cellStyle name="Normal 44 2 5 2" xfId="2953" xr:uid="{00000000-0005-0000-0000-0000890B0000}"/>
    <cellStyle name="Normal 44 2 5 2 2" xfId="4643" xr:uid="{00000000-0005-0000-0000-000023120000}"/>
    <cellStyle name="Normal 44 2 5 2 2 2" xfId="14716" xr:uid="{00000000-0005-0000-0000-00007C390000}"/>
    <cellStyle name="Normal 44 2 5 2 2 2 3" xfId="29814" xr:uid="{00000000-0005-0000-0000-000076740000}"/>
    <cellStyle name="Normal 44 2 5 2 2 3" xfId="9696" xr:uid="{00000000-0005-0000-0000-0000E0250000}"/>
    <cellStyle name="Normal 44 2 5 2 2 3 3" xfId="24797" xr:uid="{00000000-0005-0000-0000-0000DD600000}"/>
    <cellStyle name="Normal 44 2 5 2 2 5" xfId="19784" xr:uid="{00000000-0005-0000-0000-0000484D0000}"/>
    <cellStyle name="Normal 44 2 5 2 3" xfId="6335" xr:uid="{00000000-0005-0000-0000-0000BF180000}"/>
    <cellStyle name="Normal 44 2 5 2 3 2" xfId="16387" xr:uid="{00000000-0005-0000-0000-000003400000}"/>
    <cellStyle name="Normal 44 2 5 2 3 3" xfId="11367" xr:uid="{00000000-0005-0000-0000-0000672C0000}"/>
    <cellStyle name="Normal 44 2 5 2 3 3 3" xfId="26468" xr:uid="{00000000-0005-0000-0000-000064670000}"/>
    <cellStyle name="Normal 44 2 5 2 3 5" xfId="21455" xr:uid="{00000000-0005-0000-0000-0000CF530000}"/>
    <cellStyle name="Normal 44 2 5 2 4" xfId="13045" xr:uid="{00000000-0005-0000-0000-0000F5320000}"/>
    <cellStyle name="Normal 44 2 5 2 4 3" xfId="28143" xr:uid="{00000000-0005-0000-0000-0000EF6D0000}"/>
    <cellStyle name="Normal 44 2 5 2 5" xfId="8024" xr:uid="{00000000-0005-0000-0000-0000581F0000}"/>
    <cellStyle name="Normal 44 2 5 2 5 3" xfId="23126" xr:uid="{00000000-0005-0000-0000-0000565A0000}"/>
    <cellStyle name="Normal 44 2 5 2 7" xfId="18113" xr:uid="{00000000-0005-0000-0000-0000C1460000}"/>
    <cellStyle name="Normal 44 2 5 3" xfId="3806" xr:uid="{00000000-0005-0000-0000-0000DE0E0000}"/>
    <cellStyle name="Normal 44 2 5 3 2" xfId="13880" xr:uid="{00000000-0005-0000-0000-000038360000}"/>
    <cellStyle name="Normal 44 2 5 3 2 3" xfId="28978" xr:uid="{00000000-0005-0000-0000-000032710000}"/>
    <cellStyle name="Normal 44 2 5 3 3" xfId="8860" xr:uid="{00000000-0005-0000-0000-00009C220000}"/>
    <cellStyle name="Normal 44 2 5 3 3 3" xfId="23961" xr:uid="{00000000-0005-0000-0000-0000995D0000}"/>
    <cellStyle name="Normal 44 2 5 3 5" xfId="18948" xr:uid="{00000000-0005-0000-0000-0000044A0000}"/>
    <cellStyle name="Normal 44 2 5 4" xfId="5499" xr:uid="{00000000-0005-0000-0000-00007B150000}"/>
    <cellStyle name="Normal 44 2 5 4 2" xfId="15551" xr:uid="{00000000-0005-0000-0000-0000BF3C0000}"/>
    <cellStyle name="Normal 44 2 5 4 2 3" xfId="30649" xr:uid="{00000000-0005-0000-0000-0000B9770000}"/>
    <cellStyle name="Normal 44 2 5 4 3" xfId="10531" xr:uid="{00000000-0005-0000-0000-000023290000}"/>
    <cellStyle name="Normal 44 2 5 4 3 3" xfId="25632" xr:uid="{00000000-0005-0000-0000-000020640000}"/>
    <cellStyle name="Normal 44 2 5 4 5" xfId="20619" xr:uid="{00000000-0005-0000-0000-00008B500000}"/>
    <cellStyle name="Normal 44 2 5 5" xfId="12209" xr:uid="{00000000-0005-0000-0000-0000B12F0000}"/>
    <cellStyle name="Normal 44 2 5 5 3" xfId="27307" xr:uid="{00000000-0005-0000-0000-0000AB6A0000}"/>
    <cellStyle name="Normal 44 2 5 6" xfId="7188" xr:uid="{00000000-0005-0000-0000-0000141C0000}"/>
    <cellStyle name="Normal 44 2 5 6 3" xfId="22290" xr:uid="{00000000-0005-0000-0000-000012570000}"/>
    <cellStyle name="Normal 44 2 5 8" xfId="17277" xr:uid="{00000000-0005-0000-0000-00007D430000}"/>
    <cellStyle name="Normal 44 2 6" xfId="2533" xr:uid="{00000000-0005-0000-0000-0000E5090000}"/>
    <cellStyle name="Normal 44 2 6 2" xfId="4225" xr:uid="{00000000-0005-0000-0000-000081100000}"/>
    <cellStyle name="Normal 44 2 6 2 2" xfId="14298" xr:uid="{00000000-0005-0000-0000-0000DA370000}"/>
    <cellStyle name="Normal 44 2 6 2 2 3" xfId="29396" xr:uid="{00000000-0005-0000-0000-0000D4720000}"/>
    <cellStyle name="Normal 44 2 6 2 3" xfId="9278" xr:uid="{00000000-0005-0000-0000-00003E240000}"/>
    <cellStyle name="Normal 44 2 6 2 3 3" xfId="24379" xr:uid="{00000000-0005-0000-0000-00003B5F0000}"/>
    <cellStyle name="Normal 44 2 6 2 5" xfId="19366" xr:uid="{00000000-0005-0000-0000-0000A64B0000}"/>
    <cellStyle name="Normal 44 2 6 3" xfId="5917" xr:uid="{00000000-0005-0000-0000-00001D170000}"/>
    <cellStyle name="Normal 44 2 6 3 2" xfId="15969" xr:uid="{00000000-0005-0000-0000-0000613E0000}"/>
    <cellStyle name="Normal 44 2 6 3 3" xfId="10949" xr:uid="{00000000-0005-0000-0000-0000C52A0000}"/>
    <cellStyle name="Normal 44 2 6 3 3 3" xfId="26050" xr:uid="{00000000-0005-0000-0000-0000C2650000}"/>
    <cellStyle name="Normal 44 2 6 3 5" xfId="21037" xr:uid="{00000000-0005-0000-0000-00002D520000}"/>
    <cellStyle name="Normal 44 2 6 4" xfId="12627" xr:uid="{00000000-0005-0000-0000-000053310000}"/>
    <cellStyle name="Normal 44 2 6 4 3" xfId="27725" xr:uid="{00000000-0005-0000-0000-00004D6C0000}"/>
    <cellStyle name="Normal 44 2 6 5" xfId="7606" xr:uid="{00000000-0005-0000-0000-0000B61D0000}"/>
    <cellStyle name="Normal 44 2 6 5 3" xfId="22708" xr:uid="{00000000-0005-0000-0000-0000B4580000}"/>
    <cellStyle name="Normal 44 2 6 7" xfId="17695" xr:uid="{00000000-0005-0000-0000-00001F450000}"/>
    <cellStyle name="Normal 44 2 7" xfId="3384" xr:uid="{00000000-0005-0000-0000-0000380D0000}"/>
    <cellStyle name="Normal 44 2 7 2" xfId="13462" xr:uid="{00000000-0005-0000-0000-000096340000}"/>
    <cellStyle name="Normal 44 2 7 2 3" xfId="28560" xr:uid="{00000000-0005-0000-0000-0000906F0000}"/>
    <cellStyle name="Normal 44 2 7 3" xfId="8442" xr:uid="{00000000-0005-0000-0000-0000FA200000}"/>
    <cellStyle name="Normal 44 2 7 3 3" xfId="23543" xr:uid="{00000000-0005-0000-0000-0000F75B0000}"/>
    <cellStyle name="Normal 44 2 7 5" xfId="18530" xr:uid="{00000000-0005-0000-0000-000062480000}"/>
    <cellStyle name="Normal 44 2 8" xfId="5078" xr:uid="{00000000-0005-0000-0000-0000D6130000}"/>
    <cellStyle name="Normal 44 2 8 2" xfId="15133" xr:uid="{00000000-0005-0000-0000-00001D3B0000}"/>
    <cellStyle name="Normal 44 2 8 2 3" xfId="30231" xr:uid="{00000000-0005-0000-0000-000017760000}"/>
    <cellStyle name="Normal 44 2 8 3" xfId="10113" xr:uid="{00000000-0005-0000-0000-000081270000}"/>
    <cellStyle name="Normal 44 2 8 3 3" xfId="25214" xr:uid="{00000000-0005-0000-0000-00007E620000}"/>
    <cellStyle name="Normal 44 2 8 5" xfId="20201" xr:uid="{00000000-0005-0000-0000-0000E94E0000}"/>
    <cellStyle name="Normal 44 2 9" xfId="11789" xr:uid="{00000000-0005-0000-0000-00000D2E0000}"/>
    <cellStyle name="Normal 44 2 9 3" xfId="26889" xr:uid="{00000000-0005-0000-0000-000009690000}"/>
    <cellStyle name="Normal 45" xfId="971" xr:uid="{00000000-0005-0000-0000-0000CB030000}"/>
    <cellStyle name="Normal 45 2" xfId="1445" xr:uid="{00000000-0005-0000-0000-0000A5050000}"/>
    <cellStyle name="Normal 45 2 10" xfId="6769" xr:uid="{00000000-0005-0000-0000-0000711A0000}"/>
    <cellStyle name="Normal 45 2 10 3" xfId="21873" xr:uid="{00000000-0005-0000-0000-000071550000}"/>
    <cellStyle name="Normal 45 2 12" xfId="16858" xr:uid="{00000000-0005-0000-0000-0000DA410000}"/>
    <cellStyle name="Normal 45 2 2" xfId="1733" xr:uid="{00000000-0005-0000-0000-0000C5060000}"/>
    <cellStyle name="Normal 45 2 2 11" xfId="16912" xr:uid="{00000000-0005-0000-0000-000010420000}"/>
    <cellStyle name="Normal 45 2 2 2" xfId="1841" xr:uid="{00000000-0005-0000-0000-000031070000}"/>
    <cellStyle name="Normal 45 2 2 2 10" xfId="17016" xr:uid="{00000000-0005-0000-0000-000078420000}"/>
    <cellStyle name="Normal 45 2 2 2 2" xfId="2058" xr:uid="{00000000-0005-0000-0000-00000A080000}"/>
    <cellStyle name="Normal 45 2 2 2 2 2" xfId="2479" xr:uid="{00000000-0005-0000-0000-0000AF090000}"/>
    <cellStyle name="Normal 45 2 2 2 2 2 2" xfId="3318" xr:uid="{00000000-0005-0000-0000-0000F60C0000}"/>
    <cellStyle name="Normal 45 2 2 2 2 2 2 2" xfId="5008" xr:uid="{00000000-0005-0000-0000-000090130000}"/>
    <cellStyle name="Normal 45 2 2 2 2 2 2 2 2" xfId="15081" xr:uid="{00000000-0005-0000-0000-0000E93A0000}"/>
    <cellStyle name="Normal 45 2 2 2 2 2 2 2 2 3" xfId="30179" xr:uid="{00000000-0005-0000-0000-0000E3750000}"/>
    <cellStyle name="Normal 45 2 2 2 2 2 2 2 3" xfId="10061" xr:uid="{00000000-0005-0000-0000-00004D270000}"/>
    <cellStyle name="Normal 45 2 2 2 2 2 2 2 3 3" xfId="25162" xr:uid="{00000000-0005-0000-0000-00004A620000}"/>
    <cellStyle name="Normal 45 2 2 2 2 2 2 2 5" xfId="20149" xr:uid="{00000000-0005-0000-0000-0000B54E0000}"/>
    <cellStyle name="Normal 45 2 2 2 2 2 2 3" xfId="6700" xr:uid="{00000000-0005-0000-0000-00002C1A0000}"/>
    <cellStyle name="Normal 45 2 2 2 2 2 2 3 2" xfId="16752" xr:uid="{00000000-0005-0000-0000-000070410000}"/>
    <cellStyle name="Normal 45 2 2 2 2 2 2 3 3" xfId="11732" xr:uid="{00000000-0005-0000-0000-0000D42D0000}"/>
    <cellStyle name="Normal 45 2 2 2 2 2 2 3 3 3" xfId="26833" xr:uid="{00000000-0005-0000-0000-0000D1680000}"/>
    <cellStyle name="Normal 45 2 2 2 2 2 2 3 5" xfId="21820" xr:uid="{00000000-0005-0000-0000-00003C550000}"/>
    <cellStyle name="Normal 45 2 2 2 2 2 2 4" xfId="13410" xr:uid="{00000000-0005-0000-0000-000062340000}"/>
    <cellStyle name="Normal 45 2 2 2 2 2 2 4 3" xfId="28508" xr:uid="{00000000-0005-0000-0000-00005C6F0000}"/>
    <cellStyle name="Normal 45 2 2 2 2 2 2 5" xfId="8389" xr:uid="{00000000-0005-0000-0000-0000C5200000}"/>
    <cellStyle name="Normal 45 2 2 2 2 2 2 5 3" xfId="23491" xr:uid="{00000000-0005-0000-0000-0000C35B0000}"/>
    <cellStyle name="Normal 45 2 2 2 2 2 2 7" xfId="18478" xr:uid="{00000000-0005-0000-0000-00002E480000}"/>
    <cellStyle name="Normal 45 2 2 2 2 2 3" xfId="4171" xr:uid="{00000000-0005-0000-0000-00004B100000}"/>
    <cellStyle name="Normal 45 2 2 2 2 2 3 2" xfId="14245" xr:uid="{00000000-0005-0000-0000-0000A5370000}"/>
    <cellStyle name="Normal 45 2 2 2 2 2 3 2 3" xfId="29343" xr:uid="{00000000-0005-0000-0000-00009F720000}"/>
    <cellStyle name="Normal 45 2 2 2 2 2 3 3" xfId="9225" xr:uid="{00000000-0005-0000-0000-000009240000}"/>
    <cellStyle name="Normal 45 2 2 2 2 2 3 3 3" xfId="24326" xr:uid="{00000000-0005-0000-0000-0000065F0000}"/>
    <cellStyle name="Normal 45 2 2 2 2 2 3 5" xfId="19313" xr:uid="{00000000-0005-0000-0000-0000714B0000}"/>
    <cellStyle name="Normal 45 2 2 2 2 2 4" xfId="5864" xr:uid="{00000000-0005-0000-0000-0000E8160000}"/>
    <cellStyle name="Normal 45 2 2 2 2 2 4 2" xfId="15916" xr:uid="{00000000-0005-0000-0000-00002C3E0000}"/>
    <cellStyle name="Normal 45 2 2 2 2 2 4 3" xfId="10896" xr:uid="{00000000-0005-0000-0000-0000902A0000}"/>
    <cellStyle name="Normal 45 2 2 2 2 2 4 3 3" xfId="25997" xr:uid="{00000000-0005-0000-0000-00008D650000}"/>
    <cellStyle name="Normal 45 2 2 2 2 2 4 5" xfId="20984" xr:uid="{00000000-0005-0000-0000-0000F8510000}"/>
    <cellStyle name="Normal 45 2 2 2 2 2 5" xfId="12574" xr:uid="{00000000-0005-0000-0000-00001E310000}"/>
    <cellStyle name="Normal 45 2 2 2 2 2 5 3" xfId="27672" xr:uid="{00000000-0005-0000-0000-0000186C0000}"/>
    <cellStyle name="Normal 45 2 2 2 2 2 6" xfId="7553" xr:uid="{00000000-0005-0000-0000-0000811D0000}"/>
    <cellStyle name="Normal 45 2 2 2 2 2 6 3" xfId="22655" xr:uid="{00000000-0005-0000-0000-00007F580000}"/>
    <cellStyle name="Normal 45 2 2 2 2 2 8" xfId="17642" xr:uid="{00000000-0005-0000-0000-0000EA440000}"/>
    <cellStyle name="Normal 45 2 2 2 2 3" xfId="2900" xr:uid="{00000000-0005-0000-0000-0000540B0000}"/>
    <cellStyle name="Normal 45 2 2 2 2 3 2" xfId="4590" xr:uid="{00000000-0005-0000-0000-0000EE110000}"/>
    <cellStyle name="Normal 45 2 2 2 2 3 2 2" xfId="14663" xr:uid="{00000000-0005-0000-0000-000047390000}"/>
    <cellStyle name="Normal 45 2 2 2 2 3 2 2 3" xfId="29761" xr:uid="{00000000-0005-0000-0000-000041740000}"/>
    <cellStyle name="Normal 45 2 2 2 2 3 2 3" xfId="9643" xr:uid="{00000000-0005-0000-0000-0000AB250000}"/>
    <cellStyle name="Normal 45 2 2 2 2 3 2 3 3" xfId="24744" xr:uid="{00000000-0005-0000-0000-0000A8600000}"/>
    <cellStyle name="Normal 45 2 2 2 2 3 2 5" xfId="19731" xr:uid="{00000000-0005-0000-0000-0000134D0000}"/>
    <cellStyle name="Normal 45 2 2 2 2 3 3" xfId="6282" xr:uid="{00000000-0005-0000-0000-00008A180000}"/>
    <cellStyle name="Normal 45 2 2 2 2 3 3 2" xfId="16334" xr:uid="{00000000-0005-0000-0000-0000CE3F0000}"/>
    <cellStyle name="Normal 45 2 2 2 2 3 3 3" xfId="11314" xr:uid="{00000000-0005-0000-0000-0000322C0000}"/>
    <cellStyle name="Normal 45 2 2 2 2 3 3 3 3" xfId="26415" xr:uid="{00000000-0005-0000-0000-00002F670000}"/>
    <cellStyle name="Normal 45 2 2 2 2 3 3 5" xfId="21402" xr:uid="{00000000-0005-0000-0000-00009A530000}"/>
    <cellStyle name="Normal 45 2 2 2 2 3 4" xfId="12992" xr:uid="{00000000-0005-0000-0000-0000C0320000}"/>
    <cellStyle name="Normal 45 2 2 2 2 3 4 3" xfId="28090" xr:uid="{00000000-0005-0000-0000-0000BA6D0000}"/>
    <cellStyle name="Normal 45 2 2 2 2 3 5" xfId="7971" xr:uid="{00000000-0005-0000-0000-0000231F0000}"/>
    <cellStyle name="Normal 45 2 2 2 2 3 5 3" xfId="23073" xr:uid="{00000000-0005-0000-0000-0000215A0000}"/>
    <cellStyle name="Normal 45 2 2 2 2 3 7" xfId="18060" xr:uid="{00000000-0005-0000-0000-00008C460000}"/>
    <cellStyle name="Normal 45 2 2 2 2 4" xfId="3753" xr:uid="{00000000-0005-0000-0000-0000A90E0000}"/>
    <cellStyle name="Normal 45 2 2 2 2 4 2" xfId="13827" xr:uid="{00000000-0005-0000-0000-000003360000}"/>
    <cellStyle name="Normal 45 2 2 2 2 4 2 3" xfId="28925" xr:uid="{00000000-0005-0000-0000-0000FD700000}"/>
    <cellStyle name="Normal 45 2 2 2 2 4 3" xfId="8807" xr:uid="{00000000-0005-0000-0000-000067220000}"/>
    <cellStyle name="Normal 45 2 2 2 2 4 3 3" xfId="23908" xr:uid="{00000000-0005-0000-0000-0000645D0000}"/>
    <cellStyle name="Normal 45 2 2 2 2 4 5" xfId="18895" xr:uid="{00000000-0005-0000-0000-0000CF490000}"/>
    <cellStyle name="Normal 45 2 2 2 2 5" xfId="5446" xr:uid="{00000000-0005-0000-0000-000046150000}"/>
    <cellStyle name="Normal 45 2 2 2 2 5 2" xfId="15498" xr:uid="{00000000-0005-0000-0000-00008A3C0000}"/>
    <cellStyle name="Normal 45 2 2 2 2 5 2 3" xfId="30596" xr:uid="{00000000-0005-0000-0000-000084770000}"/>
    <cellStyle name="Normal 45 2 2 2 2 5 3" xfId="10478" xr:uid="{00000000-0005-0000-0000-0000EE280000}"/>
    <cellStyle name="Normal 45 2 2 2 2 5 3 3" xfId="25579" xr:uid="{00000000-0005-0000-0000-0000EB630000}"/>
    <cellStyle name="Normal 45 2 2 2 2 5 5" xfId="20566" xr:uid="{00000000-0005-0000-0000-000056500000}"/>
    <cellStyle name="Normal 45 2 2 2 2 6" xfId="12156" xr:uid="{00000000-0005-0000-0000-00007C2F0000}"/>
    <cellStyle name="Normal 45 2 2 2 2 6 3" xfId="27254" xr:uid="{00000000-0005-0000-0000-0000766A0000}"/>
    <cellStyle name="Normal 45 2 2 2 2 7" xfId="7135" xr:uid="{00000000-0005-0000-0000-0000DF1B0000}"/>
    <cellStyle name="Normal 45 2 2 2 2 7 3" xfId="22237" xr:uid="{00000000-0005-0000-0000-0000DD560000}"/>
    <cellStyle name="Normal 45 2 2 2 2 9" xfId="17224" xr:uid="{00000000-0005-0000-0000-000048430000}"/>
    <cellStyle name="Normal 45 2 2 2 3" xfId="2271" xr:uid="{00000000-0005-0000-0000-0000DF080000}"/>
    <cellStyle name="Normal 45 2 2 2 3 2" xfId="3110" xr:uid="{00000000-0005-0000-0000-0000260C0000}"/>
    <cellStyle name="Normal 45 2 2 2 3 2 2" xfId="4800" xr:uid="{00000000-0005-0000-0000-0000C0120000}"/>
    <cellStyle name="Normal 45 2 2 2 3 2 2 2" xfId="14873" xr:uid="{00000000-0005-0000-0000-0000193A0000}"/>
    <cellStyle name="Normal 45 2 2 2 3 2 2 2 3" xfId="29971" xr:uid="{00000000-0005-0000-0000-000013750000}"/>
    <cellStyle name="Normal 45 2 2 2 3 2 2 3" xfId="9853" xr:uid="{00000000-0005-0000-0000-00007D260000}"/>
    <cellStyle name="Normal 45 2 2 2 3 2 2 3 3" xfId="24954" xr:uid="{00000000-0005-0000-0000-00007A610000}"/>
    <cellStyle name="Normal 45 2 2 2 3 2 2 5" xfId="19941" xr:uid="{00000000-0005-0000-0000-0000E54D0000}"/>
    <cellStyle name="Normal 45 2 2 2 3 2 3" xfId="6492" xr:uid="{00000000-0005-0000-0000-00005C190000}"/>
    <cellStyle name="Normal 45 2 2 2 3 2 3 2" xfId="16544" xr:uid="{00000000-0005-0000-0000-0000A0400000}"/>
    <cellStyle name="Normal 45 2 2 2 3 2 3 3" xfId="11524" xr:uid="{00000000-0005-0000-0000-0000042D0000}"/>
    <cellStyle name="Normal 45 2 2 2 3 2 3 3 3" xfId="26625" xr:uid="{00000000-0005-0000-0000-000001680000}"/>
    <cellStyle name="Normal 45 2 2 2 3 2 3 5" xfId="21612" xr:uid="{00000000-0005-0000-0000-00006C540000}"/>
    <cellStyle name="Normal 45 2 2 2 3 2 4" xfId="13202" xr:uid="{00000000-0005-0000-0000-000092330000}"/>
    <cellStyle name="Normal 45 2 2 2 3 2 4 3" xfId="28300" xr:uid="{00000000-0005-0000-0000-00008C6E0000}"/>
    <cellStyle name="Normal 45 2 2 2 3 2 5" xfId="8181" xr:uid="{00000000-0005-0000-0000-0000F51F0000}"/>
    <cellStyle name="Normal 45 2 2 2 3 2 5 3" xfId="23283" xr:uid="{00000000-0005-0000-0000-0000F35A0000}"/>
    <cellStyle name="Normal 45 2 2 2 3 2 7" xfId="18270" xr:uid="{00000000-0005-0000-0000-00005E470000}"/>
    <cellStyle name="Normal 45 2 2 2 3 3" xfId="3963" xr:uid="{00000000-0005-0000-0000-00007B0F0000}"/>
    <cellStyle name="Normal 45 2 2 2 3 3 2" xfId="14037" xr:uid="{00000000-0005-0000-0000-0000D5360000}"/>
    <cellStyle name="Normal 45 2 2 2 3 3 2 3" xfId="29135" xr:uid="{00000000-0005-0000-0000-0000CF710000}"/>
    <cellStyle name="Normal 45 2 2 2 3 3 3" xfId="9017" xr:uid="{00000000-0005-0000-0000-000039230000}"/>
    <cellStyle name="Normal 45 2 2 2 3 3 3 3" xfId="24118" xr:uid="{00000000-0005-0000-0000-0000365E0000}"/>
    <cellStyle name="Normal 45 2 2 2 3 3 5" xfId="19105" xr:uid="{00000000-0005-0000-0000-0000A14A0000}"/>
    <cellStyle name="Normal 45 2 2 2 3 4" xfId="5656" xr:uid="{00000000-0005-0000-0000-000018160000}"/>
    <cellStyle name="Normal 45 2 2 2 3 4 2" xfId="15708" xr:uid="{00000000-0005-0000-0000-00005C3D0000}"/>
    <cellStyle name="Normal 45 2 2 2 3 4 2 3" xfId="30806" xr:uid="{00000000-0005-0000-0000-000056780000}"/>
    <cellStyle name="Normal 45 2 2 2 3 4 3" xfId="10688" xr:uid="{00000000-0005-0000-0000-0000C0290000}"/>
    <cellStyle name="Normal 45 2 2 2 3 4 3 3" xfId="25789" xr:uid="{00000000-0005-0000-0000-0000BD640000}"/>
    <cellStyle name="Normal 45 2 2 2 3 4 5" xfId="20776" xr:uid="{00000000-0005-0000-0000-000028510000}"/>
    <cellStyle name="Normal 45 2 2 2 3 5" xfId="12366" xr:uid="{00000000-0005-0000-0000-00004E300000}"/>
    <cellStyle name="Normal 45 2 2 2 3 5 3" xfId="27464" xr:uid="{00000000-0005-0000-0000-0000486B0000}"/>
    <cellStyle name="Normal 45 2 2 2 3 6" xfId="7345" xr:uid="{00000000-0005-0000-0000-0000B11C0000}"/>
    <cellStyle name="Normal 45 2 2 2 3 6 3" xfId="22447" xr:uid="{00000000-0005-0000-0000-0000AF570000}"/>
    <cellStyle name="Normal 45 2 2 2 3 8" xfId="17434" xr:uid="{00000000-0005-0000-0000-00001A440000}"/>
    <cellStyle name="Normal 45 2 2 2 4" xfId="2692" xr:uid="{00000000-0005-0000-0000-0000840A0000}"/>
    <cellStyle name="Normal 45 2 2 2 4 2" xfId="4382" xr:uid="{00000000-0005-0000-0000-00001E110000}"/>
    <cellStyle name="Normal 45 2 2 2 4 2 2" xfId="14455" xr:uid="{00000000-0005-0000-0000-000077380000}"/>
    <cellStyle name="Normal 45 2 2 2 4 2 2 3" xfId="29553" xr:uid="{00000000-0005-0000-0000-000071730000}"/>
    <cellStyle name="Normal 45 2 2 2 4 2 3" xfId="9435" xr:uid="{00000000-0005-0000-0000-0000DB240000}"/>
    <cellStyle name="Normal 45 2 2 2 4 2 3 3" xfId="24536" xr:uid="{00000000-0005-0000-0000-0000D85F0000}"/>
    <cellStyle name="Normal 45 2 2 2 4 2 5" xfId="19523" xr:uid="{00000000-0005-0000-0000-0000434C0000}"/>
    <cellStyle name="Normal 45 2 2 2 4 3" xfId="6074" xr:uid="{00000000-0005-0000-0000-0000BA170000}"/>
    <cellStyle name="Normal 45 2 2 2 4 3 2" xfId="16126" xr:uid="{00000000-0005-0000-0000-0000FE3E0000}"/>
    <cellStyle name="Normal 45 2 2 2 4 3 3" xfId="11106" xr:uid="{00000000-0005-0000-0000-0000622B0000}"/>
    <cellStyle name="Normal 45 2 2 2 4 3 3 3" xfId="26207" xr:uid="{00000000-0005-0000-0000-00005F660000}"/>
    <cellStyle name="Normal 45 2 2 2 4 3 5" xfId="21194" xr:uid="{00000000-0005-0000-0000-0000CA520000}"/>
    <cellStyle name="Normal 45 2 2 2 4 4" xfId="12784" xr:uid="{00000000-0005-0000-0000-0000F0310000}"/>
    <cellStyle name="Normal 45 2 2 2 4 4 3" xfId="27882" xr:uid="{00000000-0005-0000-0000-0000EA6C0000}"/>
    <cellStyle name="Normal 45 2 2 2 4 5" xfId="7763" xr:uid="{00000000-0005-0000-0000-0000531E0000}"/>
    <cellStyle name="Normal 45 2 2 2 4 5 3" xfId="22865" xr:uid="{00000000-0005-0000-0000-000051590000}"/>
    <cellStyle name="Normal 45 2 2 2 4 7" xfId="17852" xr:uid="{00000000-0005-0000-0000-0000BC450000}"/>
    <cellStyle name="Normal 45 2 2 2 5" xfId="3545" xr:uid="{00000000-0005-0000-0000-0000D90D0000}"/>
    <cellStyle name="Normal 45 2 2 2 5 2" xfId="13619" xr:uid="{00000000-0005-0000-0000-000033350000}"/>
    <cellStyle name="Normal 45 2 2 2 5 2 3" xfId="28717" xr:uid="{00000000-0005-0000-0000-00002D700000}"/>
    <cellStyle name="Normal 45 2 2 2 5 3" xfId="8599" xr:uid="{00000000-0005-0000-0000-000097210000}"/>
    <cellStyle name="Normal 45 2 2 2 5 3 3" xfId="23700" xr:uid="{00000000-0005-0000-0000-0000945C0000}"/>
    <cellStyle name="Normal 45 2 2 2 5 5" xfId="18687" xr:uid="{00000000-0005-0000-0000-0000FF480000}"/>
    <cellStyle name="Normal 45 2 2 2 6" xfId="5238" xr:uid="{00000000-0005-0000-0000-000076140000}"/>
    <cellStyle name="Normal 45 2 2 2 6 2" xfId="15290" xr:uid="{00000000-0005-0000-0000-0000BA3B0000}"/>
    <cellStyle name="Normal 45 2 2 2 6 2 3" xfId="30388" xr:uid="{00000000-0005-0000-0000-0000B4760000}"/>
    <cellStyle name="Normal 45 2 2 2 6 3" xfId="10270" xr:uid="{00000000-0005-0000-0000-00001E280000}"/>
    <cellStyle name="Normal 45 2 2 2 6 3 3" xfId="25371" xr:uid="{00000000-0005-0000-0000-00001B630000}"/>
    <cellStyle name="Normal 45 2 2 2 6 5" xfId="20358" xr:uid="{00000000-0005-0000-0000-0000864F0000}"/>
    <cellStyle name="Normal 45 2 2 2 7" xfId="11948" xr:uid="{00000000-0005-0000-0000-0000AC2E0000}"/>
    <cellStyle name="Normal 45 2 2 2 7 3" xfId="27046" xr:uid="{00000000-0005-0000-0000-0000A6690000}"/>
    <cellStyle name="Normal 45 2 2 2 8" xfId="6927" xr:uid="{00000000-0005-0000-0000-00000F1B0000}"/>
    <cellStyle name="Normal 45 2 2 2 8 3" xfId="22029" xr:uid="{00000000-0005-0000-0000-00000D560000}"/>
    <cellStyle name="Normal 45 2 2 3" xfId="1954" xr:uid="{00000000-0005-0000-0000-0000A2070000}"/>
    <cellStyle name="Normal 45 2 2 3 2" xfId="2375" xr:uid="{00000000-0005-0000-0000-000047090000}"/>
    <cellStyle name="Normal 45 2 2 3 2 2" xfId="3214" xr:uid="{00000000-0005-0000-0000-00008E0C0000}"/>
    <cellStyle name="Normal 45 2 2 3 2 2 2" xfId="4904" xr:uid="{00000000-0005-0000-0000-000028130000}"/>
    <cellStyle name="Normal 45 2 2 3 2 2 2 2" xfId="14977" xr:uid="{00000000-0005-0000-0000-0000813A0000}"/>
    <cellStyle name="Normal 45 2 2 3 2 2 2 2 3" xfId="30075" xr:uid="{00000000-0005-0000-0000-00007B750000}"/>
    <cellStyle name="Normal 45 2 2 3 2 2 2 3" xfId="9957" xr:uid="{00000000-0005-0000-0000-0000E5260000}"/>
    <cellStyle name="Normal 45 2 2 3 2 2 2 3 3" xfId="25058" xr:uid="{00000000-0005-0000-0000-0000E2610000}"/>
    <cellStyle name="Normal 45 2 2 3 2 2 2 5" xfId="20045" xr:uid="{00000000-0005-0000-0000-00004D4E0000}"/>
    <cellStyle name="Normal 45 2 2 3 2 2 3" xfId="6596" xr:uid="{00000000-0005-0000-0000-0000C4190000}"/>
    <cellStyle name="Normal 45 2 2 3 2 2 3 2" xfId="16648" xr:uid="{00000000-0005-0000-0000-000008410000}"/>
    <cellStyle name="Normal 45 2 2 3 2 2 3 3" xfId="11628" xr:uid="{00000000-0005-0000-0000-00006C2D0000}"/>
    <cellStyle name="Normal 45 2 2 3 2 2 3 3 3" xfId="26729" xr:uid="{00000000-0005-0000-0000-000069680000}"/>
    <cellStyle name="Normal 45 2 2 3 2 2 3 5" xfId="21716" xr:uid="{00000000-0005-0000-0000-0000D4540000}"/>
    <cellStyle name="Normal 45 2 2 3 2 2 4" xfId="13306" xr:uid="{00000000-0005-0000-0000-0000FA330000}"/>
    <cellStyle name="Normal 45 2 2 3 2 2 4 3" xfId="28404" xr:uid="{00000000-0005-0000-0000-0000F46E0000}"/>
    <cellStyle name="Normal 45 2 2 3 2 2 5" xfId="8285" xr:uid="{00000000-0005-0000-0000-00005D200000}"/>
    <cellStyle name="Normal 45 2 2 3 2 2 5 3" xfId="23387" xr:uid="{00000000-0005-0000-0000-00005B5B0000}"/>
    <cellStyle name="Normal 45 2 2 3 2 2 7" xfId="18374" xr:uid="{00000000-0005-0000-0000-0000C6470000}"/>
    <cellStyle name="Normal 45 2 2 3 2 3" xfId="4067" xr:uid="{00000000-0005-0000-0000-0000E30F0000}"/>
    <cellStyle name="Normal 45 2 2 3 2 3 2" xfId="14141" xr:uid="{00000000-0005-0000-0000-00003D370000}"/>
    <cellStyle name="Normal 45 2 2 3 2 3 2 3" xfId="29239" xr:uid="{00000000-0005-0000-0000-000037720000}"/>
    <cellStyle name="Normal 45 2 2 3 2 3 3" xfId="9121" xr:uid="{00000000-0005-0000-0000-0000A1230000}"/>
    <cellStyle name="Normal 45 2 2 3 2 3 3 3" xfId="24222" xr:uid="{00000000-0005-0000-0000-00009E5E0000}"/>
    <cellStyle name="Normal 45 2 2 3 2 3 5" xfId="19209" xr:uid="{00000000-0005-0000-0000-0000094B0000}"/>
    <cellStyle name="Normal 45 2 2 3 2 4" xfId="5760" xr:uid="{00000000-0005-0000-0000-000080160000}"/>
    <cellStyle name="Normal 45 2 2 3 2 4 2" xfId="15812" xr:uid="{00000000-0005-0000-0000-0000C43D0000}"/>
    <cellStyle name="Normal 45 2 2 3 2 4 2 3" xfId="30910" xr:uid="{00000000-0005-0000-0000-0000BE780000}"/>
    <cellStyle name="Normal 45 2 2 3 2 4 3" xfId="10792" xr:uid="{00000000-0005-0000-0000-0000282A0000}"/>
    <cellStyle name="Normal 45 2 2 3 2 4 3 3" xfId="25893" xr:uid="{00000000-0005-0000-0000-000025650000}"/>
    <cellStyle name="Normal 45 2 2 3 2 4 5" xfId="20880" xr:uid="{00000000-0005-0000-0000-000090510000}"/>
    <cellStyle name="Normal 45 2 2 3 2 5" xfId="12470" xr:uid="{00000000-0005-0000-0000-0000B6300000}"/>
    <cellStyle name="Normal 45 2 2 3 2 5 3" xfId="27568" xr:uid="{00000000-0005-0000-0000-0000B06B0000}"/>
    <cellStyle name="Normal 45 2 2 3 2 6" xfId="7449" xr:uid="{00000000-0005-0000-0000-0000191D0000}"/>
    <cellStyle name="Normal 45 2 2 3 2 6 3" xfId="22551" xr:uid="{00000000-0005-0000-0000-000017580000}"/>
    <cellStyle name="Normal 45 2 2 3 2 8" xfId="17538" xr:uid="{00000000-0005-0000-0000-000082440000}"/>
    <cellStyle name="Normal 45 2 2 3 3" xfId="2796" xr:uid="{00000000-0005-0000-0000-0000EC0A0000}"/>
    <cellStyle name="Normal 45 2 2 3 3 2" xfId="4486" xr:uid="{00000000-0005-0000-0000-000086110000}"/>
    <cellStyle name="Normal 45 2 2 3 3 2 2" xfId="14559" xr:uid="{00000000-0005-0000-0000-0000DF380000}"/>
    <cellStyle name="Normal 45 2 2 3 3 2 2 3" xfId="29657" xr:uid="{00000000-0005-0000-0000-0000D9730000}"/>
    <cellStyle name="Normal 45 2 2 3 3 2 3" xfId="9539" xr:uid="{00000000-0005-0000-0000-000043250000}"/>
    <cellStyle name="Normal 45 2 2 3 3 2 3 3" xfId="24640" xr:uid="{00000000-0005-0000-0000-000040600000}"/>
    <cellStyle name="Normal 45 2 2 3 3 2 5" xfId="19627" xr:uid="{00000000-0005-0000-0000-0000AB4C0000}"/>
    <cellStyle name="Normal 45 2 2 3 3 3" xfId="6178" xr:uid="{00000000-0005-0000-0000-000022180000}"/>
    <cellStyle name="Normal 45 2 2 3 3 3 2" xfId="16230" xr:uid="{00000000-0005-0000-0000-0000663F0000}"/>
    <cellStyle name="Normal 45 2 2 3 3 3 3" xfId="11210" xr:uid="{00000000-0005-0000-0000-0000CA2B0000}"/>
    <cellStyle name="Normal 45 2 2 3 3 3 3 3" xfId="26311" xr:uid="{00000000-0005-0000-0000-0000C7660000}"/>
    <cellStyle name="Normal 45 2 2 3 3 3 5" xfId="21298" xr:uid="{00000000-0005-0000-0000-000032530000}"/>
    <cellStyle name="Normal 45 2 2 3 3 4" xfId="12888" xr:uid="{00000000-0005-0000-0000-000058320000}"/>
    <cellStyle name="Normal 45 2 2 3 3 4 3" xfId="27986" xr:uid="{00000000-0005-0000-0000-0000526D0000}"/>
    <cellStyle name="Normal 45 2 2 3 3 5" xfId="7867" xr:uid="{00000000-0005-0000-0000-0000BB1E0000}"/>
    <cellStyle name="Normal 45 2 2 3 3 5 3" xfId="22969" xr:uid="{00000000-0005-0000-0000-0000B9590000}"/>
    <cellStyle name="Normal 45 2 2 3 3 7" xfId="17956" xr:uid="{00000000-0005-0000-0000-000024460000}"/>
    <cellStyle name="Normal 45 2 2 3 4" xfId="3649" xr:uid="{00000000-0005-0000-0000-0000410E0000}"/>
    <cellStyle name="Normal 45 2 2 3 4 2" xfId="13723" xr:uid="{00000000-0005-0000-0000-00009B350000}"/>
    <cellStyle name="Normal 45 2 2 3 4 2 3" xfId="28821" xr:uid="{00000000-0005-0000-0000-000095700000}"/>
    <cellStyle name="Normal 45 2 2 3 4 3" xfId="8703" xr:uid="{00000000-0005-0000-0000-0000FF210000}"/>
    <cellStyle name="Normal 45 2 2 3 4 3 3" xfId="23804" xr:uid="{00000000-0005-0000-0000-0000FC5C0000}"/>
    <cellStyle name="Normal 45 2 2 3 4 5" xfId="18791" xr:uid="{00000000-0005-0000-0000-000067490000}"/>
    <cellStyle name="Normal 45 2 2 3 5" xfId="5342" xr:uid="{00000000-0005-0000-0000-0000DE140000}"/>
    <cellStyle name="Normal 45 2 2 3 5 2" xfId="15394" xr:uid="{00000000-0005-0000-0000-0000223C0000}"/>
    <cellStyle name="Normal 45 2 2 3 5 2 3" xfId="30492" xr:uid="{00000000-0005-0000-0000-00001C770000}"/>
    <cellStyle name="Normal 45 2 2 3 5 3" xfId="10374" xr:uid="{00000000-0005-0000-0000-000086280000}"/>
    <cellStyle name="Normal 45 2 2 3 5 3 3" xfId="25475" xr:uid="{00000000-0005-0000-0000-000083630000}"/>
    <cellStyle name="Normal 45 2 2 3 5 5" xfId="20462" xr:uid="{00000000-0005-0000-0000-0000EE4F0000}"/>
    <cellStyle name="Normal 45 2 2 3 6" xfId="12052" xr:uid="{00000000-0005-0000-0000-0000142F0000}"/>
    <cellStyle name="Normal 45 2 2 3 6 3" xfId="27150" xr:uid="{00000000-0005-0000-0000-00000E6A0000}"/>
    <cellStyle name="Normal 45 2 2 3 7" xfId="7031" xr:uid="{00000000-0005-0000-0000-0000771B0000}"/>
    <cellStyle name="Normal 45 2 2 3 7 3" xfId="22133" xr:uid="{00000000-0005-0000-0000-000075560000}"/>
    <cellStyle name="Normal 45 2 2 3 9" xfId="17120" xr:uid="{00000000-0005-0000-0000-0000E0420000}"/>
    <cellStyle name="Normal 45 2 2 4" xfId="2167" xr:uid="{00000000-0005-0000-0000-000077080000}"/>
    <cellStyle name="Normal 45 2 2 4 2" xfId="3006" xr:uid="{00000000-0005-0000-0000-0000BE0B0000}"/>
    <cellStyle name="Normal 45 2 2 4 2 2" xfId="4696" xr:uid="{00000000-0005-0000-0000-000058120000}"/>
    <cellStyle name="Normal 45 2 2 4 2 2 2" xfId="14769" xr:uid="{00000000-0005-0000-0000-0000B1390000}"/>
    <cellStyle name="Normal 45 2 2 4 2 2 2 3" xfId="29867" xr:uid="{00000000-0005-0000-0000-0000AB740000}"/>
    <cellStyle name="Normal 45 2 2 4 2 2 3" xfId="9749" xr:uid="{00000000-0005-0000-0000-000015260000}"/>
    <cellStyle name="Normal 45 2 2 4 2 2 3 3" xfId="24850" xr:uid="{00000000-0005-0000-0000-000012610000}"/>
    <cellStyle name="Normal 45 2 2 4 2 2 5" xfId="19837" xr:uid="{00000000-0005-0000-0000-00007D4D0000}"/>
    <cellStyle name="Normal 45 2 2 4 2 3" xfId="6388" xr:uid="{00000000-0005-0000-0000-0000F4180000}"/>
    <cellStyle name="Normal 45 2 2 4 2 3 2" xfId="16440" xr:uid="{00000000-0005-0000-0000-000038400000}"/>
    <cellStyle name="Normal 45 2 2 4 2 3 3" xfId="11420" xr:uid="{00000000-0005-0000-0000-00009C2C0000}"/>
    <cellStyle name="Normal 45 2 2 4 2 3 3 3" xfId="26521" xr:uid="{00000000-0005-0000-0000-000099670000}"/>
    <cellStyle name="Normal 45 2 2 4 2 3 5" xfId="21508" xr:uid="{00000000-0005-0000-0000-000004540000}"/>
    <cellStyle name="Normal 45 2 2 4 2 4" xfId="13098" xr:uid="{00000000-0005-0000-0000-00002A330000}"/>
    <cellStyle name="Normal 45 2 2 4 2 4 3" xfId="28196" xr:uid="{00000000-0005-0000-0000-0000246E0000}"/>
    <cellStyle name="Normal 45 2 2 4 2 5" xfId="8077" xr:uid="{00000000-0005-0000-0000-00008D1F0000}"/>
    <cellStyle name="Normal 45 2 2 4 2 5 3" xfId="23179" xr:uid="{00000000-0005-0000-0000-00008B5A0000}"/>
    <cellStyle name="Normal 45 2 2 4 2 7" xfId="18166" xr:uid="{00000000-0005-0000-0000-0000F6460000}"/>
    <cellStyle name="Normal 45 2 2 4 3" xfId="3859" xr:uid="{00000000-0005-0000-0000-0000130F0000}"/>
    <cellStyle name="Normal 45 2 2 4 3 2" xfId="13933" xr:uid="{00000000-0005-0000-0000-00006D360000}"/>
    <cellStyle name="Normal 45 2 2 4 3 2 3" xfId="29031" xr:uid="{00000000-0005-0000-0000-000067710000}"/>
    <cellStyle name="Normal 45 2 2 4 3 3" xfId="8913" xr:uid="{00000000-0005-0000-0000-0000D1220000}"/>
    <cellStyle name="Normal 45 2 2 4 3 3 3" xfId="24014" xr:uid="{00000000-0005-0000-0000-0000CE5D0000}"/>
    <cellStyle name="Normal 45 2 2 4 3 5" xfId="19001" xr:uid="{00000000-0005-0000-0000-0000394A0000}"/>
    <cellStyle name="Normal 45 2 2 4 4" xfId="5552" xr:uid="{00000000-0005-0000-0000-0000B0150000}"/>
    <cellStyle name="Normal 45 2 2 4 4 2" xfId="15604" xr:uid="{00000000-0005-0000-0000-0000F43C0000}"/>
    <cellStyle name="Normal 45 2 2 4 4 2 3" xfId="30702" xr:uid="{00000000-0005-0000-0000-0000EE770000}"/>
    <cellStyle name="Normal 45 2 2 4 4 3" xfId="10584" xr:uid="{00000000-0005-0000-0000-000058290000}"/>
    <cellStyle name="Normal 45 2 2 4 4 3 3" xfId="25685" xr:uid="{00000000-0005-0000-0000-000055640000}"/>
    <cellStyle name="Normal 45 2 2 4 4 5" xfId="20672" xr:uid="{00000000-0005-0000-0000-0000C0500000}"/>
    <cellStyle name="Normal 45 2 2 4 5" xfId="12262" xr:uid="{00000000-0005-0000-0000-0000E62F0000}"/>
    <cellStyle name="Normal 45 2 2 4 5 3" xfId="27360" xr:uid="{00000000-0005-0000-0000-0000E06A0000}"/>
    <cellStyle name="Normal 45 2 2 4 6" xfId="7241" xr:uid="{00000000-0005-0000-0000-0000491C0000}"/>
    <cellStyle name="Normal 45 2 2 4 6 3" xfId="22343" xr:uid="{00000000-0005-0000-0000-000047570000}"/>
    <cellStyle name="Normal 45 2 2 4 8" xfId="17330" xr:uid="{00000000-0005-0000-0000-0000B2430000}"/>
    <cellStyle name="Normal 45 2 2 5" xfId="2588" xr:uid="{00000000-0005-0000-0000-00001C0A0000}"/>
    <cellStyle name="Normal 45 2 2 5 2" xfId="4278" xr:uid="{00000000-0005-0000-0000-0000B6100000}"/>
    <cellStyle name="Normal 45 2 2 5 2 2" xfId="14351" xr:uid="{00000000-0005-0000-0000-00000F380000}"/>
    <cellStyle name="Normal 45 2 2 5 2 2 3" xfId="29449" xr:uid="{00000000-0005-0000-0000-000009730000}"/>
    <cellStyle name="Normal 45 2 2 5 2 3" xfId="9331" xr:uid="{00000000-0005-0000-0000-000073240000}"/>
    <cellStyle name="Normal 45 2 2 5 2 3 3" xfId="24432" xr:uid="{00000000-0005-0000-0000-0000705F0000}"/>
    <cellStyle name="Normal 45 2 2 5 2 5" xfId="19419" xr:uid="{00000000-0005-0000-0000-0000DB4B0000}"/>
    <cellStyle name="Normal 45 2 2 5 3" xfId="5970" xr:uid="{00000000-0005-0000-0000-000052170000}"/>
    <cellStyle name="Normal 45 2 2 5 3 2" xfId="16022" xr:uid="{00000000-0005-0000-0000-0000963E0000}"/>
    <cellStyle name="Normal 45 2 2 5 3 3" xfId="11002" xr:uid="{00000000-0005-0000-0000-0000FA2A0000}"/>
    <cellStyle name="Normal 45 2 2 5 3 3 3" xfId="26103" xr:uid="{00000000-0005-0000-0000-0000F7650000}"/>
    <cellStyle name="Normal 45 2 2 5 3 5" xfId="21090" xr:uid="{00000000-0005-0000-0000-000062520000}"/>
    <cellStyle name="Normal 45 2 2 5 4" xfId="12680" xr:uid="{00000000-0005-0000-0000-000088310000}"/>
    <cellStyle name="Normal 45 2 2 5 4 3" xfId="27778" xr:uid="{00000000-0005-0000-0000-0000826C0000}"/>
    <cellStyle name="Normal 45 2 2 5 5" xfId="7659" xr:uid="{00000000-0005-0000-0000-0000EB1D0000}"/>
    <cellStyle name="Normal 45 2 2 5 5 3" xfId="22761" xr:uid="{00000000-0005-0000-0000-0000E9580000}"/>
    <cellStyle name="Normal 45 2 2 5 7" xfId="17748" xr:uid="{00000000-0005-0000-0000-000054450000}"/>
    <cellStyle name="Normal 45 2 2 6" xfId="3441" xr:uid="{00000000-0005-0000-0000-0000710D0000}"/>
    <cellStyle name="Normal 45 2 2 6 2" xfId="13515" xr:uid="{00000000-0005-0000-0000-0000CB340000}"/>
    <cellStyle name="Normal 45 2 2 6 2 3" xfId="28613" xr:uid="{00000000-0005-0000-0000-0000C56F0000}"/>
    <cellStyle name="Normal 45 2 2 6 3" xfId="8495" xr:uid="{00000000-0005-0000-0000-00002F210000}"/>
    <cellStyle name="Normal 45 2 2 6 3 3" xfId="23596" xr:uid="{00000000-0005-0000-0000-00002C5C0000}"/>
    <cellStyle name="Normal 45 2 2 6 5" xfId="18583" xr:uid="{00000000-0005-0000-0000-000097480000}"/>
    <cellStyle name="Normal 45 2 2 7" xfId="5134" xr:uid="{00000000-0005-0000-0000-00000E140000}"/>
    <cellStyle name="Normal 45 2 2 7 2" xfId="15186" xr:uid="{00000000-0005-0000-0000-0000523B0000}"/>
    <cellStyle name="Normal 45 2 2 7 2 3" xfId="30284" xr:uid="{00000000-0005-0000-0000-00004C760000}"/>
    <cellStyle name="Normal 45 2 2 7 3" xfId="10166" xr:uid="{00000000-0005-0000-0000-0000B6270000}"/>
    <cellStyle name="Normal 45 2 2 7 3 3" xfId="25267" xr:uid="{00000000-0005-0000-0000-0000B3620000}"/>
    <cellStyle name="Normal 45 2 2 7 5" xfId="20254" xr:uid="{00000000-0005-0000-0000-00001E4F0000}"/>
    <cellStyle name="Normal 45 2 2 8" xfId="11844" xr:uid="{00000000-0005-0000-0000-0000442E0000}"/>
    <cellStyle name="Normal 45 2 2 8 3" xfId="26942" xr:uid="{00000000-0005-0000-0000-00003E690000}"/>
    <cellStyle name="Normal 45 2 2 9" xfId="6823" xr:uid="{00000000-0005-0000-0000-0000A71A0000}"/>
    <cellStyle name="Normal 45 2 2 9 3" xfId="21925" xr:uid="{00000000-0005-0000-0000-0000A5550000}"/>
    <cellStyle name="Normal 45 2 3" xfId="1787" xr:uid="{00000000-0005-0000-0000-0000FB060000}"/>
    <cellStyle name="Normal 45 2 3 10" xfId="16964" xr:uid="{00000000-0005-0000-0000-000044420000}"/>
    <cellStyle name="Normal 45 2 3 2" xfId="2006" xr:uid="{00000000-0005-0000-0000-0000D6070000}"/>
    <cellStyle name="Normal 45 2 3 2 2" xfId="2427" xr:uid="{00000000-0005-0000-0000-00007B090000}"/>
    <cellStyle name="Normal 45 2 3 2 2 2" xfId="3266" xr:uid="{00000000-0005-0000-0000-0000C20C0000}"/>
    <cellStyle name="Normal 45 2 3 2 2 2 2" xfId="4956" xr:uid="{00000000-0005-0000-0000-00005C130000}"/>
    <cellStyle name="Normal 45 2 3 2 2 2 2 2" xfId="15029" xr:uid="{00000000-0005-0000-0000-0000B53A0000}"/>
    <cellStyle name="Normal 45 2 3 2 2 2 2 2 3" xfId="30127" xr:uid="{00000000-0005-0000-0000-0000AF750000}"/>
    <cellStyle name="Normal 45 2 3 2 2 2 2 3" xfId="10009" xr:uid="{00000000-0005-0000-0000-000019270000}"/>
    <cellStyle name="Normal 45 2 3 2 2 2 2 3 3" xfId="25110" xr:uid="{00000000-0005-0000-0000-000016620000}"/>
    <cellStyle name="Normal 45 2 3 2 2 2 2 5" xfId="20097" xr:uid="{00000000-0005-0000-0000-0000814E0000}"/>
    <cellStyle name="Normal 45 2 3 2 2 2 3" xfId="6648" xr:uid="{00000000-0005-0000-0000-0000F8190000}"/>
    <cellStyle name="Normal 45 2 3 2 2 2 3 2" xfId="16700" xr:uid="{00000000-0005-0000-0000-00003C410000}"/>
    <cellStyle name="Normal 45 2 3 2 2 2 3 3" xfId="11680" xr:uid="{00000000-0005-0000-0000-0000A02D0000}"/>
    <cellStyle name="Normal 45 2 3 2 2 2 3 3 3" xfId="26781" xr:uid="{00000000-0005-0000-0000-00009D680000}"/>
    <cellStyle name="Normal 45 2 3 2 2 2 3 5" xfId="21768" xr:uid="{00000000-0005-0000-0000-000008550000}"/>
    <cellStyle name="Normal 45 2 3 2 2 2 4" xfId="13358" xr:uid="{00000000-0005-0000-0000-00002E340000}"/>
    <cellStyle name="Normal 45 2 3 2 2 2 4 3" xfId="28456" xr:uid="{00000000-0005-0000-0000-0000286F0000}"/>
    <cellStyle name="Normal 45 2 3 2 2 2 5" xfId="8337" xr:uid="{00000000-0005-0000-0000-000091200000}"/>
    <cellStyle name="Normal 45 2 3 2 2 2 5 3" xfId="23439" xr:uid="{00000000-0005-0000-0000-00008F5B0000}"/>
    <cellStyle name="Normal 45 2 3 2 2 2 7" xfId="18426" xr:uid="{00000000-0005-0000-0000-0000FA470000}"/>
    <cellStyle name="Normal 45 2 3 2 2 3" xfId="4119" xr:uid="{00000000-0005-0000-0000-000017100000}"/>
    <cellStyle name="Normal 45 2 3 2 2 3 2" xfId="14193" xr:uid="{00000000-0005-0000-0000-000071370000}"/>
    <cellStyle name="Normal 45 2 3 2 2 3 2 3" xfId="29291" xr:uid="{00000000-0005-0000-0000-00006B720000}"/>
    <cellStyle name="Normal 45 2 3 2 2 3 3" xfId="9173" xr:uid="{00000000-0005-0000-0000-0000D5230000}"/>
    <cellStyle name="Normal 45 2 3 2 2 3 3 3" xfId="24274" xr:uid="{00000000-0005-0000-0000-0000D25E0000}"/>
    <cellStyle name="Normal 45 2 3 2 2 3 5" xfId="19261" xr:uid="{00000000-0005-0000-0000-00003D4B0000}"/>
    <cellStyle name="Normal 45 2 3 2 2 4" xfId="5812" xr:uid="{00000000-0005-0000-0000-0000B4160000}"/>
    <cellStyle name="Normal 45 2 3 2 2 4 2" xfId="15864" xr:uid="{00000000-0005-0000-0000-0000F83D0000}"/>
    <cellStyle name="Normal 45 2 3 2 2 4 3" xfId="10844" xr:uid="{00000000-0005-0000-0000-00005C2A0000}"/>
    <cellStyle name="Normal 45 2 3 2 2 4 3 3" xfId="25945" xr:uid="{00000000-0005-0000-0000-000059650000}"/>
    <cellStyle name="Normal 45 2 3 2 2 4 5" xfId="20932" xr:uid="{00000000-0005-0000-0000-0000C4510000}"/>
    <cellStyle name="Normal 45 2 3 2 2 5" xfId="12522" xr:uid="{00000000-0005-0000-0000-0000EA300000}"/>
    <cellStyle name="Normal 45 2 3 2 2 5 3" xfId="27620" xr:uid="{00000000-0005-0000-0000-0000E46B0000}"/>
    <cellStyle name="Normal 45 2 3 2 2 6" xfId="7501" xr:uid="{00000000-0005-0000-0000-00004D1D0000}"/>
    <cellStyle name="Normal 45 2 3 2 2 6 3" xfId="22603" xr:uid="{00000000-0005-0000-0000-00004B580000}"/>
    <cellStyle name="Normal 45 2 3 2 2 8" xfId="17590" xr:uid="{00000000-0005-0000-0000-0000B6440000}"/>
    <cellStyle name="Normal 45 2 3 2 3" xfId="2848" xr:uid="{00000000-0005-0000-0000-0000200B0000}"/>
    <cellStyle name="Normal 45 2 3 2 3 2" xfId="4538" xr:uid="{00000000-0005-0000-0000-0000BA110000}"/>
    <cellStyle name="Normal 45 2 3 2 3 2 2" xfId="14611" xr:uid="{00000000-0005-0000-0000-000013390000}"/>
    <cellStyle name="Normal 45 2 3 2 3 2 2 3" xfId="29709" xr:uid="{00000000-0005-0000-0000-00000D740000}"/>
    <cellStyle name="Normal 45 2 3 2 3 2 3" xfId="9591" xr:uid="{00000000-0005-0000-0000-000077250000}"/>
    <cellStyle name="Normal 45 2 3 2 3 2 3 3" xfId="24692" xr:uid="{00000000-0005-0000-0000-000074600000}"/>
    <cellStyle name="Normal 45 2 3 2 3 2 5" xfId="19679" xr:uid="{00000000-0005-0000-0000-0000DF4C0000}"/>
    <cellStyle name="Normal 45 2 3 2 3 3" xfId="6230" xr:uid="{00000000-0005-0000-0000-000056180000}"/>
    <cellStyle name="Normal 45 2 3 2 3 3 2" xfId="16282" xr:uid="{00000000-0005-0000-0000-00009A3F0000}"/>
    <cellStyle name="Normal 45 2 3 2 3 3 3" xfId="11262" xr:uid="{00000000-0005-0000-0000-0000FE2B0000}"/>
    <cellStyle name="Normal 45 2 3 2 3 3 3 3" xfId="26363" xr:uid="{00000000-0005-0000-0000-0000FB660000}"/>
    <cellStyle name="Normal 45 2 3 2 3 3 5" xfId="21350" xr:uid="{00000000-0005-0000-0000-000066530000}"/>
    <cellStyle name="Normal 45 2 3 2 3 4" xfId="12940" xr:uid="{00000000-0005-0000-0000-00008C320000}"/>
    <cellStyle name="Normal 45 2 3 2 3 4 3" xfId="28038" xr:uid="{00000000-0005-0000-0000-0000866D0000}"/>
    <cellStyle name="Normal 45 2 3 2 3 5" xfId="7919" xr:uid="{00000000-0005-0000-0000-0000EF1E0000}"/>
    <cellStyle name="Normal 45 2 3 2 3 5 3" xfId="23021" xr:uid="{00000000-0005-0000-0000-0000ED590000}"/>
    <cellStyle name="Normal 45 2 3 2 3 7" xfId="18008" xr:uid="{00000000-0005-0000-0000-000058460000}"/>
    <cellStyle name="Normal 45 2 3 2 4" xfId="3701" xr:uid="{00000000-0005-0000-0000-0000750E0000}"/>
    <cellStyle name="Normal 45 2 3 2 4 2" xfId="13775" xr:uid="{00000000-0005-0000-0000-0000CF350000}"/>
    <cellStyle name="Normal 45 2 3 2 4 2 3" xfId="28873" xr:uid="{00000000-0005-0000-0000-0000C9700000}"/>
    <cellStyle name="Normal 45 2 3 2 4 3" xfId="8755" xr:uid="{00000000-0005-0000-0000-000033220000}"/>
    <cellStyle name="Normal 45 2 3 2 4 3 3" xfId="23856" xr:uid="{00000000-0005-0000-0000-0000305D0000}"/>
    <cellStyle name="Normal 45 2 3 2 4 5" xfId="18843" xr:uid="{00000000-0005-0000-0000-00009B490000}"/>
    <cellStyle name="Normal 45 2 3 2 5" xfId="5394" xr:uid="{00000000-0005-0000-0000-000012150000}"/>
    <cellStyle name="Normal 45 2 3 2 5 2" xfId="15446" xr:uid="{00000000-0005-0000-0000-0000563C0000}"/>
    <cellStyle name="Normal 45 2 3 2 5 2 3" xfId="30544" xr:uid="{00000000-0005-0000-0000-000050770000}"/>
    <cellStyle name="Normal 45 2 3 2 5 3" xfId="10426" xr:uid="{00000000-0005-0000-0000-0000BA280000}"/>
    <cellStyle name="Normal 45 2 3 2 5 3 3" xfId="25527" xr:uid="{00000000-0005-0000-0000-0000B7630000}"/>
    <cellStyle name="Normal 45 2 3 2 5 5" xfId="20514" xr:uid="{00000000-0005-0000-0000-000022500000}"/>
    <cellStyle name="Normal 45 2 3 2 6" xfId="12104" xr:uid="{00000000-0005-0000-0000-0000482F0000}"/>
    <cellStyle name="Normal 45 2 3 2 6 3" xfId="27202" xr:uid="{00000000-0005-0000-0000-0000426A0000}"/>
    <cellStyle name="Normal 45 2 3 2 7" xfId="7083" xr:uid="{00000000-0005-0000-0000-0000AB1B0000}"/>
    <cellStyle name="Normal 45 2 3 2 7 3" xfId="22185" xr:uid="{00000000-0005-0000-0000-0000A9560000}"/>
    <cellStyle name="Normal 45 2 3 2 9" xfId="17172" xr:uid="{00000000-0005-0000-0000-000014430000}"/>
    <cellStyle name="Normal 45 2 3 3" xfId="2219" xr:uid="{00000000-0005-0000-0000-0000AB080000}"/>
    <cellStyle name="Normal 45 2 3 3 2" xfId="3058" xr:uid="{00000000-0005-0000-0000-0000F20B0000}"/>
    <cellStyle name="Normal 45 2 3 3 2 2" xfId="4748" xr:uid="{00000000-0005-0000-0000-00008C120000}"/>
    <cellStyle name="Normal 45 2 3 3 2 2 2" xfId="14821" xr:uid="{00000000-0005-0000-0000-0000E5390000}"/>
    <cellStyle name="Normal 45 2 3 3 2 2 2 3" xfId="29919" xr:uid="{00000000-0005-0000-0000-0000DF740000}"/>
    <cellStyle name="Normal 45 2 3 3 2 2 3" xfId="9801" xr:uid="{00000000-0005-0000-0000-000049260000}"/>
    <cellStyle name="Normal 45 2 3 3 2 2 3 3" xfId="24902" xr:uid="{00000000-0005-0000-0000-000046610000}"/>
    <cellStyle name="Normal 45 2 3 3 2 2 5" xfId="19889" xr:uid="{00000000-0005-0000-0000-0000B14D0000}"/>
    <cellStyle name="Normal 45 2 3 3 2 3" xfId="6440" xr:uid="{00000000-0005-0000-0000-000028190000}"/>
    <cellStyle name="Normal 45 2 3 3 2 3 2" xfId="16492" xr:uid="{00000000-0005-0000-0000-00006C400000}"/>
    <cellStyle name="Normal 45 2 3 3 2 3 3" xfId="11472" xr:uid="{00000000-0005-0000-0000-0000D02C0000}"/>
    <cellStyle name="Normal 45 2 3 3 2 3 3 3" xfId="26573" xr:uid="{00000000-0005-0000-0000-0000CD670000}"/>
    <cellStyle name="Normal 45 2 3 3 2 3 5" xfId="21560" xr:uid="{00000000-0005-0000-0000-000038540000}"/>
    <cellStyle name="Normal 45 2 3 3 2 4" xfId="13150" xr:uid="{00000000-0005-0000-0000-00005E330000}"/>
    <cellStyle name="Normal 45 2 3 3 2 4 3" xfId="28248" xr:uid="{00000000-0005-0000-0000-0000586E0000}"/>
    <cellStyle name="Normal 45 2 3 3 2 5" xfId="8129" xr:uid="{00000000-0005-0000-0000-0000C11F0000}"/>
    <cellStyle name="Normal 45 2 3 3 2 5 3" xfId="23231" xr:uid="{00000000-0005-0000-0000-0000BF5A0000}"/>
    <cellStyle name="Normal 45 2 3 3 2 7" xfId="18218" xr:uid="{00000000-0005-0000-0000-00002A470000}"/>
    <cellStyle name="Normal 45 2 3 3 3" xfId="3911" xr:uid="{00000000-0005-0000-0000-0000470F0000}"/>
    <cellStyle name="Normal 45 2 3 3 3 2" xfId="13985" xr:uid="{00000000-0005-0000-0000-0000A1360000}"/>
    <cellStyle name="Normal 45 2 3 3 3 2 3" xfId="29083" xr:uid="{00000000-0005-0000-0000-00009B710000}"/>
    <cellStyle name="Normal 45 2 3 3 3 3" xfId="8965" xr:uid="{00000000-0005-0000-0000-000005230000}"/>
    <cellStyle name="Normal 45 2 3 3 3 3 3" xfId="24066" xr:uid="{00000000-0005-0000-0000-0000025E0000}"/>
    <cellStyle name="Normal 45 2 3 3 3 5" xfId="19053" xr:uid="{00000000-0005-0000-0000-00006D4A0000}"/>
    <cellStyle name="Normal 45 2 3 3 4" xfId="5604" xr:uid="{00000000-0005-0000-0000-0000E4150000}"/>
    <cellStyle name="Normal 45 2 3 3 4 2" xfId="15656" xr:uid="{00000000-0005-0000-0000-0000283D0000}"/>
    <cellStyle name="Normal 45 2 3 3 4 2 3" xfId="30754" xr:uid="{00000000-0005-0000-0000-000022780000}"/>
    <cellStyle name="Normal 45 2 3 3 4 3" xfId="10636" xr:uid="{00000000-0005-0000-0000-00008C290000}"/>
    <cellStyle name="Normal 45 2 3 3 4 3 3" xfId="25737" xr:uid="{00000000-0005-0000-0000-000089640000}"/>
    <cellStyle name="Normal 45 2 3 3 4 5" xfId="20724" xr:uid="{00000000-0005-0000-0000-0000F4500000}"/>
    <cellStyle name="Normal 45 2 3 3 5" xfId="12314" xr:uid="{00000000-0005-0000-0000-00001A300000}"/>
    <cellStyle name="Normal 45 2 3 3 5 3" xfId="27412" xr:uid="{00000000-0005-0000-0000-0000146B0000}"/>
    <cellStyle name="Normal 45 2 3 3 6" xfId="7293" xr:uid="{00000000-0005-0000-0000-00007D1C0000}"/>
    <cellStyle name="Normal 45 2 3 3 6 3" xfId="22395" xr:uid="{00000000-0005-0000-0000-00007B570000}"/>
    <cellStyle name="Normal 45 2 3 3 8" xfId="17382" xr:uid="{00000000-0005-0000-0000-0000E6430000}"/>
    <cellStyle name="Normal 45 2 3 4" xfId="2640" xr:uid="{00000000-0005-0000-0000-0000500A0000}"/>
    <cellStyle name="Normal 45 2 3 4 2" xfId="4330" xr:uid="{00000000-0005-0000-0000-0000EA100000}"/>
    <cellStyle name="Normal 45 2 3 4 2 2" xfId="14403" xr:uid="{00000000-0005-0000-0000-000043380000}"/>
    <cellStyle name="Normal 45 2 3 4 2 2 3" xfId="29501" xr:uid="{00000000-0005-0000-0000-00003D730000}"/>
    <cellStyle name="Normal 45 2 3 4 2 3" xfId="9383" xr:uid="{00000000-0005-0000-0000-0000A7240000}"/>
    <cellStyle name="Normal 45 2 3 4 2 3 3" xfId="24484" xr:uid="{00000000-0005-0000-0000-0000A45F0000}"/>
    <cellStyle name="Normal 45 2 3 4 2 5" xfId="19471" xr:uid="{00000000-0005-0000-0000-00000F4C0000}"/>
    <cellStyle name="Normal 45 2 3 4 3" xfId="6022" xr:uid="{00000000-0005-0000-0000-000086170000}"/>
    <cellStyle name="Normal 45 2 3 4 3 2" xfId="16074" xr:uid="{00000000-0005-0000-0000-0000CA3E0000}"/>
    <cellStyle name="Normal 45 2 3 4 3 3" xfId="11054" xr:uid="{00000000-0005-0000-0000-00002E2B0000}"/>
    <cellStyle name="Normal 45 2 3 4 3 3 3" xfId="26155" xr:uid="{00000000-0005-0000-0000-00002B660000}"/>
    <cellStyle name="Normal 45 2 3 4 3 5" xfId="21142" xr:uid="{00000000-0005-0000-0000-000096520000}"/>
    <cellStyle name="Normal 45 2 3 4 4" xfId="12732" xr:uid="{00000000-0005-0000-0000-0000BC310000}"/>
    <cellStyle name="Normal 45 2 3 4 4 3" xfId="27830" xr:uid="{00000000-0005-0000-0000-0000B66C0000}"/>
    <cellStyle name="Normal 45 2 3 4 5" xfId="7711" xr:uid="{00000000-0005-0000-0000-00001F1E0000}"/>
    <cellStyle name="Normal 45 2 3 4 5 3" xfId="22813" xr:uid="{00000000-0005-0000-0000-00001D590000}"/>
    <cellStyle name="Normal 45 2 3 4 7" xfId="17800" xr:uid="{00000000-0005-0000-0000-000088450000}"/>
    <cellStyle name="Normal 45 2 3 5" xfId="3493" xr:uid="{00000000-0005-0000-0000-0000A50D0000}"/>
    <cellStyle name="Normal 45 2 3 5 2" xfId="13567" xr:uid="{00000000-0005-0000-0000-0000FF340000}"/>
    <cellStyle name="Normal 45 2 3 5 2 3" xfId="28665" xr:uid="{00000000-0005-0000-0000-0000F96F0000}"/>
    <cellStyle name="Normal 45 2 3 5 3" xfId="8547" xr:uid="{00000000-0005-0000-0000-000063210000}"/>
    <cellStyle name="Normal 45 2 3 5 3 3" xfId="23648" xr:uid="{00000000-0005-0000-0000-0000605C0000}"/>
    <cellStyle name="Normal 45 2 3 5 5" xfId="18635" xr:uid="{00000000-0005-0000-0000-0000CB480000}"/>
    <cellStyle name="Normal 45 2 3 6" xfId="5186" xr:uid="{00000000-0005-0000-0000-000042140000}"/>
    <cellStyle name="Normal 45 2 3 6 2" xfId="15238" xr:uid="{00000000-0005-0000-0000-0000863B0000}"/>
    <cellStyle name="Normal 45 2 3 6 2 3" xfId="30336" xr:uid="{00000000-0005-0000-0000-000080760000}"/>
    <cellStyle name="Normal 45 2 3 6 3" xfId="10218" xr:uid="{00000000-0005-0000-0000-0000EA270000}"/>
    <cellStyle name="Normal 45 2 3 6 3 3" xfId="25319" xr:uid="{00000000-0005-0000-0000-0000E7620000}"/>
    <cellStyle name="Normal 45 2 3 6 5" xfId="20306" xr:uid="{00000000-0005-0000-0000-0000524F0000}"/>
    <cellStyle name="Normal 45 2 3 7" xfId="11896" xr:uid="{00000000-0005-0000-0000-0000782E0000}"/>
    <cellStyle name="Normal 45 2 3 7 3" xfId="26994" xr:uid="{00000000-0005-0000-0000-000072690000}"/>
    <cellStyle name="Normal 45 2 3 8" xfId="6875" xr:uid="{00000000-0005-0000-0000-0000DB1A0000}"/>
    <cellStyle name="Normal 45 2 3 8 3" xfId="21977" xr:uid="{00000000-0005-0000-0000-0000D9550000}"/>
    <cellStyle name="Normal 45 2 4" xfId="1900" xr:uid="{00000000-0005-0000-0000-00006C070000}"/>
    <cellStyle name="Normal 45 2 4 2" xfId="2323" xr:uid="{00000000-0005-0000-0000-000013090000}"/>
    <cellStyle name="Normal 45 2 4 2 2" xfId="3162" xr:uid="{00000000-0005-0000-0000-00005A0C0000}"/>
    <cellStyle name="Normal 45 2 4 2 2 2" xfId="4852" xr:uid="{00000000-0005-0000-0000-0000F4120000}"/>
    <cellStyle name="Normal 45 2 4 2 2 2 2" xfId="14925" xr:uid="{00000000-0005-0000-0000-00004D3A0000}"/>
    <cellStyle name="Normal 45 2 4 2 2 2 2 3" xfId="30023" xr:uid="{00000000-0005-0000-0000-000047750000}"/>
    <cellStyle name="Normal 45 2 4 2 2 2 3" xfId="9905" xr:uid="{00000000-0005-0000-0000-0000B1260000}"/>
    <cellStyle name="Normal 45 2 4 2 2 2 3 3" xfId="25006" xr:uid="{00000000-0005-0000-0000-0000AE610000}"/>
    <cellStyle name="Normal 45 2 4 2 2 2 5" xfId="19993" xr:uid="{00000000-0005-0000-0000-0000194E0000}"/>
    <cellStyle name="Normal 45 2 4 2 2 3" xfId="6544" xr:uid="{00000000-0005-0000-0000-000090190000}"/>
    <cellStyle name="Normal 45 2 4 2 2 3 2" xfId="16596" xr:uid="{00000000-0005-0000-0000-0000D4400000}"/>
    <cellStyle name="Normal 45 2 4 2 2 3 3" xfId="11576" xr:uid="{00000000-0005-0000-0000-0000382D0000}"/>
    <cellStyle name="Normal 45 2 4 2 2 3 3 3" xfId="26677" xr:uid="{00000000-0005-0000-0000-000035680000}"/>
    <cellStyle name="Normal 45 2 4 2 2 3 5" xfId="21664" xr:uid="{00000000-0005-0000-0000-0000A0540000}"/>
    <cellStyle name="Normal 45 2 4 2 2 4" xfId="13254" xr:uid="{00000000-0005-0000-0000-0000C6330000}"/>
    <cellStyle name="Normal 45 2 4 2 2 4 3" xfId="28352" xr:uid="{00000000-0005-0000-0000-0000C06E0000}"/>
    <cellStyle name="Normal 45 2 4 2 2 5" xfId="8233" xr:uid="{00000000-0005-0000-0000-000029200000}"/>
    <cellStyle name="Normal 45 2 4 2 2 5 3" xfId="23335" xr:uid="{00000000-0005-0000-0000-0000275B0000}"/>
    <cellStyle name="Normal 45 2 4 2 2 7" xfId="18322" xr:uid="{00000000-0005-0000-0000-000092470000}"/>
    <cellStyle name="Normal 45 2 4 2 3" xfId="4015" xr:uid="{00000000-0005-0000-0000-0000AF0F0000}"/>
    <cellStyle name="Normal 45 2 4 2 3 2" xfId="14089" xr:uid="{00000000-0005-0000-0000-000009370000}"/>
    <cellStyle name="Normal 45 2 4 2 3 2 3" xfId="29187" xr:uid="{00000000-0005-0000-0000-000003720000}"/>
    <cellStyle name="Normal 45 2 4 2 3 3" xfId="9069" xr:uid="{00000000-0005-0000-0000-00006D230000}"/>
    <cellStyle name="Normal 45 2 4 2 3 3 3" xfId="24170" xr:uid="{00000000-0005-0000-0000-00006A5E0000}"/>
    <cellStyle name="Normal 45 2 4 2 3 5" xfId="19157" xr:uid="{00000000-0005-0000-0000-0000D54A0000}"/>
    <cellStyle name="Normal 45 2 4 2 4" xfId="5708" xr:uid="{00000000-0005-0000-0000-00004C160000}"/>
    <cellStyle name="Normal 45 2 4 2 4 2" xfId="15760" xr:uid="{00000000-0005-0000-0000-0000903D0000}"/>
    <cellStyle name="Normal 45 2 4 2 4 2 3" xfId="30858" xr:uid="{00000000-0005-0000-0000-00008A780000}"/>
    <cellStyle name="Normal 45 2 4 2 4 3" xfId="10740" xr:uid="{00000000-0005-0000-0000-0000F4290000}"/>
    <cellStyle name="Normal 45 2 4 2 4 3 3" xfId="25841" xr:uid="{00000000-0005-0000-0000-0000F1640000}"/>
    <cellStyle name="Normal 45 2 4 2 4 5" xfId="20828" xr:uid="{00000000-0005-0000-0000-00005C510000}"/>
    <cellStyle name="Normal 45 2 4 2 5" xfId="12418" xr:uid="{00000000-0005-0000-0000-000082300000}"/>
    <cellStyle name="Normal 45 2 4 2 5 3" xfId="27516" xr:uid="{00000000-0005-0000-0000-00007C6B0000}"/>
    <cellStyle name="Normal 45 2 4 2 6" xfId="7397" xr:uid="{00000000-0005-0000-0000-0000E51C0000}"/>
    <cellStyle name="Normal 45 2 4 2 6 3" xfId="22499" xr:uid="{00000000-0005-0000-0000-0000E3570000}"/>
    <cellStyle name="Normal 45 2 4 2 8" xfId="17486" xr:uid="{00000000-0005-0000-0000-00004E440000}"/>
    <cellStyle name="Normal 45 2 4 3" xfId="2744" xr:uid="{00000000-0005-0000-0000-0000B80A0000}"/>
    <cellStyle name="Normal 45 2 4 3 2" xfId="4434" xr:uid="{00000000-0005-0000-0000-000052110000}"/>
    <cellStyle name="Normal 45 2 4 3 2 2" xfId="14507" xr:uid="{00000000-0005-0000-0000-0000AB380000}"/>
    <cellStyle name="Normal 45 2 4 3 2 2 3" xfId="29605" xr:uid="{00000000-0005-0000-0000-0000A5730000}"/>
    <cellStyle name="Normal 45 2 4 3 2 3" xfId="9487" xr:uid="{00000000-0005-0000-0000-00000F250000}"/>
    <cellStyle name="Normal 45 2 4 3 2 3 3" xfId="24588" xr:uid="{00000000-0005-0000-0000-00000C600000}"/>
    <cellStyle name="Normal 45 2 4 3 2 5" xfId="19575" xr:uid="{00000000-0005-0000-0000-0000774C0000}"/>
    <cellStyle name="Normal 45 2 4 3 3" xfId="6126" xr:uid="{00000000-0005-0000-0000-0000EE170000}"/>
    <cellStyle name="Normal 45 2 4 3 3 2" xfId="16178" xr:uid="{00000000-0005-0000-0000-0000323F0000}"/>
    <cellStyle name="Normal 45 2 4 3 3 3" xfId="11158" xr:uid="{00000000-0005-0000-0000-0000962B0000}"/>
    <cellStyle name="Normal 45 2 4 3 3 3 3" xfId="26259" xr:uid="{00000000-0005-0000-0000-000093660000}"/>
    <cellStyle name="Normal 45 2 4 3 3 5" xfId="21246" xr:uid="{00000000-0005-0000-0000-0000FE520000}"/>
    <cellStyle name="Normal 45 2 4 3 4" xfId="12836" xr:uid="{00000000-0005-0000-0000-000024320000}"/>
    <cellStyle name="Normal 45 2 4 3 4 3" xfId="27934" xr:uid="{00000000-0005-0000-0000-00001E6D0000}"/>
    <cellStyle name="Normal 45 2 4 3 5" xfId="7815" xr:uid="{00000000-0005-0000-0000-0000871E0000}"/>
    <cellStyle name="Normal 45 2 4 3 5 3" xfId="22917" xr:uid="{00000000-0005-0000-0000-000085590000}"/>
    <cellStyle name="Normal 45 2 4 3 7" xfId="17904" xr:uid="{00000000-0005-0000-0000-0000F0450000}"/>
    <cellStyle name="Normal 45 2 4 4" xfId="3597" xr:uid="{00000000-0005-0000-0000-00000D0E0000}"/>
    <cellStyle name="Normal 45 2 4 4 2" xfId="13671" xr:uid="{00000000-0005-0000-0000-000067350000}"/>
    <cellStyle name="Normal 45 2 4 4 2 3" xfId="28769" xr:uid="{00000000-0005-0000-0000-000061700000}"/>
    <cellStyle name="Normal 45 2 4 4 3" xfId="8651" xr:uid="{00000000-0005-0000-0000-0000CB210000}"/>
    <cellStyle name="Normal 45 2 4 4 3 3" xfId="23752" xr:uid="{00000000-0005-0000-0000-0000C85C0000}"/>
    <cellStyle name="Normal 45 2 4 4 5" xfId="18739" xr:uid="{00000000-0005-0000-0000-000033490000}"/>
    <cellStyle name="Normal 45 2 4 5" xfId="5290" xr:uid="{00000000-0005-0000-0000-0000AA140000}"/>
    <cellStyle name="Normal 45 2 4 5 2" xfId="15342" xr:uid="{00000000-0005-0000-0000-0000EE3B0000}"/>
    <cellStyle name="Normal 45 2 4 5 2 3" xfId="30440" xr:uid="{00000000-0005-0000-0000-0000E8760000}"/>
    <cellStyle name="Normal 45 2 4 5 3" xfId="10322" xr:uid="{00000000-0005-0000-0000-000052280000}"/>
    <cellStyle name="Normal 45 2 4 5 3 3" xfId="25423" xr:uid="{00000000-0005-0000-0000-00004F630000}"/>
    <cellStyle name="Normal 45 2 4 5 5" xfId="20410" xr:uid="{00000000-0005-0000-0000-0000BA4F0000}"/>
    <cellStyle name="Normal 45 2 4 6" xfId="12000" xr:uid="{00000000-0005-0000-0000-0000E02E0000}"/>
    <cellStyle name="Normal 45 2 4 6 3" xfId="27098" xr:uid="{00000000-0005-0000-0000-0000DA690000}"/>
    <cellStyle name="Normal 45 2 4 7" xfId="6979" xr:uid="{00000000-0005-0000-0000-0000431B0000}"/>
    <cellStyle name="Normal 45 2 4 7 3" xfId="22081" xr:uid="{00000000-0005-0000-0000-000041560000}"/>
    <cellStyle name="Normal 45 2 4 9" xfId="17068" xr:uid="{00000000-0005-0000-0000-0000AC420000}"/>
    <cellStyle name="Normal 45 2 5" xfId="2113" xr:uid="{00000000-0005-0000-0000-000041080000}"/>
    <cellStyle name="Normal 45 2 5 2" xfId="2954" xr:uid="{00000000-0005-0000-0000-00008A0B0000}"/>
    <cellStyle name="Normal 45 2 5 2 2" xfId="4644" xr:uid="{00000000-0005-0000-0000-000024120000}"/>
    <cellStyle name="Normal 45 2 5 2 2 2" xfId="14717" xr:uid="{00000000-0005-0000-0000-00007D390000}"/>
    <cellStyle name="Normal 45 2 5 2 2 2 3" xfId="29815" xr:uid="{00000000-0005-0000-0000-000077740000}"/>
    <cellStyle name="Normal 45 2 5 2 2 3" xfId="9697" xr:uid="{00000000-0005-0000-0000-0000E1250000}"/>
    <cellStyle name="Normal 45 2 5 2 2 3 3" xfId="24798" xr:uid="{00000000-0005-0000-0000-0000DE600000}"/>
    <cellStyle name="Normal 45 2 5 2 2 5" xfId="19785" xr:uid="{00000000-0005-0000-0000-0000494D0000}"/>
    <cellStyle name="Normal 45 2 5 2 3" xfId="6336" xr:uid="{00000000-0005-0000-0000-0000C0180000}"/>
    <cellStyle name="Normal 45 2 5 2 3 2" xfId="16388" xr:uid="{00000000-0005-0000-0000-000004400000}"/>
    <cellStyle name="Normal 45 2 5 2 3 3" xfId="11368" xr:uid="{00000000-0005-0000-0000-0000682C0000}"/>
    <cellStyle name="Normal 45 2 5 2 3 3 3" xfId="26469" xr:uid="{00000000-0005-0000-0000-000065670000}"/>
    <cellStyle name="Normal 45 2 5 2 3 5" xfId="21456" xr:uid="{00000000-0005-0000-0000-0000D0530000}"/>
    <cellStyle name="Normal 45 2 5 2 4" xfId="13046" xr:uid="{00000000-0005-0000-0000-0000F6320000}"/>
    <cellStyle name="Normal 45 2 5 2 4 3" xfId="28144" xr:uid="{00000000-0005-0000-0000-0000F06D0000}"/>
    <cellStyle name="Normal 45 2 5 2 5" xfId="8025" xr:uid="{00000000-0005-0000-0000-0000591F0000}"/>
    <cellStyle name="Normal 45 2 5 2 5 3" xfId="23127" xr:uid="{00000000-0005-0000-0000-0000575A0000}"/>
    <cellStyle name="Normal 45 2 5 2 7" xfId="18114" xr:uid="{00000000-0005-0000-0000-0000C2460000}"/>
    <cellStyle name="Normal 45 2 5 3" xfId="3807" xr:uid="{00000000-0005-0000-0000-0000DF0E0000}"/>
    <cellStyle name="Normal 45 2 5 3 2" xfId="13881" xr:uid="{00000000-0005-0000-0000-000039360000}"/>
    <cellStyle name="Normal 45 2 5 3 2 3" xfId="28979" xr:uid="{00000000-0005-0000-0000-000033710000}"/>
    <cellStyle name="Normal 45 2 5 3 3" xfId="8861" xr:uid="{00000000-0005-0000-0000-00009D220000}"/>
    <cellStyle name="Normal 45 2 5 3 3 3" xfId="23962" xr:uid="{00000000-0005-0000-0000-00009A5D0000}"/>
    <cellStyle name="Normal 45 2 5 3 5" xfId="18949" xr:uid="{00000000-0005-0000-0000-0000054A0000}"/>
    <cellStyle name="Normal 45 2 5 4" xfId="5500" xr:uid="{00000000-0005-0000-0000-00007C150000}"/>
    <cellStyle name="Normal 45 2 5 4 2" xfId="15552" xr:uid="{00000000-0005-0000-0000-0000C03C0000}"/>
    <cellStyle name="Normal 45 2 5 4 2 3" xfId="30650" xr:uid="{00000000-0005-0000-0000-0000BA770000}"/>
    <cellStyle name="Normal 45 2 5 4 3" xfId="10532" xr:uid="{00000000-0005-0000-0000-000024290000}"/>
    <cellStyle name="Normal 45 2 5 4 3 3" xfId="25633" xr:uid="{00000000-0005-0000-0000-000021640000}"/>
    <cellStyle name="Normal 45 2 5 4 5" xfId="20620" xr:uid="{00000000-0005-0000-0000-00008C500000}"/>
    <cellStyle name="Normal 45 2 5 5" xfId="12210" xr:uid="{00000000-0005-0000-0000-0000B22F0000}"/>
    <cellStyle name="Normal 45 2 5 5 3" xfId="27308" xr:uid="{00000000-0005-0000-0000-0000AC6A0000}"/>
    <cellStyle name="Normal 45 2 5 6" xfId="7189" xr:uid="{00000000-0005-0000-0000-0000151C0000}"/>
    <cellStyle name="Normal 45 2 5 6 3" xfId="22291" xr:uid="{00000000-0005-0000-0000-000013570000}"/>
    <cellStyle name="Normal 45 2 5 8" xfId="17278" xr:uid="{00000000-0005-0000-0000-00007E430000}"/>
    <cellStyle name="Normal 45 2 6" xfId="2534" xr:uid="{00000000-0005-0000-0000-0000E6090000}"/>
    <cellStyle name="Normal 45 2 6 2" xfId="4226" xr:uid="{00000000-0005-0000-0000-000082100000}"/>
    <cellStyle name="Normal 45 2 6 2 2" xfId="14299" xr:uid="{00000000-0005-0000-0000-0000DB370000}"/>
    <cellStyle name="Normal 45 2 6 2 2 3" xfId="29397" xr:uid="{00000000-0005-0000-0000-0000D5720000}"/>
    <cellStyle name="Normal 45 2 6 2 3" xfId="9279" xr:uid="{00000000-0005-0000-0000-00003F240000}"/>
    <cellStyle name="Normal 45 2 6 2 3 3" xfId="24380" xr:uid="{00000000-0005-0000-0000-00003C5F0000}"/>
    <cellStyle name="Normal 45 2 6 2 5" xfId="19367" xr:uid="{00000000-0005-0000-0000-0000A74B0000}"/>
    <cellStyle name="Normal 45 2 6 3" xfId="5918" xr:uid="{00000000-0005-0000-0000-00001E170000}"/>
    <cellStyle name="Normal 45 2 6 3 2" xfId="15970" xr:uid="{00000000-0005-0000-0000-0000623E0000}"/>
    <cellStyle name="Normal 45 2 6 3 3" xfId="10950" xr:uid="{00000000-0005-0000-0000-0000C62A0000}"/>
    <cellStyle name="Normal 45 2 6 3 3 3" xfId="26051" xr:uid="{00000000-0005-0000-0000-0000C3650000}"/>
    <cellStyle name="Normal 45 2 6 3 5" xfId="21038" xr:uid="{00000000-0005-0000-0000-00002E520000}"/>
    <cellStyle name="Normal 45 2 6 4" xfId="12628" xr:uid="{00000000-0005-0000-0000-000054310000}"/>
    <cellStyle name="Normal 45 2 6 4 3" xfId="27726" xr:uid="{00000000-0005-0000-0000-00004E6C0000}"/>
    <cellStyle name="Normal 45 2 6 5" xfId="7607" xr:uid="{00000000-0005-0000-0000-0000B71D0000}"/>
    <cellStyle name="Normal 45 2 6 5 3" xfId="22709" xr:uid="{00000000-0005-0000-0000-0000B5580000}"/>
    <cellStyle name="Normal 45 2 6 7" xfId="17696" xr:uid="{00000000-0005-0000-0000-000020450000}"/>
    <cellStyle name="Normal 45 2 7" xfId="3385" xr:uid="{00000000-0005-0000-0000-0000390D0000}"/>
    <cellStyle name="Normal 45 2 7 2" xfId="13463" xr:uid="{00000000-0005-0000-0000-000097340000}"/>
    <cellStyle name="Normal 45 2 7 2 3" xfId="28561" xr:uid="{00000000-0005-0000-0000-0000916F0000}"/>
    <cellStyle name="Normal 45 2 7 3" xfId="8443" xr:uid="{00000000-0005-0000-0000-0000FB200000}"/>
    <cellStyle name="Normal 45 2 7 3 3" xfId="23544" xr:uid="{00000000-0005-0000-0000-0000F85B0000}"/>
    <cellStyle name="Normal 45 2 7 5" xfId="18531" xr:uid="{00000000-0005-0000-0000-000063480000}"/>
    <cellStyle name="Normal 45 2 8" xfId="5079" xr:uid="{00000000-0005-0000-0000-0000D7130000}"/>
    <cellStyle name="Normal 45 2 8 2" xfId="15134" xr:uid="{00000000-0005-0000-0000-00001E3B0000}"/>
    <cellStyle name="Normal 45 2 8 2 3" xfId="30232" xr:uid="{00000000-0005-0000-0000-000018760000}"/>
    <cellStyle name="Normal 45 2 8 3" xfId="10114" xr:uid="{00000000-0005-0000-0000-000082270000}"/>
    <cellStyle name="Normal 45 2 8 3 3" xfId="25215" xr:uid="{00000000-0005-0000-0000-00007F620000}"/>
    <cellStyle name="Normal 45 2 8 5" xfId="20202" xr:uid="{00000000-0005-0000-0000-0000EA4E0000}"/>
    <cellStyle name="Normal 45 2 9" xfId="11790" xr:uid="{00000000-0005-0000-0000-00000E2E0000}"/>
    <cellStyle name="Normal 45 2 9 3" xfId="26890" xr:uid="{00000000-0005-0000-0000-00000A690000}"/>
    <cellStyle name="Normal 46" xfId="1043" xr:uid="{00000000-0005-0000-0000-000013040000}"/>
    <cellStyle name="Normal 46 2" xfId="1446" xr:uid="{00000000-0005-0000-0000-0000A6050000}"/>
    <cellStyle name="Normal 46 2 10" xfId="6770" xr:uid="{00000000-0005-0000-0000-0000721A0000}"/>
    <cellStyle name="Normal 46 2 10 3" xfId="21874" xr:uid="{00000000-0005-0000-0000-000072550000}"/>
    <cellStyle name="Normal 46 2 12" xfId="16859" xr:uid="{00000000-0005-0000-0000-0000DB410000}"/>
    <cellStyle name="Normal 46 2 2" xfId="1734" xr:uid="{00000000-0005-0000-0000-0000C6060000}"/>
    <cellStyle name="Normal 46 2 2 11" xfId="16913" xr:uid="{00000000-0005-0000-0000-000011420000}"/>
    <cellStyle name="Normal 46 2 2 2" xfId="1842" xr:uid="{00000000-0005-0000-0000-000032070000}"/>
    <cellStyle name="Normal 46 2 2 2 10" xfId="17017" xr:uid="{00000000-0005-0000-0000-000079420000}"/>
    <cellStyle name="Normal 46 2 2 2 2" xfId="2059" xr:uid="{00000000-0005-0000-0000-00000B080000}"/>
    <cellStyle name="Normal 46 2 2 2 2 2" xfId="2480" xr:uid="{00000000-0005-0000-0000-0000B0090000}"/>
    <cellStyle name="Normal 46 2 2 2 2 2 2" xfId="3319" xr:uid="{00000000-0005-0000-0000-0000F70C0000}"/>
    <cellStyle name="Normal 46 2 2 2 2 2 2 2" xfId="5009" xr:uid="{00000000-0005-0000-0000-000091130000}"/>
    <cellStyle name="Normal 46 2 2 2 2 2 2 2 2" xfId="15082" xr:uid="{00000000-0005-0000-0000-0000EA3A0000}"/>
    <cellStyle name="Normal 46 2 2 2 2 2 2 2 2 3" xfId="30180" xr:uid="{00000000-0005-0000-0000-0000E4750000}"/>
    <cellStyle name="Normal 46 2 2 2 2 2 2 2 3" xfId="10062" xr:uid="{00000000-0005-0000-0000-00004E270000}"/>
    <cellStyle name="Normal 46 2 2 2 2 2 2 2 3 3" xfId="25163" xr:uid="{00000000-0005-0000-0000-00004B620000}"/>
    <cellStyle name="Normal 46 2 2 2 2 2 2 2 5" xfId="20150" xr:uid="{00000000-0005-0000-0000-0000B64E0000}"/>
    <cellStyle name="Normal 46 2 2 2 2 2 2 3" xfId="6701" xr:uid="{00000000-0005-0000-0000-00002D1A0000}"/>
    <cellStyle name="Normal 46 2 2 2 2 2 2 3 2" xfId="16753" xr:uid="{00000000-0005-0000-0000-000071410000}"/>
    <cellStyle name="Normal 46 2 2 2 2 2 2 3 3" xfId="11733" xr:uid="{00000000-0005-0000-0000-0000D52D0000}"/>
    <cellStyle name="Normal 46 2 2 2 2 2 2 3 3 3" xfId="26834" xr:uid="{00000000-0005-0000-0000-0000D2680000}"/>
    <cellStyle name="Normal 46 2 2 2 2 2 2 3 5" xfId="21821" xr:uid="{00000000-0005-0000-0000-00003D550000}"/>
    <cellStyle name="Normal 46 2 2 2 2 2 2 4" xfId="13411" xr:uid="{00000000-0005-0000-0000-000063340000}"/>
    <cellStyle name="Normal 46 2 2 2 2 2 2 4 3" xfId="28509" xr:uid="{00000000-0005-0000-0000-00005D6F0000}"/>
    <cellStyle name="Normal 46 2 2 2 2 2 2 5" xfId="8390" xr:uid="{00000000-0005-0000-0000-0000C6200000}"/>
    <cellStyle name="Normal 46 2 2 2 2 2 2 5 3" xfId="23492" xr:uid="{00000000-0005-0000-0000-0000C45B0000}"/>
    <cellStyle name="Normal 46 2 2 2 2 2 2 7" xfId="18479" xr:uid="{00000000-0005-0000-0000-00002F480000}"/>
    <cellStyle name="Normal 46 2 2 2 2 2 3" xfId="4172" xr:uid="{00000000-0005-0000-0000-00004C100000}"/>
    <cellStyle name="Normal 46 2 2 2 2 2 3 2" xfId="14246" xr:uid="{00000000-0005-0000-0000-0000A6370000}"/>
    <cellStyle name="Normal 46 2 2 2 2 2 3 2 3" xfId="29344" xr:uid="{00000000-0005-0000-0000-0000A0720000}"/>
    <cellStyle name="Normal 46 2 2 2 2 2 3 3" xfId="9226" xr:uid="{00000000-0005-0000-0000-00000A240000}"/>
    <cellStyle name="Normal 46 2 2 2 2 2 3 3 3" xfId="24327" xr:uid="{00000000-0005-0000-0000-0000075F0000}"/>
    <cellStyle name="Normal 46 2 2 2 2 2 3 5" xfId="19314" xr:uid="{00000000-0005-0000-0000-0000724B0000}"/>
    <cellStyle name="Normal 46 2 2 2 2 2 4" xfId="5865" xr:uid="{00000000-0005-0000-0000-0000E9160000}"/>
    <cellStyle name="Normal 46 2 2 2 2 2 4 2" xfId="15917" xr:uid="{00000000-0005-0000-0000-00002D3E0000}"/>
    <cellStyle name="Normal 46 2 2 2 2 2 4 3" xfId="10897" xr:uid="{00000000-0005-0000-0000-0000912A0000}"/>
    <cellStyle name="Normal 46 2 2 2 2 2 4 3 3" xfId="25998" xr:uid="{00000000-0005-0000-0000-00008E650000}"/>
    <cellStyle name="Normal 46 2 2 2 2 2 4 5" xfId="20985" xr:uid="{00000000-0005-0000-0000-0000F9510000}"/>
    <cellStyle name="Normal 46 2 2 2 2 2 5" xfId="12575" xr:uid="{00000000-0005-0000-0000-00001F310000}"/>
    <cellStyle name="Normal 46 2 2 2 2 2 5 3" xfId="27673" xr:uid="{00000000-0005-0000-0000-0000196C0000}"/>
    <cellStyle name="Normal 46 2 2 2 2 2 6" xfId="7554" xr:uid="{00000000-0005-0000-0000-0000821D0000}"/>
    <cellStyle name="Normal 46 2 2 2 2 2 6 3" xfId="22656" xr:uid="{00000000-0005-0000-0000-000080580000}"/>
    <cellStyle name="Normal 46 2 2 2 2 2 8" xfId="17643" xr:uid="{00000000-0005-0000-0000-0000EB440000}"/>
    <cellStyle name="Normal 46 2 2 2 2 3" xfId="2901" xr:uid="{00000000-0005-0000-0000-0000550B0000}"/>
    <cellStyle name="Normal 46 2 2 2 2 3 2" xfId="4591" xr:uid="{00000000-0005-0000-0000-0000EF110000}"/>
    <cellStyle name="Normal 46 2 2 2 2 3 2 2" xfId="14664" xr:uid="{00000000-0005-0000-0000-000048390000}"/>
    <cellStyle name="Normal 46 2 2 2 2 3 2 2 3" xfId="29762" xr:uid="{00000000-0005-0000-0000-000042740000}"/>
    <cellStyle name="Normal 46 2 2 2 2 3 2 3" xfId="9644" xr:uid="{00000000-0005-0000-0000-0000AC250000}"/>
    <cellStyle name="Normal 46 2 2 2 2 3 2 3 3" xfId="24745" xr:uid="{00000000-0005-0000-0000-0000A9600000}"/>
    <cellStyle name="Normal 46 2 2 2 2 3 2 5" xfId="19732" xr:uid="{00000000-0005-0000-0000-0000144D0000}"/>
    <cellStyle name="Normal 46 2 2 2 2 3 3" xfId="6283" xr:uid="{00000000-0005-0000-0000-00008B180000}"/>
    <cellStyle name="Normal 46 2 2 2 2 3 3 2" xfId="16335" xr:uid="{00000000-0005-0000-0000-0000CF3F0000}"/>
    <cellStyle name="Normal 46 2 2 2 2 3 3 3" xfId="11315" xr:uid="{00000000-0005-0000-0000-0000332C0000}"/>
    <cellStyle name="Normal 46 2 2 2 2 3 3 3 3" xfId="26416" xr:uid="{00000000-0005-0000-0000-000030670000}"/>
    <cellStyle name="Normal 46 2 2 2 2 3 3 5" xfId="21403" xr:uid="{00000000-0005-0000-0000-00009B530000}"/>
    <cellStyle name="Normal 46 2 2 2 2 3 4" xfId="12993" xr:uid="{00000000-0005-0000-0000-0000C1320000}"/>
    <cellStyle name="Normal 46 2 2 2 2 3 4 3" xfId="28091" xr:uid="{00000000-0005-0000-0000-0000BB6D0000}"/>
    <cellStyle name="Normal 46 2 2 2 2 3 5" xfId="7972" xr:uid="{00000000-0005-0000-0000-0000241F0000}"/>
    <cellStyle name="Normal 46 2 2 2 2 3 5 3" xfId="23074" xr:uid="{00000000-0005-0000-0000-0000225A0000}"/>
    <cellStyle name="Normal 46 2 2 2 2 3 7" xfId="18061" xr:uid="{00000000-0005-0000-0000-00008D460000}"/>
    <cellStyle name="Normal 46 2 2 2 2 4" xfId="3754" xr:uid="{00000000-0005-0000-0000-0000AA0E0000}"/>
    <cellStyle name="Normal 46 2 2 2 2 4 2" xfId="13828" xr:uid="{00000000-0005-0000-0000-000004360000}"/>
    <cellStyle name="Normal 46 2 2 2 2 4 2 3" xfId="28926" xr:uid="{00000000-0005-0000-0000-0000FE700000}"/>
    <cellStyle name="Normal 46 2 2 2 2 4 3" xfId="8808" xr:uid="{00000000-0005-0000-0000-000068220000}"/>
    <cellStyle name="Normal 46 2 2 2 2 4 3 3" xfId="23909" xr:uid="{00000000-0005-0000-0000-0000655D0000}"/>
    <cellStyle name="Normal 46 2 2 2 2 4 5" xfId="18896" xr:uid="{00000000-0005-0000-0000-0000D0490000}"/>
    <cellStyle name="Normal 46 2 2 2 2 5" xfId="5447" xr:uid="{00000000-0005-0000-0000-000047150000}"/>
    <cellStyle name="Normal 46 2 2 2 2 5 2" xfId="15499" xr:uid="{00000000-0005-0000-0000-00008B3C0000}"/>
    <cellStyle name="Normal 46 2 2 2 2 5 2 3" xfId="30597" xr:uid="{00000000-0005-0000-0000-000085770000}"/>
    <cellStyle name="Normal 46 2 2 2 2 5 3" xfId="10479" xr:uid="{00000000-0005-0000-0000-0000EF280000}"/>
    <cellStyle name="Normal 46 2 2 2 2 5 3 3" xfId="25580" xr:uid="{00000000-0005-0000-0000-0000EC630000}"/>
    <cellStyle name="Normal 46 2 2 2 2 5 5" xfId="20567" xr:uid="{00000000-0005-0000-0000-000057500000}"/>
    <cellStyle name="Normal 46 2 2 2 2 6" xfId="12157" xr:uid="{00000000-0005-0000-0000-00007D2F0000}"/>
    <cellStyle name="Normal 46 2 2 2 2 6 3" xfId="27255" xr:uid="{00000000-0005-0000-0000-0000776A0000}"/>
    <cellStyle name="Normal 46 2 2 2 2 7" xfId="7136" xr:uid="{00000000-0005-0000-0000-0000E01B0000}"/>
    <cellStyle name="Normal 46 2 2 2 2 7 3" xfId="22238" xr:uid="{00000000-0005-0000-0000-0000DE560000}"/>
    <cellStyle name="Normal 46 2 2 2 2 9" xfId="17225" xr:uid="{00000000-0005-0000-0000-000049430000}"/>
    <cellStyle name="Normal 46 2 2 2 3" xfId="2272" xr:uid="{00000000-0005-0000-0000-0000E0080000}"/>
    <cellStyle name="Normal 46 2 2 2 3 2" xfId="3111" xr:uid="{00000000-0005-0000-0000-0000270C0000}"/>
    <cellStyle name="Normal 46 2 2 2 3 2 2" xfId="4801" xr:uid="{00000000-0005-0000-0000-0000C1120000}"/>
    <cellStyle name="Normal 46 2 2 2 3 2 2 2" xfId="14874" xr:uid="{00000000-0005-0000-0000-00001A3A0000}"/>
    <cellStyle name="Normal 46 2 2 2 3 2 2 2 3" xfId="29972" xr:uid="{00000000-0005-0000-0000-000014750000}"/>
    <cellStyle name="Normal 46 2 2 2 3 2 2 3" xfId="9854" xr:uid="{00000000-0005-0000-0000-00007E260000}"/>
    <cellStyle name="Normal 46 2 2 2 3 2 2 3 3" xfId="24955" xr:uid="{00000000-0005-0000-0000-00007B610000}"/>
    <cellStyle name="Normal 46 2 2 2 3 2 2 5" xfId="19942" xr:uid="{00000000-0005-0000-0000-0000E64D0000}"/>
    <cellStyle name="Normal 46 2 2 2 3 2 3" xfId="6493" xr:uid="{00000000-0005-0000-0000-00005D190000}"/>
    <cellStyle name="Normal 46 2 2 2 3 2 3 2" xfId="16545" xr:uid="{00000000-0005-0000-0000-0000A1400000}"/>
    <cellStyle name="Normal 46 2 2 2 3 2 3 3" xfId="11525" xr:uid="{00000000-0005-0000-0000-0000052D0000}"/>
    <cellStyle name="Normal 46 2 2 2 3 2 3 3 3" xfId="26626" xr:uid="{00000000-0005-0000-0000-000002680000}"/>
    <cellStyle name="Normal 46 2 2 2 3 2 3 5" xfId="21613" xr:uid="{00000000-0005-0000-0000-00006D540000}"/>
    <cellStyle name="Normal 46 2 2 2 3 2 4" xfId="13203" xr:uid="{00000000-0005-0000-0000-000093330000}"/>
    <cellStyle name="Normal 46 2 2 2 3 2 4 3" xfId="28301" xr:uid="{00000000-0005-0000-0000-00008D6E0000}"/>
    <cellStyle name="Normal 46 2 2 2 3 2 5" xfId="8182" xr:uid="{00000000-0005-0000-0000-0000F61F0000}"/>
    <cellStyle name="Normal 46 2 2 2 3 2 5 3" xfId="23284" xr:uid="{00000000-0005-0000-0000-0000F45A0000}"/>
    <cellStyle name="Normal 46 2 2 2 3 2 7" xfId="18271" xr:uid="{00000000-0005-0000-0000-00005F470000}"/>
    <cellStyle name="Normal 46 2 2 2 3 3" xfId="3964" xr:uid="{00000000-0005-0000-0000-00007C0F0000}"/>
    <cellStyle name="Normal 46 2 2 2 3 3 2" xfId="14038" xr:uid="{00000000-0005-0000-0000-0000D6360000}"/>
    <cellStyle name="Normal 46 2 2 2 3 3 2 3" xfId="29136" xr:uid="{00000000-0005-0000-0000-0000D0710000}"/>
    <cellStyle name="Normal 46 2 2 2 3 3 3" xfId="9018" xr:uid="{00000000-0005-0000-0000-00003A230000}"/>
    <cellStyle name="Normal 46 2 2 2 3 3 3 3" xfId="24119" xr:uid="{00000000-0005-0000-0000-0000375E0000}"/>
    <cellStyle name="Normal 46 2 2 2 3 3 5" xfId="19106" xr:uid="{00000000-0005-0000-0000-0000A24A0000}"/>
    <cellStyle name="Normal 46 2 2 2 3 4" xfId="5657" xr:uid="{00000000-0005-0000-0000-000019160000}"/>
    <cellStyle name="Normal 46 2 2 2 3 4 2" xfId="15709" xr:uid="{00000000-0005-0000-0000-00005D3D0000}"/>
    <cellStyle name="Normal 46 2 2 2 3 4 2 3" xfId="30807" xr:uid="{00000000-0005-0000-0000-000057780000}"/>
    <cellStyle name="Normal 46 2 2 2 3 4 3" xfId="10689" xr:uid="{00000000-0005-0000-0000-0000C1290000}"/>
    <cellStyle name="Normal 46 2 2 2 3 4 3 3" xfId="25790" xr:uid="{00000000-0005-0000-0000-0000BE640000}"/>
    <cellStyle name="Normal 46 2 2 2 3 4 5" xfId="20777" xr:uid="{00000000-0005-0000-0000-000029510000}"/>
    <cellStyle name="Normal 46 2 2 2 3 5" xfId="12367" xr:uid="{00000000-0005-0000-0000-00004F300000}"/>
    <cellStyle name="Normal 46 2 2 2 3 5 3" xfId="27465" xr:uid="{00000000-0005-0000-0000-0000496B0000}"/>
    <cellStyle name="Normal 46 2 2 2 3 6" xfId="7346" xr:uid="{00000000-0005-0000-0000-0000B21C0000}"/>
    <cellStyle name="Normal 46 2 2 2 3 6 3" xfId="22448" xr:uid="{00000000-0005-0000-0000-0000B0570000}"/>
    <cellStyle name="Normal 46 2 2 2 3 8" xfId="17435" xr:uid="{00000000-0005-0000-0000-00001B440000}"/>
    <cellStyle name="Normal 46 2 2 2 4" xfId="2693" xr:uid="{00000000-0005-0000-0000-0000850A0000}"/>
    <cellStyle name="Normal 46 2 2 2 4 2" xfId="4383" xr:uid="{00000000-0005-0000-0000-00001F110000}"/>
    <cellStyle name="Normal 46 2 2 2 4 2 2" xfId="14456" xr:uid="{00000000-0005-0000-0000-000078380000}"/>
    <cellStyle name="Normal 46 2 2 2 4 2 2 3" xfId="29554" xr:uid="{00000000-0005-0000-0000-000072730000}"/>
    <cellStyle name="Normal 46 2 2 2 4 2 3" xfId="9436" xr:uid="{00000000-0005-0000-0000-0000DC240000}"/>
    <cellStyle name="Normal 46 2 2 2 4 2 3 3" xfId="24537" xr:uid="{00000000-0005-0000-0000-0000D95F0000}"/>
    <cellStyle name="Normal 46 2 2 2 4 2 5" xfId="19524" xr:uid="{00000000-0005-0000-0000-0000444C0000}"/>
    <cellStyle name="Normal 46 2 2 2 4 3" xfId="6075" xr:uid="{00000000-0005-0000-0000-0000BB170000}"/>
    <cellStyle name="Normal 46 2 2 2 4 3 2" xfId="16127" xr:uid="{00000000-0005-0000-0000-0000FF3E0000}"/>
    <cellStyle name="Normal 46 2 2 2 4 3 3" xfId="11107" xr:uid="{00000000-0005-0000-0000-0000632B0000}"/>
    <cellStyle name="Normal 46 2 2 2 4 3 3 3" xfId="26208" xr:uid="{00000000-0005-0000-0000-000060660000}"/>
    <cellStyle name="Normal 46 2 2 2 4 3 5" xfId="21195" xr:uid="{00000000-0005-0000-0000-0000CB520000}"/>
    <cellStyle name="Normal 46 2 2 2 4 4" xfId="12785" xr:uid="{00000000-0005-0000-0000-0000F1310000}"/>
    <cellStyle name="Normal 46 2 2 2 4 4 3" xfId="27883" xr:uid="{00000000-0005-0000-0000-0000EB6C0000}"/>
    <cellStyle name="Normal 46 2 2 2 4 5" xfId="7764" xr:uid="{00000000-0005-0000-0000-0000541E0000}"/>
    <cellStyle name="Normal 46 2 2 2 4 5 3" xfId="22866" xr:uid="{00000000-0005-0000-0000-000052590000}"/>
    <cellStyle name="Normal 46 2 2 2 4 7" xfId="17853" xr:uid="{00000000-0005-0000-0000-0000BD450000}"/>
    <cellStyle name="Normal 46 2 2 2 5" xfId="3546" xr:uid="{00000000-0005-0000-0000-0000DA0D0000}"/>
    <cellStyle name="Normal 46 2 2 2 5 2" xfId="13620" xr:uid="{00000000-0005-0000-0000-000034350000}"/>
    <cellStyle name="Normal 46 2 2 2 5 2 3" xfId="28718" xr:uid="{00000000-0005-0000-0000-00002E700000}"/>
    <cellStyle name="Normal 46 2 2 2 5 3" xfId="8600" xr:uid="{00000000-0005-0000-0000-000098210000}"/>
    <cellStyle name="Normal 46 2 2 2 5 3 3" xfId="23701" xr:uid="{00000000-0005-0000-0000-0000955C0000}"/>
    <cellStyle name="Normal 46 2 2 2 5 5" xfId="18688" xr:uid="{00000000-0005-0000-0000-000000490000}"/>
    <cellStyle name="Normal 46 2 2 2 6" xfId="5239" xr:uid="{00000000-0005-0000-0000-000077140000}"/>
    <cellStyle name="Normal 46 2 2 2 6 2" xfId="15291" xr:uid="{00000000-0005-0000-0000-0000BB3B0000}"/>
    <cellStyle name="Normal 46 2 2 2 6 2 3" xfId="30389" xr:uid="{00000000-0005-0000-0000-0000B5760000}"/>
    <cellStyle name="Normal 46 2 2 2 6 3" xfId="10271" xr:uid="{00000000-0005-0000-0000-00001F280000}"/>
    <cellStyle name="Normal 46 2 2 2 6 3 3" xfId="25372" xr:uid="{00000000-0005-0000-0000-00001C630000}"/>
    <cellStyle name="Normal 46 2 2 2 6 5" xfId="20359" xr:uid="{00000000-0005-0000-0000-0000874F0000}"/>
    <cellStyle name="Normal 46 2 2 2 7" xfId="11949" xr:uid="{00000000-0005-0000-0000-0000AD2E0000}"/>
    <cellStyle name="Normal 46 2 2 2 7 3" xfId="27047" xr:uid="{00000000-0005-0000-0000-0000A7690000}"/>
    <cellStyle name="Normal 46 2 2 2 8" xfId="6928" xr:uid="{00000000-0005-0000-0000-0000101B0000}"/>
    <cellStyle name="Normal 46 2 2 2 8 3" xfId="22030" xr:uid="{00000000-0005-0000-0000-00000E560000}"/>
    <cellStyle name="Normal 46 2 2 3" xfId="1955" xr:uid="{00000000-0005-0000-0000-0000A3070000}"/>
    <cellStyle name="Normal 46 2 2 3 2" xfId="2376" xr:uid="{00000000-0005-0000-0000-000048090000}"/>
    <cellStyle name="Normal 46 2 2 3 2 2" xfId="3215" xr:uid="{00000000-0005-0000-0000-00008F0C0000}"/>
    <cellStyle name="Normal 46 2 2 3 2 2 2" xfId="4905" xr:uid="{00000000-0005-0000-0000-000029130000}"/>
    <cellStyle name="Normal 46 2 2 3 2 2 2 2" xfId="14978" xr:uid="{00000000-0005-0000-0000-0000823A0000}"/>
    <cellStyle name="Normal 46 2 2 3 2 2 2 2 3" xfId="30076" xr:uid="{00000000-0005-0000-0000-00007C750000}"/>
    <cellStyle name="Normal 46 2 2 3 2 2 2 3" xfId="9958" xr:uid="{00000000-0005-0000-0000-0000E6260000}"/>
    <cellStyle name="Normal 46 2 2 3 2 2 2 3 3" xfId="25059" xr:uid="{00000000-0005-0000-0000-0000E3610000}"/>
    <cellStyle name="Normal 46 2 2 3 2 2 2 5" xfId="20046" xr:uid="{00000000-0005-0000-0000-00004E4E0000}"/>
    <cellStyle name="Normal 46 2 2 3 2 2 3" xfId="6597" xr:uid="{00000000-0005-0000-0000-0000C5190000}"/>
    <cellStyle name="Normal 46 2 2 3 2 2 3 2" xfId="16649" xr:uid="{00000000-0005-0000-0000-000009410000}"/>
    <cellStyle name="Normal 46 2 2 3 2 2 3 3" xfId="11629" xr:uid="{00000000-0005-0000-0000-00006D2D0000}"/>
    <cellStyle name="Normal 46 2 2 3 2 2 3 3 3" xfId="26730" xr:uid="{00000000-0005-0000-0000-00006A680000}"/>
    <cellStyle name="Normal 46 2 2 3 2 2 3 5" xfId="21717" xr:uid="{00000000-0005-0000-0000-0000D5540000}"/>
    <cellStyle name="Normal 46 2 2 3 2 2 4" xfId="13307" xr:uid="{00000000-0005-0000-0000-0000FB330000}"/>
    <cellStyle name="Normal 46 2 2 3 2 2 4 3" xfId="28405" xr:uid="{00000000-0005-0000-0000-0000F56E0000}"/>
    <cellStyle name="Normal 46 2 2 3 2 2 5" xfId="8286" xr:uid="{00000000-0005-0000-0000-00005E200000}"/>
    <cellStyle name="Normal 46 2 2 3 2 2 5 3" xfId="23388" xr:uid="{00000000-0005-0000-0000-00005C5B0000}"/>
    <cellStyle name="Normal 46 2 2 3 2 2 7" xfId="18375" xr:uid="{00000000-0005-0000-0000-0000C7470000}"/>
    <cellStyle name="Normal 46 2 2 3 2 3" xfId="4068" xr:uid="{00000000-0005-0000-0000-0000E40F0000}"/>
    <cellStyle name="Normal 46 2 2 3 2 3 2" xfId="14142" xr:uid="{00000000-0005-0000-0000-00003E370000}"/>
    <cellStyle name="Normal 46 2 2 3 2 3 2 3" xfId="29240" xr:uid="{00000000-0005-0000-0000-000038720000}"/>
    <cellStyle name="Normal 46 2 2 3 2 3 3" xfId="9122" xr:uid="{00000000-0005-0000-0000-0000A2230000}"/>
    <cellStyle name="Normal 46 2 2 3 2 3 3 3" xfId="24223" xr:uid="{00000000-0005-0000-0000-00009F5E0000}"/>
    <cellStyle name="Normal 46 2 2 3 2 3 5" xfId="19210" xr:uid="{00000000-0005-0000-0000-00000A4B0000}"/>
    <cellStyle name="Normal 46 2 2 3 2 4" xfId="5761" xr:uid="{00000000-0005-0000-0000-000081160000}"/>
    <cellStyle name="Normal 46 2 2 3 2 4 2" xfId="15813" xr:uid="{00000000-0005-0000-0000-0000C53D0000}"/>
    <cellStyle name="Normal 46 2 2 3 2 4 2 3" xfId="30911" xr:uid="{00000000-0005-0000-0000-0000BF780000}"/>
    <cellStyle name="Normal 46 2 2 3 2 4 3" xfId="10793" xr:uid="{00000000-0005-0000-0000-0000292A0000}"/>
    <cellStyle name="Normal 46 2 2 3 2 4 3 3" xfId="25894" xr:uid="{00000000-0005-0000-0000-000026650000}"/>
    <cellStyle name="Normal 46 2 2 3 2 4 5" xfId="20881" xr:uid="{00000000-0005-0000-0000-000091510000}"/>
    <cellStyle name="Normal 46 2 2 3 2 5" xfId="12471" xr:uid="{00000000-0005-0000-0000-0000B7300000}"/>
    <cellStyle name="Normal 46 2 2 3 2 5 3" xfId="27569" xr:uid="{00000000-0005-0000-0000-0000B16B0000}"/>
    <cellStyle name="Normal 46 2 2 3 2 6" xfId="7450" xr:uid="{00000000-0005-0000-0000-00001A1D0000}"/>
    <cellStyle name="Normal 46 2 2 3 2 6 3" xfId="22552" xr:uid="{00000000-0005-0000-0000-000018580000}"/>
    <cellStyle name="Normal 46 2 2 3 2 8" xfId="17539" xr:uid="{00000000-0005-0000-0000-000083440000}"/>
    <cellStyle name="Normal 46 2 2 3 3" xfId="2797" xr:uid="{00000000-0005-0000-0000-0000ED0A0000}"/>
    <cellStyle name="Normal 46 2 2 3 3 2" xfId="4487" xr:uid="{00000000-0005-0000-0000-000087110000}"/>
    <cellStyle name="Normal 46 2 2 3 3 2 2" xfId="14560" xr:uid="{00000000-0005-0000-0000-0000E0380000}"/>
    <cellStyle name="Normal 46 2 2 3 3 2 2 3" xfId="29658" xr:uid="{00000000-0005-0000-0000-0000DA730000}"/>
    <cellStyle name="Normal 46 2 2 3 3 2 3" xfId="9540" xr:uid="{00000000-0005-0000-0000-000044250000}"/>
    <cellStyle name="Normal 46 2 2 3 3 2 3 3" xfId="24641" xr:uid="{00000000-0005-0000-0000-000041600000}"/>
    <cellStyle name="Normal 46 2 2 3 3 2 5" xfId="19628" xr:uid="{00000000-0005-0000-0000-0000AC4C0000}"/>
    <cellStyle name="Normal 46 2 2 3 3 3" xfId="6179" xr:uid="{00000000-0005-0000-0000-000023180000}"/>
    <cellStyle name="Normal 46 2 2 3 3 3 2" xfId="16231" xr:uid="{00000000-0005-0000-0000-0000673F0000}"/>
    <cellStyle name="Normal 46 2 2 3 3 3 3" xfId="11211" xr:uid="{00000000-0005-0000-0000-0000CB2B0000}"/>
    <cellStyle name="Normal 46 2 2 3 3 3 3 3" xfId="26312" xr:uid="{00000000-0005-0000-0000-0000C8660000}"/>
    <cellStyle name="Normal 46 2 2 3 3 3 5" xfId="21299" xr:uid="{00000000-0005-0000-0000-000033530000}"/>
    <cellStyle name="Normal 46 2 2 3 3 4" xfId="12889" xr:uid="{00000000-0005-0000-0000-000059320000}"/>
    <cellStyle name="Normal 46 2 2 3 3 4 3" xfId="27987" xr:uid="{00000000-0005-0000-0000-0000536D0000}"/>
    <cellStyle name="Normal 46 2 2 3 3 5" xfId="7868" xr:uid="{00000000-0005-0000-0000-0000BC1E0000}"/>
    <cellStyle name="Normal 46 2 2 3 3 5 3" xfId="22970" xr:uid="{00000000-0005-0000-0000-0000BA590000}"/>
    <cellStyle name="Normal 46 2 2 3 3 7" xfId="17957" xr:uid="{00000000-0005-0000-0000-000025460000}"/>
    <cellStyle name="Normal 46 2 2 3 4" xfId="3650" xr:uid="{00000000-0005-0000-0000-0000420E0000}"/>
    <cellStyle name="Normal 46 2 2 3 4 2" xfId="13724" xr:uid="{00000000-0005-0000-0000-00009C350000}"/>
    <cellStyle name="Normal 46 2 2 3 4 2 3" xfId="28822" xr:uid="{00000000-0005-0000-0000-000096700000}"/>
    <cellStyle name="Normal 46 2 2 3 4 3" xfId="8704" xr:uid="{00000000-0005-0000-0000-000000220000}"/>
    <cellStyle name="Normal 46 2 2 3 4 3 3" xfId="23805" xr:uid="{00000000-0005-0000-0000-0000FD5C0000}"/>
    <cellStyle name="Normal 46 2 2 3 4 5" xfId="18792" xr:uid="{00000000-0005-0000-0000-000068490000}"/>
    <cellStyle name="Normal 46 2 2 3 5" xfId="5343" xr:uid="{00000000-0005-0000-0000-0000DF140000}"/>
    <cellStyle name="Normal 46 2 2 3 5 2" xfId="15395" xr:uid="{00000000-0005-0000-0000-0000233C0000}"/>
    <cellStyle name="Normal 46 2 2 3 5 2 3" xfId="30493" xr:uid="{00000000-0005-0000-0000-00001D770000}"/>
    <cellStyle name="Normal 46 2 2 3 5 3" xfId="10375" xr:uid="{00000000-0005-0000-0000-000087280000}"/>
    <cellStyle name="Normal 46 2 2 3 5 3 3" xfId="25476" xr:uid="{00000000-0005-0000-0000-000084630000}"/>
    <cellStyle name="Normal 46 2 2 3 5 5" xfId="20463" xr:uid="{00000000-0005-0000-0000-0000EF4F0000}"/>
    <cellStyle name="Normal 46 2 2 3 6" xfId="12053" xr:uid="{00000000-0005-0000-0000-0000152F0000}"/>
    <cellStyle name="Normal 46 2 2 3 6 3" xfId="27151" xr:uid="{00000000-0005-0000-0000-00000F6A0000}"/>
    <cellStyle name="Normal 46 2 2 3 7" xfId="7032" xr:uid="{00000000-0005-0000-0000-0000781B0000}"/>
    <cellStyle name="Normal 46 2 2 3 7 3" xfId="22134" xr:uid="{00000000-0005-0000-0000-000076560000}"/>
    <cellStyle name="Normal 46 2 2 3 9" xfId="17121" xr:uid="{00000000-0005-0000-0000-0000E1420000}"/>
    <cellStyle name="Normal 46 2 2 4" xfId="2168" xr:uid="{00000000-0005-0000-0000-000078080000}"/>
    <cellStyle name="Normal 46 2 2 4 2" xfId="3007" xr:uid="{00000000-0005-0000-0000-0000BF0B0000}"/>
    <cellStyle name="Normal 46 2 2 4 2 2" xfId="4697" xr:uid="{00000000-0005-0000-0000-000059120000}"/>
    <cellStyle name="Normal 46 2 2 4 2 2 2" xfId="14770" xr:uid="{00000000-0005-0000-0000-0000B2390000}"/>
    <cellStyle name="Normal 46 2 2 4 2 2 2 3" xfId="29868" xr:uid="{00000000-0005-0000-0000-0000AC740000}"/>
    <cellStyle name="Normal 46 2 2 4 2 2 3" xfId="9750" xr:uid="{00000000-0005-0000-0000-000016260000}"/>
    <cellStyle name="Normal 46 2 2 4 2 2 3 3" xfId="24851" xr:uid="{00000000-0005-0000-0000-000013610000}"/>
    <cellStyle name="Normal 46 2 2 4 2 2 5" xfId="19838" xr:uid="{00000000-0005-0000-0000-00007E4D0000}"/>
    <cellStyle name="Normal 46 2 2 4 2 3" xfId="6389" xr:uid="{00000000-0005-0000-0000-0000F5180000}"/>
    <cellStyle name="Normal 46 2 2 4 2 3 2" xfId="16441" xr:uid="{00000000-0005-0000-0000-000039400000}"/>
    <cellStyle name="Normal 46 2 2 4 2 3 3" xfId="11421" xr:uid="{00000000-0005-0000-0000-00009D2C0000}"/>
    <cellStyle name="Normal 46 2 2 4 2 3 3 3" xfId="26522" xr:uid="{00000000-0005-0000-0000-00009A670000}"/>
    <cellStyle name="Normal 46 2 2 4 2 3 5" xfId="21509" xr:uid="{00000000-0005-0000-0000-000005540000}"/>
    <cellStyle name="Normal 46 2 2 4 2 4" xfId="13099" xr:uid="{00000000-0005-0000-0000-00002B330000}"/>
    <cellStyle name="Normal 46 2 2 4 2 4 3" xfId="28197" xr:uid="{00000000-0005-0000-0000-0000256E0000}"/>
    <cellStyle name="Normal 46 2 2 4 2 5" xfId="8078" xr:uid="{00000000-0005-0000-0000-00008E1F0000}"/>
    <cellStyle name="Normal 46 2 2 4 2 5 3" xfId="23180" xr:uid="{00000000-0005-0000-0000-00008C5A0000}"/>
    <cellStyle name="Normal 46 2 2 4 2 7" xfId="18167" xr:uid="{00000000-0005-0000-0000-0000F7460000}"/>
    <cellStyle name="Normal 46 2 2 4 3" xfId="3860" xr:uid="{00000000-0005-0000-0000-0000140F0000}"/>
    <cellStyle name="Normal 46 2 2 4 3 2" xfId="13934" xr:uid="{00000000-0005-0000-0000-00006E360000}"/>
    <cellStyle name="Normal 46 2 2 4 3 2 3" xfId="29032" xr:uid="{00000000-0005-0000-0000-000068710000}"/>
    <cellStyle name="Normal 46 2 2 4 3 3" xfId="8914" xr:uid="{00000000-0005-0000-0000-0000D2220000}"/>
    <cellStyle name="Normal 46 2 2 4 3 3 3" xfId="24015" xr:uid="{00000000-0005-0000-0000-0000CF5D0000}"/>
    <cellStyle name="Normal 46 2 2 4 3 5" xfId="19002" xr:uid="{00000000-0005-0000-0000-00003A4A0000}"/>
    <cellStyle name="Normal 46 2 2 4 4" xfId="5553" xr:uid="{00000000-0005-0000-0000-0000B1150000}"/>
    <cellStyle name="Normal 46 2 2 4 4 2" xfId="15605" xr:uid="{00000000-0005-0000-0000-0000F53C0000}"/>
    <cellStyle name="Normal 46 2 2 4 4 2 3" xfId="30703" xr:uid="{00000000-0005-0000-0000-0000EF770000}"/>
    <cellStyle name="Normal 46 2 2 4 4 3" xfId="10585" xr:uid="{00000000-0005-0000-0000-000059290000}"/>
    <cellStyle name="Normal 46 2 2 4 4 3 3" xfId="25686" xr:uid="{00000000-0005-0000-0000-000056640000}"/>
    <cellStyle name="Normal 46 2 2 4 4 5" xfId="20673" xr:uid="{00000000-0005-0000-0000-0000C1500000}"/>
    <cellStyle name="Normal 46 2 2 4 5" xfId="12263" xr:uid="{00000000-0005-0000-0000-0000E72F0000}"/>
    <cellStyle name="Normal 46 2 2 4 5 3" xfId="27361" xr:uid="{00000000-0005-0000-0000-0000E16A0000}"/>
    <cellStyle name="Normal 46 2 2 4 6" xfId="7242" xr:uid="{00000000-0005-0000-0000-00004A1C0000}"/>
    <cellStyle name="Normal 46 2 2 4 6 3" xfId="22344" xr:uid="{00000000-0005-0000-0000-000048570000}"/>
    <cellStyle name="Normal 46 2 2 4 8" xfId="17331" xr:uid="{00000000-0005-0000-0000-0000B3430000}"/>
    <cellStyle name="Normal 46 2 2 5" xfId="2589" xr:uid="{00000000-0005-0000-0000-00001D0A0000}"/>
    <cellStyle name="Normal 46 2 2 5 2" xfId="4279" xr:uid="{00000000-0005-0000-0000-0000B7100000}"/>
    <cellStyle name="Normal 46 2 2 5 2 2" xfId="14352" xr:uid="{00000000-0005-0000-0000-000010380000}"/>
    <cellStyle name="Normal 46 2 2 5 2 2 3" xfId="29450" xr:uid="{00000000-0005-0000-0000-00000A730000}"/>
    <cellStyle name="Normal 46 2 2 5 2 3" xfId="9332" xr:uid="{00000000-0005-0000-0000-000074240000}"/>
    <cellStyle name="Normal 46 2 2 5 2 3 3" xfId="24433" xr:uid="{00000000-0005-0000-0000-0000715F0000}"/>
    <cellStyle name="Normal 46 2 2 5 2 5" xfId="19420" xr:uid="{00000000-0005-0000-0000-0000DC4B0000}"/>
    <cellStyle name="Normal 46 2 2 5 3" xfId="5971" xr:uid="{00000000-0005-0000-0000-000053170000}"/>
    <cellStyle name="Normal 46 2 2 5 3 2" xfId="16023" xr:uid="{00000000-0005-0000-0000-0000973E0000}"/>
    <cellStyle name="Normal 46 2 2 5 3 3" xfId="11003" xr:uid="{00000000-0005-0000-0000-0000FB2A0000}"/>
    <cellStyle name="Normal 46 2 2 5 3 3 3" xfId="26104" xr:uid="{00000000-0005-0000-0000-0000F8650000}"/>
    <cellStyle name="Normal 46 2 2 5 3 5" xfId="21091" xr:uid="{00000000-0005-0000-0000-000063520000}"/>
    <cellStyle name="Normal 46 2 2 5 4" xfId="12681" xr:uid="{00000000-0005-0000-0000-000089310000}"/>
    <cellStyle name="Normal 46 2 2 5 4 3" xfId="27779" xr:uid="{00000000-0005-0000-0000-0000836C0000}"/>
    <cellStyle name="Normal 46 2 2 5 5" xfId="7660" xr:uid="{00000000-0005-0000-0000-0000EC1D0000}"/>
    <cellStyle name="Normal 46 2 2 5 5 3" xfId="22762" xr:uid="{00000000-0005-0000-0000-0000EA580000}"/>
    <cellStyle name="Normal 46 2 2 5 7" xfId="17749" xr:uid="{00000000-0005-0000-0000-000055450000}"/>
    <cellStyle name="Normal 46 2 2 6" xfId="3442" xr:uid="{00000000-0005-0000-0000-0000720D0000}"/>
    <cellStyle name="Normal 46 2 2 6 2" xfId="13516" xr:uid="{00000000-0005-0000-0000-0000CC340000}"/>
    <cellStyle name="Normal 46 2 2 6 2 3" xfId="28614" xr:uid="{00000000-0005-0000-0000-0000C66F0000}"/>
    <cellStyle name="Normal 46 2 2 6 3" xfId="8496" xr:uid="{00000000-0005-0000-0000-000030210000}"/>
    <cellStyle name="Normal 46 2 2 6 3 3" xfId="23597" xr:uid="{00000000-0005-0000-0000-00002D5C0000}"/>
    <cellStyle name="Normal 46 2 2 6 5" xfId="18584" xr:uid="{00000000-0005-0000-0000-000098480000}"/>
    <cellStyle name="Normal 46 2 2 7" xfId="5135" xr:uid="{00000000-0005-0000-0000-00000F140000}"/>
    <cellStyle name="Normal 46 2 2 7 2" xfId="15187" xr:uid="{00000000-0005-0000-0000-0000533B0000}"/>
    <cellStyle name="Normal 46 2 2 7 2 3" xfId="30285" xr:uid="{00000000-0005-0000-0000-00004D760000}"/>
    <cellStyle name="Normal 46 2 2 7 3" xfId="10167" xr:uid="{00000000-0005-0000-0000-0000B7270000}"/>
    <cellStyle name="Normal 46 2 2 7 3 3" xfId="25268" xr:uid="{00000000-0005-0000-0000-0000B4620000}"/>
    <cellStyle name="Normal 46 2 2 7 5" xfId="20255" xr:uid="{00000000-0005-0000-0000-00001F4F0000}"/>
    <cellStyle name="Normal 46 2 2 8" xfId="11845" xr:uid="{00000000-0005-0000-0000-0000452E0000}"/>
    <cellStyle name="Normal 46 2 2 8 3" xfId="26943" xr:uid="{00000000-0005-0000-0000-00003F690000}"/>
    <cellStyle name="Normal 46 2 2 9" xfId="6824" xr:uid="{00000000-0005-0000-0000-0000A81A0000}"/>
    <cellStyle name="Normal 46 2 2 9 3" xfId="21926" xr:uid="{00000000-0005-0000-0000-0000A6550000}"/>
    <cellStyle name="Normal 46 2 3" xfId="1788" xr:uid="{00000000-0005-0000-0000-0000FC060000}"/>
    <cellStyle name="Normal 46 2 3 10" xfId="16965" xr:uid="{00000000-0005-0000-0000-000045420000}"/>
    <cellStyle name="Normal 46 2 3 2" xfId="2007" xr:uid="{00000000-0005-0000-0000-0000D7070000}"/>
    <cellStyle name="Normal 46 2 3 2 2" xfId="2428" xr:uid="{00000000-0005-0000-0000-00007C090000}"/>
    <cellStyle name="Normal 46 2 3 2 2 2" xfId="3267" xr:uid="{00000000-0005-0000-0000-0000C30C0000}"/>
    <cellStyle name="Normal 46 2 3 2 2 2 2" xfId="4957" xr:uid="{00000000-0005-0000-0000-00005D130000}"/>
    <cellStyle name="Normal 46 2 3 2 2 2 2 2" xfId="15030" xr:uid="{00000000-0005-0000-0000-0000B63A0000}"/>
    <cellStyle name="Normal 46 2 3 2 2 2 2 2 3" xfId="30128" xr:uid="{00000000-0005-0000-0000-0000B0750000}"/>
    <cellStyle name="Normal 46 2 3 2 2 2 2 3" xfId="10010" xr:uid="{00000000-0005-0000-0000-00001A270000}"/>
    <cellStyle name="Normal 46 2 3 2 2 2 2 3 3" xfId="25111" xr:uid="{00000000-0005-0000-0000-000017620000}"/>
    <cellStyle name="Normal 46 2 3 2 2 2 2 5" xfId="20098" xr:uid="{00000000-0005-0000-0000-0000824E0000}"/>
    <cellStyle name="Normal 46 2 3 2 2 2 3" xfId="6649" xr:uid="{00000000-0005-0000-0000-0000F9190000}"/>
    <cellStyle name="Normal 46 2 3 2 2 2 3 2" xfId="16701" xr:uid="{00000000-0005-0000-0000-00003D410000}"/>
    <cellStyle name="Normal 46 2 3 2 2 2 3 3" xfId="11681" xr:uid="{00000000-0005-0000-0000-0000A12D0000}"/>
    <cellStyle name="Normal 46 2 3 2 2 2 3 3 3" xfId="26782" xr:uid="{00000000-0005-0000-0000-00009E680000}"/>
    <cellStyle name="Normal 46 2 3 2 2 2 3 5" xfId="21769" xr:uid="{00000000-0005-0000-0000-000009550000}"/>
    <cellStyle name="Normal 46 2 3 2 2 2 4" xfId="13359" xr:uid="{00000000-0005-0000-0000-00002F340000}"/>
    <cellStyle name="Normal 46 2 3 2 2 2 4 3" xfId="28457" xr:uid="{00000000-0005-0000-0000-0000296F0000}"/>
    <cellStyle name="Normal 46 2 3 2 2 2 5" xfId="8338" xr:uid="{00000000-0005-0000-0000-000092200000}"/>
    <cellStyle name="Normal 46 2 3 2 2 2 5 3" xfId="23440" xr:uid="{00000000-0005-0000-0000-0000905B0000}"/>
    <cellStyle name="Normal 46 2 3 2 2 2 7" xfId="18427" xr:uid="{00000000-0005-0000-0000-0000FB470000}"/>
    <cellStyle name="Normal 46 2 3 2 2 3" xfId="4120" xr:uid="{00000000-0005-0000-0000-000018100000}"/>
    <cellStyle name="Normal 46 2 3 2 2 3 2" xfId="14194" xr:uid="{00000000-0005-0000-0000-000072370000}"/>
    <cellStyle name="Normal 46 2 3 2 2 3 2 3" xfId="29292" xr:uid="{00000000-0005-0000-0000-00006C720000}"/>
    <cellStyle name="Normal 46 2 3 2 2 3 3" xfId="9174" xr:uid="{00000000-0005-0000-0000-0000D6230000}"/>
    <cellStyle name="Normal 46 2 3 2 2 3 3 3" xfId="24275" xr:uid="{00000000-0005-0000-0000-0000D35E0000}"/>
    <cellStyle name="Normal 46 2 3 2 2 3 5" xfId="19262" xr:uid="{00000000-0005-0000-0000-00003E4B0000}"/>
    <cellStyle name="Normal 46 2 3 2 2 4" xfId="5813" xr:uid="{00000000-0005-0000-0000-0000B5160000}"/>
    <cellStyle name="Normal 46 2 3 2 2 4 2" xfId="15865" xr:uid="{00000000-0005-0000-0000-0000F93D0000}"/>
    <cellStyle name="Normal 46 2 3 2 2 4 3" xfId="10845" xr:uid="{00000000-0005-0000-0000-00005D2A0000}"/>
    <cellStyle name="Normal 46 2 3 2 2 4 3 3" xfId="25946" xr:uid="{00000000-0005-0000-0000-00005A650000}"/>
    <cellStyle name="Normal 46 2 3 2 2 4 5" xfId="20933" xr:uid="{00000000-0005-0000-0000-0000C5510000}"/>
    <cellStyle name="Normal 46 2 3 2 2 5" xfId="12523" xr:uid="{00000000-0005-0000-0000-0000EB300000}"/>
    <cellStyle name="Normal 46 2 3 2 2 5 3" xfId="27621" xr:uid="{00000000-0005-0000-0000-0000E56B0000}"/>
    <cellStyle name="Normal 46 2 3 2 2 6" xfId="7502" xr:uid="{00000000-0005-0000-0000-00004E1D0000}"/>
    <cellStyle name="Normal 46 2 3 2 2 6 3" xfId="22604" xr:uid="{00000000-0005-0000-0000-00004C580000}"/>
    <cellStyle name="Normal 46 2 3 2 2 8" xfId="17591" xr:uid="{00000000-0005-0000-0000-0000B7440000}"/>
    <cellStyle name="Normal 46 2 3 2 3" xfId="2849" xr:uid="{00000000-0005-0000-0000-0000210B0000}"/>
    <cellStyle name="Normal 46 2 3 2 3 2" xfId="4539" xr:uid="{00000000-0005-0000-0000-0000BB110000}"/>
    <cellStyle name="Normal 46 2 3 2 3 2 2" xfId="14612" xr:uid="{00000000-0005-0000-0000-000014390000}"/>
    <cellStyle name="Normal 46 2 3 2 3 2 2 3" xfId="29710" xr:uid="{00000000-0005-0000-0000-00000E740000}"/>
    <cellStyle name="Normal 46 2 3 2 3 2 3" xfId="9592" xr:uid="{00000000-0005-0000-0000-000078250000}"/>
    <cellStyle name="Normal 46 2 3 2 3 2 3 3" xfId="24693" xr:uid="{00000000-0005-0000-0000-000075600000}"/>
    <cellStyle name="Normal 46 2 3 2 3 2 5" xfId="19680" xr:uid="{00000000-0005-0000-0000-0000E04C0000}"/>
    <cellStyle name="Normal 46 2 3 2 3 3" xfId="6231" xr:uid="{00000000-0005-0000-0000-000057180000}"/>
    <cellStyle name="Normal 46 2 3 2 3 3 2" xfId="16283" xr:uid="{00000000-0005-0000-0000-00009B3F0000}"/>
    <cellStyle name="Normal 46 2 3 2 3 3 3" xfId="11263" xr:uid="{00000000-0005-0000-0000-0000FF2B0000}"/>
    <cellStyle name="Normal 46 2 3 2 3 3 3 3" xfId="26364" xr:uid="{00000000-0005-0000-0000-0000FC660000}"/>
    <cellStyle name="Normal 46 2 3 2 3 3 5" xfId="21351" xr:uid="{00000000-0005-0000-0000-000067530000}"/>
    <cellStyle name="Normal 46 2 3 2 3 4" xfId="12941" xr:uid="{00000000-0005-0000-0000-00008D320000}"/>
    <cellStyle name="Normal 46 2 3 2 3 4 3" xfId="28039" xr:uid="{00000000-0005-0000-0000-0000876D0000}"/>
    <cellStyle name="Normal 46 2 3 2 3 5" xfId="7920" xr:uid="{00000000-0005-0000-0000-0000F01E0000}"/>
    <cellStyle name="Normal 46 2 3 2 3 5 3" xfId="23022" xr:uid="{00000000-0005-0000-0000-0000EE590000}"/>
    <cellStyle name="Normal 46 2 3 2 3 7" xfId="18009" xr:uid="{00000000-0005-0000-0000-000059460000}"/>
    <cellStyle name="Normal 46 2 3 2 4" xfId="3702" xr:uid="{00000000-0005-0000-0000-0000760E0000}"/>
    <cellStyle name="Normal 46 2 3 2 4 2" xfId="13776" xr:uid="{00000000-0005-0000-0000-0000D0350000}"/>
    <cellStyle name="Normal 46 2 3 2 4 2 3" xfId="28874" xr:uid="{00000000-0005-0000-0000-0000CA700000}"/>
    <cellStyle name="Normal 46 2 3 2 4 3" xfId="8756" xr:uid="{00000000-0005-0000-0000-000034220000}"/>
    <cellStyle name="Normal 46 2 3 2 4 3 3" xfId="23857" xr:uid="{00000000-0005-0000-0000-0000315D0000}"/>
    <cellStyle name="Normal 46 2 3 2 4 5" xfId="18844" xr:uid="{00000000-0005-0000-0000-00009C490000}"/>
    <cellStyle name="Normal 46 2 3 2 5" xfId="5395" xr:uid="{00000000-0005-0000-0000-000013150000}"/>
    <cellStyle name="Normal 46 2 3 2 5 2" xfId="15447" xr:uid="{00000000-0005-0000-0000-0000573C0000}"/>
    <cellStyle name="Normal 46 2 3 2 5 2 3" xfId="30545" xr:uid="{00000000-0005-0000-0000-000051770000}"/>
    <cellStyle name="Normal 46 2 3 2 5 3" xfId="10427" xr:uid="{00000000-0005-0000-0000-0000BB280000}"/>
    <cellStyle name="Normal 46 2 3 2 5 3 3" xfId="25528" xr:uid="{00000000-0005-0000-0000-0000B8630000}"/>
    <cellStyle name="Normal 46 2 3 2 5 5" xfId="20515" xr:uid="{00000000-0005-0000-0000-000023500000}"/>
    <cellStyle name="Normal 46 2 3 2 6" xfId="12105" xr:uid="{00000000-0005-0000-0000-0000492F0000}"/>
    <cellStyle name="Normal 46 2 3 2 6 3" xfId="27203" xr:uid="{00000000-0005-0000-0000-0000436A0000}"/>
    <cellStyle name="Normal 46 2 3 2 7" xfId="7084" xr:uid="{00000000-0005-0000-0000-0000AC1B0000}"/>
    <cellStyle name="Normal 46 2 3 2 7 3" xfId="22186" xr:uid="{00000000-0005-0000-0000-0000AA560000}"/>
    <cellStyle name="Normal 46 2 3 2 9" xfId="17173" xr:uid="{00000000-0005-0000-0000-000015430000}"/>
    <cellStyle name="Normal 46 2 3 3" xfId="2220" xr:uid="{00000000-0005-0000-0000-0000AC080000}"/>
    <cellStyle name="Normal 46 2 3 3 2" xfId="3059" xr:uid="{00000000-0005-0000-0000-0000F30B0000}"/>
    <cellStyle name="Normal 46 2 3 3 2 2" xfId="4749" xr:uid="{00000000-0005-0000-0000-00008D120000}"/>
    <cellStyle name="Normal 46 2 3 3 2 2 2" xfId="14822" xr:uid="{00000000-0005-0000-0000-0000E6390000}"/>
    <cellStyle name="Normal 46 2 3 3 2 2 2 3" xfId="29920" xr:uid="{00000000-0005-0000-0000-0000E0740000}"/>
    <cellStyle name="Normal 46 2 3 3 2 2 3" xfId="9802" xr:uid="{00000000-0005-0000-0000-00004A260000}"/>
    <cellStyle name="Normal 46 2 3 3 2 2 3 3" xfId="24903" xr:uid="{00000000-0005-0000-0000-000047610000}"/>
    <cellStyle name="Normal 46 2 3 3 2 2 5" xfId="19890" xr:uid="{00000000-0005-0000-0000-0000B24D0000}"/>
    <cellStyle name="Normal 46 2 3 3 2 3" xfId="6441" xr:uid="{00000000-0005-0000-0000-000029190000}"/>
    <cellStyle name="Normal 46 2 3 3 2 3 2" xfId="16493" xr:uid="{00000000-0005-0000-0000-00006D400000}"/>
    <cellStyle name="Normal 46 2 3 3 2 3 3" xfId="11473" xr:uid="{00000000-0005-0000-0000-0000D12C0000}"/>
    <cellStyle name="Normal 46 2 3 3 2 3 3 3" xfId="26574" xr:uid="{00000000-0005-0000-0000-0000CE670000}"/>
    <cellStyle name="Normal 46 2 3 3 2 3 5" xfId="21561" xr:uid="{00000000-0005-0000-0000-000039540000}"/>
    <cellStyle name="Normal 46 2 3 3 2 4" xfId="13151" xr:uid="{00000000-0005-0000-0000-00005F330000}"/>
    <cellStyle name="Normal 46 2 3 3 2 4 3" xfId="28249" xr:uid="{00000000-0005-0000-0000-0000596E0000}"/>
    <cellStyle name="Normal 46 2 3 3 2 5" xfId="8130" xr:uid="{00000000-0005-0000-0000-0000C21F0000}"/>
    <cellStyle name="Normal 46 2 3 3 2 5 3" xfId="23232" xr:uid="{00000000-0005-0000-0000-0000C05A0000}"/>
    <cellStyle name="Normal 46 2 3 3 2 7" xfId="18219" xr:uid="{00000000-0005-0000-0000-00002B470000}"/>
    <cellStyle name="Normal 46 2 3 3 3" xfId="3912" xr:uid="{00000000-0005-0000-0000-0000480F0000}"/>
    <cellStyle name="Normal 46 2 3 3 3 2" xfId="13986" xr:uid="{00000000-0005-0000-0000-0000A2360000}"/>
    <cellStyle name="Normal 46 2 3 3 3 2 3" xfId="29084" xr:uid="{00000000-0005-0000-0000-00009C710000}"/>
    <cellStyle name="Normal 46 2 3 3 3 3" xfId="8966" xr:uid="{00000000-0005-0000-0000-000006230000}"/>
    <cellStyle name="Normal 46 2 3 3 3 3 3" xfId="24067" xr:uid="{00000000-0005-0000-0000-0000035E0000}"/>
    <cellStyle name="Normal 46 2 3 3 3 5" xfId="19054" xr:uid="{00000000-0005-0000-0000-00006E4A0000}"/>
    <cellStyle name="Normal 46 2 3 3 4" xfId="5605" xr:uid="{00000000-0005-0000-0000-0000E5150000}"/>
    <cellStyle name="Normal 46 2 3 3 4 2" xfId="15657" xr:uid="{00000000-0005-0000-0000-0000293D0000}"/>
    <cellStyle name="Normal 46 2 3 3 4 2 3" xfId="30755" xr:uid="{00000000-0005-0000-0000-000023780000}"/>
    <cellStyle name="Normal 46 2 3 3 4 3" xfId="10637" xr:uid="{00000000-0005-0000-0000-00008D290000}"/>
    <cellStyle name="Normal 46 2 3 3 4 3 3" xfId="25738" xr:uid="{00000000-0005-0000-0000-00008A640000}"/>
    <cellStyle name="Normal 46 2 3 3 4 5" xfId="20725" xr:uid="{00000000-0005-0000-0000-0000F5500000}"/>
    <cellStyle name="Normal 46 2 3 3 5" xfId="12315" xr:uid="{00000000-0005-0000-0000-00001B300000}"/>
    <cellStyle name="Normal 46 2 3 3 5 3" xfId="27413" xr:uid="{00000000-0005-0000-0000-0000156B0000}"/>
    <cellStyle name="Normal 46 2 3 3 6" xfId="7294" xr:uid="{00000000-0005-0000-0000-00007E1C0000}"/>
    <cellStyle name="Normal 46 2 3 3 6 3" xfId="22396" xr:uid="{00000000-0005-0000-0000-00007C570000}"/>
    <cellStyle name="Normal 46 2 3 3 8" xfId="17383" xr:uid="{00000000-0005-0000-0000-0000E7430000}"/>
    <cellStyle name="Normal 46 2 3 4" xfId="2641" xr:uid="{00000000-0005-0000-0000-0000510A0000}"/>
    <cellStyle name="Normal 46 2 3 4 2" xfId="4331" xr:uid="{00000000-0005-0000-0000-0000EB100000}"/>
    <cellStyle name="Normal 46 2 3 4 2 2" xfId="14404" xr:uid="{00000000-0005-0000-0000-000044380000}"/>
    <cellStyle name="Normal 46 2 3 4 2 2 3" xfId="29502" xr:uid="{00000000-0005-0000-0000-00003E730000}"/>
    <cellStyle name="Normal 46 2 3 4 2 3" xfId="9384" xr:uid="{00000000-0005-0000-0000-0000A8240000}"/>
    <cellStyle name="Normal 46 2 3 4 2 3 3" xfId="24485" xr:uid="{00000000-0005-0000-0000-0000A55F0000}"/>
    <cellStyle name="Normal 46 2 3 4 2 5" xfId="19472" xr:uid="{00000000-0005-0000-0000-0000104C0000}"/>
    <cellStyle name="Normal 46 2 3 4 3" xfId="6023" xr:uid="{00000000-0005-0000-0000-000087170000}"/>
    <cellStyle name="Normal 46 2 3 4 3 2" xfId="16075" xr:uid="{00000000-0005-0000-0000-0000CB3E0000}"/>
    <cellStyle name="Normal 46 2 3 4 3 3" xfId="11055" xr:uid="{00000000-0005-0000-0000-00002F2B0000}"/>
    <cellStyle name="Normal 46 2 3 4 3 3 3" xfId="26156" xr:uid="{00000000-0005-0000-0000-00002C660000}"/>
    <cellStyle name="Normal 46 2 3 4 3 5" xfId="21143" xr:uid="{00000000-0005-0000-0000-000097520000}"/>
    <cellStyle name="Normal 46 2 3 4 4" xfId="12733" xr:uid="{00000000-0005-0000-0000-0000BD310000}"/>
    <cellStyle name="Normal 46 2 3 4 4 3" xfId="27831" xr:uid="{00000000-0005-0000-0000-0000B76C0000}"/>
    <cellStyle name="Normal 46 2 3 4 5" xfId="7712" xr:uid="{00000000-0005-0000-0000-0000201E0000}"/>
    <cellStyle name="Normal 46 2 3 4 5 3" xfId="22814" xr:uid="{00000000-0005-0000-0000-00001E590000}"/>
    <cellStyle name="Normal 46 2 3 4 7" xfId="17801" xr:uid="{00000000-0005-0000-0000-000089450000}"/>
    <cellStyle name="Normal 46 2 3 5" xfId="3494" xr:uid="{00000000-0005-0000-0000-0000A60D0000}"/>
    <cellStyle name="Normal 46 2 3 5 2" xfId="13568" xr:uid="{00000000-0005-0000-0000-000000350000}"/>
    <cellStyle name="Normal 46 2 3 5 2 3" xfId="28666" xr:uid="{00000000-0005-0000-0000-0000FA6F0000}"/>
    <cellStyle name="Normal 46 2 3 5 3" xfId="8548" xr:uid="{00000000-0005-0000-0000-000064210000}"/>
    <cellStyle name="Normal 46 2 3 5 3 3" xfId="23649" xr:uid="{00000000-0005-0000-0000-0000615C0000}"/>
    <cellStyle name="Normal 46 2 3 5 5" xfId="18636" xr:uid="{00000000-0005-0000-0000-0000CC480000}"/>
    <cellStyle name="Normal 46 2 3 6" xfId="5187" xr:uid="{00000000-0005-0000-0000-000043140000}"/>
    <cellStyle name="Normal 46 2 3 6 2" xfId="15239" xr:uid="{00000000-0005-0000-0000-0000873B0000}"/>
    <cellStyle name="Normal 46 2 3 6 2 3" xfId="30337" xr:uid="{00000000-0005-0000-0000-000081760000}"/>
    <cellStyle name="Normal 46 2 3 6 3" xfId="10219" xr:uid="{00000000-0005-0000-0000-0000EB270000}"/>
    <cellStyle name="Normal 46 2 3 6 3 3" xfId="25320" xr:uid="{00000000-0005-0000-0000-0000E8620000}"/>
    <cellStyle name="Normal 46 2 3 6 5" xfId="20307" xr:uid="{00000000-0005-0000-0000-0000534F0000}"/>
    <cellStyle name="Normal 46 2 3 7" xfId="11897" xr:uid="{00000000-0005-0000-0000-0000792E0000}"/>
    <cellStyle name="Normal 46 2 3 7 3" xfId="26995" xr:uid="{00000000-0005-0000-0000-000073690000}"/>
    <cellStyle name="Normal 46 2 3 8" xfId="6876" xr:uid="{00000000-0005-0000-0000-0000DC1A0000}"/>
    <cellStyle name="Normal 46 2 3 8 3" xfId="21978" xr:uid="{00000000-0005-0000-0000-0000DA550000}"/>
    <cellStyle name="Normal 46 2 4" xfId="1901" xr:uid="{00000000-0005-0000-0000-00006D070000}"/>
    <cellStyle name="Normal 46 2 4 2" xfId="2324" xr:uid="{00000000-0005-0000-0000-000014090000}"/>
    <cellStyle name="Normal 46 2 4 2 2" xfId="3163" xr:uid="{00000000-0005-0000-0000-00005B0C0000}"/>
    <cellStyle name="Normal 46 2 4 2 2 2" xfId="4853" xr:uid="{00000000-0005-0000-0000-0000F5120000}"/>
    <cellStyle name="Normal 46 2 4 2 2 2 2" xfId="14926" xr:uid="{00000000-0005-0000-0000-00004E3A0000}"/>
    <cellStyle name="Normal 46 2 4 2 2 2 2 3" xfId="30024" xr:uid="{00000000-0005-0000-0000-000048750000}"/>
    <cellStyle name="Normal 46 2 4 2 2 2 3" xfId="9906" xr:uid="{00000000-0005-0000-0000-0000B2260000}"/>
    <cellStyle name="Normal 46 2 4 2 2 2 3 3" xfId="25007" xr:uid="{00000000-0005-0000-0000-0000AF610000}"/>
    <cellStyle name="Normal 46 2 4 2 2 2 5" xfId="19994" xr:uid="{00000000-0005-0000-0000-00001A4E0000}"/>
    <cellStyle name="Normal 46 2 4 2 2 3" xfId="6545" xr:uid="{00000000-0005-0000-0000-000091190000}"/>
    <cellStyle name="Normal 46 2 4 2 2 3 2" xfId="16597" xr:uid="{00000000-0005-0000-0000-0000D5400000}"/>
    <cellStyle name="Normal 46 2 4 2 2 3 3" xfId="11577" xr:uid="{00000000-0005-0000-0000-0000392D0000}"/>
    <cellStyle name="Normal 46 2 4 2 2 3 3 3" xfId="26678" xr:uid="{00000000-0005-0000-0000-000036680000}"/>
    <cellStyle name="Normal 46 2 4 2 2 3 5" xfId="21665" xr:uid="{00000000-0005-0000-0000-0000A1540000}"/>
    <cellStyle name="Normal 46 2 4 2 2 4" xfId="13255" xr:uid="{00000000-0005-0000-0000-0000C7330000}"/>
    <cellStyle name="Normal 46 2 4 2 2 4 3" xfId="28353" xr:uid="{00000000-0005-0000-0000-0000C16E0000}"/>
    <cellStyle name="Normal 46 2 4 2 2 5" xfId="8234" xr:uid="{00000000-0005-0000-0000-00002A200000}"/>
    <cellStyle name="Normal 46 2 4 2 2 5 3" xfId="23336" xr:uid="{00000000-0005-0000-0000-0000285B0000}"/>
    <cellStyle name="Normal 46 2 4 2 2 7" xfId="18323" xr:uid="{00000000-0005-0000-0000-000093470000}"/>
    <cellStyle name="Normal 46 2 4 2 3" xfId="4016" xr:uid="{00000000-0005-0000-0000-0000B00F0000}"/>
    <cellStyle name="Normal 46 2 4 2 3 2" xfId="14090" xr:uid="{00000000-0005-0000-0000-00000A370000}"/>
    <cellStyle name="Normal 46 2 4 2 3 2 3" xfId="29188" xr:uid="{00000000-0005-0000-0000-000004720000}"/>
    <cellStyle name="Normal 46 2 4 2 3 3" xfId="9070" xr:uid="{00000000-0005-0000-0000-00006E230000}"/>
    <cellStyle name="Normal 46 2 4 2 3 3 3" xfId="24171" xr:uid="{00000000-0005-0000-0000-00006B5E0000}"/>
    <cellStyle name="Normal 46 2 4 2 3 5" xfId="19158" xr:uid="{00000000-0005-0000-0000-0000D64A0000}"/>
    <cellStyle name="Normal 46 2 4 2 4" xfId="5709" xr:uid="{00000000-0005-0000-0000-00004D160000}"/>
    <cellStyle name="Normal 46 2 4 2 4 2" xfId="15761" xr:uid="{00000000-0005-0000-0000-0000913D0000}"/>
    <cellStyle name="Normal 46 2 4 2 4 2 3" xfId="30859" xr:uid="{00000000-0005-0000-0000-00008B780000}"/>
    <cellStyle name="Normal 46 2 4 2 4 3" xfId="10741" xr:uid="{00000000-0005-0000-0000-0000F5290000}"/>
    <cellStyle name="Normal 46 2 4 2 4 3 3" xfId="25842" xr:uid="{00000000-0005-0000-0000-0000F2640000}"/>
    <cellStyle name="Normal 46 2 4 2 4 5" xfId="20829" xr:uid="{00000000-0005-0000-0000-00005D510000}"/>
    <cellStyle name="Normal 46 2 4 2 5" xfId="12419" xr:uid="{00000000-0005-0000-0000-000083300000}"/>
    <cellStyle name="Normal 46 2 4 2 5 3" xfId="27517" xr:uid="{00000000-0005-0000-0000-00007D6B0000}"/>
    <cellStyle name="Normal 46 2 4 2 6" xfId="7398" xr:uid="{00000000-0005-0000-0000-0000E61C0000}"/>
    <cellStyle name="Normal 46 2 4 2 6 3" xfId="22500" xr:uid="{00000000-0005-0000-0000-0000E4570000}"/>
    <cellStyle name="Normal 46 2 4 2 8" xfId="17487" xr:uid="{00000000-0005-0000-0000-00004F440000}"/>
    <cellStyle name="Normal 46 2 4 3" xfId="2745" xr:uid="{00000000-0005-0000-0000-0000B90A0000}"/>
    <cellStyle name="Normal 46 2 4 3 2" xfId="4435" xr:uid="{00000000-0005-0000-0000-000053110000}"/>
    <cellStyle name="Normal 46 2 4 3 2 2" xfId="14508" xr:uid="{00000000-0005-0000-0000-0000AC380000}"/>
    <cellStyle name="Normal 46 2 4 3 2 2 3" xfId="29606" xr:uid="{00000000-0005-0000-0000-0000A6730000}"/>
    <cellStyle name="Normal 46 2 4 3 2 3" xfId="9488" xr:uid="{00000000-0005-0000-0000-000010250000}"/>
    <cellStyle name="Normal 46 2 4 3 2 3 3" xfId="24589" xr:uid="{00000000-0005-0000-0000-00000D600000}"/>
    <cellStyle name="Normal 46 2 4 3 2 5" xfId="19576" xr:uid="{00000000-0005-0000-0000-0000784C0000}"/>
    <cellStyle name="Normal 46 2 4 3 3" xfId="6127" xr:uid="{00000000-0005-0000-0000-0000EF170000}"/>
    <cellStyle name="Normal 46 2 4 3 3 2" xfId="16179" xr:uid="{00000000-0005-0000-0000-0000333F0000}"/>
    <cellStyle name="Normal 46 2 4 3 3 3" xfId="11159" xr:uid="{00000000-0005-0000-0000-0000972B0000}"/>
    <cellStyle name="Normal 46 2 4 3 3 3 3" xfId="26260" xr:uid="{00000000-0005-0000-0000-000094660000}"/>
    <cellStyle name="Normal 46 2 4 3 3 5" xfId="21247" xr:uid="{00000000-0005-0000-0000-0000FF520000}"/>
    <cellStyle name="Normal 46 2 4 3 4" xfId="12837" xr:uid="{00000000-0005-0000-0000-000025320000}"/>
    <cellStyle name="Normal 46 2 4 3 4 3" xfId="27935" xr:uid="{00000000-0005-0000-0000-00001F6D0000}"/>
    <cellStyle name="Normal 46 2 4 3 5" xfId="7816" xr:uid="{00000000-0005-0000-0000-0000881E0000}"/>
    <cellStyle name="Normal 46 2 4 3 5 3" xfId="22918" xr:uid="{00000000-0005-0000-0000-000086590000}"/>
    <cellStyle name="Normal 46 2 4 3 7" xfId="17905" xr:uid="{00000000-0005-0000-0000-0000F1450000}"/>
    <cellStyle name="Normal 46 2 4 4" xfId="3598" xr:uid="{00000000-0005-0000-0000-00000E0E0000}"/>
    <cellStyle name="Normal 46 2 4 4 2" xfId="13672" xr:uid="{00000000-0005-0000-0000-000068350000}"/>
    <cellStyle name="Normal 46 2 4 4 2 3" xfId="28770" xr:uid="{00000000-0005-0000-0000-000062700000}"/>
    <cellStyle name="Normal 46 2 4 4 3" xfId="8652" xr:uid="{00000000-0005-0000-0000-0000CC210000}"/>
    <cellStyle name="Normal 46 2 4 4 3 3" xfId="23753" xr:uid="{00000000-0005-0000-0000-0000C95C0000}"/>
    <cellStyle name="Normal 46 2 4 4 5" xfId="18740" xr:uid="{00000000-0005-0000-0000-000034490000}"/>
    <cellStyle name="Normal 46 2 4 5" xfId="5291" xr:uid="{00000000-0005-0000-0000-0000AB140000}"/>
    <cellStyle name="Normal 46 2 4 5 2" xfId="15343" xr:uid="{00000000-0005-0000-0000-0000EF3B0000}"/>
    <cellStyle name="Normal 46 2 4 5 2 3" xfId="30441" xr:uid="{00000000-0005-0000-0000-0000E9760000}"/>
    <cellStyle name="Normal 46 2 4 5 3" xfId="10323" xr:uid="{00000000-0005-0000-0000-000053280000}"/>
    <cellStyle name="Normal 46 2 4 5 3 3" xfId="25424" xr:uid="{00000000-0005-0000-0000-000050630000}"/>
    <cellStyle name="Normal 46 2 4 5 5" xfId="20411" xr:uid="{00000000-0005-0000-0000-0000BB4F0000}"/>
    <cellStyle name="Normal 46 2 4 6" xfId="12001" xr:uid="{00000000-0005-0000-0000-0000E12E0000}"/>
    <cellStyle name="Normal 46 2 4 6 3" xfId="27099" xr:uid="{00000000-0005-0000-0000-0000DB690000}"/>
    <cellStyle name="Normal 46 2 4 7" xfId="6980" xr:uid="{00000000-0005-0000-0000-0000441B0000}"/>
    <cellStyle name="Normal 46 2 4 7 3" xfId="22082" xr:uid="{00000000-0005-0000-0000-000042560000}"/>
    <cellStyle name="Normal 46 2 4 9" xfId="17069" xr:uid="{00000000-0005-0000-0000-0000AD420000}"/>
    <cellStyle name="Normal 46 2 5" xfId="2114" xr:uid="{00000000-0005-0000-0000-000042080000}"/>
    <cellStyle name="Normal 46 2 5 2" xfId="2955" xr:uid="{00000000-0005-0000-0000-00008B0B0000}"/>
    <cellStyle name="Normal 46 2 5 2 2" xfId="4645" xr:uid="{00000000-0005-0000-0000-000025120000}"/>
    <cellStyle name="Normal 46 2 5 2 2 2" xfId="14718" xr:uid="{00000000-0005-0000-0000-00007E390000}"/>
    <cellStyle name="Normal 46 2 5 2 2 2 3" xfId="29816" xr:uid="{00000000-0005-0000-0000-000078740000}"/>
    <cellStyle name="Normal 46 2 5 2 2 3" xfId="9698" xr:uid="{00000000-0005-0000-0000-0000E2250000}"/>
    <cellStyle name="Normal 46 2 5 2 2 3 3" xfId="24799" xr:uid="{00000000-0005-0000-0000-0000DF600000}"/>
    <cellStyle name="Normal 46 2 5 2 2 5" xfId="19786" xr:uid="{00000000-0005-0000-0000-00004A4D0000}"/>
    <cellStyle name="Normal 46 2 5 2 3" xfId="6337" xr:uid="{00000000-0005-0000-0000-0000C1180000}"/>
    <cellStyle name="Normal 46 2 5 2 3 2" xfId="16389" xr:uid="{00000000-0005-0000-0000-000005400000}"/>
    <cellStyle name="Normal 46 2 5 2 3 3" xfId="11369" xr:uid="{00000000-0005-0000-0000-0000692C0000}"/>
    <cellStyle name="Normal 46 2 5 2 3 3 3" xfId="26470" xr:uid="{00000000-0005-0000-0000-000066670000}"/>
    <cellStyle name="Normal 46 2 5 2 3 5" xfId="21457" xr:uid="{00000000-0005-0000-0000-0000D1530000}"/>
    <cellStyle name="Normal 46 2 5 2 4" xfId="13047" xr:uid="{00000000-0005-0000-0000-0000F7320000}"/>
    <cellStyle name="Normal 46 2 5 2 4 3" xfId="28145" xr:uid="{00000000-0005-0000-0000-0000F16D0000}"/>
    <cellStyle name="Normal 46 2 5 2 5" xfId="8026" xr:uid="{00000000-0005-0000-0000-00005A1F0000}"/>
    <cellStyle name="Normal 46 2 5 2 5 3" xfId="23128" xr:uid="{00000000-0005-0000-0000-0000585A0000}"/>
    <cellStyle name="Normal 46 2 5 2 7" xfId="18115" xr:uid="{00000000-0005-0000-0000-0000C3460000}"/>
    <cellStyle name="Normal 46 2 5 3" xfId="3808" xr:uid="{00000000-0005-0000-0000-0000E00E0000}"/>
    <cellStyle name="Normal 46 2 5 3 2" xfId="13882" xr:uid="{00000000-0005-0000-0000-00003A360000}"/>
    <cellStyle name="Normal 46 2 5 3 2 3" xfId="28980" xr:uid="{00000000-0005-0000-0000-000034710000}"/>
    <cellStyle name="Normal 46 2 5 3 3" xfId="8862" xr:uid="{00000000-0005-0000-0000-00009E220000}"/>
    <cellStyle name="Normal 46 2 5 3 3 3" xfId="23963" xr:uid="{00000000-0005-0000-0000-00009B5D0000}"/>
    <cellStyle name="Normal 46 2 5 3 5" xfId="18950" xr:uid="{00000000-0005-0000-0000-0000064A0000}"/>
    <cellStyle name="Normal 46 2 5 4" xfId="5501" xr:uid="{00000000-0005-0000-0000-00007D150000}"/>
    <cellStyle name="Normal 46 2 5 4 2" xfId="15553" xr:uid="{00000000-0005-0000-0000-0000C13C0000}"/>
    <cellStyle name="Normal 46 2 5 4 2 3" xfId="30651" xr:uid="{00000000-0005-0000-0000-0000BB770000}"/>
    <cellStyle name="Normal 46 2 5 4 3" xfId="10533" xr:uid="{00000000-0005-0000-0000-000025290000}"/>
    <cellStyle name="Normal 46 2 5 4 3 3" xfId="25634" xr:uid="{00000000-0005-0000-0000-000022640000}"/>
    <cellStyle name="Normal 46 2 5 4 5" xfId="20621" xr:uid="{00000000-0005-0000-0000-00008D500000}"/>
    <cellStyle name="Normal 46 2 5 5" xfId="12211" xr:uid="{00000000-0005-0000-0000-0000B32F0000}"/>
    <cellStyle name="Normal 46 2 5 5 3" xfId="27309" xr:uid="{00000000-0005-0000-0000-0000AD6A0000}"/>
    <cellStyle name="Normal 46 2 5 6" xfId="7190" xr:uid="{00000000-0005-0000-0000-0000161C0000}"/>
    <cellStyle name="Normal 46 2 5 6 3" xfId="22292" xr:uid="{00000000-0005-0000-0000-000014570000}"/>
    <cellStyle name="Normal 46 2 5 8" xfId="17279" xr:uid="{00000000-0005-0000-0000-00007F430000}"/>
    <cellStyle name="Normal 46 2 6" xfId="2535" xr:uid="{00000000-0005-0000-0000-0000E7090000}"/>
    <cellStyle name="Normal 46 2 6 2" xfId="4227" xr:uid="{00000000-0005-0000-0000-000083100000}"/>
    <cellStyle name="Normal 46 2 6 2 2" xfId="14300" xr:uid="{00000000-0005-0000-0000-0000DC370000}"/>
    <cellStyle name="Normal 46 2 6 2 2 3" xfId="29398" xr:uid="{00000000-0005-0000-0000-0000D6720000}"/>
    <cellStyle name="Normal 46 2 6 2 3" xfId="9280" xr:uid="{00000000-0005-0000-0000-000040240000}"/>
    <cellStyle name="Normal 46 2 6 2 3 3" xfId="24381" xr:uid="{00000000-0005-0000-0000-00003D5F0000}"/>
    <cellStyle name="Normal 46 2 6 2 5" xfId="19368" xr:uid="{00000000-0005-0000-0000-0000A84B0000}"/>
    <cellStyle name="Normal 46 2 6 3" xfId="5919" xr:uid="{00000000-0005-0000-0000-00001F170000}"/>
    <cellStyle name="Normal 46 2 6 3 2" xfId="15971" xr:uid="{00000000-0005-0000-0000-0000633E0000}"/>
    <cellStyle name="Normal 46 2 6 3 3" xfId="10951" xr:uid="{00000000-0005-0000-0000-0000C72A0000}"/>
    <cellStyle name="Normal 46 2 6 3 3 3" xfId="26052" xr:uid="{00000000-0005-0000-0000-0000C4650000}"/>
    <cellStyle name="Normal 46 2 6 3 5" xfId="21039" xr:uid="{00000000-0005-0000-0000-00002F520000}"/>
    <cellStyle name="Normal 46 2 6 4" xfId="12629" xr:uid="{00000000-0005-0000-0000-000055310000}"/>
    <cellStyle name="Normal 46 2 6 4 3" xfId="27727" xr:uid="{00000000-0005-0000-0000-00004F6C0000}"/>
    <cellStyle name="Normal 46 2 6 5" xfId="7608" xr:uid="{00000000-0005-0000-0000-0000B81D0000}"/>
    <cellStyle name="Normal 46 2 6 5 3" xfId="22710" xr:uid="{00000000-0005-0000-0000-0000B6580000}"/>
    <cellStyle name="Normal 46 2 6 7" xfId="17697" xr:uid="{00000000-0005-0000-0000-000021450000}"/>
    <cellStyle name="Normal 46 2 7" xfId="3386" xr:uid="{00000000-0005-0000-0000-00003A0D0000}"/>
    <cellStyle name="Normal 46 2 7 2" xfId="13464" xr:uid="{00000000-0005-0000-0000-000098340000}"/>
    <cellStyle name="Normal 46 2 7 2 3" xfId="28562" xr:uid="{00000000-0005-0000-0000-0000926F0000}"/>
    <cellStyle name="Normal 46 2 7 3" xfId="8444" xr:uid="{00000000-0005-0000-0000-0000FC200000}"/>
    <cellStyle name="Normal 46 2 7 3 3" xfId="23545" xr:uid="{00000000-0005-0000-0000-0000F95B0000}"/>
    <cellStyle name="Normal 46 2 7 5" xfId="18532" xr:uid="{00000000-0005-0000-0000-000064480000}"/>
    <cellStyle name="Normal 46 2 8" xfId="5080" xr:uid="{00000000-0005-0000-0000-0000D8130000}"/>
    <cellStyle name="Normal 46 2 8 2" xfId="15135" xr:uid="{00000000-0005-0000-0000-00001F3B0000}"/>
    <cellStyle name="Normal 46 2 8 2 3" xfId="30233" xr:uid="{00000000-0005-0000-0000-000019760000}"/>
    <cellStyle name="Normal 46 2 8 3" xfId="10115" xr:uid="{00000000-0005-0000-0000-000083270000}"/>
    <cellStyle name="Normal 46 2 8 3 3" xfId="25216" xr:uid="{00000000-0005-0000-0000-000080620000}"/>
    <cellStyle name="Normal 46 2 8 5" xfId="20203" xr:uid="{00000000-0005-0000-0000-0000EB4E0000}"/>
    <cellStyle name="Normal 46 2 9" xfId="11791" xr:uid="{00000000-0005-0000-0000-00000F2E0000}"/>
    <cellStyle name="Normal 46 2 9 3" xfId="26891" xr:uid="{00000000-0005-0000-0000-00000B690000}"/>
    <cellStyle name="Normal 47" xfId="1051" xr:uid="{00000000-0005-0000-0000-00001B040000}"/>
    <cellStyle name="Normal 47 2" xfId="1447" xr:uid="{00000000-0005-0000-0000-0000A7050000}"/>
    <cellStyle name="Normal 47 2 10" xfId="6771" xr:uid="{00000000-0005-0000-0000-0000731A0000}"/>
    <cellStyle name="Normal 47 2 10 3" xfId="21875" xr:uid="{00000000-0005-0000-0000-000073550000}"/>
    <cellStyle name="Normal 47 2 12" xfId="16860" xr:uid="{00000000-0005-0000-0000-0000DC410000}"/>
    <cellStyle name="Normal 47 2 2" xfId="1735" xr:uid="{00000000-0005-0000-0000-0000C7060000}"/>
    <cellStyle name="Normal 47 2 2 11" xfId="16914" xr:uid="{00000000-0005-0000-0000-000012420000}"/>
    <cellStyle name="Normal 47 2 2 2" xfId="1843" xr:uid="{00000000-0005-0000-0000-000033070000}"/>
    <cellStyle name="Normal 47 2 2 2 10" xfId="17018" xr:uid="{00000000-0005-0000-0000-00007A420000}"/>
    <cellStyle name="Normal 47 2 2 2 2" xfId="2060" xr:uid="{00000000-0005-0000-0000-00000C080000}"/>
    <cellStyle name="Normal 47 2 2 2 2 2" xfId="2481" xr:uid="{00000000-0005-0000-0000-0000B1090000}"/>
    <cellStyle name="Normal 47 2 2 2 2 2 2" xfId="3320" xr:uid="{00000000-0005-0000-0000-0000F80C0000}"/>
    <cellStyle name="Normal 47 2 2 2 2 2 2 2" xfId="5010" xr:uid="{00000000-0005-0000-0000-000092130000}"/>
    <cellStyle name="Normal 47 2 2 2 2 2 2 2 2" xfId="15083" xr:uid="{00000000-0005-0000-0000-0000EB3A0000}"/>
    <cellStyle name="Normal 47 2 2 2 2 2 2 2 2 3" xfId="30181" xr:uid="{00000000-0005-0000-0000-0000E5750000}"/>
    <cellStyle name="Normal 47 2 2 2 2 2 2 2 3" xfId="10063" xr:uid="{00000000-0005-0000-0000-00004F270000}"/>
    <cellStyle name="Normal 47 2 2 2 2 2 2 2 3 3" xfId="25164" xr:uid="{00000000-0005-0000-0000-00004C620000}"/>
    <cellStyle name="Normal 47 2 2 2 2 2 2 2 5" xfId="20151" xr:uid="{00000000-0005-0000-0000-0000B74E0000}"/>
    <cellStyle name="Normal 47 2 2 2 2 2 2 3" xfId="6702" xr:uid="{00000000-0005-0000-0000-00002E1A0000}"/>
    <cellStyle name="Normal 47 2 2 2 2 2 2 3 2" xfId="16754" xr:uid="{00000000-0005-0000-0000-000072410000}"/>
    <cellStyle name="Normal 47 2 2 2 2 2 2 3 3" xfId="11734" xr:uid="{00000000-0005-0000-0000-0000D62D0000}"/>
    <cellStyle name="Normal 47 2 2 2 2 2 2 3 3 3" xfId="26835" xr:uid="{00000000-0005-0000-0000-0000D3680000}"/>
    <cellStyle name="Normal 47 2 2 2 2 2 2 3 5" xfId="21822" xr:uid="{00000000-0005-0000-0000-00003E550000}"/>
    <cellStyle name="Normal 47 2 2 2 2 2 2 4" xfId="13412" xr:uid="{00000000-0005-0000-0000-000064340000}"/>
    <cellStyle name="Normal 47 2 2 2 2 2 2 4 3" xfId="28510" xr:uid="{00000000-0005-0000-0000-00005E6F0000}"/>
    <cellStyle name="Normal 47 2 2 2 2 2 2 5" xfId="8391" xr:uid="{00000000-0005-0000-0000-0000C7200000}"/>
    <cellStyle name="Normal 47 2 2 2 2 2 2 5 3" xfId="23493" xr:uid="{00000000-0005-0000-0000-0000C55B0000}"/>
    <cellStyle name="Normal 47 2 2 2 2 2 2 7" xfId="18480" xr:uid="{00000000-0005-0000-0000-000030480000}"/>
    <cellStyle name="Normal 47 2 2 2 2 2 3" xfId="4173" xr:uid="{00000000-0005-0000-0000-00004D100000}"/>
    <cellStyle name="Normal 47 2 2 2 2 2 3 2" xfId="14247" xr:uid="{00000000-0005-0000-0000-0000A7370000}"/>
    <cellStyle name="Normal 47 2 2 2 2 2 3 2 3" xfId="29345" xr:uid="{00000000-0005-0000-0000-0000A1720000}"/>
    <cellStyle name="Normal 47 2 2 2 2 2 3 3" xfId="9227" xr:uid="{00000000-0005-0000-0000-00000B240000}"/>
    <cellStyle name="Normal 47 2 2 2 2 2 3 3 3" xfId="24328" xr:uid="{00000000-0005-0000-0000-0000085F0000}"/>
    <cellStyle name="Normal 47 2 2 2 2 2 3 5" xfId="19315" xr:uid="{00000000-0005-0000-0000-0000734B0000}"/>
    <cellStyle name="Normal 47 2 2 2 2 2 4" xfId="5866" xr:uid="{00000000-0005-0000-0000-0000EA160000}"/>
    <cellStyle name="Normal 47 2 2 2 2 2 4 2" xfId="15918" xr:uid="{00000000-0005-0000-0000-00002E3E0000}"/>
    <cellStyle name="Normal 47 2 2 2 2 2 4 3" xfId="10898" xr:uid="{00000000-0005-0000-0000-0000922A0000}"/>
    <cellStyle name="Normal 47 2 2 2 2 2 4 3 3" xfId="25999" xr:uid="{00000000-0005-0000-0000-00008F650000}"/>
    <cellStyle name="Normal 47 2 2 2 2 2 4 5" xfId="20986" xr:uid="{00000000-0005-0000-0000-0000FA510000}"/>
    <cellStyle name="Normal 47 2 2 2 2 2 5" xfId="12576" xr:uid="{00000000-0005-0000-0000-000020310000}"/>
    <cellStyle name="Normal 47 2 2 2 2 2 5 3" xfId="27674" xr:uid="{00000000-0005-0000-0000-00001A6C0000}"/>
    <cellStyle name="Normal 47 2 2 2 2 2 6" xfId="7555" xr:uid="{00000000-0005-0000-0000-0000831D0000}"/>
    <cellStyle name="Normal 47 2 2 2 2 2 6 3" xfId="22657" xr:uid="{00000000-0005-0000-0000-000081580000}"/>
    <cellStyle name="Normal 47 2 2 2 2 2 8" xfId="17644" xr:uid="{00000000-0005-0000-0000-0000EC440000}"/>
    <cellStyle name="Normal 47 2 2 2 2 3" xfId="2902" xr:uid="{00000000-0005-0000-0000-0000560B0000}"/>
    <cellStyle name="Normal 47 2 2 2 2 3 2" xfId="4592" xr:uid="{00000000-0005-0000-0000-0000F0110000}"/>
    <cellStyle name="Normal 47 2 2 2 2 3 2 2" xfId="14665" xr:uid="{00000000-0005-0000-0000-000049390000}"/>
    <cellStyle name="Normal 47 2 2 2 2 3 2 2 3" xfId="29763" xr:uid="{00000000-0005-0000-0000-000043740000}"/>
    <cellStyle name="Normal 47 2 2 2 2 3 2 3" xfId="9645" xr:uid="{00000000-0005-0000-0000-0000AD250000}"/>
    <cellStyle name="Normal 47 2 2 2 2 3 2 3 3" xfId="24746" xr:uid="{00000000-0005-0000-0000-0000AA600000}"/>
    <cellStyle name="Normal 47 2 2 2 2 3 2 5" xfId="19733" xr:uid="{00000000-0005-0000-0000-0000154D0000}"/>
    <cellStyle name="Normal 47 2 2 2 2 3 3" xfId="6284" xr:uid="{00000000-0005-0000-0000-00008C180000}"/>
    <cellStyle name="Normal 47 2 2 2 2 3 3 2" xfId="16336" xr:uid="{00000000-0005-0000-0000-0000D03F0000}"/>
    <cellStyle name="Normal 47 2 2 2 2 3 3 3" xfId="11316" xr:uid="{00000000-0005-0000-0000-0000342C0000}"/>
    <cellStyle name="Normal 47 2 2 2 2 3 3 3 3" xfId="26417" xr:uid="{00000000-0005-0000-0000-000031670000}"/>
    <cellStyle name="Normal 47 2 2 2 2 3 3 5" xfId="21404" xr:uid="{00000000-0005-0000-0000-00009C530000}"/>
    <cellStyle name="Normal 47 2 2 2 2 3 4" xfId="12994" xr:uid="{00000000-0005-0000-0000-0000C2320000}"/>
    <cellStyle name="Normal 47 2 2 2 2 3 4 3" xfId="28092" xr:uid="{00000000-0005-0000-0000-0000BC6D0000}"/>
    <cellStyle name="Normal 47 2 2 2 2 3 5" xfId="7973" xr:uid="{00000000-0005-0000-0000-0000251F0000}"/>
    <cellStyle name="Normal 47 2 2 2 2 3 5 3" xfId="23075" xr:uid="{00000000-0005-0000-0000-0000235A0000}"/>
    <cellStyle name="Normal 47 2 2 2 2 3 7" xfId="18062" xr:uid="{00000000-0005-0000-0000-00008E460000}"/>
    <cellStyle name="Normal 47 2 2 2 2 4" xfId="3755" xr:uid="{00000000-0005-0000-0000-0000AB0E0000}"/>
    <cellStyle name="Normal 47 2 2 2 2 4 2" xfId="13829" xr:uid="{00000000-0005-0000-0000-000005360000}"/>
    <cellStyle name="Normal 47 2 2 2 2 4 2 3" xfId="28927" xr:uid="{00000000-0005-0000-0000-0000FF700000}"/>
    <cellStyle name="Normal 47 2 2 2 2 4 3" xfId="8809" xr:uid="{00000000-0005-0000-0000-000069220000}"/>
    <cellStyle name="Normal 47 2 2 2 2 4 3 3" xfId="23910" xr:uid="{00000000-0005-0000-0000-0000665D0000}"/>
    <cellStyle name="Normal 47 2 2 2 2 4 5" xfId="18897" xr:uid="{00000000-0005-0000-0000-0000D1490000}"/>
    <cellStyle name="Normal 47 2 2 2 2 5" xfId="5448" xr:uid="{00000000-0005-0000-0000-000048150000}"/>
    <cellStyle name="Normal 47 2 2 2 2 5 2" xfId="15500" xr:uid="{00000000-0005-0000-0000-00008C3C0000}"/>
    <cellStyle name="Normal 47 2 2 2 2 5 2 3" xfId="30598" xr:uid="{00000000-0005-0000-0000-000086770000}"/>
    <cellStyle name="Normal 47 2 2 2 2 5 3" xfId="10480" xr:uid="{00000000-0005-0000-0000-0000F0280000}"/>
    <cellStyle name="Normal 47 2 2 2 2 5 3 3" xfId="25581" xr:uid="{00000000-0005-0000-0000-0000ED630000}"/>
    <cellStyle name="Normal 47 2 2 2 2 5 5" xfId="20568" xr:uid="{00000000-0005-0000-0000-000058500000}"/>
    <cellStyle name="Normal 47 2 2 2 2 6" xfId="12158" xr:uid="{00000000-0005-0000-0000-00007E2F0000}"/>
    <cellStyle name="Normal 47 2 2 2 2 6 3" xfId="27256" xr:uid="{00000000-0005-0000-0000-0000786A0000}"/>
    <cellStyle name="Normal 47 2 2 2 2 7" xfId="7137" xr:uid="{00000000-0005-0000-0000-0000E11B0000}"/>
    <cellStyle name="Normal 47 2 2 2 2 7 3" xfId="22239" xr:uid="{00000000-0005-0000-0000-0000DF560000}"/>
    <cellStyle name="Normal 47 2 2 2 2 9" xfId="17226" xr:uid="{00000000-0005-0000-0000-00004A430000}"/>
    <cellStyle name="Normal 47 2 2 2 3" xfId="2273" xr:uid="{00000000-0005-0000-0000-0000E1080000}"/>
    <cellStyle name="Normal 47 2 2 2 3 2" xfId="3112" xr:uid="{00000000-0005-0000-0000-0000280C0000}"/>
    <cellStyle name="Normal 47 2 2 2 3 2 2" xfId="4802" xr:uid="{00000000-0005-0000-0000-0000C2120000}"/>
    <cellStyle name="Normal 47 2 2 2 3 2 2 2" xfId="14875" xr:uid="{00000000-0005-0000-0000-00001B3A0000}"/>
    <cellStyle name="Normal 47 2 2 2 3 2 2 2 3" xfId="29973" xr:uid="{00000000-0005-0000-0000-000015750000}"/>
    <cellStyle name="Normal 47 2 2 2 3 2 2 3" xfId="9855" xr:uid="{00000000-0005-0000-0000-00007F260000}"/>
    <cellStyle name="Normal 47 2 2 2 3 2 2 3 3" xfId="24956" xr:uid="{00000000-0005-0000-0000-00007C610000}"/>
    <cellStyle name="Normal 47 2 2 2 3 2 2 5" xfId="19943" xr:uid="{00000000-0005-0000-0000-0000E74D0000}"/>
    <cellStyle name="Normal 47 2 2 2 3 2 3" xfId="6494" xr:uid="{00000000-0005-0000-0000-00005E190000}"/>
    <cellStyle name="Normal 47 2 2 2 3 2 3 2" xfId="16546" xr:uid="{00000000-0005-0000-0000-0000A2400000}"/>
    <cellStyle name="Normal 47 2 2 2 3 2 3 3" xfId="11526" xr:uid="{00000000-0005-0000-0000-0000062D0000}"/>
    <cellStyle name="Normal 47 2 2 2 3 2 3 3 3" xfId="26627" xr:uid="{00000000-0005-0000-0000-000003680000}"/>
    <cellStyle name="Normal 47 2 2 2 3 2 3 5" xfId="21614" xr:uid="{00000000-0005-0000-0000-00006E540000}"/>
    <cellStyle name="Normal 47 2 2 2 3 2 4" xfId="13204" xr:uid="{00000000-0005-0000-0000-000094330000}"/>
    <cellStyle name="Normal 47 2 2 2 3 2 4 3" xfId="28302" xr:uid="{00000000-0005-0000-0000-00008E6E0000}"/>
    <cellStyle name="Normal 47 2 2 2 3 2 5" xfId="8183" xr:uid="{00000000-0005-0000-0000-0000F71F0000}"/>
    <cellStyle name="Normal 47 2 2 2 3 2 5 3" xfId="23285" xr:uid="{00000000-0005-0000-0000-0000F55A0000}"/>
    <cellStyle name="Normal 47 2 2 2 3 2 7" xfId="18272" xr:uid="{00000000-0005-0000-0000-000060470000}"/>
    <cellStyle name="Normal 47 2 2 2 3 3" xfId="3965" xr:uid="{00000000-0005-0000-0000-00007D0F0000}"/>
    <cellStyle name="Normal 47 2 2 2 3 3 2" xfId="14039" xr:uid="{00000000-0005-0000-0000-0000D7360000}"/>
    <cellStyle name="Normal 47 2 2 2 3 3 2 3" xfId="29137" xr:uid="{00000000-0005-0000-0000-0000D1710000}"/>
    <cellStyle name="Normal 47 2 2 2 3 3 3" xfId="9019" xr:uid="{00000000-0005-0000-0000-00003B230000}"/>
    <cellStyle name="Normal 47 2 2 2 3 3 3 3" xfId="24120" xr:uid="{00000000-0005-0000-0000-0000385E0000}"/>
    <cellStyle name="Normal 47 2 2 2 3 3 5" xfId="19107" xr:uid="{00000000-0005-0000-0000-0000A34A0000}"/>
    <cellStyle name="Normal 47 2 2 2 3 4" xfId="5658" xr:uid="{00000000-0005-0000-0000-00001A160000}"/>
    <cellStyle name="Normal 47 2 2 2 3 4 2" xfId="15710" xr:uid="{00000000-0005-0000-0000-00005E3D0000}"/>
    <cellStyle name="Normal 47 2 2 2 3 4 2 3" xfId="30808" xr:uid="{00000000-0005-0000-0000-000058780000}"/>
    <cellStyle name="Normal 47 2 2 2 3 4 3" xfId="10690" xr:uid="{00000000-0005-0000-0000-0000C2290000}"/>
    <cellStyle name="Normal 47 2 2 2 3 4 3 3" xfId="25791" xr:uid="{00000000-0005-0000-0000-0000BF640000}"/>
    <cellStyle name="Normal 47 2 2 2 3 4 5" xfId="20778" xr:uid="{00000000-0005-0000-0000-00002A510000}"/>
    <cellStyle name="Normal 47 2 2 2 3 5" xfId="12368" xr:uid="{00000000-0005-0000-0000-000050300000}"/>
    <cellStyle name="Normal 47 2 2 2 3 5 3" xfId="27466" xr:uid="{00000000-0005-0000-0000-00004A6B0000}"/>
    <cellStyle name="Normal 47 2 2 2 3 6" xfId="7347" xr:uid="{00000000-0005-0000-0000-0000B31C0000}"/>
    <cellStyle name="Normal 47 2 2 2 3 6 3" xfId="22449" xr:uid="{00000000-0005-0000-0000-0000B1570000}"/>
    <cellStyle name="Normal 47 2 2 2 3 8" xfId="17436" xr:uid="{00000000-0005-0000-0000-00001C440000}"/>
    <cellStyle name="Normal 47 2 2 2 4" xfId="2694" xr:uid="{00000000-0005-0000-0000-0000860A0000}"/>
    <cellStyle name="Normal 47 2 2 2 4 2" xfId="4384" xr:uid="{00000000-0005-0000-0000-000020110000}"/>
    <cellStyle name="Normal 47 2 2 2 4 2 2" xfId="14457" xr:uid="{00000000-0005-0000-0000-000079380000}"/>
    <cellStyle name="Normal 47 2 2 2 4 2 2 3" xfId="29555" xr:uid="{00000000-0005-0000-0000-000073730000}"/>
    <cellStyle name="Normal 47 2 2 2 4 2 3" xfId="9437" xr:uid="{00000000-0005-0000-0000-0000DD240000}"/>
    <cellStyle name="Normal 47 2 2 2 4 2 3 3" xfId="24538" xr:uid="{00000000-0005-0000-0000-0000DA5F0000}"/>
    <cellStyle name="Normal 47 2 2 2 4 2 5" xfId="19525" xr:uid="{00000000-0005-0000-0000-0000454C0000}"/>
    <cellStyle name="Normal 47 2 2 2 4 3" xfId="6076" xr:uid="{00000000-0005-0000-0000-0000BC170000}"/>
    <cellStyle name="Normal 47 2 2 2 4 3 2" xfId="16128" xr:uid="{00000000-0005-0000-0000-0000003F0000}"/>
    <cellStyle name="Normal 47 2 2 2 4 3 3" xfId="11108" xr:uid="{00000000-0005-0000-0000-0000642B0000}"/>
    <cellStyle name="Normal 47 2 2 2 4 3 3 3" xfId="26209" xr:uid="{00000000-0005-0000-0000-000061660000}"/>
    <cellStyle name="Normal 47 2 2 2 4 3 5" xfId="21196" xr:uid="{00000000-0005-0000-0000-0000CC520000}"/>
    <cellStyle name="Normal 47 2 2 2 4 4" xfId="12786" xr:uid="{00000000-0005-0000-0000-0000F2310000}"/>
    <cellStyle name="Normal 47 2 2 2 4 4 3" xfId="27884" xr:uid="{00000000-0005-0000-0000-0000EC6C0000}"/>
    <cellStyle name="Normal 47 2 2 2 4 5" xfId="7765" xr:uid="{00000000-0005-0000-0000-0000551E0000}"/>
    <cellStyle name="Normal 47 2 2 2 4 5 3" xfId="22867" xr:uid="{00000000-0005-0000-0000-000053590000}"/>
    <cellStyle name="Normal 47 2 2 2 4 7" xfId="17854" xr:uid="{00000000-0005-0000-0000-0000BE450000}"/>
    <cellStyle name="Normal 47 2 2 2 5" xfId="3547" xr:uid="{00000000-0005-0000-0000-0000DB0D0000}"/>
    <cellStyle name="Normal 47 2 2 2 5 2" xfId="13621" xr:uid="{00000000-0005-0000-0000-000035350000}"/>
    <cellStyle name="Normal 47 2 2 2 5 2 3" xfId="28719" xr:uid="{00000000-0005-0000-0000-00002F700000}"/>
    <cellStyle name="Normal 47 2 2 2 5 3" xfId="8601" xr:uid="{00000000-0005-0000-0000-000099210000}"/>
    <cellStyle name="Normal 47 2 2 2 5 3 3" xfId="23702" xr:uid="{00000000-0005-0000-0000-0000965C0000}"/>
    <cellStyle name="Normal 47 2 2 2 5 5" xfId="18689" xr:uid="{00000000-0005-0000-0000-000001490000}"/>
    <cellStyle name="Normal 47 2 2 2 6" xfId="5240" xr:uid="{00000000-0005-0000-0000-000078140000}"/>
    <cellStyle name="Normal 47 2 2 2 6 2" xfId="15292" xr:uid="{00000000-0005-0000-0000-0000BC3B0000}"/>
    <cellStyle name="Normal 47 2 2 2 6 2 3" xfId="30390" xr:uid="{00000000-0005-0000-0000-0000B6760000}"/>
    <cellStyle name="Normal 47 2 2 2 6 3" xfId="10272" xr:uid="{00000000-0005-0000-0000-000020280000}"/>
    <cellStyle name="Normal 47 2 2 2 6 3 3" xfId="25373" xr:uid="{00000000-0005-0000-0000-00001D630000}"/>
    <cellStyle name="Normal 47 2 2 2 6 5" xfId="20360" xr:uid="{00000000-0005-0000-0000-0000884F0000}"/>
    <cellStyle name="Normal 47 2 2 2 7" xfId="11950" xr:uid="{00000000-0005-0000-0000-0000AE2E0000}"/>
    <cellStyle name="Normal 47 2 2 2 7 3" xfId="27048" xr:uid="{00000000-0005-0000-0000-0000A8690000}"/>
    <cellStyle name="Normal 47 2 2 2 8" xfId="6929" xr:uid="{00000000-0005-0000-0000-0000111B0000}"/>
    <cellStyle name="Normal 47 2 2 2 8 3" xfId="22031" xr:uid="{00000000-0005-0000-0000-00000F560000}"/>
    <cellStyle name="Normal 47 2 2 3" xfId="1956" xr:uid="{00000000-0005-0000-0000-0000A4070000}"/>
    <cellStyle name="Normal 47 2 2 3 2" xfId="2377" xr:uid="{00000000-0005-0000-0000-000049090000}"/>
    <cellStyle name="Normal 47 2 2 3 2 2" xfId="3216" xr:uid="{00000000-0005-0000-0000-0000900C0000}"/>
    <cellStyle name="Normal 47 2 2 3 2 2 2" xfId="4906" xr:uid="{00000000-0005-0000-0000-00002A130000}"/>
    <cellStyle name="Normal 47 2 2 3 2 2 2 2" xfId="14979" xr:uid="{00000000-0005-0000-0000-0000833A0000}"/>
    <cellStyle name="Normal 47 2 2 3 2 2 2 2 3" xfId="30077" xr:uid="{00000000-0005-0000-0000-00007D750000}"/>
    <cellStyle name="Normal 47 2 2 3 2 2 2 3" xfId="9959" xr:uid="{00000000-0005-0000-0000-0000E7260000}"/>
    <cellStyle name="Normal 47 2 2 3 2 2 2 3 3" xfId="25060" xr:uid="{00000000-0005-0000-0000-0000E4610000}"/>
    <cellStyle name="Normal 47 2 2 3 2 2 2 5" xfId="20047" xr:uid="{00000000-0005-0000-0000-00004F4E0000}"/>
    <cellStyle name="Normal 47 2 2 3 2 2 3" xfId="6598" xr:uid="{00000000-0005-0000-0000-0000C6190000}"/>
    <cellStyle name="Normal 47 2 2 3 2 2 3 2" xfId="16650" xr:uid="{00000000-0005-0000-0000-00000A410000}"/>
    <cellStyle name="Normal 47 2 2 3 2 2 3 3" xfId="11630" xr:uid="{00000000-0005-0000-0000-00006E2D0000}"/>
    <cellStyle name="Normal 47 2 2 3 2 2 3 3 3" xfId="26731" xr:uid="{00000000-0005-0000-0000-00006B680000}"/>
    <cellStyle name="Normal 47 2 2 3 2 2 3 5" xfId="21718" xr:uid="{00000000-0005-0000-0000-0000D6540000}"/>
    <cellStyle name="Normal 47 2 2 3 2 2 4" xfId="13308" xr:uid="{00000000-0005-0000-0000-0000FC330000}"/>
    <cellStyle name="Normal 47 2 2 3 2 2 4 3" xfId="28406" xr:uid="{00000000-0005-0000-0000-0000F66E0000}"/>
    <cellStyle name="Normal 47 2 2 3 2 2 5" xfId="8287" xr:uid="{00000000-0005-0000-0000-00005F200000}"/>
    <cellStyle name="Normal 47 2 2 3 2 2 5 3" xfId="23389" xr:uid="{00000000-0005-0000-0000-00005D5B0000}"/>
    <cellStyle name="Normal 47 2 2 3 2 2 7" xfId="18376" xr:uid="{00000000-0005-0000-0000-0000C8470000}"/>
    <cellStyle name="Normal 47 2 2 3 2 3" xfId="4069" xr:uid="{00000000-0005-0000-0000-0000E50F0000}"/>
    <cellStyle name="Normal 47 2 2 3 2 3 2" xfId="14143" xr:uid="{00000000-0005-0000-0000-00003F370000}"/>
    <cellStyle name="Normal 47 2 2 3 2 3 2 3" xfId="29241" xr:uid="{00000000-0005-0000-0000-000039720000}"/>
    <cellStyle name="Normal 47 2 2 3 2 3 3" xfId="9123" xr:uid="{00000000-0005-0000-0000-0000A3230000}"/>
    <cellStyle name="Normal 47 2 2 3 2 3 3 3" xfId="24224" xr:uid="{00000000-0005-0000-0000-0000A05E0000}"/>
    <cellStyle name="Normal 47 2 2 3 2 3 5" xfId="19211" xr:uid="{00000000-0005-0000-0000-00000B4B0000}"/>
    <cellStyle name="Normal 47 2 2 3 2 4" xfId="5762" xr:uid="{00000000-0005-0000-0000-000082160000}"/>
    <cellStyle name="Normal 47 2 2 3 2 4 2" xfId="15814" xr:uid="{00000000-0005-0000-0000-0000C63D0000}"/>
    <cellStyle name="Normal 47 2 2 3 2 4 2 3" xfId="30912" xr:uid="{00000000-0005-0000-0000-0000C0780000}"/>
    <cellStyle name="Normal 47 2 2 3 2 4 3" xfId="10794" xr:uid="{00000000-0005-0000-0000-00002A2A0000}"/>
    <cellStyle name="Normal 47 2 2 3 2 4 3 3" xfId="25895" xr:uid="{00000000-0005-0000-0000-000027650000}"/>
    <cellStyle name="Normal 47 2 2 3 2 4 5" xfId="20882" xr:uid="{00000000-0005-0000-0000-000092510000}"/>
    <cellStyle name="Normal 47 2 2 3 2 5" xfId="12472" xr:uid="{00000000-0005-0000-0000-0000B8300000}"/>
    <cellStyle name="Normal 47 2 2 3 2 5 3" xfId="27570" xr:uid="{00000000-0005-0000-0000-0000B26B0000}"/>
    <cellStyle name="Normal 47 2 2 3 2 6" xfId="7451" xr:uid="{00000000-0005-0000-0000-00001B1D0000}"/>
    <cellStyle name="Normal 47 2 2 3 2 6 3" xfId="22553" xr:uid="{00000000-0005-0000-0000-000019580000}"/>
    <cellStyle name="Normal 47 2 2 3 2 8" xfId="17540" xr:uid="{00000000-0005-0000-0000-000084440000}"/>
    <cellStyle name="Normal 47 2 2 3 3" xfId="2798" xr:uid="{00000000-0005-0000-0000-0000EE0A0000}"/>
    <cellStyle name="Normal 47 2 2 3 3 2" xfId="4488" xr:uid="{00000000-0005-0000-0000-000088110000}"/>
    <cellStyle name="Normal 47 2 2 3 3 2 2" xfId="14561" xr:uid="{00000000-0005-0000-0000-0000E1380000}"/>
    <cellStyle name="Normal 47 2 2 3 3 2 2 3" xfId="29659" xr:uid="{00000000-0005-0000-0000-0000DB730000}"/>
    <cellStyle name="Normal 47 2 2 3 3 2 3" xfId="9541" xr:uid="{00000000-0005-0000-0000-000045250000}"/>
    <cellStyle name="Normal 47 2 2 3 3 2 3 3" xfId="24642" xr:uid="{00000000-0005-0000-0000-000042600000}"/>
    <cellStyle name="Normal 47 2 2 3 3 2 5" xfId="19629" xr:uid="{00000000-0005-0000-0000-0000AD4C0000}"/>
    <cellStyle name="Normal 47 2 2 3 3 3" xfId="6180" xr:uid="{00000000-0005-0000-0000-000024180000}"/>
    <cellStyle name="Normal 47 2 2 3 3 3 2" xfId="16232" xr:uid="{00000000-0005-0000-0000-0000683F0000}"/>
    <cellStyle name="Normal 47 2 2 3 3 3 3" xfId="11212" xr:uid="{00000000-0005-0000-0000-0000CC2B0000}"/>
    <cellStyle name="Normal 47 2 2 3 3 3 3 3" xfId="26313" xr:uid="{00000000-0005-0000-0000-0000C9660000}"/>
    <cellStyle name="Normal 47 2 2 3 3 3 5" xfId="21300" xr:uid="{00000000-0005-0000-0000-000034530000}"/>
    <cellStyle name="Normal 47 2 2 3 3 4" xfId="12890" xr:uid="{00000000-0005-0000-0000-00005A320000}"/>
    <cellStyle name="Normal 47 2 2 3 3 4 3" xfId="27988" xr:uid="{00000000-0005-0000-0000-0000546D0000}"/>
    <cellStyle name="Normal 47 2 2 3 3 5" xfId="7869" xr:uid="{00000000-0005-0000-0000-0000BD1E0000}"/>
    <cellStyle name="Normal 47 2 2 3 3 5 3" xfId="22971" xr:uid="{00000000-0005-0000-0000-0000BB590000}"/>
    <cellStyle name="Normal 47 2 2 3 3 7" xfId="17958" xr:uid="{00000000-0005-0000-0000-000026460000}"/>
    <cellStyle name="Normal 47 2 2 3 4" xfId="3651" xr:uid="{00000000-0005-0000-0000-0000430E0000}"/>
    <cellStyle name="Normal 47 2 2 3 4 2" xfId="13725" xr:uid="{00000000-0005-0000-0000-00009D350000}"/>
    <cellStyle name="Normal 47 2 2 3 4 2 3" xfId="28823" xr:uid="{00000000-0005-0000-0000-000097700000}"/>
    <cellStyle name="Normal 47 2 2 3 4 3" xfId="8705" xr:uid="{00000000-0005-0000-0000-000001220000}"/>
    <cellStyle name="Normal 47 2 2 3 4 3 3" xfId="23806" xr:uid="{00000000-0005-0000-0000-0000FE5C0000}"/>
    <cellStyle name="Normal 47 2 2 3 4 5" xfId="18793" xr:uid="{00000000-0005-0000-0000-000069490000}"/>
    <cellStyle name="Normal 47 2 2 3 5" xfId="5344" xr:uid="{00000000-0005-0000-0000-0000E0140000}"/>
    <cellStyle name="Normal 47 2 2 3 5 2" xfId="15396" xr:uid="{00000000-0005-0000-0000-0000243C0000}"/>
    <cellStyle name="Normal 47 2 2 3 5 2 3" xfId="30494" xr:uid="{00000000-0005-0000-0000-00001E770000}"/>
    <cellStyle name="Normal 47 2 2 3 5 3" xfId="10376" xr:uid="{00000000-0005-0000-0000-000088280000}"/>
    <cellStyle name="Normal 47 2 2 3 5 3 3" xfId="25477" xr:uid="{00000000-0005-0000-0000-000085630000}"/>
    <cellStyle name="Normal 47 2 2 3 5 5" xfId="20464" xr:uid="{00000000-0005-0000-0000-0000F04F0000}"/>
    <cellStyle name="Normal 47 2 2 3 6" xfId="12054" xr:uid="{00000000-0005-0000-0000-0000162F0000}"/>
    <cellStyle name="Normal 47 2 2 3 6 3" xfId="27152" xr:uid="{00000000-0005-0000-0000-0000106A0000}"/>
    <cellStyle name="Normal 47 2 2 3 7" xfId="7033" xr:uid="{00000000-0005-0000-0000-0000791B0000}"/>
    <cellStyle name="Normal 47 2 2 3 7 3" xfId="22135" xr:uid="{00000000-0005-0000-0000-000077560000}"/>
    <cellStyle name="Normal 47 2 2 3 9" xfId="17122" xr:uid="{00000000-0005-0000-0000-0000E2420000}"/>
    <cellStyle name="Normal 47 2 2 4" xfId="2169" xr:uid="{00000000-0005-0000-0000-000079080000}"/>
    <cellStyle name="Normal 47 2 2 4 2" xfId="3008" xr:uid="{00000000-0005-0000-0000-0000C00B0000}"/>
    <cellStyle name="Normal 47 2 2 4 2 2" xfId="4698" xr:uid="{00000000-0005-0000-0000-00005A120000}"/>
    <cellStyle name="Normal 47 2 2 4 2 2 2" xfId="14771" xr:uid="{00000000-0005-0000-0000-0000B3390000}"/>
    <cellStyle name="Normal 47 2 2 4 2 2 2 3" xfId="29869" xr:uid="{00000000-0005-0000-0000-0000AD740000}"/>
    <cellStyle name="Normal 47 2 2 4 2 2 3" xfId="9751" xr:uid="{00000000-0005-0000-0000-000017260000}"/>
    <cellStyle name="Normal 47 2 2 4 2 2 3 3" xfId="24852" xr:uid="{00000000-0005-0000-0000-000014610000}"/>
    <cellStyle name="Normal 47 2 2 4 2 2 5" xfId="19839" xr:uid="{00000000-0005-0000-0000-00007F4D0000}"/>
    <cellStyle name="Normal 47 2 2 4 2 3" xfId="6390" xr:uid="{00000000-0005-0000-0000-0000F6180000}"/>
    <cellStyle name="Normal 47 2 2 4 2 3 2" xfId="16442" xr:uid="{00000000-0005-0000-0000-00003A400000}"/>
    <cellStyle name="Normal 47 2 2 4 2 3 3" xfId="11422" xr:uid="{00000000-0005-0000-0000-00009E2C0000}"/>
    <cellStyle name="Normal 47 2 2 4 2 3 3 3" xfId="26523" xr:uid="{00000000-0005-0000-0000-00009B670000}"/>
    <cellStyle name="Normal 47 2 2 4 2 3 5" xfId="21510" xr:uid="{00000000-0005-0000-0000-000006540000}"/>
    <cellStyle name="Normal 47 2 2 4 2 4" xfId="13100" xr:uid="{00000000-0005-0000-0000-00002C330000}"/>
    <cellStyle name="Normal 47 2 2 4 2 4 3" xfId="28198" xr:uid="{00000000-0005-0000-0000-0000266E0000}"/>
    <cellStyle name="Normal 47 2 2 4 2 5" xfId="8079" xr:uid="{00000000-0005-0000-0000-00008F1F0000}"/>
    <cellStyle name="Normal 47 2 2 4 2 5 3" xfId="23181" xr:uid="{00000000-0005-0000-0000-00008D5A0000}"/>
    <cellStyle name="Normal 47 2 2 4 2 7" xfId="18168" xr:uid="{00000000-0005-0000-0000-0000F8460000}"/>
    <cellStyle name="Normal 47 2 2 4 3" xfId="3861" xr:uid="{00000000-0005-0000-0000-0000150F0000}"/>
    <cellStyle name="Normal 47 2 2 4 3 2" xfId="13935" xr:uid="{00000000-0005-0000-0000-00006F360000}"/>
    <cellStyle name="Normal 47 2 2 4 3 2 3" xfId="29033" xr:uid="{00000000-0005-0000-0000-000069710000}"/>
    <cellStyle name="Normal 47 2 2 4 3 3" xfId="8915" xr:uid="{00000000-0005-0000-0000-0000D3220000}"/>
    <cellStyle name="Normal 47 2 2 4 3 3 3" xfId="24016" xr:uid="{00000000-0005-0000-0000-0000D05D0000}"/>
    <cellStyle name="Normal 47 2 2 4 3 5" xfId="19003" xr:uid="{00000000-0005-0000-0000-00003B4A0000}"/>
    <cellStyle name="Normal 47 2 2 4 4" xfId="5554" xr:uid="{00000000-0005-0000-0000-0000B2150000}"/>
    <cellStyle name="Normal 47 2 2 4 4 2" xfId="15606" xr:uid="{00000000-0005-0000-0000-0000F63C0000}"/>
    <cellStyle name="Normal 47 2 2 4 4 2 3" xfId="30704" xr:uid="{00000000-0005-0000-0000-0000F0770000}"/>
    <cellStyle name="Normal 47 2 2 4 4 3" xfId="10586" xr:uid="{00000000-0005-0000-0000-00005A290000}"/>
    <cellStyle name="Normal 47 2 2 4 4 3 3" xfId="25687" xr:uid="{00000000-0005-0000-0000-000057640000}"/>
    <cellStyle name="Normal 47 2 2 4 4 5" xfId="20674" xr:uid="{00000000-0005-0000-0000-0000C2500000}"/>
    <cellStyle name="Normal 47 2 2 4 5" xfId="12264" xr:uid="{00000000-0005-0000-0000-0000E82F0000}"/>
    <cellStyle name="Normal 47 2 2 4 5 3" xfId="27362" xr:uid="{00000000-0005-0000-0000-0000E26A0000}"/>
    <cellStyle name="Normal 47 2 2 4 6" xfId="7243" xr:uid="{00000000-0005-0000-0000-00004B1C0000}"/>
    <cellStyle name="Normal 47 2 2 4 6 3" xfId="22345" xr:uid="{00000000-0005-0000-0000-000049570000}"/>
    <cellStyle name="Normal 47 2 2 4 8" xfId="17332" xr:uid="{00000000-0005-0000-0000-0000B4430000}"/>
    <cellStyle name="Normal 47 2 2 5" xfId="2590" xr:uid="{00000000-0005-0000-0000-00001E0A0000}"/>
    <cellStyle name="Normal 47 2 2 5 2" xfId="4280" xr:uid="{00000000-0005-0000-0000-0000B8100000}"/>
    <cellStyle name="Normal 47 2 2 5 2 2" xfId="14353" xr:uid="{00000000-0005-0000-0000-000011380000}"/>
    <cellStyle name="Normal 47 2 2 5 2 2 3" xfId="29451" xr:uid="{00000000-0005-0000-0000-00000B730000}"/>
    <cellStyle name="Normal 47 2 2 5 2 3" xfId="9333" xr:uid="{00000000-0005-0000-0000-000075240000}"/>
    <cellStyle name="Normal 47 2 2 5 2 3 3" xfId="24434" xr:uid="{00000000-0005-0000-0000-0000725F0000}"/>
    <cellStyle name="Normal 47 2 2 5 2 5" xfId="19421" xr:uid="{00000000-0005-0000-0000-0000DD4B0000}"/>
    <cellStyle name="Normal 47 2 2 5 3" xfId="5972" xr:uid="{00000000-0005-0000-0000-000054170000}"/>
    <cellStyle name="Normal 47 2 2 5 3 2" xfId="16024" xr:uid="{00000000-0005-0000-0000-0000983E0000}"/>
    <cellStyle name="Normal 47 2 2 5 3 3" xfId="11004" xr:uid="{00000000-0005-0000-0000-0000FC2A0000}"/>
    <cellStyle name="Normal 47 2 2 5 3 3 3" xfId="26105" xr:uid="{00000000-0005-0000-0000-0000F9650000}"/>
    <cellStyle name="Normal 47 2 2 5 3 5" xfId="21092" xr:uid="{00000000-0005-0000-0000-000064520000}"/>
    <cellStyle name="Normal 47 2 2 5 4" xfId="12682" xr:uid="{00000000-0005-0000-0000-00008A310000}"/>
    <cellStyle name="Normal 47 2 2 5 4 3" xfId="27780" xr:uid="{00000000-0005-0000-0000-0000846C0000}"/>
    <cellStyle name="Normal 47 2 2 5 5" xfId="7661" xr:uid="{00000000-0005-0000-0000-0000ED1D0000}"/>
    <cellStyle name="Normal 47 2 2 5 5 3" xfId="22763" xr:uid="{00000000-0005-0000-0000-0000EB580000}"/>
    <cellStyle name="Normal 47 2 2 5 7" xfId="17750" xr:uid="{00000000-0005-0000-0000-000056450000}"/>
    <cellStyle name="Normal 47 2 2 6" xfId="3443" xr:uid="{00000000-0005-0000-0000-0000730D0000}"/>
    <cellStyle name="Normal 47 2 2 6 2" xfId="13517" xr:uid="{00000000-0005-0000-0000-0000CD340000}"/>
    <cellStyle name="Normal 47 2 2 6 2 3" xfId="28615" xr:uid="{00000000-0005-0000-0000-0000C76F0000}"/>
    <cellStyle name="Normal 47 2 2 6 3" xfId="8497" xr:uid="{00000000-0005-0000-0000-000031210000}"/>
    <cellStyle name="Normal 47 2 2 6 3 3" xfId="23598" xr:uid="{00000000-0005-0000-0000-00002E5C0000}"/>
    <cellStyle name="Normal 47 2 2 6 5" xfId="18585" xr:uid="{00000000-0005-0000-0000-000099480000}"/>
    <cellStyle name="Normal 47 2 2 7" xfId="5136" xr:uid="{00000000-0005-0000-0000-000010140000}"/>
    <cellStyle name="Normal 47 2 2 7 2" xfId="15188" xr:uid="{00000000-0005-0000-0000-0000543B0000}"/>
    <cellStyle name="Normal 47 2 2 7 2 3" xfId="30286" xr:uid="{00000000-0005-0000-0000-00004E760000}"/>
    <cellStyle name="Normal 47 2 2 7 3" xfId="10168" xr:uid="{00000000-0005-0000-0000-0000B8270000}"/>
    <cellStyle name="Normal 47 2 2 7 3 3" xfId="25269" xr:uid="{00000000-0005-0000-0000-0000B5620000}"/>
    <cellStyle name="Normal 47 2 2 7 5" xfId="20256" xr:uid="{00000000-0005-0000-0000-0000204F0000}"/>
    <cellStyle name="Normal 47 2 2 8" xfId="11846" xr:uid="{00000000-0005-0000-0000-0000462E0000}"/>
    <cellStyle name="Normal 47 2 2 8 3" xfId="26944" xr:uid="{00000000-0005-0000-0000-000040690000}"/>
    <cellStyle name="Normal 47 2 2 9" xfId="6825" xr:uid="{00000000-0005-0000-0000-0000A91A0000}"/>
    <cellStyle name="Normal 47 2 2 9 3" xfId="21927" xr:uid="{00000000-0005-0000-0000-0000A7550000}"/>
    <cellStyle name="Normal 47 2 3" xfId="1789" xr:uid="{00000000-0005-0000-0000-0000FD060000}"/>
    <cellStyle name="Normal 47 2 3 10" xfId="16966" xr:uid="{00000000-0005-0000-0000-000046420000}"/>
    <cellStyle name="Normal 47 2 3 2" xfId="2008" xr:uid="{00000000-0005-0000-0000-0000D8070000}"/>
    <cellStyle name="Normal 47 2 3 2 2" xfId="2429" xr:uid="{00000000-0005-0000-0000-00007D090000}"/>
    <cellStyle name="Normal 47 2 3 2 2 2" xfId="3268" xr:uid="{00000000-0005-0000-0000-0000C40C0000}"/>
    <cellStyle name="Normal 47 2 3 2 2 2 2" xfId="4958" xr:uid="{00000000-0005-0000-0000-00005E130000}"/>
    <cellStyle name="Normal 47 2 3 2 2 2 2 2" xfId="15031" xr:uid="{00000000-0005-0000-0000-0000B73A0000}"/>
    <cellStyle name="Normal 47 2 3 2 2 2 2 2 3" xfId="30129" xr:uid="{00000000-0005-0000-0000-0000B1750000}"/>
    <cellStyle name="Normal 47 2 3 2 2 2 2 3" xfId="10011" xr:uid="{00000000-0005-0000-0000-00001B270000}"/>
    <cellStyle name="Normal 47 2 3 2 2 2 2 3 3" xfId="25112" xr:uid="{00000000-0005-0000-0000-000018620000}"/>
    <cellStyle name="Normal 47 2 3 2 2 2 2 5" xfId="20099" xr:uid="{00000000-0005-0000-0000-0000834E0000}"/>
    <cellStyle name="Normal 47 2 3 2 2 2 3" xfId="6650" xr:uid="{00000000-0005-0000-0000-0000FA190000}"/>
    <cellStyle name="Normal 47 2 3 2 2 2 3 2" xfId="16702" xr:uid="{00000000-0005-0000-0000-00003E410000}"/>
    <cellStyle name="Normal 47 2 3 2 2 2 3 3" xfId="11682" xr:uid="{00000000-0005-0000-0000-0000A22D0000}"/>
    <cellStyle name="Normal 47 2 3 2 2 2 3 3 3" xfId="26783" xr:uid="{00000000-0005-0000-0000-00009F680000}"/>
    <cellStyle name="Normal 47 2 3 2 2 2 3 5" xfId="21770" xr:uid="{00000000-0005-0000-0000-00000A550000}"/>
    <cellStyle name="Normal 47 2 3 2 2 2 4" xfId="13360" xr:uid="{00000000-0005-0000-0000-000030340000}"/>
    <cellStyle name="Normal 47 2 3 2 2 2 4 3" xfId="28458" xr:uid="{00000000-0005-0000-0000-00002A6F0000}"/>
    <cellStyle name="Normal 47 2 3 2 2 2 5" xfId="8339" xr:uid="{00000000-0005-0000-0000-000093200000}"/>
    <cellStyle name="Normal 47 2 3 2 2 2 5 3" xfId="23441" xr:uid="{00000000-0005-0000-0000-0000915B0000}"/>
    <cellStyle name="Normal 47 2 3 2 2 2 7" xfId="18428" xr:uid="{00000000-0005-0000-0000-0000FC470000}"/>
    <cellStyle name="Normal 47 2 3 2 2 3" xfId="4121" xr:uid="{00000000-0005-0000-0000-000019100000}"/>
    <cellStyle name="Normal 47 2 3 2 2 3 2" xfId="14195" xr:uid="{00000000-0005-0000-0000-000073370000}"/>
    <cellStyle name="Normal 47 2 3 2 2 3 2 3" xfId="29293" xr:uid="{00000000-0005-0000-0000-00006D720000}"/>
    <cellStyle name="Normal 47 2 3 2 2 3 3" xfId="9175" xr:uid="{00000000-0005-0000-0000-0000D7230000}"/>
    <cellStyle name="Normal 47 2 3 2 2 3 3 3" xfId="24276" xr:uid="{00000000-0005-0000-0000-0000D45E0000}"/>
    <cellStyle name="Normal 47 2 3 2 2 3 5" xfId="19263" xr:uid="{00000000-0005-0000-0000-00003F4B0000}"/>
    <cellStyle name="Normal 47 2 3 2 2 4" xfId="5814" xr:uid="{00000000-0005-0000-0000-0000B6160000}"/>
    <cellStyle name="Normal 47 2 3 2 2 4 2" xfId="15866" xr:uid="{00000000-0005-0000-0000-0000FA3D0000}"/>
    <cellStyle name="Normal 47 2 3 2 2 4 3" xfId="10846" xr:uid="{00000000-0005-0000-0000-00005E2A0000}"/>
    <cellStyle name="Normal 47 2 3 2 2 4 3 3" xfId="25947" xr:uid="{00000000-0005-0000-0000-00005B650000}"/>
    <cellStyle name="Normal 47 2 3 2 2 4 5" xfId="20934" xr:uid="{00000000-0005-0000-0000-0000C6510000}"/>
    <cellStyle name="Normal 47 2 3 2 2 5" xfId="12524" xr:uid="{00000000-0005-0000-0000-0000EC300000}"/>
    <cellStyle name="Normal 47 2 3 2 2 5 3" xfId="27622" xr:uid="{00000000-0005-0000-0000-0000E66B0000}"/>
    <cellStyle name="Normal 47 2 3 2 2 6" xfId="7503" xr:uid="{00000000-0005-0000-0000-00004F1D0000}"/>
    <cellStyle name="Normal 47 2 3 2 2 6 3" xfId="22605" xr:uid="{00000000-0005-0000-0000-00004D580000}"/>
    <cellStyle name="Normal 47 2 3 2 2 8" xfId="17592" xr:uid="{00000000-0005-0000-0000-0000B8440000}"/>
    <cellStyle name="Normal 47 2 3 2 3" xfId="2850" xr:uid="{00000000-0005-0000-0000-0000220B0000}"/>
    <cellStyle name="Normal 47 2 3 2 3 2" xfId="4540" xr:uid="{00000000-0005-0000-0000-0000BC110000}"/>
    <cellStyle name="Normal 47 2 3 2 3 2 2" xfId="14613" xr:uid="{00000000-0005-0000-0000-000015390000}"/>
    <cellStyle name="Normal 47 2 3 2 3 2 2 3" xfId="29711" xr:uid="{00000000-0005-0000-0000-00000F740000}"/>
    <cellStyle name="Normal 47 2 3 2 3 2 3" xfId="9593" xr:uid="{00000000-0005-0000-0000-000079250000}"/>
    <cellStyle name="Normal 47 2 3 2 3 2 3 3" xfId="24694" xr:uid="{00000000-0005-0000-0000-000076600000}"/>
    <cellStyle name="Normal 47 2 3 2 3 2 5" xfId="19681" xr:uid="{00000000-0005-0000-0000-0000E14C0000}"/>
    <cellStyle name="Normal 47 2 3 2 3 3" xfId="6232" xr:uid="{00000000-0005-0000-0000-000058180000}"/>
    <cellStyle name="Normal 47 2 3 2 3 3 2" xfId="16284" xr:uid="{00000000-0005-0000-0000-00009C3F0000}"/>
    <cellStyle name="Normal 47 2 3 2 3 3 3" xfId="11264" xr:uid="{00000000-0005-0000-0000-0000002C0000}"/>
    <cellStyle name="Normal 47 2 3 2 3 3 3 3" xfId="26365" xr:uid="{00000000-0005-0000-0000-0000FD660000}"/>
    <cellStyle name="Normal 47 2 3 2 3 3 5" xfId="21352" xr:uid="{00000000-0005-0000-0000-000068530000}"/>
    <cellStyle name="Normal 47 2 3 2 3 4" xfId="12942" xr:uid="{00000000-0005-0000-0000-00008E320000}"/>
    <cellStyle name="Normal 47 2 3 2 3 4 3" xfId="28040" xr:uid="{00000000-0005-0000-0000-0000886D0000}"/>
    <cellStyle name="Normal 47 2 3 2 3 5" xfId="7921" xr:uid="{00000000-0005-0000-0000-0000F11E0000}"/>
    <cellStyle name="Normal 47 2 3 2 3 5 3" xfId="23023" xr:uid="{00000000-0005-0000-0000-0000EF590000}"/>
    <cellStyle name="Normal 47 2 3 2 3 7" xfId="18010" xr:uid="{00000000-0005-0000-0000-00005A460000}"/>
    <cellStyle name="Normal 47 2 3 2 4" xfId="3703" xr:uid="{00000000-0005-0000-0000-0000770E0000}"/>
    <cellStyle name="Normal 47 2 3 2 4 2" xfId="13777" xr:uid="{00000000-0005-0000-0000-0000D1350000}"/>
    <cellStyle name="Normal 47 2 3 2 4 2 3" xfId="28875" xr:uid="{00000000-0005-0000-0000-0000CB700000}"/>
    <cellStyle name="Normal 47 2 3 2 4 3" xfId="8757" xr:uid="{00000000-0005-0000-0000-000035220000}"/>
    <cellStyle name="Normal 47 2 3 2 4 3 3" xfId="23858" xr:uid="{00000000-0005-0000-0000-0000325D0000}"/>
    <cellStyle name="Normal 47 2 3 2 4 5" xfId="18845" xr:uid="{00000000-0005-0000-0000-00009D490000}"/>
    <cellStyle name="Normal 47 2 3 2 5" xfId="5396" xr:uid="{00000000-0005-0000-0000-000014150000}"/>
    <cellStyle name="Normal 47 2 3 2 5 2" xfId="15448" xr:uid="{00000000-0005-0000-0000-0000583C0000}"/>
    <cellStyle name="Normal 47 2 3 2 5 2 3" xfId="30546" xr:uid="{00000000-0005-0000-0000-000052770000}"/>
    <cellStyle name="Normal 47 2 3 2 5 3" xfId="10428" xr:uid="{00000000-0005-0000-0000-0000BC280000}"/>
    <cellStyle name="Normal 47 2 3 2 5 3 3" xfId="25529" xr:uid="{00000000-0005-0000-0000-0000B9630000}"/>
    <cellStyle name="Normal 47 2 3 2 5 5" xfId="20516" xr:uid="{00000000-0005-0000-0000-000024500000}"/>
    <cellStyle name="Normal 47 2 3 2 6" xfId="12106" xr:uid="{00000000-0005-0000-0000-00004A2F0000}"/>
    <cellStyle name="Normal 47 2 3 2 6 3" xfId="27204" xr:uid="{00000000-0005-0000-0000-0000446A0000}"/>
    <cellStyle name="Normal 47 2 3 2 7" xfId="7085" xr:uid="{00000000-0005-0000-0000-0000AD1B0000}"/>
    <cellStyle name="Normal 47 2 3 2 7 3" xfId="22187" xr:uid="{00000000-0005-0000-0000-0000AB560000}"/>
    <cellStyle name="Normal 47 2 3 2 9" xfId="17174" xr:uid="{00000000-0005-0000-0000-000016430000}"/>
    <cellStyle name="Normal 47 2 3 3" xfId="2221" xr:uid="{00000000-0005-0000-0000-0000AD080000}"/>
    <cellStyle name="Normal 47 2 3 3 2" xfId="3060" xr:uid="{00000000-0005-0000-0000-0000F40B0000}"/>
    <cellStyle name="Normal 47 2 3 3 2 2" xfId="4750" xr:uid="{00000000-0005-0000-0000-00008E120000}"/>
    <cellStyle name="Normal 47 2 3 3 2 2 2" xfId="14823" xr:uid="{00000000-0005-0000-0000-0000E7390000}"/>
    <cellStyle name="Normal 47 2 3 3 2 2 2 3" xfId="29921" xr:uid="{00000000-0005-0000-0000-0000E1740000}"/>
    <cellStyle name="Normal 47 2 3 3 2 2 3" xfId="9803" xr:uid="{00000000-0005-0000-0000-00004B260000}"/>
    <cellStyle name="Normal 47 2 3 3 2 2 3 3" xfId="24904" xr:uid="{00000000-0005-0000-0000-000048610000}"/>
    <cellStyle name="Normal 47 2 3 3 2 2 5" xfId="19891" xr:uid="{00000000-0005-0000-0000-0000B34D0000}"/>
    <cellStyle name="Normal 47 2 3 3 2 3" xfId="6442" xr:uid="{00000000-0005-0000-0000-00002A190000}"/>
    <cellStyle name="Normal 47 2 3 3 2 3 2" xfId="16494" xr:uid="{00000000-0005-0000-0000-00006E400000}"/>
    <cellStyle name="Normal 47 2 3 3 2 3 3" xfId="11474" xr:uid="{00000000-0005-0000-0000-0000D22C0000}"/>
    <cellStyle name="Normal 47 2 3 3 2 3 3 3" xfId="26575" xr:uid="{00000000-0005-0000-0000-0000CF670000}"/>
    <cellStyle name="Normal 47 2 3 3 2 3 5" xfId="21562" xr:uid="{00000000-0005-0000-0000-00003A540000}"/>
    <cellStyle name="Normal 47 2 3 3 2 4" xfId="13152" xr:uid="{00000000-0005-0000-0000-000060330000}"/>
    <cellStyle name="Normal 47 2 3 3 2 4 3" xfId="28250" xr:uid="{00000000-0005-0000-0000-00005A6E0000}"/>
    <cellStyle name="Normal 47 2 3 3 2 5" xfId="8131" xr:uid="{00000000-0005-0000-0000-0000C31F0000}"/>
    <cellStyle name="Normal 47 2 3 3 2 5 3" xfId="23233" xr:uid="{00000000-0005-0000-0000-0000C15A0000}"/>
    <cellStyle name="Normal 47 2 3 3 2 7" xfId="18220" xr:uid="{00000000-0005-0000-0000-00002C470000}"/>
    <cellStyle name="Normal 47 2 3 3 3" xfId="3913" xr:uid="{00000000-0005-0000-0000-0000490F0000}"/>
    <cellStyle name="Normal 47 2 3 3 3 2" xfId="13987" xr:uid="{00000000-0005-0000-0000-0000A3360000}"/>
    <cellStyle name="Normal 47 2 3 3 3 2 3" xfId="29085" xr:uid="{00000000-0005-0000-0000-00009D710000}"/>
    <cellStyle name="Normal 47 2 3 3 3 3" xfId="8967" xr:uid="{00000000-0005-0000-0000-000007230000}"/>
    <cellStyle name="Normal 47 2 3 3 3 3 3" xfId="24068" xr:uid="{00000000-0005-0000-0000-0000045E0000}"/>
    <cellStyle name="Normal 47 2 3 3 3 5" xfId="19055" xr:uid="{00000000-0005-0000-0000-00006F4A0000}"/>
    <cellStyle name="Normal 47 2 3 3 4" xfId="5606" xr:uid="{00000000-0005-0000-0000-0000E6150000}"/>
    <cellStyle name="Normal 47 2 3 3 4 2" xfId="15658" xr:uid="{00000000-0005-0000-0000-00002A3D0000}"/>
    <cellStyle name="Normal 47 2 3 3 4 2 3" xfId="30756" xr:uid="{00000000-0005-0000-0000-000024780000}"/>
    <cellStyle name="Normal 47 2 3 3 4 3" xfId="10638" xr:uid="{00000000-0005-0000-0000-00008E290000}"/>
    <cellStyle name="Normal 47 2 3 3 4 3 3" xfId="25739" xr:uid="{00000000-0005-0000-0000-00008B640000}"/>
    <cellStyle name="Normal 47 2 3 3 4 5" xfId="20726" xr:uid="{00000000-0005-0000-0000-0000F6500000}"/>
    <cellStyle name="Normal 47 2 3 3 5" xfId="12316" xr:uid="{00000000-0005-0000-0000-00001C300000}"/>
    <cellStyle name="Normal 47 2 3 3 5 3" xfId="27414" xr:uid="{00000000-0005-0000-0000-0000166B0000}"/>
    <cellStyle name="Normal 47 2 3 3 6" xfId="7295" xr:uid="{00000000-0005-0000-0000-00007F1C0000}"/>
    <cellStyle name="Normal 47 2 3 3 6 3" xfId="22397" xr:uid="{00000000-0005-0000-0000-00007D570000}"/>
    <cellStyle name="Normal 47 2 3 3 8" xfId="17384" xr:uid="{00000000-0005-0000-0000-0000E8430000}"/>
    <cellStyle name="Normal 47 2 3 4" xfId="2642" xr:uid="{00000000-0005-0000-0000-0000520A0000}"/>
    <cellStyle name="Normal 47 2 3 4 2" xfId="4332" xr:uid="{00000000-0005-0000-0000-0000EC100000}"/>
    <cellStyle name="Normal 47 2 3 4 2 2" xfId="14405" xr:uid="{00000000-0005-0000-0000-000045380000}"/>
    <cellStyle name="Normal 47 2 3 4 2 2 3" xfId="29503" xr:uid="{00000000-0005-0000-0000-00003F730000}"/>
    <cellStyle name="Normal 47 2 3 4 2 3" xfId="9385" xr:uid="{00000000-0005-0000-0000-0000A9240000}"/>
    <cellStyle name="Normal 47 2 3 4 2 3 3" xfId="24486" xr:uid="{00000000-0005-0000-0000-0000A65F0000}"/>
    <cellStyle name="Normal 47 2 3 4 2 5" xfId="19473" xr:uid="{00000000-0005-0000-0000-0000114C0000}"/>
    <cellStyle name="Normal 47 2 3 4 3" xfId="6024" xr:uid="{00000000-0005-0000-0000-000088170000}"/>
    <cellStyle name="Normal 47 2 3 4 3 2" xfId="16076" xr:uid="{00000000-0005-0000-0000-0000CC3E0000}"/>
    <cellStyle name="Normal 47 2 3 4 3 3" xfId="11056" xr:uid="{00000000-0005-0000-0000-0000302B0000}"/>
    <cellStyle name="Normal 47 2 3 4 3 3 3" xfId="26157" xr:uid="{00000000-0005-0000-0000-00002D660000}"/>
    <cellStyle name="Normal 47 2 3 4 3 5" xfId="21144" xr:uid="{00000000-0005-0000-0000-000098520000}"/>
    <cellStyle name="Normal 47 2 3 4 4" xfId="12734" xr:uid="{00000000-0005-0000-0000-0000BE310000}"/>
    <cellStyle name="Normal 47 2 3 4 4 3" xfId="27832" xr:uid="{00000000-0005-0000-0000-0000B86C0000}"/>
    <cellStyle name="Normal 47 2 3 4 5" xfId="7713" xr:uid="{00000000-0005-0000-0000-0000211E0000}"/>
    <cellStyle name="Normal 47 2 3 4 5 3" xfId="22815" xr:uid="{00000000-0005-0000-0000-00001F590000}"/>
    <cellStyle name="Normal 47 2 3 4 7" xfId="17802" xr:uid="{00000000-0005-0000-0000-00008A450000}"/>
    <cellStyle name="Normal 47 2 3 5" xfId="3495" xr:uid="{00000000-0005-0000-0000-0000A70D0000}"/>
    <cellStyle name="Normal 47 2 3 5 2" xfId="13569" xr:uid="{00000000-0005-0000-0000-000001350000}"/>
    <cellStyle name="Normal 47 2 3 5 2 3" xfId="28667" xr:uid="{00000000-0005-0000-0000-0000FB6F0000}"/>
    <cellStyle name="Normal 47 2 3 5 3" xfId="8549" xr:uid="{00000000-0005-0000-0000-000065210000}"/>
    <cellStyle name="Normal 47 2 3 5 3 3" xfId="23650" xr:uid="{00000000-0005-0000-0000-0000625C0000}"/>
    <cellStyle name="Normal 47 2 3 5 5" xfId="18637" xr:uid="{00000000-0005-0000-0000-0000CD480000}"/>
    <cellStyle name="Normal 47 2 3 6" xfId="5188" xr:uid="{00000000-0005-0000-0000-000044140000}"/>
    <cellStyle name="Normal 47 2 3 6 2" xfId="15240" xr:uid="{00000000-0005-0000-0000-0000883B0000}"/>
    <cellStyle name="Normal 47 2 3 6 2 3" xfId="30338" xr:uid="{00000000-0005-0000-0000-000082760000}"/>
    <cellStyle name="Normal 47 2 3 6 3" xfId="10220" xr:uid="{00000000-0005-0000-0000-0000EC270000}"/>
    <cellStyle name="Normal 47 2 3 6 3 3" xfId="25321" xr:uid="{00000000-0005-0000-0000-0000E9620000}"/>
    <cellStyle name="Normal 47 2 3 6 5" xfId="20308" xr:uid="{00000000-0005-0000-0000-0000544F0000}"/>
    <cellStyle name="Normal 47 2 3 7" xfId="11898" xr:uid="{00000000-0005-0000-0000-00007A2E0000}"/>
    <cellStyle name="Normal 47 2 3 7 3" xfId="26996" xr:uid="{00000000-0005-0000-0000-000074690000}"/>
    <cellStyle name="Normal 47 2 3 8" xfId="6877" xr:uid="{00000000-0005-0000-0000-0000DD1A0000}"/>
    <cellStyle name="Normal 47 2 3 8 3" xfId="21979" xr:uid="{00000000-0005-0000-0000-0000DB550000}"/>
    <cellStyle name="Normal 47 2 4" xfId="1902" xr:uid="{00000000-0005-0000-0000-00006E070000}"/>
    <cellStyle name="Normal 47 2 4 2" xfId="2325" xr:uid="{00000000-0005-0000-0000-000015090000}"/>
    <cellStyle name="Normal 47 2 4 2 2" xfId="3164" xr:uid="{00000000-0005-0000-0000-00005C0C0000}"/>
    <cellStyle name="Normal 47 2 4 2 2 2" xfId="4854" xr:uid="{00000000-0005-0000-0000-0000F6120000}"/>
    <cellStyle name="Normal 47 2 4 2 2 2 2" xfId="14927" xr:uid="{00000000-0005-0000-0000-00004F3A0000}"/>
    <cellStyle name="Normal 47 2 4 2 2 2 2 3" xfId="30025" xr:uid="{00000000-0005-0000-0000-000049750000}"/>
    <cellStyle name="Normal 47 2 4 2 2 2 3" xfId="9907" xr:uid="{00000000-0005-0000-0000-0000B3260000}"/>
    <cellStyle name="Normal 47 2 4 2 2 2 3 3" xfId="25008" xr:uid="{00000000-0005-0000-0000-0000B0610000}"/>
    <cellStyle name="Normal 47 2 4 2 2 2 5" xfId="19995" xr:uid="{00000000-0005-0000-0000-00001B4E0000}"/>
    <cellStyle name="Normal 47 2 4 2 2 3" xfId="6546" xr:uid="{00000000-0005-0000-0000-000092190000}"/>
    <cellStyle name="Normal 47 2 4 2 2 3 2" xfId="16598" xr:uid="{00000000-0005-0000-0000-0000D6400000}"/>
    <cellStyle name="Normal 47 2 4 2 2 3 3" xfId="11578" xr:uid="{00000000-0005-0000-0000-00003A2D0000}"/>
    <cellStyle name="Normal 47 2 4 2 2 3 3 3" xfId="26679" xr:uid="{00000000-0005-0000-0000-000037680000}"/>
    <cellStyle name="Normal 47 2 4 2 2 3 5" xfId="21666" xr:uid="{00000000-0005-0000-0000-0000A2540000}"/>
    <cellStyle name="Normal 47 2 4 2 2 4" xfId="13256" xr:uid="{00000000-0005-0000-0000-0000C8330000}"/>
    <cellStyle name="Normal 47 2 4 2 2 4 3" xfId="28354" xr:uid="{00000000-0005-0000-0000-0000C26E0000}"/>
    <cellStyle name="Normal 47 2 4 2 2 5" xfId="8235" xr:uid="{00000000-0005-0000-0000-00002B200000}"/>
    <cellStyle name="Normal 47 2 4 2 2 5 3" xfId="23337" xr:uid="{00000000-0005-0000-0000-0000295B0000}"/>
    <cellStyle name="Normal 47 2 4 2 2 7" xfId="18324" xr:uid="{00000000-0005-0000-0000-000094470000}"/>
    <cellStyle name="Normal 47 2 4 2 3" xfId="4017" xr:uid="{00000000-0005-0000-0000-0000B10F0000}"/>
    <cellStyle name="Normal 47 2 4 2 3 2" xfId="14091" xr:uid="{00000000-0005-0000-0000-00000B370000}"/>
    <cellStyle name="Normal 47 2 4 2 3 2 3" xfId="29189" xr:uid="{00000000-0005-0000-0000-000005720000}"/>
    <cellStyle name="Normal 47 2 4 2 3 3" xfId="9071" xr:uid="{00000000-0005-0000-0000-00006F230000}"/>
    <cellStyle name="Normal 47 2 4 2 3 3 3" xfId="24172" xr:uid="{00000000-0005-0000-0000-00006C5E0000}"/>
    <cellStyle name="Normal 47 2 4 2 3 5" xfId="19159" xr:uid="{00000000-0005-0000-0000-0000D74A0000}"/>
    <cellStyle name="Normal 47 2 4 2 4" xfId="5710" xr:uid="{00000000-0005-0000-0000-00004E160000}"/>
    <cellStyle name="Normal 47 2 4 2 4 2" xfId="15762" xr:uid="{00000000-0005-0000-0000-0000923D0000}"/>
    <cellStyle name="Normal 47 2 4 2 4 2 3" xfId="30860" xr:uid="{00000000-0005-0000-0000-00008C780000}"/>
    <cellStyle name="Normal 47 2 4 2 4 3" xfId="10742" xr:uid="{00000000-0005-0000-0000-0000F6290000}"/>
    <cellStyle name="Normal 47 2 4 2 4 3 3" xfId="25843" xr:uid="{00000000-0005-0000-0000-0000F3640000}"/>
    <cellStyle name="Normal 47 2 4 2 4 5" xfId="20830" xr:uid="{00000000-0005-0000-0000-00005E510000}"/>
    <cellStyle name="Normal 47 2 4 2 5" xfId="12420" xr:uid="{00000000-0005-0000-0000-000084300000}"/>
    <cellStyle name="Normal 47 2 4 2 5 3" xfId="27518" xr:uid="{00000000-0005-0000-0000-00007E6B0000}"/>
    <cellStyle name="Normal 47 2 4 2 6" xfId="7399" xr:uid="{00000000-0005-0000-0000-0000E71C0000}"/>
    <cellStyle name="Normal 47 2 4 2 6 3" xfId="22501" xr:uid="{00000000-0005-0000-0000-0000E5570000}"/>
    <cellStyle name="Normal 47 2 4 2 8" xfId="17488" xr:uid="{00000000-0005-0000-0000-000050440000}"/>
    <cellStyle name="Normal 47 2 4 3" xfId="2746" xr:uid="{00000000-0005-0000-0000-0000BA0A0000}"/>
    <cellStyle name="Normal 47 2 4 3 2" xfId="4436" xr:uid="{00000000-0005-0000-0000-000054110000}"/>
    <cellStyle name="Normal 47 2 4 3 2 2" xfId="14509" xr:uid="{00000000-0005-0000-0000-0000AD380000}"/>
    <cellStyle name="Normal 47 2 4 3 2 2 3" xfId="29607" xr:uid="{00000000-0005-0000-0000-0000A7730000}"/>
    <cellStyle name="Normal 47 2 4 3 2 3" xfId="9489" xr:uid="{00000000-0005-0000-0000-000011250000}"/>
    <cellStyle name="Normal 47 2 4 3 2 3 3" xfId="24590" xr:uid="{00000000-0005-0000-0000-00000E600000}"/>
    <cellStyle name="Normal 47 2 4 3 2 5" xfId="19577" xr:uid="{00000000-0005-0000-0000-0000794C0000}"/>
    <cellStyle name="Normal 47 2 4 3 3" xfId="6128" xr:uid="{00000000-0005-0000-0000-0000F0170000}"/>
    <cellStyle name="Normal 47 2 4 3 3 2" xfId="16180" xr:uid="{00000000-0005-0000-0000-0000343F0000}"/>
    <cellStyle name="Normal 47 2 4 3 3 3" xfId="11160" xr:uid="{00000000-0005-0000-0000-0000982B0000}"/>
    <cellStyle name="Normal 47 2 4 3 3 3 3" xfId="26261" xr:uid="{00000000-0005-0000-0000-000095660000}"/>
    <cellStyle name="Normal 47 2 4 3 3 5" xfId="21248" xr:uid="{00000000-0005-0000-0000-000000530000}"/>
    <cellStyle name="Normal 47 2 4 3 4" xfId="12838" xr:uid="{00000000-0005-0000-0000-000026320000}"/>
    <cellStyle name="Normal 47 2 4 3 4 3" xfId="27936" xr:uid="{00000000-0005-0000-0000-0000206D0000}"/>
    <cellStyle name="Normal 47 2 4 3 5" xfId="7817" xr:uid="{00000000-0005-0000-0000-0000891E0000}"/>
    <cellStyle name="Normal 47 2 4 3 5 3" xfId="22919" xr:uid="{00000000-0005-0000-0000-000087590000}"/>
    <cellStyle name="Normal 47 2 4 3 7" xfId="17906" xr:uid="{00000000-0005-0000-0000-0000F2450000}"/>
    <cellStyle name="Normal 47 2 4 4" xfId="3599" xr:uid="{00000000-0005-0000-0000-00000F0E0000}"/>
    <cellStyle name="Normal 47 2 4 4 2" xfId="13673" xr:uid="{00000000-0005-0000-0000-000069350000}"/>
    <cellStyle name="Normal 47 2 4 4 2 3" xfId="28771" xr:uid="{00000000-0005-0000-0000-000063700000}"/>
    <cellStyle name="Normal 47 2 4 4 3" xfId="8653" xr:uid="{00000000-0005-0000-0000-0000CD210000}"/>
    <cellStyle name="Normal 47 2 4 4 3 3" xfId="23754" xr:uid="{00000000-0005-0000-0000-0000CA5C0000}"/>
    <cellStyle name="Normal 47 2 4 4 5" xfId="18741" xr:uid="{00000000-0005-0000-0000-000035490000}"/>
    <cellStyle name="Normal 47 2 4 5" xfId="5292" xr:uid="{00000000-0005-0000-0000-0000AC140000}"/>
    <cellStyle name="Normal 47 2 4 5 2" xfId="15344" xr:uid="{00000000-0005-0000-0000-0000F03B0000}"/>
    <cellStyle name="Normal 47 2 4 5 2 3" xfId="30442" xr:uid="{00000000-0005-0000-0000-0000EA760000}"/>
    <cellStyle name="Normal 47 2 4 5 3" xfId="10324" xr:uid="{00000000-0005-0000-0000-000054280000}"/>
    <cellStyle name="Normal 47 2 4 5 3 3" xfId="25425" xr:uid="{00000000-0005-0000-0000-000051630000}"/>
    <cellStyle name="Normal 47 2 4 5 5" xfId="20412" xr:uid="{00000000-0005-0000-0000-0000BC4F0000}"/>
    <cellStyle name="Normal 47 2 4 6" xfId="12002" xr:uid="{00000000-0005-0000-0000-0000E22E0000}"/>
    <cellStyle name="Normal 47 2 4 6 3" xfId="27100" xr:uid="{00000000-0005-0000-0000-0000DC690000}"/>
    <cellStyle name="Normal 47 2 4 7" xfId="6981" xr:uid="{00000000-0005-0000-0000-0000451B0000}"/>
    <cellStyle name="Normal 47 2 4 7 3" xfId="22083" xr:uid="{00000000-0005-0000-0000-000043560000}"/>
    <cellStyle name="Normal 47 2 4 9" xfId="17070" xr:uid="{00000000-0005-0000-0000-0000AE420000}"/>
    <cellStyle name="Normal 47 2 5" xfId="2115" xr:uid="{00000000-0005-0000-0000-000043080000}"/>
    <cellStyle name="Normal 47 2 5 2" xfId="2956" xr:uid="{00000000-0005-0000-0000-00008C0B0000}"/>
    <cellStyle name="Normal 47 2 5 2 2" xfId="4646" xr:uid="{00000000-0005-0000-0000-000026120000}"/>
    <cellStyle name="Normal 47 2 5 2 2 2" xfId="14719" xr:uid="{00000000-0005-0000-0000-00007F390000}"/>
    <cellStyle name="Normal 47 2 5 2 2 2 3" xfId="29817" xr:uid="{00000000-0005-0000-0000-000079740000}"/>
    <cellStyle name="Normal 47 2 5 2 2 3" xfId="9699" xr:uid="{00000000-0005-0000-0000-0000E3250000}"/>
    <cellStyle name="Normal 47 2 5 2 2 3 3" xfId="24800" xr:uid="{00000000-0005-0000-0000-0000E0600000}"/>
    <cellStyle name="Normal 47 2 5 2 2 5" xfId="19787" xr:uid="{00000000-0005-0000-0000-00004B4D0000}"/>
    <cellStyle name="Normal 47 2 5 2 3" xfId="6338" xr:uid="{00000000-0005-0000-0000-0000C2180000}"/>
    <cellStyle name="Normal 47 2 5 2 3 2" xfId="16390" xr:uid="{00000000-0005-0000-0000-000006400000}"/>
    <cellStyle name="Normal 47 2 5 2 3 3" xfId="11370" xr:uid="{00000000-0005-0000-0000-00006A2C0000}"/>
    <cellStyle name="Normal 47 2 5 2 3 3 3" xfId="26471" xr:uid="{00000000-0005-0000-0000-000067670000}"/>
    <cellStyle name="Normal 47 2 5 2 3 5" xfId="21458" xr:uid="{00000000-0005-0000-0000-0000D2530000}"/>
    <cellStyle name="Normal 47 2 5 2 4" xfId="13048" xr:uid="{00000000-0005-0000-0000-0000F8320000}"/>
    <cellStyle name="Normal 47 2 5 2 4 3" xfId="28146" xr:uid="{00000000-0005-0000-0000-0000F26D0000}"/>
    <cellStyle name="Normal 47 2 5 2 5" xfId="8027" xr:uid="{00000000-0005-0000-0000-00005B1F0000}"/>
    <cellStyle name="Normal 47 2 5 2 5 3" xfId="23129" xr:uid="{00000000-0005-0000-0000-0000595A0000}"/>
    <cellStyle name="Normal 47 2 5 2 7" xfId="18116" xr:uid="{00000000-0005-0000-0000-0000C4460000}"/>
    <cellStyle name="Normal 47 2 5 3" xfId="3809" xr:uid="{00000000-0005-0000-0000-0000E10E0000}"/>
    <cellStyle name="Normal 47 2 5 3 2" xfId="13883" xr:uid="{00000000-0005-0000-0000-00003B360000}"/>
    <cellStyle name="Normal 47 2 5 3 2 3" xfId="28981" xr:uid="{00000000-0005-0000-0000-000035710000}"/>
    <cellStyle name="Normal 47 2 5 3 3" xfId="8863" xr:uid="{00000000-0005-0000-0000-00009F220000}"/>
    <cellStyle name="Normal 47 2 5 3 3 3" xfId="23964" xr:uid="{00000000-0005-0000-0000-00009C5D0000}"/>
    <cellStyle name="Normal 47 2 5 3 5" xfId="18951" xr:uid="{00000000-0005-0000-0000-0000074A0000}"/>
    <cellStyle name="Normal 47 2 5 4" xfId="5502" xr:uid="{00000000-0005-0000-0000-00007E150000}"/>
    <cellStyle name="Normal 47 2 5 4 2" xfId="15554" xr:uid="{00000000-0005-0000-0000-0000C23C0000}"/>
    <cellStyle name="Normal 47 2 5 4 2 3" xfId="30652" xr:uid="{00000000-0005-0000-0000-0000BC770000}"/>
    <cellStyle name="Normal 47 2 5 4 3" xfId="10534" xr:uid="{00000000-0005-0000-0000-000026290000}"/>
    <cellStyle name="Normal 47 2 5 4 3 3" xfId="25635" xr:uid="{00000000-0005-0000-0000-000023640000}"/>
    <cellStyle name="Normal 47 2 5 4 5" xfId="20622" xr:uid="{00000000-0005-0000-0000-00008E500000}"/>
    <cellStyle name="Normal 47 2 5 5" xfId="12212" xr:uid="{00000000-0005-0000-0000-0000B42F0000}"/>
    <cellStyle name="Normal 47 2 5 5 3" xfId="27310" xr:uid="{00000000-0005-0000-0000-0000AE6A0000}"/>
    <cellStyle name="Normal 47 2 5 6" xfId="7191" xr:uid="{00000000-0005-0000-0000-0000171C0000}"/>
    <cellStyle name="Normal 47 2 5 6 3" xfId="22293" xr:uid="{00000000-0005-0000-0000-000015570000}"/>
    <cellStyle name="Normal 47 2 5 8" xfId="17280" xr:uid="{00000000-0005-0000-0000-000080430000}"/>
    <cellStyle name="Normal 47 2 6" xfId="2536" xr:uid="{00000000-0005-0000-0000-0000E8090000}"/>
    <cellStyle name="Normal 47 2 6 2" xfId="4228" xr:uid="{00000000-0005-0000-0000-000084100000}"/>
    <cellStyle name="Normal 47 2 6 2 2" xfId="14301" xr:uid="{00000000-0005-0000-0000-0000DD370000}"/>
    <cellStyle name="Normal 47 2 6 2 2 3" xfId="29399" xr:uid="{00000000-0005-0000-0000-0000D7720000}"/>
    <cellStyle name="Normal 47 2 6 2 3" xfId="9281" xr:uid="{00000000-0005-0000-0000-000041240000}"/>
    <cellStyle name="Normal 47 2 6 2 3 3" xfId="24382" xr:uid="{00000000-0005-0000-0000-00003E5F0000}"/>
    <cellStyle name="Normal 47 2 6 2 5" xfId="19369" xr:uid="{00000000-0005-0000-0000-0000A94B0000}"/>
    <cellStyle name="Normal 47 2 6 3" xfId="5920" xr:uid="{00000000-0005-0000-0000-000020170000}"/>
    <cellStyle name="Normal 47 2 6 3 2" xfId="15972" xr:uid="{00000000-0005-0000-0000-0000643E0000}"/>
    <cellStyle name="Normal 47 2 6 3 3" xfId="10952" xr:uid="{00000000-0005-0000-0000-0000C82A0000}"/>
    <cellStyle name="Normal 47 2 6 3 3 3" xfId="26053" xr:uid="{00000000-0005-0000-0000-0000C5650000}"/>
    <cellStyle name="Normal 47 2 6 3 5" xfId="21040" xr:uid="{00000000-0005-0000-0000-000030520000}"/>
    <cellStyle name="Normal 47 2 6 4" xfId="12630" xr:uid="{00000000-0005-0000-0000-000056310000}"/>
    <cellStyle name="Normal 47 2 6 4 3" xfId="27728" xr:uid="{00000000-0005-0000-0000-0000506C0000}"/>
    <cellStyle name="Normal 47 2 6 5" xfId="7609" xr:uid="{00000000-0005-0000-0000-0000B91D0000}"/>
    <cellStyle name="Normal 47 2 6 5 3" xfId="22711" xr:uid="{00000000-0005-0000-0000-0000B7580000}"/>
    <cellStyle name="Normal 47 2 6 7" xfId="17698" xr:uid="{00000000-0005-0000-0000-000022450000}"/>
    <cellStyle name="Normal 47 2 7" xfId="3387" xr:uid="{00000000-0005-0000-0000-00003B0D0000}"/>
    <cellStyle name="Normal 47 2 7 2" xfId="13465" xr:uid="{00000000-0005-0000-0000-000099340000}"/>
    <cellStyle name="Normal 47 2 7 2 3" xfId="28563" xr:uid="{00000000-0005-0000-0000-0000936F0000}"/>
    <cellStyle name="Normal 47 2 7 3" xfId="8445" xr:uid="{00000000-0005-0000-0000-0000FD200000}"/>
    <cellStyle name="Normal 47 2 7 3 3" xfId="23546" xr:uid="{00000000-0005-0000-0000-0000FA5B0000}"/>
    <cellStyle name="Normal 47 2 7 5" xfId="18533" xr:uid="{00000000-0005-0000-0000-000065480000}"/>
    <cellStyle name="Normal 47 2 8" xfId="5081" xr:uid="{00000000-0005-0000-0000-0000D9130000}"/>
    <cellStyle name="Normal 47 2 8 2" xfId="15136" xr:uid="{00000000-0005-0000-0000-0000203B0000}"/>
    <cellStyle name="Normal 47 2 8 2 3" xfId="30234" xr:uid="{00000000-0005-0000-0000-00001A760000}"/>
    <cellStyle name="Normal 47 2 8 3" xfId="10116" xr:uid="{00000000-0005-0000-0000-000084270000}"/>
    <cellStyle name="Normal 47 2 8 3 3" xfId="25217" xr:uid="{00000000-0005-0000-0000-000081620000}"/>
    <cellStyle name="Normal 47 2 8 5" xfId="20204" xr:uid="{00000000-0005-0000-0000-0000EC4E0000}"/>
    <cellStyle name="Normal 47 2 9" xfId="11792" xr:uid="{00000000-0005-0000-0000-0000102E0000}"/>
    <cellStyle name="Normal 47 2 9 3" xfId="26892" xr:uid="{00000000-0005-0000-0000-00000C690000}"/>
    <cellStyle name="Normal 48" xfId="1052" xr:uid="{00000000-0005-0000-0000-00001C040000}"/>
    <cellStyle name="Normal 48 2" xfId="1448" xr:uid="{00000000-0005-0000-0000-0000A8050000}"/>
    <cellStyle name="Normal 49" xfId="1044" xr:uid="{00000000-0005-0000-0000-000014040000}"/>
    <cellStyle name="Normal 49 2" xfId="1449" xr:uid="{00000000-0005-0000-0000-0000A9050000}"/>
    <cellStyle name="Normal 5" xfId="131" xr:uid="{00000000-0005-0000-0000-000083000000}"/>
    <cellStyle name="Normal 5 10" xfId="31007" xr:uid="{F3520396-9F40-497B-AFAA-9D747A69BAC8}"/>
    <cellStyle name="Normal 5 2" xfId="593" xr:uid="{00000000-0005-0000-0000-000051020000}"/>
    <cellStyle name="Normal 5 2 10" xfId="6745" xr:uid="{00000000-0005-0000-0000-0000591A0000}"/>
    <cellStyle name="Normal 5 2 10 3" xfId="21850" xr:uid="{00000000-0005-0000-0000-00005A550000}"/>
    <cellStyle name="Normal 5 2 11" xfId="31034" xr:uid="{55182E66-03B9-419D-8F6B-79495F75BF29}"/>
    <cellStyle name="Normal 5 2 12" xfId="16835" xr:uid="{00000000-0005-0000-0000-0000C3410000}"/>
    <cellStyle name="Normal 5 2 13" xfId="1156" xr:uid="{00000000-0005-0000-0000-000084040000}"/>
    <cellStyle name="Normal 5 2 2" xfId="661" xr:uid="{00000000-0005-0000-0000-000095020000}"/>
    <cellStyle name="Normal 5 2 2 11" xfId="16889" xr:uid="{00000000-0005-0000-0000-0000F9410000}"/>
    <cellStyle name="Normal 5 2 2 12" xfId="1709" xr:uid="{00000000-0005-0000-0000-0000AD060000}"/>
    <cellStyle name="Normal 5 2 2 2" xfId="714" xr:uid="{00000000-0005-0000-0000-0000CA020000}"/>
    <cellStyle name="Normal 5 2 2 2 10" xfId="16993" xr:uid="{00000000-0005-0000-0000-000061420000}"/>
    <cellStyle name="Normal 5 2 2 2 11" xfId="1818" xr:uid="{00000000-0005-0000-0000-00001A070000}"/>
    <cellStyle name="Normal 5 2 2 2 2" xfId="735" xr:uid="{00000000-0005-0000-0000-0000DF020000}"/>
    <cellStyle name="Normal 5 2 2 2 2 10" xfId="2035" xr:uid="{00000000-0005-0000-0000-0000F3070000}"/>
    <cellStyle name="Normal 5 2 2 2 2 2" xfId="2456" xr:uid="{00000000-0005-0000-0000-000098090000}"/>
    <cellStyle name="Normal 5 2 2 2 2 2 2" xfId="3295" xr:uid="{00000000-0005-0000-0000-0000DF0C0000}"/>
    <cellStyle name="Normal 5 2 2 2 2 2 2 2" xfId="4985" xr:uid="{00000000-0005-0000-0000-000079130000}"/>
    <cellStyle name="Normal 5 2 2 2 2 2 2 2 2" xfId="15058" xr:uid="{00000000-0005-0000-0000-0000D23A0000}"/>
    <cellStyle name="Normal 5 2 2 2 2 2 2 2 2 3" xfId="30156" xr:uid="{00000000-0005-0000-0000-0000CC750000}"/>
    <cellStyle name="Normal 5 2 2 2 2 2 2 2 3" xfId="10038" xr:uid="{00000000-0005-0000-0000-000036270000}"/>
    <cellStyle name="Normal 5 2 2 2 2 2 2 2 3 3" xfId="25139" xr:uid="{00000000-0005-0000-0000-000033620000}"/>
    <cellStyle name="Normal 5 2 2 2 2 2 2 2 5" xfId="20126" xr:uid="{00000000-0005-0000-0000-00009E4E0000}"/>
    <cellStyle name="Normal 5 2 2 2 2 2 2 3" xfId="6677" xr:uid="{00000000-0005-0000-0000-0000151A0000}"/>
    <cellStyle name="Normal 5 2 2 2 2 2 2 3 2" xfId="16729" xr:uid="{00000000-0005-0000-0000-000059410000}"/>
    <cellStyle name="Normal 5 2 2 2 2 2 2 3 3" xfId="11709" xr:uid="{00000000-0005-0000-0000-0000BD2D0000}"/>
    <cellStyle name="Normal 5 2 2 2 2 2 2 3 3 3" xfId="26810" xr:uid="{00000000-0005-0000-0000-0000BA680000}"/>
    <cellStyle name="Normal 5 2 2 2 2 2 2 3 5" xfId="21797" xr:uid="{00000000-0005-0000-0000-000025550000}"/>
    <cellStyle name="Normal 5 2 2 2 2 2 2 4" xfId="13387" xr:uid="{00000000-0005-0000-0000-00004B340000}"/>
    <cellStyle name="Normal 5 2 2 2 2 2 2 4 3" xfId="28485" xr:uid="{00000000-0005-0000-0000-0000456F0000}"/>
    <cellStyle name="Normal 5 2 2 2 2 2 2 5" xfId="8366" xr:uid="{00000000-0005-0000-0000-0000AE200000}"/>
    <cellStyle name="Normal 5 2 2 2 2 2 2 5 3" xfId="23468" xr:uid="{00000000-0005-0000-0000-0000AC5B0000}"/>
    <cellStyle name="Normal 5 2 2 2 2 2 2 7" xfId="18455" xr:uid="{00000000-0005-0000-0000-000017480000}"/>
    <cellStyle name="Normal 5 2 2 2 2 2 3" xfId="4148" xr:uid="{00000000-0005-0000-0000-000034100000}"/>
    <cellStyle name="Normal 5 2 2 2 2 2 3 2" xfId="14222" xr:uid="{00000000-0005-0000-0000-00008E370000}"/>
    <cellStyle name="Normal 5 2 2 2 2 2 3 2 3" xfId="29320" xr:uid="{00000000-0005-0000-0000-000088720000}"/>
    <cellStyle name="Normal 5 2 2 2 2 2 3 3" xfId="9202" xr:uid="{00000000-0005-0000-0000-0000F2230000}"/>
    <cellStyle name="Normal 5 2 2 2 2 2 3 3 3" xfId="24303" xr:uid="{00000000-0005-0000-0000-0000EF5E0000}"/>
    <cellStyle name="Normal 5 2 2 2 2 2 3 5" xfId="19290" xr:uid="{00000000-0005-0000-0000-00005A4B0000}"/>
    <cellStyle name="Normal 5 2 2 2 2 2 4" xfId="5841" xr:uid="{00000000-0005-0000-0000-0000D1160000}"/>
    <cellStyle name="Normal 5 2 2 2 2 2 4 2" xfId="15893" xr:uid="{00000000-0005-0000-0000-0000153E0000}"/>
    <cellStyle name="Normal 5 2 2 2 2 2 4 3" xfId="10873" xr:uid="{00000000-0005-0000-0000-0000792A0000}"/>
    <cellStyle name="Normal 5 2 2 2 2 2 4 3 3" xfId="25974" xr:uid="{00000000-0005-0000-0000-000076650000}"/>
    <cellStyle name="Normal 5 2 2 2 2 2 4 5" xfId="20961" xr:uid="{00000000-0005-0000-0000-0000E1510000}"/>
    <cellStyle name="Normal 5 2 2 2 2 2 5" xfId="12551" xr:uid="{00000000-0005-0000-0000-000007310000}"/>
    <cellStyle name="Normal 5 2 2 2 2 2 5 3" xfId="27649" xr:uid="{00000000-0005-0000-0000-0000016C0000}"/>
    <cellStyle name="Normal 5 2 2 2 2 2 6" xfId="7530" xr:uid="{00000000-0005-0000-0000-00006A1D0000}"/>
    <cellStyle name="Normal 5 2 2 2 2 2 6 3" xfId="22632" xr:uid="{00000000-0005-0000-0000-000068580000}"/>
    <cellStyle name="Normal 5 2 2 2 2 2 8" xfId="17619" xr:uid="{00000000-0005-0000-0000-0000D3440000}"/>
    <cellStyle name="Normal 5 2 2 2 2 3" xfId="2877" xr:uid="{00000000-0005-0000-0000-00003D0B0000}"/>
    <cellStyle name="Normal 5 2 2 2 2 3 2" xfId="4567" xr:uid="{00000000-0005-0000-0000-0000D7110000}"/>
    <cellStyle name="Normal 5 2 2 2 2 3 2 2" xfId="14640" xr:uid="{00000000-0005-0000-0000-000030390000}"/>
    <cellStyle name="Normal 5 2 2 2 2 3 2 2 3" xfId="29738" xr:uid="{00000000-0005-0000-0000-00002A740000}"/>
    <cellStyle name="Normal 5 2 2 2 2 3 2 3" xfId="9620" xr:uid="{00000000-0005-0000-0000-000094250000}"/>
    <cellStyle name="Normal 5 2 2 2 2 3 2 3 3" xfId="24721" xr:uid="{00000000-0005-0000-0000-000091600000}"/>
    <cellStyle name="Normal 5 2 2 2 2 3 2 5" xfId="19708" xr:uid="{00000000-0005-0000-0000-0000FC4C0000}"/>
    <cellStyle name="Normal 5 2 2 2 2 3 3" xfId="6259" xr:uid="{00000000-0005-0000-0000-000073180000}"/>
    <cellStyle name="Normal 5 2 2 2 2 3 3 2" xfId="16311" xr:uid="{00000000-0005-0000-0000-0000B73F0000}"/>
    <cellStyle name="Normal 5 2 2 2 2 3 3 3" xfId="11291" xr:uid="{00000000-0005-0000-0000-00001B2C0000}"/>
    <cellStyle name="Normal 5 2 2 2 2 3 3 3 3" xfId="26392" xr:uid="{00000000-0005-0000-0000-000018670000}"/>
    <cellStyle name="Normal 5 2 2 2 2 3 3 5" xfId="21379" xr:uid="{00000000-0005-0000-0000-000083530000}"/>
    <cellStyle name="Normal 5 2 2 2 2 3 4" xfId="12969" xr:uid="{00000000-0005-0000-0000-0000A9320000}"/>
    <cellStyle name="Normal 5 2 2 2 2 3 4 3" xfId="28067" xr:uid="{00000000-0005-0000-0000-0000A36D0000}"/>
    <cellStyle name="Normal 5 2 2 2 2 3 5" xfId="7948" xr:uid="{00000000-0005-0000-0000-00000C1F0000}"/>
    <cellStyle name="Normal 5 2 2 2 2 3 5 3" xfId="23050" xr:uid="{00000000-0005-0000-0000-00000A5A0000}"/>
    <cellStyle name="Normal 5 2 2 2 2 3 7" xfId="18037" xr:uid="{00000000-0005-0000-0000-000075460000}"/>
    <cellStyle name="Normal 5 2 2 2 2 4" xfId="3730" xr:uid="{00000000-0005-0000-0000-0000920E0000}"/>
    <cellStyle name="Normal 5 2 2 2 2 4 2" xfId="13804" xr:uid="{00000000-0005-0000-0000-0000EC350000}"/>
    <cellStyle name="Normal 5 2 2 2 2 4 2 3" xfId="28902" xr:uid="{00000000-0005-0000-0000-0000E6700000}"/>
    <cellStyle name="Normal 5 2 2 2 2 4 3" xfId="8784" xr:uid="{00000000-0005-0000-0000-000050220000}"/>
    <cellStyle name="Normal 5 2 2 2 2 4 3 3" xfId="23885" xr:uid="{00000000-0005-0000-0000-00004D5D0000}"/>
    <cellStyle name="Normal 5 2 2 2 2 4 5" xfId="18872" xr:uid="{00000000-0005-0000-0000-0000B8490000}"/>
    <cellStyle name="Normal 5 2 2 2 2 5" xfId="5423" xr:uid="{00000000-0005-0000-0000-00002F150000}"/>
    <cellStyle name="Normal 5 2 2 2 2 5 2" xfId="15475" xr:uid="{00000000-0005-0000-0000-0000733C0000}"/>
    <cellStyle name="Normal 5 2 2 2 2 5 2 3" xfId="30573" xr:uid="{00000000-0005-0000-0000-00006D770000}"/>
    <cellStyle name="Normal 5 2 2 2 2 5 3" xfId="10455" xr:uid="{00000000-0005-0000-0000-0000D7280000}"/>
    <cellStyle name="Normal 5 2 2 2 2 5 3 3" xfId="25556" xr:uid="{00000000-0005-0000-0000-0000D4630000}"/>
    <cellStyle name="Normal 5 2 2 2 2 5 5" xfId="20543" xr:uid="{00000000-0005-0000-0000-00003F500000}"/>
    <cellStyle name="Normal 5 2 2 2 2 6" xfId="12133" xr:uid="{00000000-0005-0000-0000-0000652F0000}"/>
    <cellStyle name="Normal 5 2 2 2 2 6 3" xfId="27231" xr:uid="{00000000-0005-0000-0000-00005F6A0000}"/>
    <cellStyle name="Normal 5 2 2 2 2 7" xfId="7112" xr:uid="{00000000-0005-0000-0000-0000C81B0000}"/>
    <cellStyle name="Normal 5 2 2 2 2 7 3" xfId="22214" xr:uid="{00000000-0005-0000-0000-0000C6560000}"/>
    <cellStyle name="Normal 5 2 2 2 2 9" xfId="17201" xr:uid="{00000000-0005-0000-0000-000031430000}"/>
    <cellStyle name="Normal 5 2 2 2 3" xfId="756" xr:uid="{00000000-0005-0000-0000-0000F4020000}"/>
    <cellStyle name="Normal 5 2 2 2 3 2" xfId="3087" xr:uid="{00000000-0005-0000-0000-00000F0C0000}"/>
    <cellStyle name="Normal 5 2 2 2 3 2 2" xfId="4777" xr:uid="{00000000-0005-0000-0000-0000A9120000}"/>
    <cellStyle name="Normal 5 2 2 2 3 2 2 2" xfId="14850" xr:uid="{00000000-0005-0000-0000-0000023A0000}"/>
    <cellStyle name="Normal 5 2 2 2 3 2 2 2 3" xfId="29948" xr:uid="{00000000-0005-0000-0000-0000FC740000}"/>
    <cellStyle name="Normal 5 2 2 2 3 2 2 3" xfId="9830" xr:uid="{00000000-0005-0000-0000-000066260000}"/>
    <cellStyle name="Normal 5 2 2 2 3 2 2 3 3" xfId="24931" xr:uid="{00000000-0005-0000-0000-000063610000}"/>
    <cellStyle name="Normal 5 2 2 2 3 2 2 5" xfId="19918" xr:uid="{00000000-0005-0000-0000-0000CE4D0000}"/>
    <cellStyle name="Normal 5 2 2 2 3 2 3" xfId="6469" xr:uid="{00000000-0005-0000-0000-000045190000}"/>
    <cellStyle name="Normal 5 2 2 2 3 2 3 2" xfId="16521" xr:uid="{00000000-0005-0000-0000-000089400000}"/>
    <cellStyle name="Normal 5 2 2 2 3 2 3 3" xfId="11501" xr:uid="{00000000-0005-0000-0000-0000ED2C0000}"/>
    <cellStyle name="Normal 5 2 2 2 3 2 3 3 3" xfId="26602" xr:uid="{00000000-0005-0000-0000-0000EA670000}"/>
    <cellStyle name="Normal 5 2 2 2 3 2 3 5" xfId="21589" xr:uid="{00000000-0005-0000-0000-000055540000}"/>
    <cellStyle name="Normal 5 2 2 2 3 2 4" xfId="13179" xr:uid="{00000000-0005-0000-0000-00007B330000}"/>
    <cellStyle name="Normal 5 2 2 2 3 2 4 3" xfId="28277" xr:uid="{00000000-0005-0000-0000-0000756E0000}"/>
    <cellStyle name="Normal 5 2 2 2 3 2 5" xfId="8158" xr:uid="{00000000-0005-0000-0000-0000DE1F0000}"/>
    <cellStyle name="Normal 5 2 2 2 3 2 5 3" xfId="23260" xr:uid="{00000000-0005-0000-0000-0000DC5A0000}"/>
    <cellStyle name="Normal 5 2 2 2 3 2 7" xfId="18247" xr:uid="{00000000-0005-0000-0000-000047470000}"/>
    <cellStyle name="Normal 5 2 2 2 3 3" xfId="3940" xr:uid="{00000000-0005-0000-0000-0000640F0000}"/>
    <cellStyle name="Normal 5 2 2 2 3 3 2" xfId="14014" xr:uid="{00000000-0005-0000-0000-0000BE360000}"/>
    <cellStyle name="Normal 5 2 2 2 3 3 2 3" xfId="29112" xr:uid="{00000000-0005-0000-0000-0000B8710000}"/>
    <cellStyle name="Normal 5 2 2 2 3 3 3" xfId="8994" xr:uid="{00000000-0005-0000-0000-000022230000}"/>
    <cellStyle name="Normal 5 2 2 2 3 3 3 3" xfId="24095" xr:uid="{00000000-0005-0000-0000-00001F5E0000}"/>
    <cellStyle name="Normal 5 2 2 2 3 3 5" xfId="19082" xr:uid="{00000000-0005-0000-0000-00008A4A0000}"/>
    <cellStyle name="Normal 5 2 2 2 3 4" xfId="5633" xr:uid="{00000000-0005-0000-0000-000001160000}"/>
    <cellStyle name="Normal 5 2 2 2 3 4 2" xfId="15685" xr:uid="{00000000-0005-0000-0000-0000453D0000}"/>
    <cellStyle name="Normal 5 2 2 2 3 4 2 3" xfId="30783" xr:uid="{00000000-0005-0000-0000-00003F780000}"/>
    <cellStyle name="Normal 5 2 2 2 3 4 3" xfId="10665" xr:uid="{00000000-0005-0000-0000-0000A9290000}"/>
    <cellStyle name="Normal 5 2 2 2 3 4 3 3" xfId="25766" xr:uid="{00000000-0005-0000-0000-0000A6640000}"/>
    <cellStyle name="Normal 5 2 2 2 3 4 5" xfId="20753" xr:uid="{00000000-0005-0000-0000-000011510000}"/>
    <cellStyle name="Normal 5 2 2 2 3 5" xfId="12343" xr:uid="{00000000-0005-0000-0000-000037300000}"/>
    <cellStyle name="Normal 5 2 2 2 3 5 3" xfId="27441" xr:uid="{00000000-0005-0000-0000-0000316B0000}"/>
    <cellStyle name="Normal 5 2 2 2 3 6" xfId="7322" xr:uid="{00000000-0005-0000-0000-00009A1C0000}"/>
    <cellStyle name="Normal 5 2 2 2 3 6 3" xfId="22424" xr:uid="{00000000-0005-0000-0000-000098570000}"/>
    <cellStyle name="Normal 5 2 2 2 3 8" xfId="17411" xr:uid="{00000000-0005-0000-0000-000003440000}"/>
    <cellStyle name="Normal 5 2 2 2 3 9" xfId="2248" xr:uid="{00000000-0005-0000-0000-0000C8080000}"/>
    <cellStyle name="Normal 5 2 2 2 4" xfId="2669" xr:uid="{00000000-0005-0000-0000-00006D0A0000}"/>
    <cellStyle name="Normal 5 2 2 2 4 2" xfId="4359" xr:uid="{00000000-0005-0000-0000-000007110000}"/>
    <cellStyle name="Normal 5 2 2 2 4 2 2" xfId="14432" xr:uid="{00000000-0005-0000-0000-000060380000}"/>
    <cellStyle name="Normal 5 2 2 2 4 2 2 3" xfId="29530" xr:uid="{00000000-0005-0000-0000-00005A730000}"/>
    <cellStyle name="Normal 5 2 2 2 4 2 3" xfId="9412" xr:uid="{00000000-0005-0000-0000-0000C4240000}"/>
    <cellStyle name="Normal 5 2 2 2 4 2 3 3" xfId="24513" xr:uid="{00000000-0005-0000-0000-0000C15F0000}"/>
    <cellStyle name="Normal 5 2 2 2 4 2 5" xfId="19500" xr:uid="{00000000-0005-0000-0000-00002C4C0000}"/>
    <cellStyle name="Normal 5 2 2 2 4 3" xfId="6051" xr:uid="{00000000-0005-0000-0000-0000A3170000}"/>
    <cellStyle name="Normal 5 2 2 2 4 3 2" xfId="16103" xr:uid="{00000000-0005-0000-0000-0000E73E0000}"/>
    <cellStyle name="Normal 5 2 2 2 4 3 3" xfId="11083" xr:uid="{00000000-0005-0000-0000-00004B2B0000}"/>
    <cellStyle name="Normal 5 2 2 2 4 3 3 3" xfId="26184" xr:uid="{00000000-0005-0000-0000-000048660000}"/>
    <cellStyle name="Normal 5 2 2 2 4 3 5" xfId="21171" xr:uid="{00000000-0005-0000-0000-0000B3520000}"/>
    <cellStyle name="Normal 5 2 2 2 4 4" xfId="12761" xr:uid="{00000000-0005-0000-0000-0000D9310000}"/>
    <cellStyle name="Normal 5 2 2 2 4 4 3" xfId="27859" xr:uid="{00000000-0005-0000-0000-0000D36C0000}"/>
    <cellStyle name="Normal 5 2 2 2 4 5" xfId="7740" xr:uid="{00000000-0005-0000-0000-00003C1E0000}"/>
    <cellStyle name="Normal 5 2 2 2 4 5 3" xfId="22842" xr:uid="{00000000-0005-0000-0000-00003A590000}"/>
    <cellStyle name="Normal 5 2 2 2 4 7" xfId="17829" xr:uid="{00000000-0005-0000-0000-0000A5450000}"/>
    <cellStyle name="Normal 5 2 2 2 5" xfId="3522" xr:uid="{00000000-0005-0000-0000-0000C20D0000}"/>
    <cellStyle name="Normal 5 2 2 2 5 2" xfId="13596" xr:uid="{00000000-0005-0000-0000-00001C350000}"/>
    <cellStyle name="Normal 5 2 2 2 5 2 3" xfId="28694" xr:uid="{00000000-0005-0000-0000-000016700000}"/>
    <cellStyle name="Normal 5 2 2 2 5 3" xfId="8576" xr:uid="{00000000-0005-0000-0000-000080210000}"/>
    <cellStyle name="Normal 5 2 2 2 5 3 3" xfId="23677" xr:uid="{00000000-0005-0000-0000-00007D5C0000}"/>
    <cellStyle name="Normal 5 2 2 2 5 5" xfId="18664" xr:uid="{00000000-0005-0000-0000-0000E8480000}"/>
    <cellStyle name="Normal 5 2 2 2 6" xfId="5215" xr:uid="{00000000-0005-0000-0000-00005F140000}"/>
    <cellStyle name="Normal 5 2 2 2 6 2" xfId="15267" xr:uid="{00000000-0005-0000-0000-0000A33B0000}"/>
    <cellStyle name="Normal 5 2 2 2 6 2 3" xfId="30365" xr:uid="{00000000-0005-0000-0000-00009D760000}"/>
    <cellStyle name="Normal 5 2 2 2 6 3" xfId="10247" xr:uid="{00000000-0005-0000-0000-000007280000}"/>
    <cellStyle name="Normal 5 2 2 2 6 3 3" xfId="25348" xr:uid="{00000000-0005-0000-0000-000004630000}"/>
    <cellStyle name="Normal 5 2 2 2 6 5" xfId="20335" xr:uid="{00000000-0005-0000-0000-00006F4F0000}"/>
    <cellStyle name="Normal 5 2 2 2 7" xfId="11925" xr:uid="{00000000-0005-0000-0000-0000952E0000}"/>
    <cellStyle name="Normal 5 2 2 2 7 3" xfId="27023" xr:uid="{00000000-0005-0000-0000-00008F690000}"/>
    <cellStyle name="Normal 5 2 2 2 8" xfId="6904" xr:uid="{00000000-0005-0000-0000-0000F81A0000}"/>
    <cellStyle name="Normal 5 2 2 2 8 3" xfId="22006" xr:uid="{00000000-0005-0000-0000-0000F6550000}"/>
    <cellStyle name="Normal 5 2 2 3" xfId="726" xr:uid="{00000000-0005-0000-0000-0000D6020000}"/>
    <cellStyle name="Normal 5 2 2 3 10" xfId="1931" xr:uid="{00000000-0005-0000-0000-00008B070000}"/>
    <cellStyle name="Normal 5 2 2 3 2" xfId="2352" xr:uid="{00000000-0005-0000-0000-000030090000}"/>
    <cellStyle name="Normal 5 2 2 3 2 2" xfId="3191" xr:uid="{00000000-0005-0000-0000-0000770C0000}"/>
    <cellStyle name="Normal 5 2 2 3 2 2 2" xfId="4881" xr:uid="{00000000-0005-0000-0000-000011130000}"/>
    <cellStyle name="Normal 5 2 2 3 2 2 2 2" xfId="14954" xr:uid="{00000000-0005-0000-0000-00006A3A0000}"/>
    <cellStyle name="Normal 5 2 2 3 2 2 2 2 3" xfId="30052" xr:uid="{00000000-0005-0000-0000-000064750000}"/>
    <cellStyle name="Normal 5 2 2 3 2 2 2 3" xfId="9934" xr:uid="{00000000-0005-0000-0000-0000CE260000}"/>
    <cellStyle name="Normal 5 2 2 3 2 2 2 3 3" xfId="25035" xr:uid="{00000000-0005-0000-0000-0000CB610000}"/>
    <cellStyle name="Normal 5 2 2 3 2 2 2 5" xfId="20022" xr:uid="{00000000-0005-0000-0000-0000364E0000}"/>
    <cellStyle name="Normal 5 2 2 3 2 2 3" xfId="6573" xr:uid="{00000000-0005-0000-0000-0000AD190000}"/>
    <cellStyle name="Normal 5 2 2 3 2 2 3 2" xfId="16625" xr:uid="{00000000-0005-0000-0000-0000F1400000}"/>
    <cellStyle name="Normal 5 2 2 3 2 2 3 3" xfId="11605" xr:uid="{00000000-0005-0000-0000-0000552D0000}"/>
    <cellStyle name="Normal 5 2 2 3 2 2 3 3 3" xfId="26706" xr:uid="{00000000-0005-0000-0000-000052680000}"/>
    <cellStyle name="Normal 5 2 2 3 2 2 3 5" xfId="21693" xr:uid="{00000000-0005-0000-0000-0000BD540000}"/>
    <cellStyle name="Normal 5 2 2 3 2 2 4" xfId="13283" xr:uid="{00000000-0005-0000-0000-0000E3330000}"/>
    <cellStyle name="Normal 5 2 2 3 2 2 4 3" xfId="28381" xr:uid="{00000000-0005-0000-0000-0000DD6E0000}"/>
    <cellStyle name="Normal 5 2 2 3 2 2 5" xfId="8262" xr:uid="{00000000-0005-0000-0000-000046200000}"/>
    <cellStyle name="Normal 5 2 2 3 2 2 5 3" xfId="23364" xr:uid="{00000000-0005-0000-0000-0000445B0000}"/>
    <cellStyle name="Normal 5 2 2 3 2 2 7" xfId="18351" xr:uid="{00000000-0005-0000-0000-0000AF470000}"/>
    <cellStyle name="Normal 5 2 2 3 2 3" xfId="4044" xr:uid="{00000000-0005-0000-0000-0000CC0F0000}"/>
    <cellStyle name="Normal 5 2 2 3 2 3 2" xfId="14118" xr:uid="{00000000-0005-0000-0000-000026370000}"/>
    <cellStyle name="Normal 5 2 2 3 2 3 2 3" xfId="29216" xr:uid="{00000000-0005-0000-0000-000020720000}"/>
    <cellStyle name="Normal 5 2 2 3 2 3 3" xfId="9098" xr:uid="{00000000-0005-0000-0000-00008A230000}"/>
    <cellStyle name="Normal 5 2 2 3 2 3 3 3" xfId="24199" xr:uid="{00000000-0005-0000-0000-0000875E0000}"/>
    <cellStyle name="Normal 5 2 2 3 2 3 5" xfId="19186" xr:uid="{00000000-0005-0000-0000-0000F24A0000}"/>
    <cellStyle name="Normal 5 2 2 3 2 4" xfId="5737" xr:uid="{00000000-0005-0000-0000-000069160000}"/>
    <cellStyle name="Normal 5 2 2 3 2 4 2" xfId="15789" xr:uid="{00000000-0005-0000-0000-0000AD3D0000}"/>
    <cellStyle name="Normal 5 2 2 3 2 4 2 3" xfId="30887" xr:uid="{00000000-0005-0000-0000-0000A7780000}"/>
    <cellStyle name="Normal 5 2 2 3 2 4 3" xfId="10769" xr:uid="{00000000-0005-0000-0000-0000112A0000}"/>
    <cellStyle name="Normal 5 2 2 3 2 4 3 3" xfId="25870" xr:uid="{00000000-0005-0000-0000-00000E650000}"/>
    <cellStyle name="Normal 5 2 2 3 2 4 5" xfId="20857" xr:uid="{00000000-0005-0000-0000-000079510000}"/>
    <cellStyle name="Normal 5 2 2 3 2 5" xfId="12447" xr:uid="{00000000-0005-0000-0000-00009F300000}"/>
    <cellStyle name="Normal 5 2 2 3 2 5 3" xfId="27545" xr:uid="{00000000-0005-0000-0000-0000996B0000}"/>
    <cellStyle name="Normal 5 2 2 3 2 6" xfId="7426" xr:uid="{00000000-0005-0000-0000-0000021D0000}"/>
    <cellStyle name="Normal 5 2 2 3 2 6 3" xfId="22528" xr:uid="{00000000-0005-0000-0000-000000580000}"/>
    <cellStyle name="Normal 5 2 2 3 2 8" xfId="17515" xr:uid="{00000000-0005-0000-0000-00006B440000}"/>
    <cellStyle name="Normal 5 2 2 3 3" xfId="2773" xr:uid="{00000000-0005-0000-0000-0000D50A0000}"/>
    <cellStyle name="Normal 5 2 2 3 3 2" xfId="4463" xr:uid="{00000000-0005-0000-0000-00006F110000}"/>
    <cellStyle name="Normal 5 2 2 3 3 2 2" xfId="14536" xr:uid="{00000000-0005-0000-0000-0000C8380000}"/>
    <cellStyle name="Normal 5 2 2 3 3 2 2 3" xfId="29634" xr:uid="{00000000-0005-0000-0000-0000C2730000}"/>
    <cellStyle name="Normal 5 2 2 3 3 2 3" xfId="9516" xr:uid="{00000000-0005-0000-0000-00002C250000}"/>
    <cellStyle name="Normal 5 2 2 3 3 2 3 3" xfId="24617" xr:uid="{00000000-0005-0000-0000-000029600000}"/>
    <cellStyle name="Normal 5 2 2 3 3 2 5" xfId="19604" xr:uid="{00000000-0005-0000-0000-0000944C0000}"/>
    <cellStyle name="Normal 5 2 2 3 3 3" xfId="6155" xr:uid="{00000000-0005-0000-0000-00000B180000}"/>
    <cellStyle name="Normal 5 2 2 3 3 3 2" xfId="16207" xr:uid="{00000000-0005-0000-0000-00004F3F0000}"/>
    <cellStyle name="Normal 5 2 2 3 3 3 3" xfId="11187" xr:uid="{00000000-0005-0000-0000-0000B32B0000}"/>
    <cellStyle name="Normal 5 2 2 3 3 3 3 3" xfId="26288" xr:uid="{00000000-0005-0000-0000-0000B0660000}"/>
    <cellStyle name="Normal 5 2 2 3 3 3 5" xfId="21275" xr:uid="{00000000-0005-0000-0000-00001B530000}"/>
    <cellStyle name="Normal 5 2 2 3 3 4" xfId="12865" xr:uid="{00000000-0005-0000-0000-000041320000}"/>
    <cellStyle name="Normal 5 2 2 3 3 4 3" xfId="27963" xr:uid="{00000000-0005-0000-0000-00003B6D0000}"/>
    <cellStyle name="Normal 5 2 2 3 3 5" xfId="7844" xr:uid="{00000000-0005-0000-0000-0000A41E0000}"/>
    <cellStyle name="Normal 5 2 2 3 3 5 3" xfId="22946" xr:uid="{00000000-0005-0000-0000-0000A2590000}"/>
    <cellStyle name="Normal 5 2 2 3 3 7" xfId="17933" xr:uid="{00000000-0005-0000-0000-00000D460000}"/>
    <cellStyle name="Normal 5 2 2 3 4" xfId="3626" xr:uid="{00000000-0005-0000-0000-00002A0E0000}"/>
    <cellStyle name="Normal 5 2 2 3 4 2" xfId="13700" xr:uid="{00000000-0005-0000-0000-000084350000}"/>
    <cellStyle name="Normal 5 2 2 3 4 2 3" xfId="28798" xr:uid="{00000000-0005-0000-0000-00007E700000}"/>
    <cellStyle name="Normal 5 2 2 3 4 3" xfId="8680" xr:uid="{00000000-0005-0000-0000-0000E8210000}"/>
    <cellStyle name="Normal 5 2 2 3 4 3 3" xfId="23781" xr:uid="{00000000-0005-0000-0000-0000E55C0000}"/>
    <cellStyle name="Normal 5 2 2 3 4 5" xfId="18768" xr:uid="{00000000-0005-0000-0000-000050490000}"/>
    <cellStyle name="Normal 5 2 2 3 5" xfId="5319" xr:uid="{00000000-0005-0000-0000-0000C7140000}"/>
    <cellStyle name="Normal 5 2 2 3 5 2" xfId="15371" xr:uid="{00000000-0005-0000-0000-00000B3C0000}"/>
    <cellStyle name="Normal 5 2 2 3 5 2 3" xfId="30469" xr:uid="{00000000-0005-0000-0000-000005770000}"/>
    <cellStyle name="Normal 5 2 2 3 5 3" xfId="10351" xr:uid="{00000000-0005-0000-0000-00006F280000}"/>
    <cellStyle name="Normal 5 2 2 3 5 3 3" xfId="25452" xr:uid="{00000000-0005-0000-0000-00006C630000}"/>
    <cellStyle name="Normal 5 2 2 3 5 5" xfId="20439" xr:uid="{00000000-0005-0000-0000-0000D74F0000}"/>
    <cellStyle name="Normal 5 2 2 3 6" xfId="12029" xr:uid="{00000000-0005-0000-0000-0000FD2E0000}"/>
    <cellStyle name="Normal 5 2 2 3 6 3" xfId="27127" xr:uid="{00000000-0005-0000-0000-0000F7690000}"/>
    <cellStyle name="Normal 5 2 2 3 7" xfId="7008" xr:uid="{00000000-0005-0000-0000-0000601B0000}"/>
    <cellStyle name="Normal 5 2 2 3 7 3" xfId="22110" xr:uid="{00000000-0005-0000-0000-00005E560000}"/>
    <cellStyle name="Normal 5 2 2 3 9" xfId="17097" xr:uid="{00000000-0005-0000-0000-0000C9420000}"/>
    <cellStyle name="Normal 5 2 2 4" xfId="747" xr:uid="{00000000-0005-0000-0000-0000EB020000}"/>
    <cellStyle name="Normal 5 2 2 4 2" xfId="2983" xr:uid="{00000000-0005-0000-0000-0000A70B0000}"/>
    <cellStyle name="Normal 5 2 2 4 2 2" xfId="4673" xr:uid="{00000000-0005-0000-0000-000041120000}"/>
    <cellStyle name="Normal 5 2 2 4 2 2 2" xfId="14746" xr:uid="{00000000-0005-0000-0000-00009A390000}"/>
    <cellStyle name="Normal 5 2 2 4 2 2 2 3" xfId="29844" xr:uid="{00000000-0005-0000-0000-000094740000}"/>
    <cellStyle name="Normal 5 2 2 4 2 2 3" xfId="9726" xr:uid="{00000000-0005-0000-0000-0000FE250000}"/>
    <cellStyle name="Normal 5 2 2 4 2 2 3 3" xfId="24827" xr:uid="{00000000-0005-0000-0000-0000FB600000}"/>
    <cellStyle name="Normal 5 2 2 4 2 2 5" xfId="19814" xr:uid="{00000000-0005-0000-0000-0000664D0000}"/>
    <cellStyle name="Normal 5 2 2 4 2 3" xfId="6365" xr:uid="{00000000-0005-0000-0000-0000DD180000}"/>
    <cellStyle name="Normal 5 2 2 4 2 3 2" xfId="16417" xr:uid="{00000000-0005-0000-0000-000021400000}"/>
    <cellStyle name="Normal 5 2 2 4 2 3 3" xfId="11397" xr:uid="{00000000-0005-0000-0000-0000852C0000}"/>
    <cellStyle name="Normal 5 2 2 4 2 3 3 3" xfId="26498" xr:uid="{00000000-0005-0000-0000-000082670000}"/>
    <cellStyle name="Normal 5 2 2 4 2 3 5" xfId="21485" xr:uid="{00000000-0005-0000-0000-0000ED530000}"/>
    <cellStyle name="Normal 5 2 2 4 2 4" xfId="13075" xr:uid="{00000000-0005-0000-0000-000013330000}"/>
    <cellStyle name="Normal 5 2 2 4 2 4 3" xfId="28173" xr:uid="{00000000-0005-0000-0000-00000D6E0000}"/>
    <cellStyle name="Normal 5 2 2 4 2 5" xfId="8054" xr:uid="{00000000-0005-0000-0000-0000761F0000}"/>
    <cellStyle name="Normal 5 2 2 4 2 5 3" xfId="23156" xr:uid="{00000000-0005-0000-0000-0000745A0000}"/>
    <cellStyle name="Normal 5 2 2 4 2 7" xfId="18143" xr:uid="{00000000-0005-0000-0000-0000DF460000}"/>
    <cellStyle name="Normal 5 2 2 4 3" xfId="3836" xr:uid="{00000000-0005-0000-0000-0000FC0E0000}"/>
    <cellStyle name="Normal 5 2 2 4 3 2" xfId="13910" xr:uid="{00000000-0005-0000-0000-000056360000}"/>
    <cellStyle name="Normal 5 2 2 4 3 2 3" xfId="29008" xr:uid="{00000000-0005-0000-0000-000050710000}"/>
    <cellStyle name="Normal 5 2 2 4 3 3" xfId="8890" xr:uid="{00000000-0005-0000-0000-0000BA220000}"/>
    <cellStyle name="Normal 5 2 2 4 3 3 3" xfId="23991" xr:uid="{00000000-0005-0000-0000-0000B75D0000}"/>
    <cellStyle name="Normal 5 2 2 4 3 5" xfId="18978" xr:uid="{00000000-0005-0000-0000-0000224A0000}"/>
    <cellStyle name="Normal 5 2 2 4 4" xfId="5529" xr:uid="{00000000-0005-0000-0000-000099150000}"/>
    <cellStyle name="Normal 5 2 2 4 4 2" xfId="15581" xr:uid="{00000000-0005-0000-0000-0000DD3C0000}"/>
    <cellStyle name="Normal 5 2 2 4 4 2 3" xfId="30679" xr:uid="{00000000-0005-0000-0000-0000D7770000}"/>
    <cellStyle name="Normal 5 2 2 4 4 3" xfId="10561" xr:uid="{00000000-0005-0000-0000-000041290000}"/>
    <cellStyle name="Normal 5 2 2 4 4 3 3" xfId="25662" xr:uid="{00000000-0005-0000-0000-00003E640000}"/>
    <cellStyle name="Normal 5 2 2 4 4 5" xfId="20649" xr:uid="{00000000-0005-0000-0000-0000A9500000}"/>
    <cellStyle name="Normal 5 2 2 4 5" xfId="12239" xr:uid="{00000000-0005-0000-0000-0000CF2F0000}"/>
    <cellStyle name="Normal 5 2 2 4 5 3" xfId="27337" xr:uid="{00000000-0005-0000-0000-0000C96A0000}"/>
    <cellStyle name="Normal 5 2 2 4 6" xfId="7218" xr:uid="{00000000-0005-0000-0000-0000321C0000}"/>
    <cellStyle name="Normal 5 2 2 4 6 3" xfId="22320" xr:uid="{00000000-0005-0000-0000-000030570000}"/>
    <cellStyle name="Normal 5 2 2 4 8" xfId="17307" xr:uid="{00000000-0005-0000-0000-00009B430000}"/>
    <cellStyle name="Normal 5 2 2 4 9" xfId="2144" xr:uid="{00000000-0005-0000-0000-000060080000}"/>
    <cellStyle name="Normal 5 2 2 5" xfId="2565" xr:uid="{00000000-0005-0000-0000-0000050A0000}"/>
    <cellStyle name="Normal 5 2 2 5 2" xfId="4255" xr:uid="{00000000-0005-0000-0000-00009F100000}"/>
    <cellStyle name="Normal 5 2 2 5 2 2" xfId="14328" xr:uid="{00000000-0005-0000-0000-0000F8370000}"/>
    <cellStyle name="Normal 5 2 2 5 2 2 3" xfId="29426" xr:uid="{00000000-0005-0000-0000-0000F2720000}"/>
    <cellStyle name="Normal 5 2 2 5 2 3" xfId="9308" xr:uid="{00000000-0005-0000-0000-00005C240000}"/>
    <cellStyle name="Normal 5 2 2 5 2 3 3" xfId="24409" xr:uid="{00000000-0005-0000-0000-0000595F0000}"/>
    <cellStyle name="Normal 5 2 2 5 2 5" xfId="19396" xr:uid="{00000000-0005-0000-0000-0000C44B0000}"/>
    <cellStyle name="Normal 5 2 2 5 3" xfId="5947" xr:uid="{00000000-0005-0000-0000-00003B170000}"/>
    <cellStyle name="Normal 5 2 2 5 3 2" xfId="15999" xr:uid="{00000000-0005-0000-0000-00007F3E0000}"/>
    <cellStyle name="Normal 5 2 2 5 3 3" xfId="10979" xr:uid="{00000000-0005-0000-0000-0000E32A0000}"/>
    <cellStyle name="Normal 5 2 2 5 3 3 3" xfId="26080" xr:uid="{00000000-0005-0000-0000-0000E0650000}"/>
    <cellStyle name="Normal 5 2 2 5 3 5" xfId="21067" xr:uid="{00000000-0005-0000-0000-00004B520000}"/>
    <cellStyle name="Normal 5 2 2 5 4" xfId="12657" xr:uid="{00000000-0005-0000-0000-000071310000}"/>
    <cellStyle name="Normal 5 2 2 5 4 3" xfId="27755" xr:uid="{00000000-0005-0000-0000-00006B6C0000}"/>
    <cellStyle name="Normal 5 2 2 5 5" xfId="7636" xr:uid="{00000000-0005-0000-0000-0000D41D0000}"/>
    <cellStyle name="Normal 5 2 2 5 5 3" xfId="22738" xr:uid="{00000000-0005-0000-0000-0000D2580000}"/>
    <cellStyle name="Normal 5 2 2 5 7" xfId="17725" xr:uid="{00000000-0005-0000-0000-00003D450000}"/>
    <cellStyle name="Normal 5 2 2 6" xfId="3418" xr:uid="{00000000-0005-0000-0000-00005A0D0000}"/>
    <cellStyle name="Normal 5 2 2 6 2" xfId="13492" xr:uid="{00000000-0005-0000-0000-0000B4340000}"/>
    <cellStyle name="Normal 5 2 2 6 2 3" xfId="28590" xr:uid="{00000000-0005-0000-0000-0000AE6F0000}"/>
    <cellStyle name="Normal 5 2 2 6 3" xfId="8472" xr:uid="{00000000-0005-0000-0000-000018210000}"/>
    <cellStyle name="Normal 5 2 2 6 3 3" xfId="23573" xr:uid="{00000000-0005-0000-0000-0000155C0000}"/>
    <cellStyle name="Normal 5 2 2 6 5" xfId="18560" xr:uid="{00000000-0005-0000-0000-000080480000}"/>
    <cellStyle name="Normal 5 2 2 7" xfId="5111" xr:uid="{00000000-0005-0000-0000-0000F7130000}"/>
    <cellStyle name="Normal 5 2 2 7 2" xfId="15163" xr:uid="{00000000-0005-0000-0000-00003B3B0000}"/>
    <cellStyle name="Normal 5 2 2 7 2 3" xfId="30261" xr:uid="{00000000-0005-0000-0000-000035760000}"/>
    <cellStyle name="Normal 5 2 2 7 3" xfId="10143" xr:uid="{00000000-0005-0000-0000-00009F270000}"/>
    <cellStyle name="Normal 5 2 2 7 3 3" xfId="25244" xr:uid="{00000000-0005-0000-0000-00009C620000}"/>
    <cellStyle name="Normal 5 2 2 7 5" xfId="20231" xr:uid="{00000000-0005-0000-0000-0000074F0000}"/>
    <cellStyle name="Normal 5 2 2 8" xfId="11821" xr:uid="{00000000-0005-0000-0000-00002D2E0000}"/>
    <cellStyle name="Normal 5 2 2 8 3" xfId="26919" xr:uid="{00000000-0005-0000-0000-000027690000}"/>
    <cellStyle name="Normal 5 2 2 9" xfId="6800" xr:uid="{00000000-0005-0000-0000-0000901A0000}"/>
    <cellStyle name="Normal 5 2 2 9 3" xfId="21902" xr:uid="{00000000-0005-0000-0000-00008E550000}"/>
    <cellStyle name="Normal 5 2 3" xfId="710" xr:uid="{00000000-0005-0000-0000-0000C6020000}"/>
    <cellStyle name="Normal 5 2 3 10" xfId="16941" xr:uid="{00000000-0005-0000-0000-00002D420000}"/>
    <cellStyle name="Normal 5 2 3 11" xfId="1764" xr:uid="{00000000-0005-0000-0000-0000E4060000}"/>
    <cellStyle name="Normal 5 2 3 2" xfId="731" xr:uid="{00000000-0005-0000-0000-0000DB020000}"/>
    <cellStyle name="Normal 5 2 3 2 10" xfId="1983" xr:uid="{00000000-0005-0000-0000-0000BF070000}"/>
    <cellStyle name="Normal 5 2 3 2 2" xfId="2404" xr:uid="{00000000-0005-0000-0000-000064090000}"/>
    <cellStyle name="Normal 5 2 3 2 2 2" xfId="3243" xr:uid="{00000000-0005-0000-0000-0000AB0C0000}"/>
    <cellStyle name="Normal 5 2 3 2 2 2 2" xfId="4933" xr:uid="{00000000-0005-0000-0000-000045130000}"/>
    <cellStyle name="Normal 5 2 3 2 2 2 2 2" xfId="15006" xr:uid="{00000000-0005-0000-0000-00009E3A0000}"/>
    <cellStyle name="Normal 5 2 3 2 2 2 2 2 3" xfId="30104" xr:uid="{00000000-0005-0000-0000-000098750000}"/>
    <cellStyle name="Normal 5 2 3 2 2 2 2 3" xfId="9986" xr:uid="{00000000-0005-0000-0000-000002270000}"/>
    <cellStyle name="Normal 5 2 3 2 2 2 2 3 3" xfId="25087" xr:uid="{00000000-0005-0000-0000-0000FF610000}"/>
    <cellStyle name="Normal 5 2 3 2 2 2 2 5" xfId="20074" xr:uid="{00000000-0005-0000-0000-00006A4E0000}"/>
    <cellStyle name="Normal 5 2 3 2 2 2 3" xfId="6625" xr:uid="{00000000-0005-0000-0000-0000E1190000}"/>
    <cellStyle name="Normal 5 2 3 2 2 2 3 2" xfId="16677" xr:uid="{00000000-0005-0000-0000-000025410000}"/>
    <cellStyle name="Normal 5 2 3 2 2 2 3 3" xfId="11657" xr:uid="{00000000-0005-0000-0000-0000892D0000}"/>
    <cellStyle name="Normal 5 2 3 2 2 2 3 3 3" xfId="26758" xr:uid="{00000000-0005-0000-0000-000086680000}"/>
    <cellStyle name="Normal 5 2 3 2 2 2 3 5" xfId="21745" xr:uid="{00000000-0005-0000-0000-0000F1540000}"/>
    <cellStyle name="Normal 5 2 3 2 2 2 4" xfId="13335" xr:uid="{00000000-0005-0000-0000-000017340000}"/>
    <cellStyle name="Normal 5 2 3 2 2 2 4 3" xfId="28433" xr:uid="{00000000-0005-0000-0000-0000116F0000}"/>
    <cellStyle name="Normal 5 2 3 2 2 2 5" xfId="8314" xr:uid="{00000000-0005-0000-0000-00007A200000}"/>
    <cellStyle name="Normal 5 2 3 2 2 2 5 3" xfId="23416" xr:uid="{00000000-0005-0000-0000-0000785B0000}"/>
    <cellStyle name="Normal 5 2 3 2 2 2 7" xfId="18403" xr:uid="{00000000-0005-0000-0000-0000E3470000}"/>
    <cellStyle name="Normal 5 2 3 2 2 3" xfId="4096" xr:uid="{00000000-0005-0000-0000-000000100000}"/>
    <cellStyle name="Normal 5 2 3 2 2 3 2" xfId="14170" xr:uid="{00000000-0005-0000-0000-00005A370000}"/>
    <cellStyle name="Normal 5 2 3 2 2 3 2 3" xfId="29268" xr:uid="{00000000-0005-0000-0000-000054720000}"/>
    <cellStyle name="Normal 5 2 3 2 2 3 3" xfId="9150" xr:uid="{00000000-0005-0000-0000-0000BE230000}"/>
    <cellStyle name="Normal 5 2 3 2 2 3 3 3" xfId="24251" xr:uid="{00000000-0005-0000-0000-0000BB5E0000}"/>
    <cellStyle name="Normal 5 2 3 2 2 3 5" xfId="19238" xr:uid="{00000000-0005-0000-0000-0000264B0000}"/>
    <cellStyle name="Normal 5 2 3 2 2 4" xfId="5789" xr:uid="{00000000-0005-0000-0000-00009D160000}"/>
    <cellStyle name="Normal 5 2 3 2 2 4 2" xfId="15841" xr:uid="{00000000-0005-0000-0000-0000E13D0000}"/>
    <cellStyle name="Normal 5 2 3 2 2 4 2 3" xfId="30939" xr:uid="{00000000-0005-0000-0000-0000DB780000}"/>
    <cellStyle name="Normal 5 2 3 2 2 4 3" xfId="10821" xr:uid="{00000000-0005-0000-0000-0000452A0000}"/>
    <cellStyle name="Normal 5 2 3 2 2 4 3 3" xfId="25922" xr:uid="{00000000-0005-0000-0000-000042650000}"/>
    <cellStyle name="Normal 5 2 3 2 2 4 5" xfId="20909" xr:uid="{00000000-0005-0000-0000-0000AD510000}"/>
    <cellStyle name="Normal 5 2 3 2 2 5" xfId="12499" xr:uid="{00000000-0005-0000-0000-0000D3300000}"/>
    <cellStyle name="Normal 5 2 3 2 2 5 3" xfId="27597" xr:uid="{00000000-0005-0000-0000-0000CD6B0000}"/>
    <cellStyle name="Normal 5 2 3 2 2 6" xfId="7478" xr:uid="{00000000-0005-0000-0000-0000361D0000}"/>
    <cellStyle name="Normal 5 2 3 2 2 6 3" xfId="22580" xr:uid="{00000000-0005-0000-0000-000034580000}"/>
    <cellStyle name="Normal 5 2 3 2 2 8" xfId="17567" xr:uid="{00000000-0005-0000-0000-00009F440000}"/>
    <cellStyle name="Normal 5 2 3 2 3" xfId="2825" xr:uid="{00000000-0005-0000-0000-0000090B0000}"/>
    <cellStyle name="Normal 5 2 3 2 3 2" xfId="4515" xr:uid="{00000000-0005-0000-0000-0000A3110000}"/>
    <cellStyle name="Normal 5 2 3 2 3 2 2" xfId="14588" xr:uid="{00000000-0005-0000-0000-0000FC380000}"/>
    <cellStyle name="Normal 5 2 3 2 3 2 2 3" xfId="29686" xr:uid="{00000000-0005-0000-0000-0000F6730000}"/>
    <cellStyle name="Normal 5 2 3 2 3 2 3" xfId="9568" xr:uid="{00000000-0005-0000-0000-000060250000}"/>
    <cellStyle name="Normal 5 2 3 2 3 2 3 3" xfId="24669" xr:uid="{00000000-0005-0000-0000-00005D600000}"/>
    <cellStyle name="Normal 5 2 3 2 3 2 5" xfId="19656" xr:uid="{00000000-0005-0000-0000-0000C84C0000}"/>
    <cellStyle name="Normal 5 2 3 2 3 3" xfId="6207" xr:uid="{00000000-0005-0000-0000-00003F180000}"/>
    <cellStyle name="Normal 5 2 3 2 3 3 2" xfId="16259" xr:uid="{00000000-0005-0000-0000-0000833F0000}"/>
    <cellStyle name="Normal 5 2 3 2 3 3 3" xfId="11239" xr:uid="{00000000-0005-0000-0000-0000E72B0000}"/>
    <cellStyle name="Normal 5 2 3 2 3 3 3 3" xfId="26340" xr:uid="{00000000-0005-0000-0000-0000E4660000}"/>
    <cellStyle name="Normal 5 2 3 2 3 3 5" xfId="21327" xr:uid="{00000000-0005-0000-0000-00004F530000}"/>
    <cellStyle name="Normal 5 2 3 2 3 4" xfId="12917" xr:uid="{00000000-0005-0000-0000-000075320000}"/>
    <cellStyle name="Normal 5 2 3 2 3 4 3" xfId="28015" xr:uid="{00000000-0005-0000-0000-00006F6D0000}"/>
    <cellStyle name="Normal 5 2 3 2 3 5" xfId="7896" xr:uid="{00000000-0005-0000-0000-0000D81E0000}"/>
    <cellStyle name="Normal 5 2 3 2 3 5 3" xfId="22998" xr:uid="{00000000-0005-0000-0000-0000D6590000}"/>
    <cellStyle name="Normal 5 2 3 2 3 7" xfId="17985" xr:uid="{00000000-0005-0000-0000-000041460000}"/>
    <cellStyle name="Normal 5 2 3 2 4" xfId="3678" xr:uid="{00000000-0005-0000-0000-00005E0E0000}"/>
    <cellStyle name="Normal 5 2 3 2 4 2" xfId="13752" xr:uid="{00000000-0005-0000-0000-0000B8350000}"/>
    <cellStyle name="Normal 5 2 3 2 4 2 3" xfId="28850" xr:uid="{00000000-0005-0000-0000-0000B2700000}"/>
    <cellStyle name="Normal 5 2 3 2 4 3" xfId="8732" xr:uid="{00000000-0005-0000-0000-00001C220000}"/>
    <cellStyle name="Normal 5 2 3 2 4 3 3" xfId="23833" xr:uid="{00000000-0005-0000-0000-0000195D0000}"/>
    <cellStyle name="Normal 5 2 3 2 4 5" xfId="18820" xr:uid="{00000000-0005-0000-0000-000084490000}"/>
    <cellStyle name="Normal 5 2 3 2 5" xfId="5371" xr:uid="{00000000-0005-0000-0000-0000FB140000}"/>
    <cellStyle name="Normal 5 2 3 2 5 2" xfId="15423" xr:uid="{00000000-0005-0000-0000-00003F3C0000}"/>
    <cellStyle name="Normal 5 2 3 2 5 2 3" xfId="30521" xr:uid="{00000000-0005-0000-0000-000039770000}"/>
    <cellStyle name="Normal 5 2 3 2 5 3" xfId="10403" xr:uid="{00000000-0005-0000-0000-0000A3280000}"/>
    <cellStyle name="Normal 5 2 3 2 5 3 3" xfId="25504" xr:uid="{00000000-0005-0000-0000-0000A0630000}"/>
    <cellStyle name="Normal 5 2 3 2 5 5" xfId="20491" xr:uid="{00000000-0005-0000-0000-00000B500000}"/>
    <cellStyle name="Normal 5 2 3 2 6" xfId="12081" xr:uid="{00000000-0005-0000-0000-0000312F0000}"/>
    <cellStyle name="Normal 5 2 3 2 6 3" xfId="27179" xr:uid="{00000000-0005-0000-0000-00002B6A0000}"/>
    <cellStyle name="Normal 5 2 3 2 7" xfId="7060" xr:uid="{00000000-0005-0000-0000-0000941B0000}"/>
    <cellStyle name="Normal 5 2 3 2 7 3" xfId="22162" xr:uid="{00000000-0005-0000-0000-000092560000}"/>
    <cellStyle name="Normal 5 2 3 2 9" xfId="17149" xr:uid="{00000000-0005-0000-0000-0000FD420000}"/>
    <cellStyle name="Normal 5 2 3 3" xfId="752" xr:uid="{00000000-0005-0000-0000-0000F0020000}"/>
    <cellStyle name="Normal 5 2 3 3 2" xfId="3035" xr:uid="{00000000-0005-0000-0000-0000DB0B0000}"/>
    <cellStyle name="Normal 5 2 3 3 2 2" xfId="4725" xr:uid="{00000000-0005-0000-0000-000075120000}"/>
    <cellStyle name="Normal 5 2 3 3 2 2 2" xfId="14798" xr:uid="{00000000-0005-0000-0000-0000CE390000}"/>
    <cellStyle name="Normal 5 2 3 3 2 2 2 3" xfId="29896" xr:uid="{00000000-0005-0000-0000-0000C8740000}"/>
    <cellStyle name="Normal 5 2 3 3 2 2 3" xfId="9778" xr:uid="{00000000-0005-0000-0000-000032260000}"/>
    <cellStyle name="Normal 5 2 3 3 2 2 3 3" xfId="24879" xr:uid="{00000000-0005-0000-0000-00002F610000}"/>
    <cellStyle name="Normal 5 2 3 3 2 2 5" xfId="19866" xr:uid="{00000000-0005-0000-0000-00009A4D0000}"/>
    <cellStyle name="Normal 5 2 3 3 2 3" xfId="6417" xr:uid="{00000000-0005-0000-0000-000011190000}"/>
    <cellStyle name="Normal 5 2 3 3 2 3 2" xfId="16469" xr:uid="{00000000-0005-0000-0000-000055400000}"/>
    <cellStyle name="Normal 5 2 3 3 2 3 3" xfId="11449" xr:uid="{00000000-0005-0000-0000-0000B92C0000}"/>
    <cellStyle name="Normal 5 2 3 3 2 3 3 3" xfId="26550" xr:uid="{00000000-0005-0000-0000-0000B6670000}"/>
    <cellStyle name="Normal 5 2 3 3 2 3 5" xfId="21537" xr:uid="{00000000-0005-0000-0000-000021540000}"/>
    <cellStyle name="Normal 5 2 3 3 2 4" xfId="13127" xr:uid="{00000000-0005-0000-0000-000047330000}"/>
    <cellStyle name="Normal 5 2 3 3 2 4 3" xfId="28225" xr:uid="{00000000-0005-0000-0000-0000416E0000}"/>
    <cellStyle name="Normal 5 2 3 3 2 5" xfId="8106" xr:uid="{00000000-0005-0000-0000-0000AA1F0000}"/>
    <cellStyle name="Normal 5 2 3 3 2 5 3" xfId="23208" xr:uid="{00000000-0005-0000-0000-0000A85A0000}"/>
    <cellStyle name="Normal 5 2 3 3 2 7" xfId="18195" xr:uid="{00000000-0005-0000-0000-000013470000}"/>
    <cellStyle name="Normal 5 2 3 3 3" xfId="3888" xr:uid="{00000000-0005-0000-0000-0000300F0000}"/>
    <cellStyle name="Normal 5 2 3 3 3 2" xfId="13962" xr:uid="{00000000-0005-0000-0000-00008A360000}"/>
    <cellStyle name="Normal 5 2 3 3 3 2 3" xfId="29060" xr:uid="{00000000-0005-0000-0000-000084710000}"/>
    <cellStyle name="Normal 5 2 3 3 3 3" xfId="8942" xr:uid="{00000000-0005-0000-0000-0000EE220000}"/>
    <cellStyle name="Normal 5 2 3 3 3 3 3" xfId="24043" xr:uid="{00000000-0005-0000-0000-0000EB5D0000}"/>
    <cellStyle name="Normal 5 2 3 3 3 5" xfId="19030" xr:uid="{00000000-0005-0000-0000-0000564A0000}"/>
    <cellStyle name="Normal 5 2 3 3 4" xfId="5581" xr:uid="{00000000-0005-0000-0000-0000CD150000}"/>
    <cellStyle name="Normal 5 2 3 3 4 2" xfId="15633" xr:uid="{00000000-0005-0000-0000-0000113D0000}"/>
    <cellStyle name="Normal 5 2 3 3 4 2 3" xfId="30731" xr:uid="{00000000-0005-0000-0000-00000B780000}"/>
    <cellStyle name="Normal 5 2 3 3 4 3" xfId="10613" xr:uid="{00000000-0005-0000-0000-000075290000}"/>
    <cellStyle name="Normal 5 2 3 3 4 3 3" xfId="25714" xr:uid="{00000000-0005-0000-0000-000072640000}"/>
    <cellStyle name="Normal 5 2 3 3 4 5" xfId="20701" xr:uid="{00000000-0005-0000-0000-0000DD500000}"/>
    <cellStyle name="Normal 5 2 3 3 5" xfId="12291" xr:uid="{00000000-0005-0000-0000-000003300000}"/>
    <cellStyle name="Normal 5 2 3 3 5 3" xfId="27389" xr:uid="{00000000-0005-0000-0000-0000FD6A0000}"/>
    <cellStyle name="Normal 5 2 3 3 6" xfId="7270" xr:uid="{00000000-0005-0000-0000-0000661C0000}"/>
    <cellStyle name="Normal 5 2 3 3 6 3" xfId="22372" xr:uid="{00000000-0005-0000-0000-000064570000}"/>
    <cellStyle name="Normal 5 2 3 3 8" xfId="17359" xr:uid="{00000000-0005-0000-0000-0000CF430000}"/>
    <cellStyle name="Normal 5 2 3 3 9" xfId="2196" xr:uid="{00000000-0005-0000-0000-000094080000}"/>
    <cellStyle name="Normal 5 2 3 4" xfId="2617" xr:uid="{00000000-0005-0000-0000-0000390A0000}"/>
    <cellStyle name="Normal 5 2 3 4 2" xfId="4307" xr:uid="{00000000-0005-0000-0000-0000D3100000}"/>
    <cellStyle name="Normal 5 2 3 4 2 2" xfId="14380" xr:uid="{00000000-0005-0000-0000-00002C380000}"/>
    <cellStyle name="Normal 5 2 3 4 2 2 3" xfId="29478" xr:uid="{00000000-0005-0000-0000-000026730000}"/>
    <cellStyle name="Normal 5 2 3 4 2 3" xfId="9360" xr:uid="{00000000-0005-0000-0000-000090240000}"/>
    <cellStyle name="Normal 5 2 3 4 2 3 3" xfId="24461" xr:uid="{00000000-0005-0000-0000-00008D5F0000}"/>
    <cellStyle name="Normal 5 2 3 4 2 5" xfId="19448" xr:uid="{00000000-0005-0000-0000-0000F84B0000}"/>
    <cellStyle name="Normal 5 2 3 4 3" xfId="5999" xr:uid="{00000000-0005-0000-0000-00006F170000}"/>
    <cellStyle name="Normal 5 2 3 4 3 2" xfId="16051" xr:uid="{00000000-0005-0000-0000-0000B33E0000}"/>
    <cellStyle name="Normal 5 2 3 4 3 3" xfId="11031" xr:uid="{00000000-0005-0000-0000-0000172B0000}"/>
    <cellStyle name="Normal 5 2 3 4 3 3 3" xfId="26132" xr:uid="{00000000-0005-0000-0000-000014660000}"/>
    <cellStyle name="Normal 5 2 3 4 3 5" xfId="21119" xr:uid="{00000000-0005-0000-0000-00007F520000}"/>
    <cellStyle name="Normal 5 2 3 4 4" xfId="12709" xr:uid="{00000000-0005-0000-0000-0000A5310000}"/>
    <cellStyle name="Normal 5 2 3 4 4 3" xfId="27807" xr:uid="{00000000-0005-0000-0000-00009F6C0000}"/>
    <cellStyle name="Normal 5 2 3 4 5" xfId="7688" xr:uid="{00000000-0005-0000-0000-0000081E0000}"/>
    <cellStyle name="Normal 5 2 3 4 5 3" xfId="22790" xr:uid="{00000000-0005-0000-0000-000006590000}"/>
    <cellStyle name="Normal 5 2 3 4 7" xfId="17777" xr:uid="{00000000-0005-0000-0000-000071450000}"/>
    <cellStyle name="Normal 5 2 3 5" xfId="3470" xr:uid="{00000000-0005-0000-0000-00008E0D0000}"/>
    <cellStyle name="Normal 5 2 3 5 2" xfId="13544" xr:uid="{00000000-0005-0000-0000-0000E8340000}"/>
    <cellStyle name="Normal 5 2 3 5 2 3" xfId="28642" xr:uid="{00000000-0005-0000-0000-0000E26F0000}"/>
    <cellStyle name="Normal 5 2 3 5 3" xfId="8524" xr:uid="{00000000-0005-0000-0000-00004C210000}"/>
    <cellStyle name="Normal 5 2 3 5 3 3" xfId="23625" xr:uid="{00000000-0005-0000-0000-0000495C0000}"/>
    <cellStyle name="Normal 5 2 3 5 5" xfId="18612" xr:uid="{00000000-0005-0000-0000-0000B4480000}"/>
    <cellStyle name="Normal 5 2 3 6" xfId="5163" xr:uid="{00000000-0005-0000-0000-00002B140000}"/>
    <cellStyle name="Normal 5 2 3 6 2" xfId="15215" xr:uid="{00000000-0005-0000-0000-00006F3B0000}"/>
    <cellStyle name="Normal 5 2 3 6 2 3" xfId="30313" xr:uid="{00000000-0005-0000-0000-000069760000}"/>
    <cellStyle name="Normal 5 2 3 6 3" xfId="10195" xr:uid="{00000000-0005-0000-0000-0000D3270000}"/>
    <cellStyle name="Normal 5 2 3 6 3 3" xfId="25296" xr:uid="{00000000-0005-0000-0000-0000D0620000}"/>
    <cellStyle name="Normal 5 2 3 6 5" xfId="20283" xr:uid="{00000000-0005-0000-0000-00003B4F0000}"/>
    <cellStyle name="Normal 5 2 3 7" xfId="11873" xr:uid="{00000000-0005-0000-0000-0000612E0000}"/>
    <cellStyle name="Normal 5 2 3 7 3" xfId="26971" xr:uid="{00000000-0005-0000-0000-00005B690000}"/>
    <cellStyle name="Normal 5 2 3 8" xfId="6852" xr:uid="{00000000-0005-0000-0000-0000C41A0000}"/>
    <cellStyle name="Normal 5 2 3 8 3" xfId="21954" xr:uid="{00000000-0005-0000-0000-0000C2550000}"/>
    <cellStyle name="Normal 5 2 4" xfId="722" xr:uid="{00000000-0005-0000-0000-0000D2020000}"/>
    <cellStyle name="Normal 5 2 4 10" xfId="1877" xr:uid="{00000000-0005-0000-0000-000055070000}"/>
    <cellStyle name="Normal 5 2 4 2" xfId="2300" xr:uid="{00000000-0005-0000-0000-0000FC080000}"/>
    <cellStyle name="Normal 5 2 4 2 2" xfId="3139" xr:uid="{00000000-0005-0000-0000-0000430C0000}"/>
    <cellStyle name="Normal 5 2 4 2 2 2" xfId="4829" xr:uid="{00000000-0005-0000-0000-0000DD120000}"/>
    <cellStyle name="Normal 5 2 4 2 2 2 2" xfId="14902" xr:uid="{00000000-0005-0000-0000-0000363A0000}"/>
    <cellStyle name="Normal 5 2 4 2 2 2 2 3" xfId="30000" xr:uid="{00000000-0005-0000-0000-000030750000}"/>
    <cellStyle name="Normal 5 2 4 2 2 2 3" xfId="9882" xr:uid="{00000000-0005-0000-0000-00009A260000}"/>
    <cellStyle name="Normal 5 2 4 2 2 2 3 3" xfId="24983" xr:uid="{00000000-0005-0000-0000-000097610000}"/>
    <cellStyle name="Normal 5 2 4 2 2 2 5" xfId="19970" xr:uid="{00000000-0005-0000-0000-0000024E0000}"/>
    <cellStyle name="Normal 5 2 4 2 2 3" xfId="6521" xr:uid="{00000000-0005-0000-0000-000079190000}"/>
    <cellStyle name="Normal 5 2 4 2 2 3 2" xfId="16573" xr:uid="{00000000-0005-0000-0000-0000BD400000}"/>
    <cellStyle name="Normal 5 2 4 2 2 3 3" xfId="11553" xr:uid="{00000000-0005-0000-0000-0000212D0000}"/>
    <cellStyle name="Normal 5 2 4 2 2 3 3 3" xfId="26654" xr:uid="{00000000-0005-0000-0000-00001E680000}"/>
    <cellStyle name="Normal 5 2 4 2 2 3 5" xfId="21641" xr:uid="{00000000-0005-0000-0000-000089540000}"/>
    <cellStyle name="Normal 5 2 4 2 2 4" xfId="13231" xr:uid="{00000000-0005-0000-0000-0000AF330000}"/>
    <cellStyle name="Normal 5 2 4 2 2 4 3" xfId="28329" xr:uid="{00000000-0005-0000-0000-0000A96E0000}"/>
    <cellStyle name="Normal 5 2 4 2 2 5" xfId="8210" xr:uid="{00000000-0005-0000-0000-000012200000}"/>
    <cellStyle name="Normal 5 2 4 2 2 5 3" xfId="23312" xr:uid="{00000000-0005-0000-0000-0000105B0000}"/>
    <cellStyle name="Normal 5 2 4 2 2 7" xfId="18299" xr:uid="{00000000-0005-0000-0000-00007B470000}"/>
    <cellStyle name="Normal 5 2 4 2 3" xfId="3992" xr:uid="{00000000-0005-0000-0000-0000980F0000}"/>
    <cellStyle name="Normal 5 2 4 2 3 2" xfId="14066" xr:uid="{00000000-0005-0000-0000-0000F2360000}"/>
    <cellStyle name="Normal 5 2 4 2 3 2 3" xfId="29164" xr:uid="{00000000-0005-0000-0000-0000EC710000}"/>
    <cellStyle name="Normal 5 2 4 2 3 3" xfId="9046" xr:uid="{00000000-0005-0000-0000-000056230000}"/>
    <cellStyle name="Normal 5 2 4 2 3 3 3" xfId="24147" xr:uid="{00000000-0005-0000-0000-0000535E0000}"/>
    <cellStyle name="Normal 5 2 4 2 3 5" xfId="19134" xr:uid="{00000000-0005-0000-0000-0000BE4A0000}"/>
    <cellStyle name="Normal 5 2 4 2 4" xfId="5685" xr:uid="{00000000-0005-0000-0000-000035160000}"/>
    <cellStyle name="Normal 5 2 4 2 4 2" xfId="15737" xr:uid="{00000000-0005-0000-0000-0000793D0000}"/>
    <cellStyle name="Normal 5 2 4 2 4 2 3" xfId="30835" xr:uid="{00000000-0005-0000-0000-000073780000}"/>
    <cellStyle name="Normal 5 2 4 2 4 3" xfId="10717" xr:uid="{00000000-0005-0000-0000-0000DD290000}"/>
    <cellStyle name="Normal 5 2 4 2 4 3 3" xfId="25818" xr:uid="{00000000-0005-0000-0000-0000DA640000}"/>
    <cellStyle name="Normal 5 2 4 2 4 5" xfId="20805" xr:uid="{00000000-0005-0000-0000-000045510000}"/>
    <cellStyle name="Normal 5 2 4 2 5" xfId="12395" xr:uid="{00000000-0005-0000-0000-00006B300000}"/>
    <cellStyle name="Normal 5 2 4 2 5 3" xfId="27493" xr:uid="{00000000-0005-0000-0000-0000656B0000}"/>
    <cellStyle name="Normal 5 2 4 2 6" xfId="7374" xr:uid="{00000000-0005-0000-0000-0000CE1C0000}"/>
    <cellStyle name="Normal 5 2 4 2 6 3" xfId="22476" xr:uid="{00000000-0005-0000-0000-0000CC570000}"/>
    <cellStyle name="Normal 5 2 4 2 8" xfId="17463" xr:uid="{00000000-0005-0000-0000-000037440000}"/>
    <cellStyle name="Normal 5 2 4 3" xfId="2721" xr:uid="{00000000-0005-0000-0000-0000A10A0000}"/>
    <cellStyle name="Normal 5 2 4 3 2" xfId="4411" xr:uid="{00000000-0005-0000-0000-00003B110000}"/>
    <cellStyle name="Normal 5 2 4 3 2 2" xfId="14484" xr:uid="{00000000-0005-0000-0000-000094380000}"/>
    <cellStyle name="Normal 5 2 4 3 2 2 3" xfId="29582" xr:uid="{00000000-0005-0000-0000-00008E730000}"/>
    <cellStyle name="Normal 5 2 4 3 2 3" xfId="9464" xr:uid="{00000000-0005-0000-0000-0000F8240000}"/>
    <cellStyle name="Normal 5 2 4 3 2 3 3" xfId="24565" xr:uid="{00000000-0005-0000-0000-0000F55F0000}"/>
    <cellStyle name="Normal 5 2 4 3 2 5" xfId="19552" xr:uid="{00000000-0005-0000-0000-0000604C0000}"/>
    <cellStyle name="Normal 5 2 4 3 3" xfId="6103" xr:uid="{00000000-0005-0000-0000-0000D7170000}"/>
    <cellStyle name="Normal 5 2 4 3 3 2" xfId="16155" xr:uid="{00000000-0005-0000-0000-00001B3F0000}"/>
    <cellStyle name="Normal 5 2 4 3 3 3" xfId="11135" xr:uid="{00000000-0005-0000-0000-00007F2B0000}"/>
    <cellStyle name="Normal 5 2 4 3 3 3 3" xfId="26236" xr:uid="{00000000-0005-0000-0000-00007C660000}"/>
    <cellStyle name="Normal 5 2 4 3 3 5" xfId="21223" xr:uid="{00000000-0005-0000-0000-0000E7520000}"/>
    <cellStyle name="Normal 5 2 4 3 4" xfId="12813" xr:uid="{00000000-0005-0000-0000-00000D320000}"/>
    <cellStyle name="Normal 5 2 4 3 4 3" xfId="27911" xr:uid="{00000000-0005-0000-0000-0000076D0000}"/>
    <cellStyle name="Normal 5 2 4 3 5" xfId="7792" xr:uid="{00000000-0005-0000-0000-0000701E0000}"/>
    <cellStyle name="Normal 5 2 4 3 5 3" xfId="22894" xr:uid="{00000000-0005-0000-0000-00006E590000}"/>
    <cellStyle name="Normal 5 2 4 3 7" xfId="17881" xr:uid="{00000000-0005-0000-0000-0000D9450000}"/>
    <cellStyle name="Normal 5 2 4 4" xfId="3574" xr:uid="{00000000-0005-0000-0000-0000F60D0000}"/>
    <cellStyle name="Normal 5 2 4 4 2" xfId="13648" xr:uid="{00000000-0005-0000-0000-000050350000}"/>
    <cellStyle name="Normal 5 2 4 4 2 3" xfId="28746" xr:uid="{00000000-0005-0000-0000-00004A700000}"/>
    <cellStyle name="Normal 5 2 4 4 3" xfId="8628" xr:uid="{00000000-0005-0000-0000-0000B4210000}"/>
    <cellStyle name="Normal 5 2 4 4 3 3" xfId="23729" xr:uid="{00000000-0005-0000-0000-0000B15C0000}"/>
    <cellStyle name="Normal 5 2 4 4 5" xfId="18716" xr:uid="{00000000-0005-0000-0000-00001C490000}"/>
    <cellStyle name="Normal 5 2 4 5" xfId="5267" xr:uid="{00000000-0005-0000-0000-000093140000}"/>
    <cellStyle name="Normal 5 2 4 5 2" xfId="15319" xr:uid="{00000000-0005-0000-0000-0000D73B0000}"/>
    <cellStyle name="Normal 5 2 4 5 2 3" xfId="30417" xr:uid="{00000000-0005-0000-0000-0000D1760000}"/>
    <cellStyle name="Normal 5 2 4 5 3" xfId="10299" xr:uid="{00000000-0005-0000-0000-00003B280000}"/>
    <cellStyle name="Normal 5 2 4 5 3 3" xfId="25400" xr:uid="{00000000-0005-0000-0000-000038630000}"/>
    <cellStyle name="Normal 5 2 4 5 5" xfId="20387" xr:uid="{00000000-0005-0000-0000-0000A34F0000}"/>
    <cellStyle name="Normal 5 2 4 6" xfId="11977" xr:uid="{00000000-0005-0000-0000-0000C92E0000}"/>
    <cellStyle name="Normal 5 2 4 6 3" xfId="27075" xr:uid="{00000000-0005-0000-0000-0000C3690000}"/>
    <cellStyle name="Normal 5 2 4 7" xfId="6956" xr:uid="{00000000-0005-0000-0000-00002C1B0000}"/>
    <cellStyle name="Normal 5 2 4 7 3" xfId="22058" xr:uid="{00000000-0005-0000-0000-00002A560000}"/>
    <cellStyle name="Normal 5 2 4 9" xfId="17045" xr:uid="{00000000-0005-0000-0000-000095420000}"/>
    <cellStyle name="Normal 5 2 5" xfId="743" xr:uid="{00000000-0005-0000-0000-0000E7020000}"/>
    <cellStyle name="Normal 5 2 5 2" xfId="2931" xr:uid="{00000000-0005-0000-0000-0000730B0000}"/>
    <cellStyle name="Normal 5 2 5 2 2" xfId="4621" xr:uid="{00000000-0005-0000-0000-00000D120000}"/>
    <cellStyle name="Normal 5 2 5 2 2 2" xfId="14694" xr:uid="{00000000-0005-0000-0000-000066390000}"/>
    <cellStyle name="Normal 5 2 5 2 2 2 3" xfId="29792" xr:uid="{00000000-0005-0000-0000-000060740000}"/>
    <cellStyle name="Normal 5 2 5 2 2 3" xfId="9674" xr:uid="{00000000-0005-0000-0000-0000CA250000}"/>
    <cellStyle name="Normal 5 2 5 2 2 3 3" xfId="24775" xr:uid="{00000000-0005-0000-0000-0000C7600000}"/>
    <cellStyle name="Normal 5 2 5 2 2 5" xfId="19762" xr:uid="{00000000-0005-0000-0000-0000324D0000}"/>
    <cellStyle name="Normal 5 2 5 2 3" xfId="6313" xr:uid="{00000000-0005-0000-0000-0000A9180000}"/>
    <cellStyle name="Normal 5 2 5 2 3 2" xfId="16365" xr:uid="{00000000-0005-0000-0000-0000ED3F0000}"/>
    <cellStyle name="Normal 5 2 5 2 3 3" xfId="11345" xr:uid="{00000000-0005-0000-0000-0000512C0000}"/>
    <cellStyle name="Normal 5 2 5 2 3 3 3" xfId="26446" xr:uid="{00000000-0005-0000-0000-00004E670000}"/>
    <cellStyle name="Normal 5 2 5 2 3 5" xfId="21433" xr:uid="{00000000-0005-0000-0000-0000B9530000}"/>
    <cellStyle name="Normal 5 2 5 2 4" xfId="13023" xr:uid="{00000000-0005-0000-0000-0000DF320000}"/>
    <cellStyle name="Normal 5 2 5 2 4 3" xfId="28121" xr:uid="{00000000-0005-0000-0000-0000D96D0000}"/>
    <cellStyle name="Normal 5 2 5 2 5" xfId="8002" xr:uid="{00000000-0005-0000-0000-0000421F0000}"/>
    <cellStyle name="Normal 5 2 5 2 5 3" xfId="23104" xr:uid="{00000000-0005-0000-0000-0000405A0000}"/>
    <cellStyle name="Normal 5 2 5 2 7" xfId="18091" xr:uid="{00000000-0005-0000-0000-0000AB460000}"/>
    <cellStyle name="Normal 5 2 5 3" xfId="3784" xr:uid="{00000000-0005-0000-0000-0000C80E0000}"/>
    <cellStyle name="Normal 5 2 5 3 2" xfId="13858" xr:uid="{00000000-0005-0000-0000-000022360000}"/>
    <cellStyle name="Normal 5 2 5 3 2 3" xfId="28956" xr:uid="{00000000-0005-0000-0000-00001C710000}"/>
    <cellStyle name="Normal 5 2 5 3 3" xfId="8838" xr:uid="{00000000-0005-0000-0000-000086220000}"/>
    <cellStyle name="Normal 5 2 5 3 3 3" xfId="23939" xr:uid="{00000000-0005-0000-0000-0000835D0000}"/>
    <cellStyle name="Normal 5 2 5 3 5" xfId="18926" xr:uid="{00000000-0005-0000-0000-0000EE490000}"/>
    <cellStyle name="Normal 5 2 5 4" xfId="5477" xr:uid="{00000000-0005-0000-0000-000065150000}"/>
    <cellStyle name="Normal 5 2 5 4 2" xfId="15529" xr:uid="{00000000-0005-0000-0000-0000A93C0000}"/>
    <cellStyle name="Normal 5 2 5 4 2 3" xfId="30627" xr:uid="{00000000-0005-0000-0000-0000A3770000}"/>
    <cellStyle name="Normal 5 2 5 4 3" xfId="10509" xr:uid="{00000000-0005-0000-0000-00000D290000}"/>
    <cellStyle name="Normal 5 2 5 4 3 3" xfId="25610" xr:uid="{00000000-0005-0000-0000-00000A640000}"/>
    <cellStyle name="Normal 5 2 5 4 5" xfId="20597" xr:uid="{00000000-0005-0000-0000-000075500000}"/>
    <cellStyle name="Normal 5 2 5 5" xfId="12187" xr:uid="{00000000-0005-0000-0000-00009B2F0000}"/>
    <cellStyle name="Normal 5 2 5 5 3" xfId="27285" xr:uid="{00000000-0005-0000-0000-0000956A0000}"/>
    <cellStyle name="Normal 5 2 5 6" xfId="7166" xr:uid="{00000000-0005-0000-0000-0000FE1B0000}"/>
    <cellStyle name="Normal 5 2 5 6 3" xfId="22268" xr:uid="{00000000-0005-0000-0000-0000FC560000}"/>
    <cellStyle name="Normal 5 2 5 8" xfId="17255" xr:uid="{00000000-0005-0000-0000-000067430000}"/>
    <cellStyle name="Normal 5 2 5 9" xfId="2090" xr:uid="{00000000-0005-0000-0000-00002A080000}"/>
    <cellStyle name="Normal 5 2 6" xfId="2511" xr:uid="{00000000-0005-0000-0000-0000CF090000}"/>
    <cellStyle name="Normal 5 2 6 2" xfId="4203" xr:uid="{00000000-0005-0000-0000-00006B100000}"/>
    <cellStyle name="Normal 5 2 6 2 2" xfId="14276" xr:uid="{00000000-0005-0000-0000-0000C4370000}"/>
    <cellStyle name="Normal 5 2 6 2 2 3" xfId="29374" xr:uid="{00000000-0005-0000-0000-0000BE720000}"/>
    <cellStyle name="Normal 5 2 6 2 3" xfId="9256" xr:uid="{00000000-0005-0000-0000-000028240000}"/>
    <cellStyle name="Normal 5 2 6 2 3 3" xfId="24357" xr:uid="{00000000-0005-0000-0000-0000255F0000}"/>
    <cellStyle name="Normal 5 2 6 2 5" xfId="19344" xr:uid="{00000000-0005-0000-0000-0000904B0000}"/>
    <cellStyle name="Normal 5 2 6 3" xfId="5895" xr:uid="{00000000-0005-0000-0000-000007170000}"/>
    <cellStyle name="Normal 5 2 6 3 2" xfId="15947" xr:uid="{00000000-0005-0000-0000-00004B3E0000}"/>
    <cellStyle name="Normal 5 2 6 3 3" xfId="10927" xr:uid="{00000000-0005-0000-0000-0000AF2A0000}"/>
    <cellStyle name="Normal 5 2 6 3 3 3" xfId="26028" xr:uid="{00000000-0005-0000-0000-0000AC650000}"/>
    <cellStyle name="Normal 5 2 6 3 5" xfId="21015" xr:uid="{00000000-0005-0000-0000-000017520000}"/>
    <cellStyle name="Normal 5 2 6 4" xfId="12605" xr:uid="{00000000-0005-0000-0000-00003D310000}"/>
    <cellStyle name="Normal 5 2 6 4 3" xfId="27703" xr:uid="{00000000-0005-0000-0000-0000376C0000}"/>
    <cellStyle name="Normal 5 2 6 5" xfId="7584" xr:uid="{00000000-0005-0000-0000-0000A01D0000}"/>
    <cellStyle name="Normal 5 2 6 5 3" xfId="22686" xr:uid="{00000000-0005-0000-0000-00009E580000}"/>
    <cellStyle name="Normal 5 2 6 7" xfId="17673" xr:uid="{00000000-0005-0000-0000-000009450000}"/>
    <cellStyle name="Normal 5 2 7" xfId="3359" xr:uid="{00000000-0005-0000-0000-00001F0D0000}"/>
    <cellStyle name="Normal 5 2 7 2" xfId="13440" xr:uid="{00000000-0005-0000-0000-000080340000}"/>
    <cellStyle name="Normal 5 2 7 2 3" xfId="28538" xr:uid="{00000000-0005-0000-0000-00007A6F0000}"/>
    <cellStyle name="Normal 5 2 7 3" xfId="8419" xr:uid="{00000000-0005-0000-0000-0000E3200000}"/>
    <cellStyle name="Normal 5 2 7 3 3" xfId="23521" xr:uid="{00000000-0005-0000-0000-0000E15B0000}"/>
    <cellStyle name="Normal 5 2 7 5" xfId="18508" xr:uid="{00000000-0005-0000-0000-00004C480000}"/>
    <cellStyle name="Normal 5 2 8" xfId="5055" xr:uid="{00000000-0005-0000-0000-0000BF130000}"/>
    <cellStyle name="Normal 5 2 8 2" xfId="15111" xr:uid="{00000000-0005-0000-0000-0000073B0000}"/>
    <cellStyle name="Normal 5 2 8 2 3" xfId="30209" xr:uid="{00000000-0005-0000-0000-000001760000}"/>
    <cellStyle name="Normal 5 2 8 3" xfId="10091" xr:uid="{00000000-0005-0000-0000-00006B270000}"/>
    <cellStyle name="Normal 5 2 8 3 3" xfId="25192" xr:uid="{00000000-0005-0000-0000-000068620000}"/>
    <cellStyle name="Normal 5 2 8 5" xfId="20179" xr:uid="{00000000-0005-0000-0000-0000D34E0000}"/>
    <cellStyle name="Normal 5 2 9" xfId="11767" xr:uid="{00000000-0005-0000-0000-0000F72D0000}"/>
    <cellStyle name="Normal 5 2 9 3" xfId="26867" xr:uid="{00000000-0005-0000-0000-0000F3680000}"/>
    <cellStyle name="Normal 5 3" xfId="659" xr:uid="{00000000-0005-0000-0000-000093020000}"/>
    <cellStyle name="Normal 5 3 10" xfId="6741" xr:uid="{00000000-0005-0000-0000-0000551A0000}"/>
    <cellStyle name="Normal 5 3 10 3" xfId="21846" xr:uid="{00000000-0005-0000-0000-000056550000}"/>
    <cellStyle name="Normal 5 3 11" xfId="31030" xr:uid="{729D3876-1291-4A77-BC8C-C0B10488770A}"/>
    <cellStyle name="Normal 5 3 12" xfId="16831" xr:uid="{00000000-0005-0000-0000-0000BF410000}"/>
    <cellStyle name="Normal 5 3 13" xfId="1097" xr:uid="{00000000-0005-0000-0000-000049040000}"/>
    <cellStyle name="Normal 5 3 2" xfId="712" xr:uid="{00000000-0005-0000-0000-0000C8020000}"/>
    <cellStyle name="Normal 5 3 2 11" xfId="16885" xr:uid="{00000000-0005-0000-0000-0000F5410000}"/>
    <cellStyle name="Normal 5 3 2 12" xfId="1705" xr:uid="{00000000-0005-0000-0000-0000A9060000}"/>
    <cellStyle name="Normal 5 3 2 2" xfId="733" xr:uid="{00000000-0005-0000-0000-0000DD020000}"/>
    <cellStyle name="Normal 5 3 2 2 10" xfId="16989" xr:uid="{00000000-0005-0000-0000-00005D420000}"/>
    <cellStyle name="Normal 5 3 2 2 11" xfId="1814" xr:uid="{00000000-0005-0000-0000-000016070000}"/>
    <cellStyle name="Normal 5 3 2 2 2" xfId="2031" xr:uid="{00000000-0005-0000-0000-0000EF070000}"/>
    <cellStyle name="Normal 5 3 2 2 2 2" xfId="2452" xr:uid="{00000000-0005-0000-0000-000094090000}"/>
    <cellStyle name="Normal 5 3 2 2 2 2 2" xfId="3291" xr:uid="{00000000-0005-0000-0000-0000DB0C0000}"/>
    <cellStyle name="Normal 5 3 2 2 2 2 2 2" xfId="4981" xr:uid="{00000000-0005-0000-0000-000075130000}"/>
    <cellStyle name="Normal 5 3 2 2 2 2 2 2 2" xfId="15054" xr:uid="{00000000-0005-0000-0000-0000CE3A0000}"/>
    <cellStyle name="Normal 5 3 2 2 2 2 2 2 2 3" xfId="30152" xr:uid="{00000000-0005-0000-0000-0000C8750000}"/>
    <cellStyle name="Normal 5 3 2 2 2 2 2 2 3" xfId="10034" xr:uid="{00000000-0005-0000-0000-000032270000}"/>
    <cellStyle name="Normal 5 3 2 2 2 2 2 2 3 3" xfId="25135" xr:uid="{00000000-0005-0000-0000-00002F620000}"/>
    <cellStyle name="Normal 5 3 2 2 2 2 2 2 5" xfId="20122" xr:uid="{00000000-0005-0000-0000-00009A4E0000}"/>
    <cellStyle name="Normal 5 3 2 2 2 2 2 3" xfId="6673" xr:uid="{00000000-0005-0000-0000-0000111A0000}"/>
    <cellStyle name="Normal 5 3 2 2 2 2 2 3 2" xfId="16725" xr:uid="{00000000-0005-0000-0000-000055410000}"/>
    <cellStyle name="Normal 5 3 2 2 2 2 2 3 3" xfId="11705" xr:uid="{00000000-0005-0000-0000-0000B92D0000}"/>
    <cellStyle name="Normal 5 3 2 2 2 2 2 3 3 3" xfId="26806" xr:uid="{00000000-0005-0000-0000-0000B6680000}"/>
    <cellStyle name="Normal 5 3 2 2 2 2 2 3 5" xfId="21793" xr:uid="{00000000-0005-0000-0000-000021550000}"/>
    <cellStyle name="Normal 5 3 2 2 2 2 2 4" xfId="13383" xr:uid="{00000000-0005-0000-0000-000047340000}"/>
    <cellStyle name="Normal 5 3 2 2 2 2 2 4 3" xfId="28481" xr:uid="{00000000-0005-0000-0000-0000416F0000}"/>
    <cellStyle name="Normal 5 3 2 2 2 2 2 5" xfId="8362" xr:uid="{00000000-0005-0000-0000-0000AA200000}"/>
    <cellStyle name="Normal 5 3 2 2 2 2 2 5 3" xfId="23464" xr:uid="{00000000-0005-0000-0000-0000A85B0000}"/>
    <cellStyle name="Normal 5 3 2 2 2 2 2 7" xfId="18451" xr:uid="{00000000-0005-0000-0000-000013480000}"/>
    <cellStyle name="Normal 5 3 2 2 2 2 3" xfId="4144" xr:uid="{00000000-0005-0000-0000-000030100000}"/>
    <cellStyle name="Normal 5 3 2 2 2 2 3 2" xfId="14218" xr:uid="{00000000-0005-0000-0000-00008A370000}"/>
    <cellStyle name="Normal 5 3 2 2 2 2 3 2 3" xfId="29316" xr:uid="{00000000-0005-0000-0000-000084720000}"/>
    <cellStyle name="Normal 5 3 2 2 2 2 3 3" xfId="9198" xr:uid="{00000000-0005-0000-0000-0000EE230000}"/>
    <cellStyle name="Normal 5 3 2 2 2 2 3 3 3" xfId="24299" xr:uid="{00000000-0005-0000-0000-0000EB5E0000}"/>
    <cellStyle name="Normal 5 3 2 2 2 2 3 5" xfId="19286" xr:uid="{00000000-0005-0000-0000-0000564B0000}"/>
    <cellStyle name="Normal 5 3 2 2 2 2 4" xfId="5837" xr:uid="{00000000-0005-0000-0000-0000CD160000}"/>
    <cellStyle name="Normal 5 3 2 2 2 2 4 2" xfId="15889" xr:uid="{00000000-0005-0000-0000-0000113E0000}"/>
    <cellStyle name="Normal 5 3 2 2 2 2 4 3" xfId="10869" xr:uid="{00000000-0005-0000-0000-0000752A0000}"/>
    <cellStyle name="Normal 5 3 2 2 2 2 4 3 3" xfId="25970" xr:uid="{00000000-0005-0000-0000-000072650000}"/>
    <cellStyle name="Normal 5 3 2 2 2 2 4 5" xfId="20957" xr:uid="{00000000-0005-0000-0000-0000DD510000}"/>
    <cellStyle name="Normal 5 3 2 2 2 2 5" xfId="12547" xr:uid="{00000000-0005-0000-0000-000003310000}"/>
    <cellStyle name="Normal 5 3 2 2 2 2 5 3" xfId="27645" xr:uid="{00000000-0005-0000-0000-0000FD6B0000}"/>
    <cellStyle name="Normal 5 3 2 2 2 2 6" xfId="7526" xr:uid="{00000000-0005-0000-0000-0000661D0000}"/>
    <cellStyle name="Normal 5 3 2 2 2 2 6 3" xfId="22628" xr:uid="{00000000-0005-0000-0000-000064580000}"/>
    <cellStyle name="Normal 5 3 2 2 2 2 8" xfId="17615" xr:uid="{00000000-0005-0000-0000-0000CF440000}"/>
    <cellStyle name="Normal 5 3 2 2 2 3" xfId="2873" xr:uid="{00000000-0005-0000-0000-0000390B0000}"/>
    <cellStyle name="Normal 5 3 2 2 2 3 2" xfId="4563" xr:uid="{00000000-0005-0000-0000-0000D3110000}"/>
    <cellStyle name="Normal 5 3 2 2 2 3 2 2" xfId="14636" xr:uid="{00000000-0005-0000-0000-00002C390000}"/>
    <cellStyle name="Normal 5 3 2 2 2 3 2 2 3" xfId="29734" xr:uid="{00000000-0005-0000-0000-000026740000}"/>
    <cellStyle name="Normal 5 3 2 2 2 3 2 3" xfId="9616" xr:uid="{00000000-0005-0000-0000-000090250000}"/>
    <cellStyle name="Normal 5 3 2 2 2 3 2 3 3" xfId="24717" xr:uid="{00000000-0005-0000-0000-00008D600000}"/>
    <cellStyle name="Normal 5 3 2 2 2 3 2 5" xfId="19704" xr:uid="{00000000-0005-0000-0000-0000F84C0000}"/>
    <cellStyle name="Normal 5 3 2 2 2 3 3" xfId="6255" xr:uid="{00000000-0005-0000-0000-00006F180000}"/>
    <cellStyle name="Normal 5 3 2 2 2 3 3 2" xfId="16307" xr:uid="{00000000-0005-0000-0000-0000B33F0000}"/>
    <cellStyle name="Normal 5 3 2 2 2 3 3 3" xfId="11287" xr:uid="{00000000-0005-0000-0000-0000172C0000}"/>
    <cellStyle name="Normal 5 3 2 2 2 3 3 3 3" xfId="26388" xr:uid="{00000000-0005-0000-0000-000014670000}"/>
    <cellStyle name="Normal 5 3 2 2 2 3 3 5" xfId="21375" xr:uid="{00000000-0005-0000-0000-00007F530000}"/>
    <cellStyle name="Normal 5 3 2 2 2 3 4" xfId="12965" xr:uid="{00000000-0005-0000-0000-0000A5320000}"/>
    <cellStyle name="Normal 5 3 2 2 2 3 4 3" xfId="28063" xr:uid="{00000000-0005-0000-0000-00009F6D0000}"/>
    <cellStyle name="Normal 5 3 2 2 2 3 5" xfId="7944" xr:uid="{00000000-0005-0000-0000-0000081F0000}"/>
    <cellStyle name="Normal 5 3 2 2 2 3 5 3" xfId="23046" xr:uid="{00000000-0005-0000-0000-0000065A0000}"/>
    <cellStyle name="Normal 5 3 2 2 2 3 7" xfId="18033" xr:uid="{00000000-0005-0000-0000-000071460000}"/>
    <cellStyle name="Normal 5 3 2 2 2 4" xfId="3726" xr:uid="{00000000-0005-0000-0000-00008E0E0000}"/>
    <cellStyle name="Normal 5 3 2 2 2 4 2" xfId="13800" xr:uid="{00000000-0005-0000-0000-0000E8350000}"/>
    <cellStyle name="Normal 5 3 2 2 2 4 2 3" xfId="28898" xr:uid="{00000000-0005-0000-0000-0000E2700000}"/>
    <cellStyle name="Normal 5 3 2 2 2 4 3" xfId="8780" xr:uid="{00000000-0005-0000-0000-00004C220000}"/>
    <cellStyle name="Normal 5 3 2 2 2 4 3 3" xfId="23881" xr:uid="{00000000-0005-0000-0000-0000495D0000}"/>
    <cellStyle name="Normal 5 3 2 2 2 4 5" xfId="18868" xr:uid="{00000000-0005-0000-0000-0000B4490000}"/>
    <cellStyle name="Normal 5 3 2 2 2 5" xfId="5419" xr:uid="{00000000-0005-0000-0000-00002B150000}"/>
    <cellStyle name="Normal 5 3 2 2 2 5 2" xfId="15471" xr:uid="{00000000-0005-0000-0000-00006F3C0000}"/>
    <cellStyle name="Normal 5 3 2 2 2 5 2 3" xfId="30569" xr:uid="{00000000-0005-0000-0000-000069770000}"/>
    <cellStyle name="Normal 5 3 2 2 2 5 3" xfId="10451" xr:uid="{00000000-0005-0000-0000-0000D3280000}"/>
    <cellStyle name="Normal 5 3 2 2 2 5 3 3" xfId="25552" xr:uid="{00000000-0005-0000-0000-0000D0630000}"/>
    <cellStyle name="Normal 5 3 2 2 2 5 5" xfId="20539" xr:uid="{00000000-0005-0000-0000-00003B500000}"/>
    <cellStyle name="Normal 5 3 2 2 2 6" xfId="12129" xr:uid="{00000000-0005-0000-0000-0000612F0000}"/>
    <cellStyle name="Normal 5 3 2 2 2 6 3" xfId="27227" xr:uid="{00000000-0005-0000-0000-00005B6A0000}"/>
    <cellStyle name="Normal 5 3 2 2 2 7" xfId="7108" xr:uid="{00000000-0005-0000-0000-0000C41B0000}"/>
    <cellStyle name="Normal 5 3 2 2 2 7 3" xfId="22210" xr:uid="{00000000-0005-0000-0000-0000C2560000}"/>
    <cellStyle name="Normal 5 3 2 2 2 9" xfId="17197" xr:uid="{00000000-0005-0000-0000-00002D430000}"/>
    <cellStyle name="Normal 5 3 2 2 3" xfId="2244" xr:uid="{00000000-0005-0000-0000-0000C4080000}"/>
    <cellStyle name="Normal 5 3 2 2 3 2" xfId="3083" xr:uid="{00000000-0005-0000-0000-00000B0C0000}"/>
    <cellStyle name="Normal 5 3 2 2 3 2 2" xfId="4773" xr:uid="{00000000-0005-0000-0000-0000A5120000}"/>
    <cellStyle name="Normal 5 3 2 2 3 2 2 2" xfId="14846" xr:uid="{00000000-0005-0000-0000-0000FE390000}"/>
    <cellStyle name="Normal 5 3 2 2 3 2 2 2 3" xfId="29944" xr:uid="{00000000-0005-0000-0000-0000F8740000}"/>
    <cellStyle name="Normal 5 3 2 2 3 2 2 3" xfId="9826" xr:uid="{00000000-0005-0000-0000-000062260000}"/>
    <cellStyle name="Normal 5 3 2 2 3 2 2 3 3" xfId="24927" xr:uid="{00000000-0005-0000-0000-00005F610000}"/>
    <cellStyle name="Normal 5 3 2 2 3 2 2 5" xfId="19914" xr:uid="{00000000-0005-0000-0000-0000CA4D0000}"/>
    <cellStyle name="Normal 5 3 2 2 3 2 3" xfId="6465" xr:uid="{00000000-0005-0000-0000-000041190000}"/>
    <cellStyle name="Normal 5 3 2 2 3 2 3 2" xfId="16517" xr:uid="{00000000-0005-0000-0000-000085400000}"/>
    <cellStyle name="Normal 5 3 2 2 3 2 3 3" xfId="11497" xr:uid="{00000000-0005-0000-0000-0000E92C0000}"/>
    <cellStyle name="Normal 5 3 2 2 3 2 3 3 3" xfId="26598" xr:uid="{00000000-0005-0000-0000-0000E6670000}"/>
    <cellStyle name="Normal 5 3 2 2 3 2 3 5" xfId="21585" xr:uid="{00000000-0005-0000-0000-000051540000}"/>
    <cellStyle name="Normal 5 3 2 2 3 2 4" xfId="13175" xr:uid="{00000000-0005-0000-0000-000077330000}"/>
    <cellStyle name="Normal 5 3 2 2 3 2 4 3" xfId="28273" xr:uid="{00000000-0005-0000-0000-0000716E0000}"/>
    <cellStyle name="Normal 5 3 2 2 3 2 5" xfId="8154" xr:uid="{00000000-0005-0000-0000-0000DA1F0000}"/>
    <cellStyle name="Normal 5 3 2 2 3 2 5 3" xfId="23256" xr:uid="{00000000-0005-0000-0000-0000D85A0000}"/>
    <cellStyle name="Normal 5 3 2 2 3 2 7" xfId="18243" xr:uid="{00000000-0005-0000-0000-000043470000}"/>
    <cellStyle name="Normal 5 3 2 2 3 3" xfId="3936" xr:uid="{00000000-0005-0000-0000-0000600F0000}"/>
    <cellStyle name="Normal 5 3 2 2 3 3 2" xfId="14010" xr:uid="{00000000-0005-0000-0000-0000BA360000}"/>
    <cellStyle name="Normal 5 3 2 2 3 3 2 3" xfId="29108" xr:uid="{00000000-0005-0000-0000-0000B4710000}"/>
    <cellStyle name="Normal 5 3 2 2 3 3 3" xfId="8990" xr:uid="{00000000-0005-0000-0000-00001E230000}"/>
    <cellStyle name="Normal 5 3 2 2 3 3 3 3" xfId="24091" xr:uid="{00000000-0005-0000-0000-00001B5E0000}"/>
    <cellStyle name="Normal 5 3 2 2 3 3 5" xfId="19078" xr:uid="{00000000-0005-0000-0000-0000864A0000}"/>
    <cellStyle name="Normal 5 3 2 2 3 4" xfId="5629" xr:uid="{00000000-0005-0000-0000-0000FD150000}"/>
    <cellStyle name="Normal 5 3 2 2 3 4 2" xfId="15681" xr:uid="{00000000-0005-0000-0000-0000413D0000}"/>
    <cellStyle name="Normal 5 3 2 2 3 4 2 3" xfId="30779" xr:uid="{00000000-0005-0000-0000-00003B780000}"/>
    <cellStyle name="Normal 5 3 2 2 3 4 3" xfId="10661" xr:uid="{00000000-0005-0000-0000-0000A5290000}"/>
    <cellStyle name="Normal 5 3 2 2 3 4 3 3" xfId="25762" xr:uid="{00000000-0005-0000-0000-0000A2640000}"/>
    <cellStyle name="Normal 5 3 2 2 3 4 5" xfId="20749" xr:uid="{00000000-0005-0000-0000-00000D510000}"/>
    <cellStyle name="Normal 5 3 2 2 3 5" xfId="12339" xr:uid="{00000000-0005-0000-0000-000033300000}"/>
    <cellStyle name="Normal 5 3 2 2 3 5 3" xfId="27437" xr:uid="{00000000-0005-0000-0000-00002D6B0000}"/>
    <cellStyle name="Normal 5 3 2 2 3 6" xfId="7318" xr:uid="{00000000-0005-0000-0000-0000961C0000}"/>
    <cellStyle name="Normal 5 3 2 2 3 6 3" xfId="22420" xr:uid="{00000000-0005-0000-0000-000094570000}"/>
    <cellStyle name="Normal 5 3 2 2 3 8" xfId="17407" xr:uid="{00000000-0005-0000-0000-0000FF430000}"/>
    <cellStyle name="Normal 5 3 2 2 4" xfId="2665" xr:uid="{00000000-0005-0000-0000-0000690A0000}"/>
    <cellStyle name="Normal 5 3 2 2 4 2" xfId="4355" xr:uid="{00000000-0005-0000-0000-000003110000}"/>
    <cellStyle name="Normal 5 3 2 2 4 2 2" xfId="14428" xr:uid="{00000000-0005-0000-0000-00005C380000}"/>
    <cellStyle name="Normal 5 3 2 2 4 2 2 3" xfId="29526" xr:uid="{00000000-0005-0000-0000-000056730000}"/>
    <cellStyle name="Normal 5 3 2 2 4 2 3" xfId="9408" xr:uid="{00000000-0005-0000-0000-0000C0240000}"/>
    <cellStyle name="Normal 5 3 2 2 4 2 3 3" xfId="24509" xr:uid="{00000000-0005-0000-0000-0000BD5F0000}"/>
    <cellStyle name="Normal 5 3 2 2 4 2 5" xfId="19496" xr:uid="{00000000-0005-0000-0000-0000284C0000}"/>
    <cellStyle name="Normal 5 3 2 2 4 3" xfId="6047" xr:uid="{00000000-0005-0000-0000-00009F170000}"/>
    <cellStyle name="Normal 5 3 2 2 4 3 2" xfId="16099" xr:uid="{00000000-0005-0000-0000-0000E33E0000}"/>
    <cellStyle name="Normal 5 3 2 2 4 3 3" xfId="11079" xr:uid="{00000000-0005-0000-0000-0000472B0000}"/>
    <cellStyle name="Normal 5 3 2 2 4 3 3 3" xfId="26180" xr:uid="{00000000-0005-0000-0000-000044660000}"/>
    <cellStyle name="Normal 5 3 2 2 4 3 5" xfId="21167" xr:uid="{00000000-0005-0000-0000-0000AF520000}"/>
    <cellStyle name="Normal 5 3 2 2 4 4" xfId="12757" xr:uid="{00000000-0005-0000-0000-0000D5310000}"/>
    <cellStyle name="Normal 5 3 2 2 4 4 3" xfId="27855" xr:uid="{00000000-0005-0000-0000-0000CF6C0000}"/>
    <cellStyle name="Normal 5 3 2 2 4 5" xfId="7736" xr:uid="{00000000-0005-0000-0000-0000381E0000}"/>
    <cellStyle name="Normal 5 3 2 2 4 5 3" xfId="22838" xr:uid="{00000000-0005-0000-0000-000036590000}"/>
    <cellStyle name="Normal 5 3 2 2 4 7" xfId="17825" xr:uid="{00000000-0005-0000-0000-0000A1450000}"/>
    <cellStyle name="Normal 5 3 2 2 5" xfId="3518" xr:uid="{00000000-0005-0000-0000-0000BE0D0000}"/>
    <cellStyle name="Normal 5 3 2 2 5 2" xfId="13592" xr:uid="{00000000-0005-0000-0000-000018350000}"/>
    <cellStyle name="Normal 5 3 2 2 5 2 3" xfId="28690" xr:uid="{00000000-0005-0000-0000-000012700000}"/>
    <cellStyle name="Normal 5 3 2 2 5 3" xfId="8572" xr:uid="{00000000-0005-0000-0000-00007C210000}"/>
    <cellStyle name="Normal 5 3 2 2 5 3 3" xfId="23673" xr:uid="{00000000-0005-0000-0000-0000795C0000}"/>
    <cellStyle name="Normal 5 3 2 2 5 5" xfId="18660" xr:uid="{00000000-0005-0000-0000-0000E4480000}"/>
    <cellStyle name="Normal 5 3 2 2 6" xfId="5211" xr:uid="{00000000-0005-0000-0000-00005B140000}"/>
    <cellStyle name="Normal 5 3 2 2 6 2" xfId="15263" xr:uid="{00000000-0005-0000-0000-00009F3B0000}"/>
    <cellStyle name="Normal 5 3 2 2 6 2 3" xfId="30361" xr:uid="{00000000-0005-0000-0000-000099760000}"/>
    <cellStyle name="Normal 5 3 2 2 6 3" xfId="10243" xr:uid="{00000000-0005-0000-0000-000003280000}"/>
    <cellStyle name="Normal 5 3 2 2 6 3 3" xfId="25344" xr:uid="{00000000-0005-0000-0000-000000630000}"/>
    <cellStyle name="Normal 5 3 2 2 6 5" xfId="20331" xr:uid="{00000000-0005-0000-0000-00006B4F0000}"/>
    <cellStyle name="Normal 5 3 2 2 7" xfId="11921" xr:uid="{00000000-0005-0000-0000-0000912E0000}"/>
    <cellStyle name="Normal 5 3 2 2 7 3" xfId="27019" xr:uid="{00000000-0005-0000-0000-00008B690000}"/>
    <cellStyle name="Normal 5 3 2 2 8" xfId="6900" xr:uid="{00000000-0005-0000-0000-0000F41A0000}"/>
    <cellStyle name="Normal 5 3 2 2 8 3" xfId="22002" xr:uid="{00000000-0005-0000-0000-0000F2550000}"/>
    <cellStyle name="Normal 5 3 2 3" xfId="754" xr:uid="{00000000-0005-0000-0000-0000F2020000}"/>
    <cellStyle name="Normal 5 3 2 3 10" xfId="1927" xr:uid="{00000000-0005-0000-0000-000087070000}"/>
    <cellStyle name="Normal 5 3 2 3 2" xfId="2348" xr:uid="{00000000-0005-0000-0000-00002C090000}"/>
    <cellStyle name="Normal 5 3 2 3 2 2" xfId="3187" xr:uid="{00000000-0005-0000-0000-0000730C0000}"/>
    <cellStyle name="Normal 5 3 2 3 2 2 2" xfId="4877" xr:uid="{00000000-0005-0000-0000-00000D130000}"/>
    <cellStyle name="Normal 5 3 2 3 2 2 2 2" xfId="14950" xr:uid="{00000000-0005-0000-0000-0000663A0000}"/>
    <cellStyle name="Normal 5 3 2 3 2 2 2 2 3" xfId="30048" xr:uid="{00000000-0005-0000-0000-000060750000}"/>
    <cellStyle name="Normal 5 3 2 3 2 2 2 3" xfId="9930" xr:uid="{00000000-0005-0000-0000-0000CA260000}"/>
    <cellStyle name="Normal 5 3 2 3 2 2 2 3 3" xfId="25031" xr:uid="{00000000-0005-0000-0000-0000C7610000}"/>
    <cellStyle name="Normal 5 3 2 3 2 2 2 5" xfId="20018" xr:uid="{00000000-0005-0000-0000-0000324E0000}"/>
    <cellStyle name="Normal 5 3 2 3 2 2 3" xfId="6569" xr:uid="{00000000-0005-0000-0000-0000A9190000}"/>
    <cellStyle name="Normal 5 3 2 3 2 2 3 2" xfId="16621" xr:uid="{00000000-0005-0000-0000-0000ED400000}"/>
    <cellStyle name="Normal 5 3 2 3 2 2 3 3" xfId="11601" xr:uid="{00000000-0005-0000-0000-0000512D0000}"/>
    <cellStyle name="Normal 5 3 2 3 2 2 3 3 3" xfId="26702" xr:uid="{00000000-0005-0000-0000-00004E680000}"/>
    <cellStyle name="Normal 5 3 2 3 2 2 3 5" xfId="21689" xr:uid="{00000000-0005-0000-0000-0000B9540000}"/>
    <cellStyle name="Normal 5 3 2 3 2 2 4" xfId="13279" xr:uid="{00000000-0005-0000-0000-0000DF330000}"/>
    <cellStyle name="Normal 5 3 2 3 2 2 4 3" xfId="28377" xr:uid="{00000000-0005-0000-0000-0000D96E0000}"/>
    <cellStyle name="Normal 5 3 2 3 2 2 5" xfId="8258" xr:uid="{00000000-0005-0000-0000-000042200000}"/>
    <cellStyle name="Normal 5 3 2 3 2 2 5 3" xfId="23360" xr:uid="{00000000-0005-0000-0000-0000405B0000}"/>
    <cellStyle name="Normal 5 3 2 3 2 2 7" xfId="18347" xr:uid="{00000000-0005-0000-0000-0000AB470000}"/>
    <cellStyle name="Normal 5 3 2 3 2 3" xfId="4040" xr:uid="{00000000-0005-0000-0000-0000C80F0000}"/>
    <cellStyle name="Normal 5 3 2 3 2 3 2" xfId="14114" xr:uid="{00000000-0005-0000-0000-000022370000}"/>
    <cellStyle name="Normal 5 3 2 3 2 3 2 3" xfId="29212" xr:uid="{00000000-0005-0000-0000-00001C720000}"/>
    <cellStyle name="Normal 5 3 2 3 2 3 3" xfId="9094" xr:uid="{00000000-0005-0000-0000-000086230000}"/>
    <cellStyle name="Normal 5 3 2 3 2 3 3 3" xfId="24195" xr:uid="{00000000-0005-0000-0000-0000835E0000}"/>
    <cellStyle name="Normal 5 3 2 3 2 3 5" xfId="19182" xr:uid="{00000000-0005-0000-0000-0000EE4A0000}"/>
    <cellStyle name="Normal 5 3 2 3 2 4" xfId="5733" xr:uid="{00000000-0005-0000-0000-000065160000}"/>
    <cellStyle name="Normal 5 3 2 3 2 4 2" xfId="15785" xr:uid="{00000000-0005-0000-0000-0000A93D0000}"/>
    <cellStyle name="Normal 5 3 2 3 2 4 2 3" xfId="30883" xr:uid="{00000000-0005-0000-0000-0000A3780000}"/>
    <cellStyle name="Normal 5 3 2 3 2 4 3" xfId="10765" xr:uid="{00000000-0005-0000-0000-00000D2A0000}"/>
    <cellStyle name="Normal 5 3 2 3 2 4 3 3" xfId="25866" xr:uid="{00000000-0005-0000-0000-00000A650000}"/>
    <cellStyle name="Normal 5 3 2 3 2 4 5" xfId="20853" xr:uid="{00000000-0005-0000-0000-000075510000}"/>
    <cellStyle name="Normal 5 3 2 3 2 5" xfId="12443" xr:uid="{00000000-0005-0000-0000-00009B300000}"/>
    <cellStyle name="Normal 5 3 2 3 2 5 3" xfId="27541" xr:uid="{00000000-0005-0000-0000-0000956B0000}"/>
    <cellStyle name="Normal 5 3 2 3 2 6" xfId="7422" xr:uid="{00000000-0005-0000-0000-0000FE1C0000}"/>
    <cellStyle name="Normal 5 3 2 3 2 6 3" xfId="22524" xr:uid="{00000000-0005-0000-0000-0000FC570000}"/>
    <cellStyle name="Normal 5 3 2 3 2 8" xfId="17511" xr:uid="{00000000-0005-0000-0000-000067440000}"/>
    <cellStyle name="Normal 5 3 2 3 3" xfId="2769" xr:uid="{00000000-0005-0000-0000-0000D10A0000}"/>
    <cellStyle name="Normal 5 3 2 3 3 2" xfId="4459" xr:uid="{00000000-0005-0000-0000-00006B110000}"/>
    <cellStyle name="Normal 5 3 2 3 3 2 2" xfId="14532" xr:uid="{00000000-0005-0000-0000-0000C4380000}"/>
    <cellStyle name="Normal 5 3 2 3 3 2 2 3" xfId="29630" xr:uid="{00000000-0005-0000-0000-0000BE730000}"/>
    <cellStyle name="Normal 5 3 2 3 3 2 3" xfId="9512" xr:uid="{00000000-0005-0000-0000-000028250000}"/>
    <cellStyle name="Normal 5 3 2 3 3 2 3 3" xfId="24613" xr:uid="{00000000-0005-0000-0000-000025600000}"/>
    <cellStyle name="Normal 5 3 2 3 3 2 5" xfId="19600" xr:uid="{00000000-0005-0000-0000-0000904C0000}"/>
    <cellStyle name="Normal 5 3 2 3 3 3" xfId="6151" xr:uid="{00000000-0005-0000-0000-000007180000}"/>
    <cellStyle name="Normal 5 3 2 3 3 3 2" xfId="16203" xr:uid="{00000000-0005-0000-0000-00004B3F0000}"/>
    <cellStyle name="Normal 5 3 2 3 3 3 3" xfId="11183" xr:uid="{00000000-0005-0000-0000-0000AF2B0000}"/>
    <cellStyle name="Normal 5 3 2 3 3 3 3 3" xfId="26284" xr:uid="{00000000-0005-0000-0000-0000AC660000}"/>
    <cellStyle name="Normal 5 3 2 3 3 3 5" xfId="21271" xr:uid="{00000000-0005-0000-0000-000017530000}"/>
    <cellStyle name="Normal 5 3 2 3 3 4" xfId="12861" xr:uid="{00000000-0005-0000-0000-00003D320000}"/>
    <cellStyle name="Normal 5 3 2 3 3 4 3" xfId="27959" xr:uid="{00000000-0005-0000-0000-0000376D0000}"/>
    <cellStyle name="Normal 5 3 2 3 3 5" xfId="7840" xr:uid="{00000000-0005-0000-0000-0000A01E0000}"/>
    <cellStyle name="Normal 5 3 2 3 3 5 3" xfId="22942" xr:uid="{00000000-0005-0000-0000-00009E590000}"/>
    <cellStyle name="Normal 5 3 2 3 3 7" xfId="17929" xr:uid="{00000000-0005-0000-0000-000009460000}"/>
    <cellStyle name="Normal 5 3 2 3 4" xfId="3622" xr:uid="{00000000-0005-0000-0000-0000260E0000}"/>
    <cellStyle name="Normal 5 3 2 3 4 2" xfId="13696" xr:uid="{00000000-0005-0000-0000-000080350000}"/>
    <cellStyle name="Normal 5 3 2 3 4 2 3" xfId="28794" xr:uid="{00000000-0005-0000-0000-00007A700000}"/>
    <cellStyle name="Normal 5 3 2 3 4 3" xfId="8676" xr:uid="{00000000-0005-0000-0000-0000E4210000}"/>
    <cellStyle name="Normal 5 3 2 3 4 3 3" xfId="23777" xr:uid="{00000000-0005-0000-0000-0000E15C0000}"/>
    <cellStyle name="Normal 5 3 2 3 4 5" xfId="18764" xr:uid="{00000000-0005-0000-0000-00004C490000}"/>
    <cellStyle name="Normal 5 3 2 3 5" xfId="5315" xr:uid="{00000000-0005-0000-0000-0000C3140000}"/>
    <cellStyle name="Normal 5 3 2 3 5 2" xfId="15367" xr:uid="{00000000-0005-0000-0000-0000073C0000}"/>
    <cellStyle name="Normal 5 3 2 3 5 2 3" xfId="30465" xr:uid="{00000000-0005-0000-0000-000001770000}"/>
    <cellStyle name="Normal 5 3 2 3 5 3" xfId="10347" xr:uid="{00000000-0005-0000-0000-00006B280000}"/>
    <cellStyle name="Normal 5 3 2 3 5 3 3" xfId="25448" xr:uid="{00000000-0005-0000-0000-000068630000}"/>
    <cellStyle name="Normal 5 3 2 3 5 5" xfId="20435" xr:uid="{00000000-0005-0000-0000-0000D34F0000}"/>
    <cellStyle name="Normal 5 3 2 3 6" xfId="12025" xr:uid="{00000000-0005-0000-0000-0000F92E0000}"/>
    <cellStyle name="Normal 5 3 2 3 6 3" xfId="27123" xr:uid="{00000000-0005-0000-0000-0000F3690000}"/>
    <cellStyle name="Normal 5 3 2 3 7" xfId="7004" xr:uid="{00000000-0005-0000-0000-00005C1B0000}"/>
    <cellStyle name="Normal 5 3 2 3 7 3" xfId="22106" xr:uid="{00000000-0005-0000-0000-00005A560000}"/>
    <cellStyle name="Normal 5 3 2 3 9" xfId="17093" xr:uid="{00000000-0005-0000-0000-0000C5420000}"/>
    <cellStyle name="Normal 5 3 2 4" xfId="2140" xr:uid="{00000000-0005-0000-0000-00005C080000}"/>
    <cellStyle name="Normal 5 3 2 4 2" xfId="2979" xr:uid="{00000000-0005-0000-0000-0000A30B0000}"/>
    <cellStyle name="Normal 5 3 2 4 2 2" xfId="4669" xr:uid="{00000000-0005-0000-0000-00003D120000}"/>
    <cellStyle name="Normal 5 3 2 4 2 2 2" xfId="14742" xr:uid="{00000000-0005-0000-0000-000096390000}"/>
    <cellStyle name="Normal 5 3 2 4 2 2 2 3" xfId="29840" xr:uid="{00000000-0005-0000-0000-000090740000}"/>
    <cellStyle name="Normal 5 3 2 4 2 2 3" xfId="9722" xr:uid="{00000000-0005-0000-0000-0000FA250000}"/>
    <cellStyle name="Normal 5 3 2 4 2 2 3 3" xfId="24823" xr:uid="{00000000-0005-0000-0000-0000F7600000}"/>
    <cellStyle name="Normal 5 3 2 4 2 2 5" xfId="19810" xr:uid="{00000000-0005-0000-0000-0000624D0000}"/>
    <cellStyle name="Normal 5 3 2 4 2 3" xfId="6361" xr:uid="{00000000-0005-0000-0000-0000D9180000}"/>
    <cellStyle name="Normal 5 3 2 4 2 3 2" xfId="16413" xr:uid="{00000000-0005-0000-0000-00001D400000}"/>
    <cellStyle name="Normal 5 3 2 4 2 3 3" xfId="11393" xr:uid="{00000000-0005-0000-0000-0000812C0000}"/>
    <cellStyle name="Normal 5 3 2 4 2 3 3 3" xfId="26494" xr:uid="{00000000-0005-0000-0000-00007E670000}"/>
    <cellStyle name="Normal 5 3 2 4 2 3 5" xfId="21481" xr:uid="{00000000-0005-0000-0000-0000E9530000}"/>
    <cellStyle name="Normal 5 3 2 4 2 4" xfId="13071" xr:uid="{00000000-0005-0000-0000-00000F330000}"/>
    <cellStyle name="Normal 5 3 2 4 2 4 3" xfId="28169" xr:uid="{00000000-0005-0000-0000-0000096E0000}"/>
    <cellStyle name="Normal 5 3 2 4 2 5" xfId="8050" xr:uid="{00000000-0005-0000-0000-0000721F0000}"/>
    <cellStyle name="Normal 5 3 2 4 2 5 3" xfId="23152" xr:uid="{00000000-0005-0000-0000-0000705A0000}"/>
    <cellStyle name="Normal 5 3 2 4 2 7" xfId="18139" xr:uid="{00000000-0005-0000-0000-0000DB460000}"/>
    <cellStyle name="Normal 5 3 2 4 3" xfId="3832" xr:uid="{00000000-0005-0000-0000-0000F80E0000}"/>
    <cellStyle name="Normal 5 3 2 4 3 2" xfId="13906" xr:uid="{00000000-0005-0000-0000-000052360000}"/>
    <cellStyle name="Normal 5 3 2 4 3 2 3" xfId="29004" xr:uid="{00000000-0005-0000-0000-00004C710000}"/>
    <cellStyle name="Normal 5 3 2 4 3 3" xfId="8886" xr:uid="{00000000-0005-0000-0000-0000B6220000}"/>
    <cellStyle name="Normal 5 3 2 4 3 3 3" xfId="23987" xr:uid="{00000000-0005-0000-0000-0000B35D0000}"/>
    <cellStyle name="Normal 5 3 2 4 3 5" xfId="18974" xr:uid="{00000000-0005-0000-0000-00001E4A0000}"/>
    <cellStyle name="Normal 5 3 2 4 4" xfId="5525" xr:uid="{00000000-0005-0000-0000-000095150000}"/>
    <cellStyle name="Normal 5 3 2 4 4 2" xfId="15577" xr:uid="{00000000-0005-0000-0000-0000D93C0000}"/>
    <cellStyle name="Normal 5 3 2 4 4 2 3" xfId="30675" xr:uid="{00000000-0005-0000-0000-0000D3770000}"/>
    <cellStyle name="Normal 5 3 2 4 4 3" xfId="10557" xr:uid="{00000000-0005-0000-0000-00003D290000}"/>
    <cellStyle name="Normal 5 3 2 4 4 3 3" xfId="25658" xr:uid="{00000000-0005-0000-0000-00003A640000}"/>
    <cellStyle name="Normal 5 3 2 4 4 5" xfId="20645" xr:uid="{00000000-0005-0000-0000-0000A5500000}"/>
    <cellStyle name="Normal 5 3 2 4 5" xfId="12235" xr:uid="{00000000-0005-0000-0000-0000CB2F0000}"/>
    <cellStyle name="Normal 5 3 2 4 5 3" xfId="27333" xr:uid="{00000000-0005-0000-0000-0000C56A0000}"/>
    <cellStyle name="Normal 5 3 2 4 6" xfId="7214" xr:uid="{00000000-0005-0000-0000-00002E1C0000}"/>
    <cellStyle name="Normal 5 3 2 4 6 3" xfId="22316" xr:uid="{00000000-0005-0000-0000-00002C570000}"/>
    <cellStyle name="Normal 5 3 2 4 8" xfId="17303" xr:uid="{00000000-0005-0000-0000-000097430000}"/>
    <cellStyle name="Normal 5 3 2 5" xfId="2561" xr:uid="{00000000-0005-0000-0000-0000010A0000}"/>
    <cellStyle name="Normal 5 3 2 5 2" xfId="4251" xr:uid="{00000000-0005-0000-0000-00009B100000}"/>
    <cellStyle name="Normal 5 3 2 5 2 2" xfId="14324" xr:uid="{00000000-0005-0000-0000-0000F4370000}"/>
    <cellStyle name="Normal 5 3 2 5 2 2 3" xfId="29422" xr:uid="{00000000-0005-0000-0000-0000EE720000}"/>
    <cellStyle name="Normal 5 3 2 5 2 3" xfId="9304" xr:uid="{00000000-0005-0000-0000-000058240000}"/>
    <cellStyle name="Normal 5 3 2 5 2 3 3" xfId="24405" xr:uid="{00000000-0005-0000-0000-0000555F0000}"/>
    <cellStyle name="Normal 5 3 2 5 2 5" xfId="19392" xr:uid="{00000000-0005-0000-0000-0000C04B0000}"/>
    <cellStyle name="Normal 5 3 2 5 3" xfId="5943" xr:uid="{00000000-0005-0000-0000-000037170000}"/>
    <cellStyle name="Normal 5 3 2 5 3 2" xfId="15995" xr:uid="{00000000-0005-0000-0000-00007B3E0000}"/>
    <cellStyle name="Normal 5 3 2 5 3 3" xfId="10975" xr:uid="{00000000-0005-0000-0000-0000DF2A0000}"/>
    <cellStyle name="Normal 5 3 2 5 3 3 3" xfId="26076" xr:uid="{00000000-0005-0000-0000-0000DC650000}"/>
    <cellStyle name="Normal 5 3 2 5 3 5" xfId="21063" xr:uid="{00000000-0005-0000-0000-000047520000}"/>
    <cellStyle name="Normal 5 3 2 5 4" xfId="12653" xr:uid="{00000000-0005-0000-0000-00006D310000}"/>
    <cellStyle name="Normal 5 3 2 5 4 3" xfId="27751" xr:uid="{00000000-0005-0000-0000-0000676C0000}"/>
    <cellStyle name="Normal 5 3 2 5 5" xfId="7632" xr:uid="{00000000-0005-0000-0000-0000D01D0000}"/>
    <cellStyle name="Normal 5 3 2 5 5 3" xfId="22734" xr:uid="{00000000-0005-0000-0000-0000CE580000}"/>
    <cellStyle name="Normal 5 3 2 5 7" xfId="17721" xr:uid="{00000000-0005-0000-0000-000039450000}"/>
    <cellStyle name="Normal 5 3 2 6" xfId="3414" xr:uid="{00000000-0005-0000-0000-0000560D0000}"/>
    <cellStyle name="Normal 5 3 2 6 2" xfId="13488" xr:uid="{00000000-0005-0000-0000-0000B0340000}"/>
    <cellStyle name="Normal 5 3 2 6 2 3" xfId="28586" xr:uid="{00000000-0005-0000-0000-0000AA6F0000}"/>
    <cellStyle name="Normal 5 3 2 6 3" xfId="8468" xr:uid="{00000000-0005-0000-0000-000014210000}"/>
    <cellStyle name="Normal 5 3 2 6 3 3" xfId="23569" xr:uid="{00000000-0005-0000-0000-0000115C0000}"/>
    <cellStyle name="Normal 5 3 2 6 5" xfId="18556" xr:uid="{00000000-0005-0000-0000-00007C480000}"/>
    <cellStyle name="Normal 5 3 2 7" xfId="5107" xr:uid="{00000000-0005-0000-0000-0000F3130000}"/>
    <cellStyle name="Normal 5 3 2 7 2" xfId="15159" xr:uid="{00000000-0005-0000-0000-0000373B0000}"/>
    <cellStyle name="Normal 5 3 2 7 2 3" xfId="30257" xr:uid="{00000000-0005-0000-0000-000031760000}"/>
    <cellStyle name="Normal 5 3 2 7 3" xfId="10139" xr:uid="{00000000-0005-0000-0000-00009B270000}"/>
    <cellStyle name="Normal 5 3 2 7 3 3" xfId="25240" xr:uid="{00000000-0005-0000-0000-000098620000}"/>
    <cellStyle name="Normal 5 3 2 7 5" xfId="20227" xr:uid="{00000000-0005-0000-0000-0000034F0000}"/>
    <cellStyle name="Normal 5 3 2 8" xfId="11817" xr:uid="{00000000-0005-0000-0000-0000292E0000}"/>
    <cellStyle name="Normal 5 3 2 8 3" xfId="26915" xr:uid="{00000000-0005-0000-0000-000023690000}"/>
    <cellStyle name="Normal 5 3 2 9" xfId="6796" xr:uid="{00000000-0005-0000-0000-00008C1A0000}"/>
    <cellStyle name="Normal 5 3 2 9 3" xfId="21898" xr:uid="{00000000-0005-0000-0000-00008A550000}"/>
    <cellStyle name="Normal 5 3 3" xfId="724" xr:uid="{00000000-0005-0000-0000-0000D4020000}"/>
    <cellStyle name="Normal 5 3 3 10" xfId="16937" xr:uid="{00000000-0005-0000-0000-000029420000}"/>
    <cellStyle name="Normal 5 3 3 11" xfId="1760" xr:uid="{00000000-0005-0000-0000-0000E0060000}"/>
    <cellStyle name="Normal 5 3 3 2" xfId="1979" xr:uid="{00000000-0005-0000-0000-0000BB070000}"/>
    <cellStyle name="Normal 5 3 3 2 2" xfId="2400" xr:uid="{00000000-0005-0000-0000-000060090000}"/>
    <cellStyle name="Normal 5 3 3 2 2 2" xfId="3239" xr:uid="{00000000-0005-0000-0000-0000A70C0000}"/>
    <cellStyle name="Normal 5 3 3 2 2 2 2" xfId="4929" xr:uid="{00000000-0005-0000-0000-000041130000}"/>
    <cellStyle name="Normal 5 3 3 2 2 2 2 2" xfId="15002" xr:uid="{00000000-0005-0000-0000-00009A3A0000}"/>
    <cellStyle name="Normal 5 3 3 2 2 2 2 2 3" xfId="30100" xr:uid="{00000000-0005-0000-0000-000094750000}"/>
    <cellStyle name="Normal 5 3 3 2 2 2 2 3" xfId="9982" xr:uid="{00000000-0005-0000-0000-0000FE260000}"/>
    <cellStyle name="Normal 5 3 3 2 2 2 2 3 3" xfId="25083" xr:uid="{00000000-0005-0000-0000-0000FB610000}"/>
    <cellStyle name="Normal 5 3 3 2 2 2 2 5" xfId="20070" xr:uid="{00000000-0005-0000-0000-0000664E0000}"/>
    <cellStyle name="Normal 5 3 3 2 2 2 3" xfId="6621" xr:uid="{00000000-0005-0000-0000-0000DD190000}"/>
    <cellStyle name="Normal 5 3 3 2 2 2 3 2" xfId="16673" xr:uid="{00000000-0005-0000-0000-000021410000}"/>
    <cellStyle name="Normal 5 3 3 2 2 2 3 3" xfId="11653" xr:uid="{00000000-0005-0000-0000-0000852D0000}"/>
    <cellStyle name="Normal 5 3 3 2 2 2 3 3 3" xfId="26754" xr:uid="{00000000-0005-0000-0000-000082680000}"/>
    <cellStyle name="Normal 5 3 3 2 2 2 3 5" xfId="21741" xr:uid="{00000000-0005-0000-0000-0000ED540000}"/>
    <cellStyle name="Normal 5 3 3 2 2 2 4" xfId="13331" xr:uid="{00000000-0005-0000-0000-000013340000}"/>
    <cellStyle name="Normal 5 3 3 2 2 2 4 3" xfId="28429" xr:uid="{00000000-0005-0000-0000-00000D6F0000}"/>
    <cellStyle name="Normal 5 3 3 2 2 2 5" xfId="8310" xr:uid="{00000000-0005-0000-0000-000076200000}"/>
    <cellStyle name="Normal 5 3 3 2 2 2 5 3" xfId="23412" xr:uid="{00000000-0005-0000-0000-0000745B0000}"/>
    <cellStyle name="Normal 5 3 3 2 2 2 7" xfId="18399" xr:uid="{00000000-0005-0000-0000-0000DF470000}"/>
    <cellStyle name="Normal 5 3 3 2 2 3" xfId="4092" xr:uid="{00000000-0005-0000-0000-0000FC0F0000}"/>
    <cellStyle name="Normal 5 3 3 2 2 3 2" xfId="14166" xr:uid="{00000000-0005-0000-0000-000056370000}"/>
    <cellStyle name="Normal 5 3 3 2 2 3 2 3" xfId="29264" xr:uid="{00000000-0005-0000-0000-000050720000}"/>
    <cellStyle name="Normal 5 3 3 2 2 3 3" xfId="9146" xr:uid="{00000000-0005-0000-0000-0000BA230000}"/>
    <cellStyle name="Normal 5 3 3 2 2 3 3 3" xfId="24247" xr:uid="{00000000-0005-0000-0000-0000B75E0000}"/>
    <cellStyle name="Normal 5 3 3 2 2 3 5" xfId="19234" xr:uid="{00000000-0005-0000-0000-0000224B0000}"/>
    <cellStyle name="Normal 5 3 3 2 2 4" xfId="5785" xr:uid="{00000000-0005-0000-0000-000099160000}"/>
    <cellStyle name="Normal 5 3 3 2 2 4 2" xfId="15837" xr:uid="{00000000-0005-0000-0000-0000DD3D0000}"/>
    <cellStyle name="Normal 5 3 3 2 2 4 2 3" xfId="30935" xr:uid="{00000000-0005-0000-0000-0000D7780000}"/>
    <cellStyle name="Normal 5 3 3 2 2 4 3" xfId="10817" xr:uid="{00000000-0005-0000-0000-0000412A0000}"/>
    <cellStyle name="Normal 5 3 3 2 2 4 3 3" xfId="25918" xr:uid="{00000000-0005-0000-0000-00003E650000}"/>
    <cellStyle name="Normal 5 3 3 2 2 4 5" xfId="20905" xr:uid="{00000000-0005-0000-0000-0000A9510000}"/>
    <cellStyle name="Normal 5 3 3 2 2 5" xfId="12495" xr:uid="{00000000-0005-0000-0000-0000CF300000}"/>
    <cellStyle name="Normal 5 3 3 2 2 5 3" xfId="27593" xr:uid="{00000000-0005-0000-0000-0000C96B0000}"/>
    <cellStyle name="Normal 5 3 3 2 2 6" xfId="7474" xr:uid="{00000000-0005-0000-0000-0000321D0000}"/>
    <cellStyle name="Normal 5 3 3 2 2 6 3" xfId="22576" xr:uid="{00000000-0005-0000-0000-000030580000}"/>
    <cellStyle name="Normal 5 3 3 2 2 8" xfId="17563" xr:uid="{00000000-0005-0000-0000-00009B440000}"/>
    <cellStyle name="Normal 5 3 3 2 3" xfId="2821" xr:uid="{00000000-0005-0000-0000-0000050B0000}"/>
    <cellStyle name="Normal 5 3 3 2 3 2" xfId="4511" xr:uid="{00000000-0005-0000-0000-00009F110000}"/>
    <cellStyle name="Normal 5 3 3 2 3 2 2" xfId="14584" xr:uid="{00000000-0005-0000-0000-0000F8380000}"/>
    <cellStyle name="Normal 5 3 3 2 3 2 2 3" xfId="29682" xr:uid="{00000000-0005-0000-0000-0000F2730000}"/>
    <cellStyle name="Normal 5 3 3 2 3 2 3" xfId="9564" xr:uid="{00000000-0005-0000-0000-00005C250000}"/>
    <cellStyle name="Normal 5 3 3 2 3 2 3 3" xfId="24665" xr:uid="{00000000-0005-0000-0000-000059600000}"/>
    <cellStyle name="Normal 5 3 3 2 3 2 5" xfId="19652" xr:uid="{00000000-0005-0000-0000-0000C44C0000}"/>
    <cellStyle name="Normal 5 3 3 2 3 3" xfId="6203" xr:uid="{00000000-0005-0000-0000-00003B180000}"/>
    <cellStyle name="Normal 5 3 3 2 3 3 2" xfId="16255" xr:uid="{00000000-0005-0000-0000-00007F3F0000}"/>
    <cellStyle name="Normal 5 3 3 2 3 3 3" xfId="11235" xr:uid="{00000000-0005-0000-0000-0000E32B0000}"/>
    <cellStyle name="Normal 5 3 3 2 3 3 3 3" xfId="26336" xr:uid="{00000000-0005-0000-0000-0000E0660000}"/>
    <cellStyle name="Normal 5 3 3 2 3 3 5" xfId="21323" xr:uid="{00000000-0005-0000-0000-00004B530000}"/>
    <cellStyle name="Normal 5 3 3 2 3 4" xfId="12913" xr:uid="{00000000-0005-0000-0000-000071320000}"/>
    <cellStyle name="Normal 5 3 3 2 3 4 3" xfId="28011" xr:uid="{00000000-0005-0000-0000-00006B6D0000}"/>
    <cellStyle name="Normal 5 3 3 2 3 5" xfId="7892" xr:uid="{00000000-0005-0000-0000-0000D41E0000}"/>
    <cellStyle name="Normal 5 3 3 2 3 5 3" xfId="22994" xr:uid="{00000000-0005-0000-0000-0000D2590000}"/>
    <cellStyle name="Normal 5 3 3 2 3 7" xfId="17981" xr:uid="{00000000-0005-0000-0000-00003D460000}"/>
    <cellStyle name="Normal 5 3 3 2 4" xfId="3674" xr:uid="{00000000-0005-0000-0000-00005A0E0000}"/>
    <cellStyle name="Normal 5 3 3 2 4 2" xfId="13748" xr:uid="{00000000-0005-0000-0000-0000B4350000}"/>
    <cellStyle name="Normal 5 3 3 2 4 2 3" xfId="28846" xr:uid="{00000000-0005-0000-0000-0000AE700000}"/>
    <cellStyle name="Normal 5 3 3 2 4 3" xfId="8728" xr:uid="{00000000-0005-0000-0000-000018220000}"/>
    <cellStyle name="Normal 5 3 3 2 4 3 3" xfId="23829" xr:uid="{00000000-0005-0000-0000-0000155D0000}"/>
    <cellStyle name="Normal 5 3 3 2 4 5" xfId="18816" xr:uid="{00000000-0005-0000-0000-000080490000}"/>
    <cellStyle name="Normal 5 3 3 2 5" xfId="5367" xr:uid="{00000000-0005-0000-0000-0000F7140000}"/>
    <cellStyle name="Normal 5 3 3 2 5 2" xfId="15419" xr:uid="{00000000-0005-0000-0000-00003B3C0000}"/>
    <cellStyle name="Normal 5 3 3 2 5 2 3" xfId="30517" xr:uid="{00000000-0005-0000-0000-000035770000}"/>
    <cellStyle name="Normal 5 3 3 2 5 3" xfId="10399" xr:uid="{00000000-0005-0000-0000-00009F280000}"/>
    <cellStyle name="Normal 5 3 3 2 5 3 3" xfId="25500" xr:uid="{00000000-0005-0000-0000-00009C630000}"/>
    <cellStyle name="Normal 5 3 3 2 5 5" xfId="20487" xr:uid="{00000000-0005-0000-0000-000007500000}"/>
    <cellStyle name="Normal 5 3 3 2 6" xfId="12077" xr:uid="{00000000-0005-0000-0000-00002D2F0000}"/>
    <cellStyle name="Normal 5 3 3 2 6 3" xfId="27175" xr:uid="{00000000-0005-0000-0000-0000276A0000}"/>
    <cellStyle name="Normal 5 3 3 2 7" xfId="7056" xr:uid="{00000000-0005-0000-0000-0000901B0000}"/>
    <cellStyle name="Normal 5 3 3 2 7 3" xfId="22158" xr:uid="{00000000-0005-0000-0000-00008E560000}"/>
    <cellStyle name="Normal 5 3 3 2 9" xfId="17145" xr:uid="{00000000-0005-0000-0000-0000F9420000}"/>
    <cellStyle name="Normal 5 3 3 3" xfId="2192" xr:uid="{00000000-0005-0000-0000-000090080000}"/>
    <cellStyle name="Normal 5 3 3 3 2" xfId="3031" xr:uid="{00000000-0005-0000-0000-0000D70B0000}"/>
    <cellStyle name="Normal 5 3 3 3 2 2" xfId="4721" xr:uid="{00000000-0005-0000-0000-000071120000}"/>
    <cellStyle name="Normal 5 3 3 3 2 2 2" xfId="14794" xr:uid="{00000000-0005-0000-0000-0000CA390000}"/>
    <cellStyle name="Normal 5 3 3 3 2 2 2 3" xfId="29892" xr:uid="{00000000-0005-0000-0000-0000C4740000}"/>
    <cellStyle name="Normal 5 3 3 3 2 2 3" xfId="9774" xr:uid="{00000000-0005-0000-0000-00002E260000}"/>
    <cellStyle name="Normal 5 3 3 3 2 2 3 3" xfId="24875" xr:uid="{00000000-0005-0000-0000-00002B610000}"/>
    <cellStyle name="Normal 5 3 3 3 2 2 5" xfId="19862" xr:uid="{00000000-0005-0000-0000-0000964D0000}"/>
    <cellStyle name="Normal 5 3 3 3 2 3" xfId="6413" xr:uid="{00000000-0005-0000-0000-00000D190000}"/>
    <cellStyle name="Normal 5 3 3 3 2 3 2" xfId="16465" xr:uid="{00000000-0005-0000-0000-000051400000}"/>
    <cellStyle name="Normal 5 3 3 3 2 3 3" xfId="11445" xr:uid="{00000000-0005-0000-0000-0000B52C0000}"/>
    <cellStyle name="Normal 5 3 3 3 2 3 3 3" xfId="26546" xr:uid="{00000000-0005-0000-0000-0000B2670000}"/>
    <cellStyle name="Normal 5 3 3 3 2 3 5" xfId="21533" xr:uid="{00000000-0005-0000-0000-00001D540000}"/>
    <cellStyle name="Normal 5 3 3 3 2 4" xfId="13123" xr:uid="{00000000-0005-0000-0000-000043330000}"/>
    <cellStyle name="Normal 5 3 3 3 2 4 3" xfId="28221" xr:uid="{00000000-0005-0000-0000-00003D6E0000}"/>
    <cellStyle name="Normal 5 3 3 3 2 5" xfId="8102" xr:uid="{00000000-0005-0000-0000-0000A61F0000}"/>
    <cellStyle name="Normal 5 3 3 3 2 5 3" xfId="23204" xr:uid="{00000000-0005-0000-0000-0000A45A0000}"/>
    <cellStyle name="Normal 5 3 3 3 2 7" xfId="18191" xr:uid="{00000000-0005-0000-0000-00000F470000}"/>
    <cellStyle name="Normal 5 3 3 3 3" xfId="3884" xr:uid="{00000000-0005-0000-0000-00002C0F0000}"/>
    <cellStyle name="Normal 5 3 3 3 3 2" xfId="13958" xr:uid="{00000000-0005-0000-0000-000086360000}"/>
    <cellStyle name="Normal 5 3 3 3 3 2 3" xfId="29056" xr:uid="{00000000-0005-0000-0000-000080710000}"/>
    <cellStyle name="Normal 5 3 3 3 3 3" xfId="8938" xr:uid="{00000000-0005-0000-0000-0000EA220000}"/>
    <cellStyle name="Normal 5 3 3 3 3 3 3" xfId="24039" xr:uid="{00000000-0005-0000-0000-0000E75D0000}"/>
    <cellStyle name="Normal 5 3 3 3 3 5" xfId="19026" xr:uid="{00000000-0005-0000-0000-0000524A0000}"/>
    <cellStyle name="Normal 5 3 3 3 4" xfId="5577" xr:uid="{00000000-0005-0000-0000-0000C9150000}"/>
    <cellStyle name="Normal 5 3 3 3 4 2" xfId="15629" xr:uid="{00000000-0005-0000-0000-00000D3D0000}"/>
    <cellStyle name="Normal 5 3 3 3 4 2 3" xfId="30727" xr:uid="{00000000-0005-0000-0000-000007780000}"/>
    <cellStyle name="Normal 5 3 3 3 4 3" xfId="10609" xr:uid="{00000000-0005-0000-0000-000071290000}"/>
    <cellStyle name="Normal 5 3 3 3 4 3 3" xfId="25710" xr:uid="{00000000-0005-0000-0000-00006E640000}"/>
    <cellStyle name="Normal 5 3 3 3 4 5" xfId="20697" xr:uid="{00000000-0005-0000-0000-0000D9500000}"/>
    <cellStyle name="Normal 5 3 3 3 5" xfId="12287" xr:uid="{00000000-0005-0000-0000-0000FF2F0000}"/>
    <cellStyle name="Normal 5 3 3 3 5 3" xfId="27385" xr:uid="{00000000-0005-0000-0000-0000F96A0000}"/>
    <cellStyle name="Normal 5 3 3 3 6" xfId="7266" xr:uid="{00000000-0005-0000-0000-0000621C0000}"/>
    <cellStyle name="Normal 5 3 3 3 6 3" xfId="22368" xr:uid="{00000000-0005-0000-0000-000060570000}"/>
    <cellStyle name="Normal 5 3 3 3 8" xfId="17355" xr:uid="{00000000-0005-0000-0000-0000CB430000}"/>
    <cellStyle name="Normal 5 3 3 4" xfId="2613" xr:uid="{00000000-0005-0000-0000-0000350A0000}"/>
    <cellStyle name="Normal 5 3 3 4 2" xfId="4303" xr:uid="{00000000-0005-0000-0000-0000CF100000}"/>
    <cellStyle name="Normal 5 3 3 4 2 2" xfId="14376" xr:uid="{00000000-0005-0000-0000-000028380000}"/>
    <cellStyle name="Normal 5 3 3 4 2 2 3" xfId="29474" xr:uid="{00000000-0005-0000-0000-000022730000}"/>
    <cellStyle name="Normal 5 3 3 4 2 3" xfId="9356" xr:uid="{00000000-0005-0000-0000-00008C240000}"/>
    <cellStyle name="Normal 5 3 3 4 2 3 3" xfId="24457" xr:uid="{00000000-0005-0000-0000-0000895F0000}"/>
    <cellStyle name="Normal 5 3 3 4 2 5" xfId="19444" xr:uid="{00000000-0005-0000-0000-0000F44B0000}"/>
    <cellStyle name="Normal 5 3 3 4 3" xfId="5995" xr:uid="{00000000-0005-0000-0000-00006B170000}"/>
    <cellStyle name="Normal 5 3 3 4 3 2" xfId="16047" xr:uid="{00000000-0005-0000-0000-0000AF3E0000}"/>
    <cellStyle name="Normal 5 3 3 4 3 3" xfId="11027" xr:uid="{00000000-0005-0000-0000-0000132B0000}"/>
    <cellStyle name="Normal 5 3 3 4 3 3 3" xfId="26128" xr:uid="{00000000-0005-0000-0000-000010660000}"/>
    <cellStyle name="Normal 5 3 3 4 3 5" xfId="21115" xr:uid="{00000000-0005-0000-0000-00007B520000}"/>
    <cellStyle name="Normal 5 3 3 4 4" xfId="12705" xr:uid="{00000000-0005-0000-0000-0000A1310000}"/>
    <cellStyle name="Normal 5 3 3 4 4 3" xfId="27803" xr:uid="{00000000-0005-0000-0000-00009B6C0000}"/>
    <cellStyle name="Normal 5 3 3 4 5" xfId="7684" xr:uid="{00000000-0005-0000-0000-0000041E0000}"/>
    <cellStyle name="Normal 5 3 3 4 5 3" xfId="22786" xr:uid="{00000000-0005-0000-0000-000002590000}"/>
    <cellStyle name="Normal 5 3 3 4 7" xfId="17773" xr:uid="{00000000-0005-0000-0000-00006D450000}"/>
    <cellStyle name="Normal 5 3 3 5" xfId="3466" xr:uid="{00000000-0005-0000-0000-00008A0D0000}"/>
    <cellStyle name="Normal 5 3 3 5 2" xfId="13540" xr:uid="{00000000-0005-0000-0000-0000E4340000}"/>
    <cellStyle name="Normal 5 3 3 5 2 3" xfId="28638" xr:uid="{00000000-0005-0000-0000-0000DE6F0000}"/>
    <cellStyle name="Normal 5 3 3 5 3" xfId="8520" xr:uid="{00000000-0005-0000-0000-000048210000}"/>
    <cellStyle name="Normal 5 3 3 5 3 3" xfId="23621" xr:uid="{00000000-0005-0000-0000-0000455C0000}"/>
    <cellStyle name="Normal 5 3 3 5 5" xfId="18608" xr:uid="{00000000-0005-0000-0000-0000B0480000}"/>
    <cellStyle name="Normal 5 3 3 6" xfId="5159" xr:uid="{00000000-0005-0000-0000-000027140000}"/>
    <cellStyle name="Normal 5 3 3 6 2" xfId="15211" xr:uid="{00000000-0005-0000-0000-00006B3B0000}"/>
    <cellStyle name="Normal 5 3 3 6 2 3" xfId="30309" xr:uid="{00000000-0005-0000-0000-000065760000}"/>
    <cellStyle name="Normal 5 3 3 6 3" xfId="10191" xr:uid="{00000000-0005-0000-0000-0000CF270000}"/>
    <cellStyle name="Normal 5 3 3 6 3 3" xfId="25292" xr:uid="{00000000-0005-0000-0000-0000CC620000}"/>
    <cellStyle name="Normal 5 3 3 6 5" xfId="20279" xr:uid="{00000000-0005-0000-0000-0000374F0000}"/>
    <cellStyle name="Normal 5 3 3 7" xfId="11869" xr:uid="{00000000-0005-0000-0000-00005D2E0000}"/>
    <cellStyle name="Normal 5 3 3 7 3" xfId="26967" xr:uid="{00000000-0005-0000-0000-000057690000}"/>
    <cellStyle name="Normal 5 3 3 8" xfId="6848" xr:uid="{00000000-0005-0000-0000-0000C01A0000}"/>
    <cellStyle name="Normal 5 3 3 8 3" xfId="21950" xr:uid="{00000000-0005-0000-0000-0000BE550000}"/>
    <cellStyle name="Normal 5 3 4" xfId="745" xr:uid="{00000000-0005-0000-0000-0000E9020000}"/>
    <cellStyle name="Normal 5 3 4 10" xfId="1873" xr:uid="{00000000-0005-0000-0000-000051070000}"/>
    <cellStyle name="Normal 5 3 4 2" xfId="2296" xr:uid="{00000000-0005-0000-0000-0000F8080000}"/>
    <cellStyle name="Normal 5 3 4 2 2" xfId="3135" xr:uid="{00000000-0005-0000-0000-00003F0C0000}"/>
    <cellStyle name="Normal 5 3 4 2 2 2" xfId="4825" xr:uid="{00000000-0005-0000-0000-0000D9120000}"/>
    <cellStyle name="Normal 5 3 4 2 2 2 2" xfId="14898" xr:uid="{00000000-0005-0000-0000-0000323A0000}"/>
    <cellStyle name="Normal 5 3 4 2 2 2 2 3" xfId="29996" xr:uid="{00000000-0005-0000-0000-00002C750000}"/>
    <cellStyle name="Normal 5 3 4 2 2 2 3" xfId="9878" xr:uid="{00000000-0005-0000-0000-000096260000}"/>
    <cellStyle name="Normal 5 3 4 2 2 2 3 3" xfId="24979" xr:uid="{00000000-0005-0000-0000-000093610000}"/>
    <cellStyle name="Normal 5 3 4 2 2 2 5" xfId="19966" xr:uid="{00000000-0005-0000-0000-0000FE4D0000}"/>
    <cellStyle name="Normal 5 3 4 2 2 3" xfId="6517" xr:uid="{00000000-0005-0000-0000-000075190000}"/>
    <cellStyle name="Normal 5 3 4 2 2 3 2" xfId="16569" xr:uid="{00000000-0005-0000-0000-0000B9400000}"/>
    <cellStyle name="Normal 5 3 4 2 2 3 3" xfId="11549" xr:uid="{00000000-0005-0000-0000-00001D2D0000}"/>
    <cellStyle name="Normal 5 3 4 2 2 3 3 3" xfId="26650" xr:uid="{00000000-0005-0000-0000-00001A680000}"/>
    <cellStyle name="Normal 5 3 4 2 2 3 5" xfId="21637" xr:uid="{00000000-0005-0000-0000-000085540000}"/>
    <cellStyle name="Normal 5 3 4 2 2 4" xfId="13227" xr:uid="{00000000-0005-0000-0000-0000AB330000}"/>
    <cellStyle name="Normal 5 3 4 2 2 4 3" xfId="28325" xr:uid="{00000000-0005-0000-0000-0000A56E0000}"/>
    <cellStyle name="Normal 5 3 4 2 2 5" xfId="8206" xr:uid="{00000000-0005-0000-0000-00000E200000}"/>
    <cellStyle name="Normal 5 3 4 2 2 5 3" xfId="23308" xr:uid="{00000000-0005-0000-0000-00000C5B0000}"/>
    <cellStyle name="Normal 5 3 4 2 2 7" xfId="18295" xr:uid="{00000000-0005-0000-0000-000077470000}"/>
    <cellStyle name="Normal 5 3 4 2 3" xfId="3988" xr:uid="{00000000-0005-0000-0000-0000940F0000}"/>
    <cellStyle name="Normal 5 3 4 2 3 2" xfId="14062" xr:uid="{00000000-0005-0000-0000-0000EE360000}"/>
    <cellStyle name="Normal 5 3 4 2 3 2 3" xfId="29160" xr:uid="{00000000-0005-0000-0000-0000E8710000}"/>
    <cellStyle name="Normal 5 3 4 2 3 3" xfId="9042" xr:uid="{00000000-0005-0000-0000-000052230000}"/>
    <cellStyle name="Normal 5 3 4 2 3 3 3" xfId="24143" xr:uid="{00000000-0005-0000-0000-00004F5E0000}"/>
    <cellStyle name="Normal 5 3 4 2 3 5" xfId="19130" xr:uid="{00000000-0005-0000-0000-0000BA4A0000}"/>
    <cellStyle name="Normal 5 3 4 2 4" xfId="5681" xr:uid="{00000000-0005-0000-0000-000031160000}"/>
    <cellStyle name="Normal 5 3 4 2 4 2" xfId="15733" xr:uid="{00000000-0005-0000-0000-0000753D0000}"/>
    <cellStyle name="Normal 5 3 4 2 4 2 3" xfId="30831" xr:uid="{00000000-0005-0000-0000-00006F780000}"/>
    <cellStyle name="Normal 5 3 4 2 4 3" xfId="10713" xr:uid="{00000000-0005-0000-0000-0000D9290000}"/>
    <cellStyle name="Normal 5 3 4 2 4 3 3" xfId="25814" xr:uid="{00000000-0005-0000-0000-0000D6640000}"/>
    <cellStyle name="Normal 5 3 4 2 4 5" xfId="20801" xr:uid="{00000000-0005-0000-0000-000041510000}"/>
    <cellStyle name="Normal 5 3 4 2 5" xfId="12391" xr:uid="{00000000-0005-0000-0000-000067300000}"/>
    <cellStyle name="Normal 5 3 4 2 5 3" xfId="27489" xr:uid="{00000000-0005-0000-0000-0000616B0000}"/>
    <cellStyle name="Normal 5 3 4 2 6" xfId="7370" xr:uid="{00000000-0005-0000-0000-0000CA1C0000}"/>
    <cellStyle name="Normal 5 3 4 2 6 3" xfId="22472" xr:uid="{00000000-0005-0000-0000-0000C8570000}"/>
    <cellStyle name="Normal 5 3 4 2 8" xfId="17459" xr:uid="{00000000-0005-0000-0000-000033440000}"/>
    <cellStyle name="Normal 5 3 4 3" xfId="2717" xr:uid="{00000000-0005-0000-0000-00009D0A0000}"/>
    <cellStyle name="Normal 5 3 4 3 2" xfId="4407" xr:uid="{00000000-0005-0000-0000-000037110000}"/>
    <cellStyle name="Normal 5 3 4 3 2 2" xfId="14480" xr:uid="{00000000-0005-0000-0000-000090380000}"/>
    <cellStyle name="Normal 5 3 4 3 2 2 3" xfId="29578" xr:uid="{00000000-0005-0000-0000-00008A730000}"/>
    <cellStyle name="Normal 5 3 4 3 2 3" xfId="9460" xr:uid="{00000000-0005-0000-0000-0000F4240000}"/>
    <cellStyle name="Normal 5 3 4 3 2 3 3" xfId="24561" xr:uid="{00000000-0005-0000-0000-0000F15F0000}"/>
    <cellStyle name="Normal 5 3 4 3 2 5" xfId="19548" xr:uid="{00000000-0005-0000-0000-00005C4C0000}"/>
    <cellStyle name="Normal 5 3 4 3 3" xfId="6099" xr:uid="{00000000-0005-0000-0000-0000D3170000}"/>
    <cellStyle name="Normal 5 3 4 3 3 2" xfId="16151" xr:uid="{00000000-0005-0000-0000-0000173F0000}"/>
    <cellStyle name="Normal 5 3 4 3 3 3" xfId="11131" xr:uid="{00000000-0005-0000-0000-00007B2B0000}"/>
    <cellStyle name="Normal 5 3 4 3 3 3 3" xfId="26232" xr:uid="{00000000-0005-0000-0000-000078660000}"/>
    <cellStyle name="Normal 5 3 4 3 3 5" xfId="21219" xr:uid="{00000000-0005-0000-0000-0000E3520000}"/>
    <cellStyle name="Normal 5 3 4 3 4" xfId="12809" xr:uid="{00000000-0005-0000-0000-000009320000}"/>
    <cellStyle name="Normal 5 3 4 3 4 3" xfId="27907" xr:uid="{00000000-0005-0000-0000-0000036D0000}"/>
    <cellStyle name="Normal 5 3 4 3 5" xfId="7788" xr:uid="{00000000-0005-0000-0000-00006C1E0000}"/>
    <cellStyle name="Normal 5 3 4 3 5 3" xfId="22890" xr:uid="{00000000-0005-0000-0000-00006A590000}"/>
    <cellStyle name="Normal 5 3 4 3 7" xfId="17877" xr:uid="{00000000-0005-0000-0000-0000D5450000}"/>
    <cellStyle name="Normal 5 3 4 4" xfId="3570" xr:uid="{00000000-0005-0000-0000-0000F20D0000}"/>
    <cellStyle name="Normal 5 3 4 4 2" xfId="13644" xr:uid="{00000000-0005-0000-0000-00004C350000}"/>
    <cellStyle name="Normal 5 3 4 4 2 3" xfId="28742" xr:uid="{00000000-0005-0000-0000-000046700000}"/>
    <cellStyle name="Normal 5 3 4 4 3" xfId="8624" xr:uid="{00000000-0005-0000-0000-0000B0210000}"/>
    <cellStyle name="Normal 5 3 4 4 3 3" xfId="23725" xr:uid="{00000000-0005-0000-0000-0000AD5C0000}"/>
    <cellStyle name="Normal 5 3 4 4 5" xfId="18712" xr:uid="{00000000-0005-0000-0000-000018490000}"/>
    <cellStyle name="Normal 5 3 4 5" xfId="5263" xr:uid="{00000000-0005-0000-0000-00008F140000}"/>
    <cellStyle name="Normal 5 3 4 5 2" xfId="15315" xr:uid="{00000000-0005-0000-0000-0000D33B0000}"/>
    <cellStyle name="Normal 5 3 4 5 2 3" xfId="30413" xr:uid="{00000000-0005-0000-0000-0000CD760000}"/>
    <cellStyle name="Normal 5 3 4 5 3" xfId="10295" xr:uid="{00000000-0005-0000-0000-000037280000}"/>
    <cellStyle name="Normal 5 3 4 5 3 3" xfId="25396" xr:uid="{00000000-0005-0000-0000-000034630000}"/>
    <cellStyle name="Normal 5 3 4 5 5" xfId="20383" xr:uid="{00000000-0005-0000-0000-00009F4F0000}"/>
    <cellStyle name="Normal 5 3 4 6" xfId="11973" xr:uid="{00000000-0005-0000-0000-0000C52E0000}"/>
    <cellStyle name="Normal 5 3 4 6 3" xfId="27071" xr:uid="{00000000-0005-0000-0000-0000BF690000}"/>
    <cellStyle name="Normal 5 3 4 7" xfId="6952" xr:uid="{00000000-0005-0000-0000-0000281B0000}"/>
    <cellStyle name="Normal 5 3 4 7 3" xfId="22054" xr:uid="{00000000-0005-0000-0000-000026560000}"/>
    <cellStyle name="Normal 5 3 4 9" xfId="17041" xr:uid="{00000000-0005-0000-0000-000091420000}"/>
    <cellStyle name="Normal 5 3 5" xfId="2086" xr:uid="{00000000-0005-0000-0000-000026080000}"/>
    <cellStyle name="Normal 5 3 5 2" xfId="2927" xr:uid="{00000000-0005-0000-0000-00006F0B0000}"/>
    <cellStyle name="Normal 5 3 5 2 2" xfId="4617" xr:uid="{00000000-0005-0000-0000-000009120000}"/>
    <cellStyle name="Normal 5 3 5 2 2 2" xfId="14690" xr:uid="{00000000-0005-0000-0000-000062390000}"/>
    <cellStyle name="Normal 5 3 5 2 2 2 3" xfId="29788" xr:uid="{00000000-0005-0000-0000-00005C740000}"/>
    <cellStyle name="Normal 5 3 5 2 2 3" xfId="9670" xr:uid="{00000000-0005-0000-0000-0000C6250000}"/>
    <cellStyle name="Normal 5 3 5 2 2 3 3" xfId="24771" xr:uid="{00000000-0005-0000-0000-0000C3600000}"/>
    <cellStyle name="Normal 5 3 5 2 2 5" xfId="19758" xr:uid="{00000000-0005-0000-0000-00002E4D0000}"/>
    <cellStyle name="Normal 5 3 5 2 3" xfId="6309" xr:uid="{00000000-0005-0000-0000-0000A5180000}"/>
    <cellStyle name="Normal 5 3 5 2 3 2" xfId="16361" xr:uid="{00000000-0005-0000-0000-0000E93F0000}"/>
    <cellStyle name="Normal 5 3 5 2 3 3" xfId="11341" xr:uid="{00000000-0005-0000-0000-00004D2C0000}"/>
    <cellStyle name="Normal 5 3 5 2 3 3 3" xfId="26442" xr:uid="{00000000-0005-0000-0000-00004A670000}"/>
    <cellStyle name="Normal 5 3 5 2 3 5" xfId="21429" xr:uid="{00000000-0005-0000-0000-0000B5530000}"/>
    <cellStyle name="Normal 5 3 5 2 4" xfId="13019" xr:uid="{00000000-0005-0000-0000-0000DB320000}"/>
    <cellStyle name="Normal 5 3 5 2 4 3" xfId="28117" xr:uid="{00000000-0005-0000-0000-0000D56D0000}"/>
    <cellStyle name="Normal 5 3 5 2 5" xfId="7998" xr:uid="{00000000-0005-0000-0000-00003E1F0000}"/>
    <cellStyle name="Normal 5 3 5 2 5 3" xfId="23100" xr:uid="{00000000-0005-0000-0000-00003C5A0000}"/>
    <cellStyle name="Normal 5 3 5 2 7" xfId="18087" xr:uid="{00000000-0005-0000-0000-0000A7460000}"/>
    <cellStyle name="Normal 5 3 5 3" xfId="3780" xr:uid="{00000000-0005-0000-0000-0000C40E0000}"/>
    <cellStyle name="Normal 5 3 5 3 2" xfId="13854" xr:uid="{00000000-0005-0000-0000-00001E360000}"/>
    <cellStyle name="Normal 5 3 5 3 2 3" xfId="28952" xr:uid="{00000000-0005-0000-0000-000018710000}"/>
    <cellStyle name="Normal 5 3 5 3 3" xfId="8834" xr:uid="{00000000-0005-0000-0000-000082220000}"/>
    <cellStyle name="Normal 5 3 5 3 3 3" xfId="23935" xr:uid="{00000000-0005-0000-0000-00007F5D0000}"/>
    <cellStyle name="Normal 5 3 5 3 5" xfId="18922" xr:uid="{00000000-0005-0000-0000-0000EA490000}"/>
    <cellStyle name="Normal 5 3 5 4" xfId="5473" xr:uid="{00000000-0005-0000-0000-000061150000}"/>
    <cellStyle name="Normal 5 3 5 4 2" xfId="15525" xr:uid="{00000000-0005-0000-0000-0000A53C0000}"/>
    <cellStyle name="Normal 5 3 5 4 2 3" xfId="30623" xr:uid="{00000000-0005-0000-0000-00009F770000}"/>
    <cellStyle name="Normal 5 3 5 4 3" xfId="10505" xr:uid="{00000000-0005-0000-0000-000009290000}"/>
    <cellStyle name="Normal 5 3 5 4 3 3" xfId="25606" xr:uid="{00000000-0005-0000-0000-000006640000}"/>
    <cellStyle name="Normal 5 3 5 4 5" xfId="20593" xr:uid="{00000000-0005-0000-0000-000071500000}"/>
    <cellStyle name="Normal 5 3 5 5" xfId="12183" xr:uid="{00000000-0005-0000-0000-0000972F0000}"/>
    <cellStyle name="Normal 5 3 5 5 3" xfId="27281" xr:uid="{00000000-0005-0000-0000-0000916A0000}"/>
    <cellStyle name="Normal 5 3 5 6" xfId="7162" xr:uid="{00000000-0005-0000-0000-0000FA1B0000}"/>
    <cellStyle name="Normal 5 3 5 6 3" xfId="22264" xr:uid="{00000000-0005-0000-0000-0000F8560000}"/>
    <cellStyle name="Normal 5 3 5 8" xfId="17251" xr:uid="{00000000-0005-0000-0000-000063430000}"/>
    <cellStyle name="Normal 5 3 6" xfId="2507" xr:uid="{00000000-0005-0000-0000-0000CB090000}"/>
    <cellStyle name="Normal 5 3 6 2" xfId="4199" xr:uid="{00000000-0005-0000-0000-000067100000}"/>
    <cellStyle name="Normal 5 3 6 2 2" xfId="14272" xr:uid="{00000000-0005-0000-0000-0000C0370000}"/>
    <cellStyle name="Normal 5 3 6 2 2 3" xfId="29370" xr:uid="{00000000-0005-0000-0000-0000BA720000}"/>
    <cellStyle name="Normal 5 3 6 2 3" xfId="9252" xr:uid="{00000000-0005-0000-0000-000024240000}"/>
    <cellStyle name="Normal 5 3 6 2 3 3" xfId="24353" xr:uid="{00000000-0005-0000-0000-0000215F0000}"/>
    <cellStyle name="Normal 5 3 6 2 5" xfId="19340" xr:uid="{00000000-0005-0000-0000-00008C4B0000}"/>
    <cellStyle name="Normal 5 3 6 3" xfId="5891" xr:uid="{00000000-0005-0000-0000-000003170000}"/>
    <cellStyle name="Normal 5 3 6 3 2" xfId="15943" xr:uid="{00000000-0005-0000-0000-0000473E0000}"/>
    <cellStyle name="Normal 5 3 6 3 3" xfId="10923" xr:uid="{00000000-0005-0000-0000-0000AB2A0000}"/>
    <cellStyle name="Normal 5 3 6 3 3 3" xfId="26024" xr:uid="{00000000-0005-0000-0000-0000A8650000}"/>
    <cellStyle name="Normal 5 3 6 3 5" xfId="21011" xr:uid="{00000000-0005-0000-0000-000013520000}"/>
    <cellStyle name="Normal 5 3 6 4" xfId="12601" xr:uid="{00000000-0005-0000-0000-000039310000}"/>
    <cellStyle name="Normal 5 3 6 4 3" xfId="27699" xr:uid="{00000000-0005-0000-0000-0000336C0000}"/>
    <cellStyle name="Normal 5 3 6 5" xfId="7580" xr:uid="{00000000-0005-0000-0000-00009C1D0000}"/>
    <cellStyle name="Normal 5 3 6 5 3" xfId="22682" xr:uid="{00000000-0005-0000-0000-00009A580000}"/>
    <cellStyle name="Normal 5 3 6 7" xfId="17669" xr:uid="{00000000-0005-0000-0000-000005450000}"/>
    <cellStyle name="Normal 5 3 7" xfId="3353" xr:uid="{00000000-0005-0000-0000-0000190D0000}"/>
    <cellStyle name="Normal 5 3 7 2" xfId="13436" xr:uid="{00000000-0005-0000-0000-00007C340000}"/>
    <cellStyle name="Normal 5 3 7 2 3" xfId="28534" xr:uid="{00000000-0005-0000-0000-0000766F0000}"/>
    <cellStyle name="Normal 5 3 7 3" xfId="8415" xr:uid="{00000000-0005-0000-0000-0000DF200000}"/>
    <cellStyle name="Normal 5 3 7 3 3" xfId="23517" xr:uid="{00000000-0005-0000-0000-0000DD5B0000}"/>
    <cellStyle name="Normal 5 3 7 5" xfId="18504" xr:uid="{00000000-0005-0000-0000-000048480000}"/>
    <cellStyle name="Normal 5 3 8" xfId="5051" xr:uid="{00000000-0005-0000-0000-0000BB130000}"/>
    <cellStyle name="Normal 5 3 8 2" xfId="15107" xr:uid="{00000000-0005-0000-0000-0000033B0000}"/>
    <cellStyle name="Normal 5 3 8 2 3" xfId="30205" xr:uid="{00000000-0005-0000-0000-0000FD750000}"/>
    <cellStyle name="Normal 5 3 8 3" xfId="10087" xr:uid="{00000000-0005-0000-0000-000067270000}"/>
    <cellStyle name="Normal 5 3 8 3 3" xfId="25188" xr:uid="{00000000-0005-0000-0000-000064620000}"/>
    <cellStyle name="Normal 5 3 8 5" xfId="20175" xr:uid="{00000000-0005-0000-0000-0000CF4E0000}"/>
    <cellStyle name="Normal 5 3 9" xfId="11763" xr:uid="{00000000-0005-0000-0000-0000F32D0000}"/>
    <cellStyle name="Normal 5 3 9 3" xfId="26863" xr:uid="{00000000-0005-0000-0000-0000EF680000}"/>
    <cellStyle name="Normal 5 4" xfId="708" xr:uid="{00000000-0005-0000-0000-0000C4020000}"/>
    <cellStyle name="Normal 5 4 2" xfId="729" xr:uid="{00000000-0005-0000-0000-0000D9020000}"/>
    <cellStyle name="Normal 5 4 3" xfId="750" xr:uid="{00000000-0005-0000-0000-0000EE020000}"/>
    <cellStyle name="Normal 5 5" xfId="720" xr:uid="{00000000-0005-0000-0000-0000D0020000}"/>
    <cellStyle name="Normal 5 6" xfId="741" xr:uid="{00000000-0005-0000-0000-0000E5020000}"/>
    <cellStyle name="Normal 5 7" xfId="781" xr:uid="{00000000-0005-0000-0000-00000D030000}"/>
    <cellStyle name="Normal 5 8" xfId="488" xr:uid="{00000000-0005-0000-0000-0000E8010000}"/>
    <cellStyle name="Normal 5 9" xfId="972" xr:uid="{00000000-0005-0000-0000-0000CC030000}"/>
    <cellStyle name="Normal 50" xfId="1053" xr:uid="{00000000-0005-0000-0000-00001D040000}"/>
    <cellStyle name="Normal 50 2" xfId="1450" xr:uid="{00000000-0005-0000-0000-0000AA050000}"/>
    <cellStyle name="Normal 51" xfId="1451" xr:uid="{00000000-0005-0000-0000-0000AB050000}"/>
    <cellStyle name="Normal 51 10" xfId="6772" xr:uid="{00000000-0005-0000-0000-0000741A0000}"/>
    <cellStyle name="Normal 51 10 3" xfId="21876" xr:uid="{00000000-0005-0000-0000-000074550000}"/>
    <cellStyle name="Normal 51 12" xfId="16861" xr:uid="{00000000-0005-0000-0000-0000DD410000}"/>
    <cellStyle name="Normal 51 2" xfId="1736" xr:uid="{00000000-0005-0000-0000-0000C8060000}"/>
    <cellStyle name="Normal 51 2 11" xfId="16915" xr:uid="{00000000-0005-0000-0000-000013420000}"/>
    <cellStyle name="Normal 51 2 2" xfId="1844" xr:uid="{00000000-0005-0000-0000-000034070000}"/>
    <cellStyle name="Normal 51 2 2 10" xfId="17019" xr:uid="{00000000-0005-0000-0000-00007B420000}"/>
    <cellStyle name="Normal 51 2 2 2" xfId="2061" xr:uid="{00000000-0005-0000-0000-00000D080000}"/>
    <cellStyle name="Normal 51 2 2 2 2" xfId="2482" xr:uid="{00000000-0005-0000-0000-0000B2090000}"/>
    <cellStyle name="Normal 51 2 2 2 2 2" xfId="3321" xr:uid="{00000000-0005-0000-0000-0000F90C0000}"/>
    <cellStyle name="Normal 51 2 2 2 2 2 2" xfId="5011" xr:uid="{00000000-0005-0000-0000-000093130000}"/>
    <cellStyle name="Normal 51 2 2 2 2 2 2 2" xfId="15084" xr:uid="{00000000-0005-0000-0000-0000EC3A0000}"/>
    <cellStyle name="Normal 51 2 2 2 2 2 2 2 3" xfId="30182" xr:uid="{00000000-0005-0000-0000-0000E6750000}"/>
    <cellStyle name="Normal 51 2 2 2 2 2 2 3" xfId="10064" xr:uid="{00000000-0005-0000-0000-000050270000}"/>
    <cellStyle name="Normal 51 2 2 2 2 2 2 3 3" xfId="25165" xr:uid="{00000000-0005-0000-0000-00004D620000}"/>
    <cellStyle name="Normal 51 2 2 2 2 2 2 5" xfId="20152" xr:uid="{00000000-0005-0000-0000-0000B84E0000}"/>
    <cellStyle name="Normal 51 2 2 2 2 2 3" xfId="6703" xr:uid="{00000000-0005-0000-0000-00002F1A0000}"/>
    <cellStyle name="Normal 51 2 2 2 2 2 3 2" xfId="16755" xr:uid="{00000000-0005-0000-0000-000073410000}"/>
    <cellStyle name="Normal 51 2 2 2 2 2 3 3" xfId="11735" xr:uid="{00000000-0005-0000-0000-0000D72D0000}"/>
    <cellStyle name="Normal 51 2 2 2 2 2 3 3 3" xfId="26836" xr:uid="{00000000-0005-0000-0000-0000D4680000}"/>
    <cellStyle name="Normal 51 2 2 2 2 2 3 5" xfId="21823" xr:uid="{00000000-0005-0000-0000-00003F550000}"/>
    <cellStyle name="Normal 51 2 2 2 2 2 4" xfId="13413" xr:uid="{00000000-0005-0000-0000-000065340000}"/>
    <cellStyle name="Normal 51 2 2 2 2 2 4 3" xfId="28511" xr:uid="{00000000-0005-0000-0000-00005F6F0000}"/>
    <cellStyle name="Normal 51 2 2 2 2 2 5" xfId="8392" xr:uid="{00000000-0005-0000-0000-0000C8200000}"/>
    <cellStyle name="Normal 51 2 2 2 2 2 5 3" xfId="23494" xr:uid="{00000000-0005-0000-0000-0000C65B0000}"/>
    <cellStyle name="Normal 51 2 2 2 2 2 7" xfId="18481" xr:uid="{00000000-0005-0000-0000-000031480000}"/>
    <cellStyle name="Normal 51 2 2 2 2 3" xfId="4174" xr:uid="{00000000-0005-0000-0000-00004E100000}"/>
    <cellStyle name="Normal 51 2 2 2 2 3 2" xfId="14248" xr:uid="{00000000-0005-0000-0000-0000A8370000}"/>
    <cellStyle name="Normal 51 2 2 2 2 3 2 3" xfId="29346" xr:uid="{00000000-0005-0000-0000-0000A2720000}"/>
    <cellStyle name="Normal 51 2 2 2 2 3 3" xfId="9228" xr:uid="{00000000-0005-0000-0000-00000C240000}"/>
    <cellStyle name="Normal 51 2 2 2 2 3 3 3" xfId="24329" xr:uid="{00000000-0005-0000-0000-0000095F0000}"/>
    <cellStyle name="Normal 51 2 2 2 2 3 5" xfId="19316" xr:uid="{00000000-0005-0000-0000-0000744B0000}"/>
    <cellStyle name="Normal 51 2 2 2 2 4" xfId="5867" xr:uid="{00000000-0005-0000-0000-0000EB160000}"/>
    <cellStyle name="Normal 51 2 2 2 2 4 2" xfId="15919" xr:uid="{00000000-0005-0000-0000-00002F3E0000}"/>
    <cellStyle name="Normal 51 2 2 2 2 4 3" xfId="10899" xr:uid="{00000000-0005-0000-0000-0000932A0000}"/>
    <cellStyle name="Normal 51 2 2 2 2 4 3 3" xfId="26000" xr:uid="{00000000-0005-0000-0000-000090650000}"/>
    <cellStyle name="Normal 51 2 2 2 2 4 5" xfId="20987" xr:uid="{00000000-0005-0000-0000-0000FB510000}"/>
    <cellStyle name="Normal 51 2 2 2 2 5" xfId="12577" xr:uid="{00000000-0005-0000-0000-000021310000}"/>
    <cellStyle name="Normal 51 2 2 2 2 5 3" xfId="27675" xr:uid="{00000000-0005-0000-0000-00001B6C0000}"/>
    <cellStyle name="Normal 51 2 2 2 2 6" xfId="7556" xr:uid="{00000000-0005-0000-0000-0000841D0000}"/>
    <cellStyle name="Normal 51 2 2 2 2 6 3" xfId="22658" xr:uid="{00000000-0005-0000-0000-000082580000}"/>
    <cellStyle name="Normal 51 2 2 2 2 8" xfId="17645" xr:uid="{00000000-0005-0000-0000-0000ED440000}"/>
    <cellStyle name="Normal 51 2 2 2 3" xfId="2903" xr:uid="{00000000-0005-0000-0000-0000570B0000}"/>
    <cellStyle name="Normal 51 2 2 2 3 2" xfId="4593" xr:uid="{00000000-0005-0000-0000-0000F1110000}"/>
    <cellStyle name="Normal 51 2 2 2 3 2 2" xfId="14666" xr:uid="{00000000-0005-0000-0000-00004A390000}"/>
    <cellStyle name="Normal 51 2 2 2 3 2 2 3" xfId="29764" xr:uid="{00000000-0005-0000-0000-000044740000}"/>
    <cellStyle name="Normal 51 2 2 2 3 2 3" xfId="9646" xr:uid="{00000000-0005-0000-0000-0000AE250000}"/>
    <cellStyle name="Normal 51 2 2 2 3 2 3 3" xfId="24747" xr:uid="{00000000-0005-0000-0000-0000AB600000}"/>
    <cellStyle name="Normal 51 2 2 2 3 2 5" xfId="19734" xr:uid="{00000000-0005-0000-0000-0000164D0000}"/>
    <cellStyle name="Normal 51 2 2 2 3 3" xfId="6285" xr:uid="{00000000-0005-0000-0000-00008D180000}"/>
    <cellStyle name="Normal 51 2 2 2 3 3 2" xfId="16337" xr:uid="{00000000-0005-0000-0000-0000D13F0000}"/>
    <cellStyle name="Normal 51 2 2 2 3 3 3" xfId="11317" xr:uid="{00000000-0005-0000-0000-0000352C0000}"/>
    <cellStyle name="Normal 51 2 2 2 3 3 3 3" xfId="26418" xr:uid="{00000000-0005-0000-0000-000032670000}"/>
    <cellStyle name="Normal 51 2 2 2 3 3 5" xfId="21405" xr:uid="{00000000-0005-0000-0000-00009D530000}"/>
    <cellStyle name="Normal 51 2 2 2 3 4" xfId="12995" xr:uid="{00000000-0005-0000-0000-0000C3320000}"/>
    <cellStyle name="Normal 51 2 2 2 3 4 3" xfId="28093" xr:uid="{00000000-0005-0000-0000-0000BD6D0000}"/>
    <cellStyle name="Normal 51 2 2 2 3 5" xfId="7974" xr:uid="{00000000-0005-0000-0000-0000261F0000}"/>
    <cellStyle name="Normal 51 2 2 2 3 5 3" xfId="23076" xr:uid="{00000000-0005-0000-0000-0000245A0000}"/>
    <cellStyle name="Normal 51 2 2 2 3 7" xfId="18063" xr:uid="{00000000-0005-0000-0000-00008F460000}"/>
    <cellStyle name="Normal 51 2 2 2 4" xfId="3756" xr:uid="{00000000-0005-0000-0000-0000AC0E0000}"/>
    <cellStyle name="Normal 51 2 2 2 4 2" xfId="13830" xr:uid="{00000000-0005-0000-0000-000006360000}"/>
    <cellStyle name="Normal 51 2 2 2 4 2 3" xfId="28928" xr:uid="{00000000-0005-0000-0000-000000710000}"/>
    <cellStyle name="Normal 51 2 2 2 4 3" xfId="8810" xr:uid="{00000000-0005-0000-0000-00006A220000}"/>
    <cellStyle name="Normal 51 2 2 2 4 3 3" xfId="23911" xr:uid="{00000000-0005-0000-0000-0000675D0000}"/>
    <cellStyle name="Normal 51 2 2 2 4 5" xfId="18898" xr:uid="{00000000-0005-0000-0000-0000D2490000}"/>
    <cellStyle name="Normal 51 2 2 2 5" xfId="5449" xr:uid="{00000000-0005-0000-0000-000049150000}"/>
    <cellStyle name="Normal 51 2 2 2 5 2" xfId="15501" xr:uid="{00000000-0005-0000-0000-00008D3C0000}"/>
    <cellStyle name="Normal 51 2 2 2 5 2 3" xfId="30599" xr:uid="{00000000-0005-0000-0000-000087770000}"/>
    <cellStyle name="Normal 51 2 2 2 5 3" xfId="10481" xr:uid="{00000000-0005-0000-0000-0000F1280000}"/>
    <cellStyle name="Normal 51 2 2 2 5 3 3" xfId="25582" xr:uid="{00000000-0005-0000-0000-0000EE630000}"/>
    <cellStyle name="Normal 51 2 2 2 5 5" xfId="20569" xr:uid="{00000000-0005-0000-0000-000059500000}"/>
    <cellStyle name="Normal 51 2 2 2 6" xfId="12159" xr:uid="{00000000-0005-0000-0000-00007F2F0000}"/>
    <cellStyle name="Normal 51 2 2 2 6 3" xfId="27257" xr:uid="{00000000-0005-0000-0000-0000796A0000}"/>
    <cellStyle name="Normal 51 2 2 2 7" xfId="7138" xr:uid="{00000000-0005-0000-0000-0000E21B0000}"/>
    <cellStyle name="Normal 51 2 2 2 7 3" xfId="22240" xr:uid="{00000000-0005-0000-0000-0000E0560000}"/>
    <cellStyle name="Normal 51 2 2 2 9" xfId="17227" xr:uid="{00000000-0005-0000-0000-00004B430000}"/>
    <cellStyle name="Normal 51 2 2 3" xfId="2274" xr:uid="{00000000-0005-0000-0000-0000E2080000}"/>
    <cellStyle name="Normal 51 2 2 3 2" xfId="3113" xr:uid="{00000000-0005-0000-0000-0000290C0000}"/>
    <cellStyle name="Normal 51 2 2 3 2 2" xfId="4803" xr:uid="{00000000-0005-0000-0000-0000C3120000}"/>
    <cellStyle name="Normal 51 2 2 3 2 2 2" xfId="14876" xr:uid="{00000000-0005-0000-0000-00001C3A0000}"/>
    <cellStyle name="Normal 51 2 2 3 2 2 2 3" xfId="29974" xr:uid="{00000000-0005-0000-0000-000016750000}"/>
    <cellStyle name="Normal 51 2 2 3 2 2 3" xfId="9856" xr:uid="{00000000-0005-0000-0000-000080260000}"/>
    <cellStyle name="Normal 51 2 2 3 2 2 3 3" xfId="24957" xr:uid="{00000000-0005-0000-0000-00007D610000}"/>
    <cellStyle name="Normal 51 2 2 3 2 2 5" xfId="19944" xr:uid="{00000000-0005-0000-0000-0000E84D0000}"/>
    <cellStyle name="Normal 51 2 2 3 2 3" xfId="6495" xr:uid="{00000000-0005-0000-0000-00005F190000}"/>
    <cellStyle name="Normal 51 2 2 3 2 3 2" xfId="16547" xr:uid="{00000000-0005-0000-0000-0000A3400000}"/>
    <cellStyle name="Normal 51 2 2 3 2 3 3" xfId="11527" xr:uid="{00000000-0005-0000-0000-0000072D0000}"/>
    <cellStyle name="Normal 51 2 2 3 2 3 3 3" xfId="26628" xr:uid="{00000000-0005-0000-0000-000004680000}"/>
    <cellStyle name="Normal 51 2 2 3 2 3 5" xfId="21615" xr:uid="{00000000-0005-0000-0000-00006F540000}"/>
    <cellStyle name="Normal 51 2 2 3 2 4" xfId="13205" xr:uid="{00000000-0005-0000-0000-000095330000}"/>
    <cellStyle name="Normal 51 2 2 3 2 4 3" xfId="28303" xr:uid="{00000000-0005-0000-0000-00008F6E0000}"/>
    <cellStyle name="Normal 51 2 2 3 2 5" xfId="8184" xr:uid="{00000000-0005-0000-0000-0000F81F0000}"/>
    <cellStyle name="Normal 51 2 2 3 2 5 3" xfId="23286" xr:uid="{00000000-0005-0000-0000-0000F65A0000}"/>
    <cellStyle name="Normal 51 2 2 3 2 7" xfId="18273" xr:uid="{00000000-0005-0000-0000-000061470000}"/>
    <cellStyle name="Normal 51 2 2 3 3" xfId="3966" xr:uid="{00000000-0005-0000-0000-00007E0F0000}"/>
    <cellStyle name="Normal 51 2 2 3 3 2" xfId="14040" xr:uid="{00000000-0005-0000-0000-0000D8360000}"/>
    <cellStyle name="Normal 51 2 2 3 3 2 3" xfId="29138" xr:uid="{00000000-0005-0000-0000-0000D2710000}"/>
    <cellStyle name="Normal 51 2 2 3 3 3" xfId="9020" xr:uid="{00000000-0005-0000-0000-00003C230000}"/>
    <cellStyle name="Normal 51 2 2 3 3 3 3" xfId="24121" xr:uid="{00000000-0005-0000-0000-0000395E0000}"/>
    <cellStyle name="Normal 51 2 2 3 3 5" xfId="19108" xr:uid="{00000000-0005-0000-0000-0000A44A0000}"/>
    <cellStyle name="Normal 51 2 2 3 4" xfId="5659" xr:uid="{00000000-0005-0000-0000-00001B160000}"/>
    <cellStyle name="Normal 51 2 2 3 4 2" xfId="15711" xr:uid="{00000000-0005-0000-0000-00005F3D0000}"/>
    <cellStyle name="Normal 51 2 2 3 4 2 3" xfId="30809" xr:uid="{00000000-0005-0000-0000-000059780000}"/>
    <cellStyle name="Normal 51 2 2 3 4 3" xfId="10691" xr:uid="{00000000-0005-0000-0000-0000C3290000}"/>
    <cellStyle name="Normal 51 2 2 3 4 3 3" xfId="25792" xr:uid="{00000000-0005-0000-0000-0000C0640000}"/>
    <cellStyle name="Normal 51 2 2 3 4 5" xfId="20779" xr:uid="{00000000-0005-0000-0000-00002B510000}"/>
    <cellStyle name="Normal 51 2 2 3 5" xfId="12369" xr:uid="{00000000-0005-0000-0000-000051300000}"/>
    <cellStyle name="Normal 51 2 2 3 5 3" xfId="27467" xr:uid="{00000000-0005-0000-0000-00004B6B0000}"/>
    <cellStyle name="Normal 51 2 2 3 6" xfId="7348" xr:uid="{00000000-0005-0000-0000-0000B41C0000}"/>
    <cellStyle name="Normal 51 2 2 3 6 3" xfId="22450" xr:uid="{00000000-0005-0000-0000-0000B2570000}"/>
    <cellStyle name="Normal 51 2 2 3 8" xfId="17437" xr:uid="{00000000-0005-0000-0000-00001D440000}"/>
    <cellStyle name="Normal 51 2 2 4" xfId="2695" xr:uid="{00000000-0005-0000-0000-0000870A0000}"/>
    <cellStyle name="Normal 51 2 2 4 2" xfId="4385" xr:uid="{00000000-0005-0000-0000-000021110000}"/>
    <cellStyle name="Normal 51 2 2 4 2 2" xfId="14458" xr:uid="{00000000-0005-0000-0000-00007A380000}"/>
    <cellStyle name="Normal 51 2 2 4 2 2 3" xfId="29556" xr:uid="{00000000-0005-0000-0000-000074730000}"/>
    <cellStyle name="Normal 51 2 2 4 2 3" xfId="9438" xr:uid="{00000000-0005-0000-0000-0000DE240000}"/>
    <cellStyle name="Normal 51 2 2 4 2 3 3" xfId="24539" xr:uid="{00000000-0005-0000-0000-0000DB5F0000}"/>
    <cellStyle name="Normal 51 2 2 4 2 5" xfId="19526" xr:uid="{00000000-0005-0000-0000-0000464C0000}"/>
    <cellStyle name="Normal 51 2 2 4 3" xfId="6077" xr:uid="{00000000-0005-0000-0000-0000BD170000}"/>
    <cellStyle name="Normal 51 2 2 4 3 2" xfId="16129" xr:uid="{00000000-0005-0000-0000-0000013F0000}"/>
    <cellStyle name="Normal 51 2 2 4 3 3" xfId="11109" xr:uid="{00000000-0005-0000-0000-0000652B0000}"/>
    <cellStyle name="Normal 51 2 2 4 3 3 3" xfId="26210" xr:uid="{00000000-0005-0000-0000-000062660000}"/>
    <cellStyle name="Normal 51 2 2 4 3 5" xfId="21197" xr:uid="{00000000-0005-0000-0000-0000CD520000}"/>
    <cellStyle name="Normal 51 2 2 4 4" xfId="12787" xr:uid="{00000000-0005-0000-0000-0000F3310000}"/>
    <cellStyle name="Normal 51 2 2 4 4 3" xfId="27885" xr:uid="{00000000-0005-0000-0000-0000ED6C0000}"/>
    <cellStyle name="Normal 51 2 2 4 5" xfId="7766" xr:uid="{00000000-0005-0000-0000-0000561E0000}"/>
    <cellStyle name="Normal 51 2 2 4 5 3" xfId="22868" xr:uid="{00000000-0005-0000-0000-000054590000}"/>
    <cellStyle name="Normal 51 2 2 4 7" xfId="17855" xr:uid="{00000000-0005-0000-0000-0000BF450000}"/>
    <cellStyle name="Normal 51 2 2 5" xfId="3548" xr:uid="{00000000-0005-0000-0000-0000DC0D0000}"/>
    <cellStyle name="Normal 51 2 2 5 2" xfId="13622" xr:uid="{00000000-0005-0000-0000-000036350000}"/>
    <cellStyle name="Normal 51 2 2 5 2 3" xfId="28720" xr:uid="{00000000-0005-0000-0000-000030700000}"/>
    <cellStyle name="Normal 51 2 2 5 3" xfId="8602" xr:uid="{00000000-0005-0000-0000-00009A210000}"/>
    <cellStyle name="Normal 51 2 2 5 3 3" xfId="23703" xr:uid="{00000000-0005-0000-0000-0000975C0000}"/>
    <cellStyle name="Normal 51 2 2 5 5" xfId="18690" xr:uid="{00000000-0005-0000-0000-000002490000}"/>
    <cellStyle name="Normal 51 2 2 6" xfId="5241" xr:uid="{00000000-0005-0000-0000-000079140000}"/>
    <cellStyle name="Normal 51 2 2 6 2" xfId="15293" xr:uid="{00000000-0005-0000-0000-0000BD3B0000}"/>
    <cellStyle name="Normal 51 2 2 6 2 3" xfId="30391" xr:uid="{00000000-0005-0000-0000-0000B7760000}"/>
    <cellStyle name="Normal 51 2 2 6 3" xfId="10273" xr:uid="{00000000-0005-0000-0000-000021280000}"/>
    <cellStyle name="Normal 51 2 2 6 3 3" xfId="25374" xr:uid="{00000000-0005-0000-0000-00001E630000}"/>
    <cellStyle name="Normal 51 2 2 6 5" xfId="20361" xr:uid="{00000000-0005-0000-0000-0000894F0000}"/>
    <cellStyle name="Normal 51 2 2 7" xfId="11951" xr:uid="{00000000-0005-0000-0000-0000AF2E0000}"/>
    <cellStyle name="Normal 51 2 2 7 3" xfId="27049" xr:uid="{00000000-0005-0000-0000-0000A9690000}"/>
    <cellStyle name="Normal 51 2 2 8" xfId="6930" xr:uid="{00000000-0005-0000-0000-0000121B0000}"/>
    <cellStyle name="Normal 51 2 2 8 3" xfId="22032" xr:uid="{00000000-0005-0000-0000-000010560000}"/>
    <cellStyle name="Normal 51 2 3" xfId="1957" xr:uid="{00000000-0005-0000-0000-0000A5070000}"/>
    <cellStyle name="Normal 51 2 3 2" xfId="2378" xr:uid="{00000000-0005-0000-0000-00004A090000}"/>
    <cellStyle name="Normal 51 2 3 2 2" xfId="3217" xr:uid="{00000000-0005-0000-0000-0000910C0000}"/>
    <cellStyle name="Normal 51 2 3 2 2 2" xfId="4907" xr:uid="{00000000-0005-0000-0000-00002B130000}"/>
    <cellStyle name="Normal 51 2 3 2 2 2 2" xfId="14980" xr:uid="{00000000-0005-0000-0000-0000843A0000}"/>
    <cellStyle name="Normal 51 2 3 2 2 2 2 3" xfId="30078" xr:uid="{00000000-0005-0000-0000-00007E750000}"/>
    <cellStyle name="Normal 51 2 3 2 2 2 3" xfId="9960" xr:uid="{00000000-0005-0000-0000-0000E8260000}"/>
    <cellStyle name="Normal 51 2 3 2 2 2 3 3" xfId="25061" xr:uid="{00000000-0005-0000-0000-0000E5610000}"/>
    <cellStyle name="Normal 51 2 3 2 2 2 5" xfId="20048" xr:uid="{00000000-0005-0000-0000-0000504E0000}"/>
    <cellStyle name="Normal 51 2 3 2 2 3" xfId="6599" xr:uid="{00000000-0005-0000-0000-0000C7190000}"/>
    <cellStyle name="Normal 51 2 3 2 2 3 2" xfId="16651" xr:uid="{00000000-0005-0000-0000-00000B410000}"/>
    <cellStyle name="Normal 51 2 3 2 2 3 3" xfId="11631" xr:uid="{00000000-0005-0000-0000-00006F2D0000}"/>
    <cellStyle name="Normal 51 2 3 2 2 3 3 3" xfId="26732" xr:uid="{00000000-0005-0000-0000-00006C680000}"/>
    <cellStyle name="Normal 51 2 3 2 2 3 5" xfId="21719" xr:uid="{00000000-0005-0000-0000-0000D7540000}"/>
    <cellStyle name="Normal 51 2 3 2 2 4" xfId="13309" xr:uid="{00000000-0005-0000-0000-0000FD330000}"/>
    <cellStyle name="Normal 51 2 3 2 2 4 3" xfId="28407" xr:uid="{00000000-0005-0000-0000-0000F76E0000}"/>
    <cellStyle name="Normal 51 2 3 2 2 5" xfId="8288" xr:uid="{00000000-0005-0000-0000-000060200000}"/>
    <cellStyle name="Normal 51 2 3 2 2 5 3" xfId="23390" xr:uid="{00000000-0005-0000-0000-00005E5B0000}"/>
    <cellStyle name="Normal 51 2 3 2 2 7" xfId="18377" xr:uid="{00000000-0005-0000-0000-0000C9470000}"/>
    <cellStyle name="Normal 51 2 3 2 3" xfId="4070" xr:uid="{00000000-0005-0000-0000-0000E60F0000}"/>
    <cellStyle name="Normal 51 2 3 2 3 2" xfId="14144" xr:uid="{00000000-0005-0000-0000-000040370000}"/>
    <cellStyle name="Normal 51 2 3 2 3 2 3" xfId="29242" xr:uid="{00000000-0005-0000-0000-00003A720000}"/>
    <cellStyle name="Normal 51 2 3 2 3 3" xfId="9124" xr:uid="{00000000-0005-0000-0000-0000A4230000}"/>
    <cellStyle name="Normal 51 2 3 2 3 3 3" xfId="24225" xr:uid="{00000000-0005-0000-0000-0000A15E0000}"/>
    <cellStyle name="Normal 51 2 3 2 3 5" xfId="19212" xr:uid="{00000000-0005-0000-0000-00000C4B0000}"/>
    <cellStyle name="Normal 51 2 3 2 4" xfId="5763" xr:uid="{00000000-0005-0000-0000-000083160000}"/>
    <cellStyle name="Normal 51 2 3 2 4 2" xfId="15815" xr:uid="{00000000-0005-0000-0000-0000C73D0000}"/>
    <cellStyle name="Normal 51 2 3 2 4 2 3" xfId="30913" xr:uid="{00000000-0005-0000-0000-0000C1780000}"/>
    <cellStyle name="Normal 51 2 3 2 4 3" xfId="10795" xr:uid="{00000000-0005-0000-0000-00002B2A0000}"/>
    <cellStyle name="Normal 51 2 3 2 4 3 3" xfId="25896" xr:uid="{00000000-0005-0000-0000-000028650000}"/>
    <cellStyle name="Normal 51 2 3 2 4 5" xfId="20883" xr:uid="{00000000-0005-0000-0000-000093510000}"/>
    <cellStyle name="Normal 51 2 3 2 5" xfId="12473" xr:uid="{00000000-0005-0000-0000-0000B9300000}"/>
    <cellStyle name="Normal 51 2 3 2 5 3" xfId="27571" xr:uid="{00000000-0005-0000-0000-0000B36B0000}"/>
    <cellStyle name="Normal 51 2 3 2 6" xfId="7452" xr:uid="{00000000-0005-0000-0000-00001C1D0000}"/>
    <cellStyle name="Normal 51 2 3 2 6 3" xfId="22554" xr:uid="{00000000-0005-0000-0000-00001A580000}"/>
    <cellStyle name="Normal 51 2 3 2 8" xfId="17541" xr:uid="{00000000-0005-0000-0000-000085440000}"/>
    <cellStyle name="Normal 51 2 3 3" xfId="2799" xr:uid="{00000000-0005-0000-0000-0000EF0A0000}"/>
    <cellStyle name="Normal 51 2 3 3 2" xfId="4489" xr:uid="{00000000-0005-0000-0000-000089110000}"/>
    <cellStyle name="Normal 51 2 3 3 2 2" xfId="14562" xr:uid="{00000000-0005-0000-0000-0000E2380000}"/>
    <cellStyle name="Normal 51 2 3 3 2 2 3" xfId="29660" xr:uid="{00000000-0005-0000-0000-0000DC730000}"/>
    <cellStyle name="Normal 51 2 3 3 2 3" xfId="9542" xr:uid="{00000000-0005-0000-0000-000046250000}"/>
    <cellStyle name="Normal 51 2 3 3 2 3 3" xfId="24643" xr:uid="{00000000-0005-0000-0000-000043600000}"/>
    <cellStyle name="Normal 51 2 3 3 2 5" xfId="19630" xr:uid="{00000000-0005-0000-0000-0000AE4C0000}"/>
    <cellStyle name="Normal 51 2 3 3 3" xfId="6181" xr:uid="{00000000-0005-0000-0000-000025180000}"/>
    <cellStyle name="Normal 51 2 3 3 3 2" xfId="16233" xr:uid="{00000000-0005-0000-0000-0000693F0000}"/>
    <cellStyle name="Normal 51 2 3 3 3 3" xfId="11213" xr:uid="{00000000-0005-0000-0000-0000CD2B0000}"/>
    <cellStyle name="Normal 51 2 3 3 3 3 3" xfId="26314" xr:uid="{00000000-0005-0000-0000-0000CA660000}"/>
    <cellStyle name="Normal 51 2 3 3 3 5" xfId="21301" xr:uid="{00000000-0005-0000-0000-000035530000}"/>
    <cellStyle name="Normal 51 2 3 3 4" xfId="12891" xr:uid="{00000000-0005-0000-0000-00005B320000}"/>
    <cellStyle name="Normal 51 2 3 3 4 3" xfId="27989" xr:uid="{00000000-0005-0000-0000-0000556D0000}"/>
    <cellStyle name="Normal 51 2 3 3 5" xfId="7870" xr:uid="{00000000-0005-0000-0000-0000BE1E0000}"/>
    <cellStyle name="Normal 51 2 3 3 5 3" xfId="22972" xr:uid="{00000000-0005-0000-0000-0000BC590000}"/>
    <cellStyle name="Normal 51 2 3 3 7" xfId="17959" xr:uid="{00000000-0005-0000-0000-000027460000}"/>
    <cellStyle name="Normal 51 2 3 4" xfId="3652" xr:uid="{00000000-0005-0000-0000-0000440E0000}"/>
    <cellStyle name="Normal 51 2 3 4 2" xfId="13726" xr:uid="{00000000-0005-0000-0000-00009E350000}"/>
    <cellStyle name="Normal 51 2 3 4 2 3" xfId="28824" xr:uid="{00000000-0005-0000-0000-000098700000}"/>
    <cellStyle name="Normal 51 2 3 4 3" xfId="8706" xr:uid="{00000000-0005-0000-0000-000002220000}"/>
    <cellStyle name="Normal 51 2 3 4 3 3" xfId="23807" xr:uid="{00000000-0005-0000-0000-0000FF5C0000}"/>
    <cellStyle name="Normal 51 2 3 4 5" xfId="18794" xr:uid="{00000000-0005-0000-0000-00006A490000}"/>
    <cellStyle name="Normal 51 2 3 5" xfId="5345" xr:uid="{00000000-0005-0000-0000-0000E1140000}"/>
    <cellStyle name="Normal 51 2 3 5 2" xfId="15397" xr:uid="{00000000-0005-0000-0000-0000253C0000}"/>
    <cellStyle name="Normal 51 2 3 5 2 3" xfId="30495" xr:uid="{00000000-0005-0000-0000-00001F770000}"/>
    <cellStyle name="Normal 51 2 3 5 3" xfId="10377" xr:uid="{00000000-0005-0000-0000-000089280000}"/>
    <cellStyle name="Normal 51 2 3 5 3 3" xfId="25478" xr:uid="{00000000-0005-0000-0000-000086630000}"/>
    <cellStyle name="Normal 51 2 3 5 5" xfId="20465" xr:uid="{00000000-0005-0000-0000-0000F14F0000}"/>
    <cellStyle name="Normal 51 2 3 6" xfId="12055" xr:uid="{00000000-0005-0000-0000-0000172F0000}"/>
    <cellStyle name="Normal 51 2 3 6 3" xfId="27153" xr:uid="{00000000-0005-0000-0000-0000116A0000}"/>
    <cellStyle name="Normal 51 2 3 7" xfId="7034" xr:uid="{00000000-0005-0000-0000-00007A1B0000}"/>
    <cellStyle name="Normal 51 2 3 7 3" xfId="22136" xr:uid="{00000000-0005-0000-0000-000078560000}"/>
    <cellStyle name="Normal 51 2 3 9" xfId="17123" xr:uid="{00000000-0005-0000-0000-0000E3420000}"/>
    <cellStyle name="Normal 51 2 4" xfId="2170" xr:uid="{00000000-0005-0000-0000-00007A080000}"/>
    <cellStyle name="Normal 51 2 4 2" xfId="3009" xr:uid="{00000000-0005-0000-0000-0000C10B0000}"/>
    <cellStyle name="Normal 51 2 4 2 2" xfId="4699" xr:uid="{00000000-0005-0000-0000-00005B120000}"/>
    <cellStyle name="Normal 51 2 4 2 2 2" xfId="14772" xr:uid="{00000000-0005-0000-0000-0000B4390000}"/>
    <cellStyle name="Normal 51 2 4 2 2 2 3" xfId="29870" xr:uid="{00000000-0005-0000-0000-0000AE740000}"/>
    <cellStyle name="Normal 51 2 4 2 2 3" xfId="9752" xr:uid="{00000000-0005-0000-0000-000018260000}"/>
    <cellStyle name="Normal 51 2 4 2 2 3 3" xfId="24853" xr:uid="{00000000-0005-0000-0000-000015610000}"/>
    <cellStyle name="Normal 51 2 4 2 2 5" xfId="19840" xr:uid="{00000000-0005-0000-0000-0000804D0000}"/>
    <cellStyle name="Normal 51 2 4 2 3" xfId="6391" xr:uid="{00000000-0005-0000-0000-0000F7180000}"/>
    <cellStyle name="Normal 51 2 4 2 3 2" xfId="16443" xr:uid="{00000000-0005-0000-0000-00003B400000}"/>
    <cellStyle name="Normal 51 2 4 2 3 3" xfId="11423" xr:uid="{00000000-0005-0000-0000-00009F2C0000}"/>
    <cellStyle name="Normal 51 2 4 2 3 3 3" xfId="26524" xr:uid="{00000000-0005-0000-0000-00009C670000}"/>
    <cellStyle name="Normal 51 2 4 2 3 5" xfId="21511" xr:uid="{00000000-0005-0000-0000-000007540000}"/>
    <cellStyle name="Normal 51 2 4 2 4" xfId="13101" xr:uid="{00000000-0005-0000-0000-00002D330000}"/>
    <cellStyle name="Normal 51 2 4 2 4 3" xfId="28199" xr:uid="{00000000-0005-0000-0000-0000276E0000}"/>
    <cellStyle name="Normal 51 2 4 2 5" xfId="8080" xr:uid="{00000000-0005-0000-0000-0000901F0000}"/>
    <cellStyle name="Normal 51 2 4 2 5 3" xfId="23182" xr:uid="{00000000-0005-0000-0000-00008E5A0000}"/>
    <cellStyle name="Normal 51 2 4 2 7" xfId="18169" xr:uid="{00000000-0005-0000-0000-0000F9460000}"/>
    <cellStyle name="Normal 51 2 4 3" xfId="3862" xr:uid="{00000000-0005-0000-0000-0000160F0000}"/>
    <cellStyle name="Normal 51 2 4 3 2" xfId="13936" xr:uid="{00000000-0005-0000-0000-000070360000}"/>
    <cellStyle name="Normal 51 2 4 3 2 3" xfId="29034" xr:uid="{00000000-0005-0000-0000-00006A710000}"/>
    <cellStyle name="Normal 51 2 4 3 3" xfId="8916" xr:uid="{00000000-0005-0000-0000-0000D4220000}"/>
    <cellStyle name="Normal 51 2 4 3 3 3" xfId="24017" xr:uid="{00000000-0005-0000-0000-0000D15D0000}"/>
    <cellStyle name="Normal 51 2 4 3 5" xfId="19004" xr:uid="{00000000-0005-0000-0000-00003C4A0000}"/>
    <cellStyle name="Normal 51 2 4 4" xfId="5555" xr:uid="{00000000-0005-0000-0000-0000B3150000}"/>
    <cellStyle name="Normal 51 2 4 4 2" xfId="15607" xr:uid="{00000000-0005-0000-0000-0000F73C0000}"/>
    <cellStyle name="Normal 51 2 4 4 2 3" xfId="30705" xr:uid="{00000000-0005-0000-0000-0000F1770000}"/>
    <cellStyle name="Normal 51 2 4 4 3" xfId="10587" xr:uid="{00000000-0005-0000-0000-00005B290000}"/>
    <cellStyle name="Normal 51 2 4 4 3 3" xfId="25688" xr:uid="{00000000-0005-0000-0000-000058640000}"/>
    <cellStyle name="Normal 51 2 4 4 5" xfId="20675" xr:uid="{00000000-0005-0000-0000-0000C3500000}"/>
    <cellStyle name="Normal 51 2 4 5" xfId="12265" xr:uid="{00000000-0005-0000-0000-0000E92F0000}"/>
    <cellStyle name="Normal 51 2 4 5 3" xfId="27363" xr:uid="{00000000-0005-0000-0000-0000E36A0000}"/>
    <cellStyle name="Normal 51 2 4 6" xfId="7244" xr:uid="{00000000-0005-0000-0000-00004C1C0000}"/>
    <cellStyle name="Normal 51 2 4 6 3" xfId="22346" xr:uid="{00000000-0005-0000-0000-00004A570000}"/>
    <cellStyle name="Normal 51 2 4 8" xfId="17333" xr:uid="{00000000-0005-0000-0000-0000B5430000}"/>
    <cellStyle name="Normal 51 2 5" xfId="2591" xr:uid="{00000000-0005-0000-0000-00001F0A0000}"/>
    <cellStyle name="Normal 51 2 5 2" xfId="4281" xr:uid="{00000000-0005-0000-0000-0000B9100000}"/>
    <cellStyle name="Normal 51 2 5 2 2" xfId="14354" xr:uid="{00000000-0005-0000-0000-000012380000}"/>
    <cellStyle name="Normal 51 2 5 2 2 3" xfId="29452" xr:uid="{00000000-0005-0000-0000-00000C730000}"/>
    <cellStyle name="Normal 51 2 5 2 3" xfId="9334" xr:uid="{00000000-0005-0000-0000-000076240000}"/>
    <cellStyle name="Normal 51 2 5 2 3 3" xfId="24435" xr:uid="{00000000-0005-0000-0000-0000735F0000}"/>
    <cellStyle name="Normal 51 2 5 2 5" xfId="19422" xr:uid="{00000000-0005-0000-0000-0000DE4B0000}"/>
    <cellStyle name="Normal 51 2 5 3" xfId="5973" xr:uid="{00000000-0005-0000-0000-000055170000}"/>
    <cellStyle name="Normal 51 2 5 3 2" xfId="16025" xr:uid="{00000000-0005-0000-0000-0000993E0000}"/>
    <cellStyle name="Normal 51 2 5 3 3" xfId="11005" xr:uid="{00000000-0005-0000-0000-0000FD2A0000}"/>
    <cellStyle name="Normal 51 2 5 3 3 3" xfId="26106" xr:uid="{00000000-0005-0000-0000-0000FA650000}"/>
    <cellStyle name="Normal 51 2 5 3 5" xfId="21093" xr:uid="{00000000-0005-0000-0000-000065520000}"/>
    <cellStyle name="Normal 51 2 5 4" xfId="12683" xr:uid="{00000000-0005-0000-0000-00008B310000}"/>
    <cellStyle name="Normal 51 2 5 4 3" xfId="27781" xr:uid="{00000000-0005-0000-0000-0000856C0000}"/>
    <cellStyle name="Normal 51 2 5 5" xfId="7662" xr:uid="{00000000-0005-0000-0000-0000EE1D0000}"/>
    <cellStyle name="Normal 51 2 5 5 3" xfId="22764" xr:uid="{00000000-0005-0000-0000-0000EC580000}"/>
    <cellStyle name="Normal 51 2 5 7" xfId="17751" xr:uid="{00000000-0005-0000-0000-000057450000}"/>
    <cellStyle name="Normal 51 2 6" xfId="3444" xr:uid="{00000000-0005-0000-0000-0000740D0000}"/>
    <cellStyle name="Normal 51 2 6 2" xfId="13518" xr:uid="{00000000-0005-0000-0000-0000CE340000}"/>
    <cellStyle name="Normal 51 2 6 2 3" xfId="28616" xr:uid="{00000000-0005-0000-0000-0000C86F0000}"/>
    <cellStyle name="Normal 51 2 6 3" xfId="8498" xr:uid="{00000000-0005-0000-0000-000032210000}"/>
    <cellStyle name="Normal 51 2 6 3 3" xfId="23599" xr:uid="{00000000-0005-0000-0000-00002F5C0000}"/>
    <cellStyle name="Normal 51 2 6 5" xfId="18586" xr:uid="{00000000-0005-0000-0000-00009A480000}"/>
    <cellStyle name="Normal 51 2 7" xfId="5137" xr:uid="{00000000-0005-0000-0000-000011140000}"/>
    <cellStyle name="Normal 51 2 7 2" xfId="15189" xr:uid="{00000000-0005-0000-0000-0000553B0000}"/>
    <cellStyle name="Normal 51 2 7 2 3" xfId="30287" xr:uid="{00000000-0005-0000-0000-00004F760000}"/>
    <cellStyle name="Normal 51 2 7 3" xfId="10169" xr:uid="{00000000-0005-0000-0000-0000B9270000}"/>
    <cellStyle name="Normal 51 2 7 3 3" xfId="25270" xr:uid="{00000000-0005-0000-0000-0000B6620000}"/>
    <cellStyle name="Normal 51 2 7 5" xfId="20257" xr:uid="{00000000-0005-0000-0000-0000214F0000}"/>
    <cellStyle name="Normal 51 2 8" xfId="11847" xr:uid="{00000000-0005-0000-0000-0000472E0000}"/>
    <cellStyle name="Normal 51 2 8 3" xfId="26945" xr:uid="{00000000-0005-0000-0000-000041690000}"/>
    <cellStyle name="Normal 51 2 9" xfId="6826" xr:uid="{00000000-0005-0000-0000-0000AA1A0000}"/>
    <cellStyle name="Normal 51 2 9 3" xfId="21928" xr:uid="{00000000-0005-0000-0000-0000A8550000}"/>
    <cellStyle name="Normal 51 3" xfId="1790" xr:uid="{00000000-0005-0000-0000-0000FE060000}"/>
    <cellStyle name="Normal 51 3 10" xfId="16967" xr:uid="{00000000-0005-0000-0000-000047420000}"/>
    <cellStyle name="Normal 51 3 2" xfId="2009" xr:uid="{00000000-0005-0000-0000-0000D9070000}"/>
    <cellStyle name="Normal 51 3 2 2" xfId="2430" xr:uid="{00000000-0005-0000-0000-00007E090000}"/>
    <cellStyle name="Normal 51 3 2 2 2" xfId="3269" xr:uid="{00000000-0005-0000-0000-0000C50C0000}"/>
    <cellStyle name="Normal 51 3 2 2 2 2" xfId="4959" xr:uid="{00000000-0005-0000-0000-00005F130000}"/>
    <cellStyle name="Normal 51 3 2 2 2 2 2" xfId="15032" xr:uid="{00000000-0005-0000-0000-0000B83A0000}"/>
    <cellStyle name="Normal 51 3 2 2 2 2 2 3" xfId="30130" xr:uid="{00000000-0005-0000-0000-0000B2750000}"/>
    <cellStyle name="Normal 51 3 2 2 2 2 3" xfId="10012" xr:uid="{00000000-0005-0000-0000-00001C270000}"/>
    <cellStyle name="Normal 51 3 2 2 2 2 3 3" xfId="25113" xr:uid="{00000000-0005-0000-0000-000019620000}"/>
    <cellStyle name="Normal 51 3 2 2 2 2 5" xfId="20100" xr:uid="{00000000-0005-0000-0000-0000844E0000}"/>
    <cellStyle name="Normal 51 3 2 2 2 3" xfId="6651" xr:uid="{00000000-0005-0000-0000-0000FB190000}"/>
    <cellStyle name="Normal 51 3 2 2 2 3 2" xfId="16703" xr:uid="{00000000-0005-0000-0000-00003F410000}"/>
    <cellStyle name="Normal 51 3 2 2 2 3 3" xfId="11683" xr:uid="{00000000-0005-0000-0000-0000A32D0000}"/>
    <cellStyle name="Normal 51 3 2 2 2 3 3 3" xfId="26784" xr:uid="{00000000-0005-0000-0000-0000A0680000}"/>
    <cellStyle name="Normal 51 3 2 2 2 3 5" xfId="21771" xr:uid="{00000000-0005-0000-0000-00000B550000}"/>
    <cellStyle name="Normal 51 3 2 2 2 4" xfId="13361" xr:uid="{00000000-0005-0000-0000-000031340000}"/>
    <cellStyle name="Normal 51 3 2 2 2 4 3" xfId="28459" xr:uid="{00000000-0005-0000-0000-00002B6F0000}"/>
    <cellStyle name="Normal 51 3 2 2 2 5" xfId="8340" xr:uid="{00000000-0005-0000-0000-000094200000}"/>
    <cellStyle name="Normal 51 3 2 2 2 5 3" xfId="23442" xr:uid="{00000000-0005-0000-0000-0000925B0000}"/>
    <cellStyle name="Normal 51 3 2 2 2 7" xfId="18429" xr:uid="{00000000-0005-0000-0000-0000FD470000}"/>
    <cellStyle name="Normal 51 3 2 2 3" xfId="4122" xr:uid="{00000000-0005-0000-0000-00001A100000}"/>
    <cellStyle name="Normal 51 3 2 2 3 2" xfId="14196" xr:uid="{00000000-0005-0000-0000-000074370000}"/>
    <cellStyle name="Normal 51 3 2 2 3 2 3" xfId="29294" xr:uid="{00000000-0005-0000-0000-00006E720000}"/>
    <cellStyle name="Normal 51 3 2 2 3 3" xfId="9176" xr:uid="{00000000-0005-0000-0000-0000D8230000}"/>
    <cellStyle name="Normal 51 3 2 2 3 3 3" xfId="24277" xr:uid="{00000000-0005-0000-0000-0000D55E0000}"/>
    <cellStyle name="Normal 51 3 2 2 3 5" xfId="19264" xr:uid="{00000000-0005-0000-0000-0000404B0000}"/>
    <cellStyle name="Normal 51 3 2 2 4" xfId="5815" xr:uid="{00000000-0005-0000-0000-0000B7160000}"/>
    <cellStyle name="Normal 51 3 2 2 4 2" xfId="15867" xr:uid="{00000000-0005-0000-0000-0000FB3D0000}"/>
    <cellStyle name="Normal 51 3 2 2 4 3" xfId="10847" xr:uid="{00000000-0005-0000-0000-00005F2A0000}"/>
    <cellStyle name="Normal 51 3 2 2 4 3 3" xfId="25948" xr:uid="{00000000-0005-0000-0000-00005C650000}"/>
    <cellStyle name="Normal 51 3 2 2 4 5" xfId="20935" xr:uid="{00000000-0005-0000-0000-0000C7510000}"/>
    <cellStyle name="Normal 51 3 2 2 5" xfId="12525" xr:uid="{00000000-0005-0000-0000-0000ED300000}"/>
    <cellStyle name="Normal 51 3 2 2 5 3" xfId="27623" xr:uid="{00000000-0005-0000-0000-0000E76B0000}"/>
    <cellStyle name="Normal 51 3 2 2 6" xfId="7504" xr:uid="{00000000-0005-0000-0000-0000501D0000}"/>
    <cellStyle name="Normal 51 3 2 2 6 3" xfId="22606" xr:uid="{00000000-0005-0000-0000-00004E580000}"/>
    <cellStyle name="Normal 51 3 2 2 8" xfId="17593" xr:uid="{00000000-0005-0000-0000-0000B9440000}"/>
    <cellStyle name="Normal 51 3 2 3" xfId="2851" xr:uid="{00000000-0005-0000-0000-0000230B0000}"/>
    <cellStyle name="Normal 51 3 2 3 2" xfId="4541" xr:uid="{00000000-0005-0000-0000-0000BD110000}"/>
    <cellStyle name="Normal 51 3 2 3 2 2" xfId="14614" xr:uid="{00000000-0005-0000-0000-000016390000}"/>
    <cellStyle name="Normal 51 3 2 3 2 2 3" xfId="29712" xr:uid="{00000000-0005-0000-0000-000010740000}"/>
    <cellStyle name="Normal 51 3 2 3 2 3" xfId="9594" xr:uid="{00000000-0005-0000-0000-00007A250000}"/>
    <cellStyle name="Normal 51 3 2 3 2 3 3" xfId="24695" xr:uid="{00000000-0005-0000-0000-000077600000}"/>
    <cellStyle name="Normal 51 3 2 3 2 5" xfId="19682" xr:uid="{00000000-0005-0000-0000-0000E24C0000}"/>
    <cellStyle name="Normal 51 3 2 3 3" xfId="6233" xr:uid="{00000000-0005-0000-0000-000059180000}"/>
    <cellStyle name="Normal 51 3 2 3 3 2" xfId="16285" xr:uid="{00000000-0005-0000-0000-00009D3F0000}"/>
    <cellStyle name="Normal 51 3 2 3 3 3" xfId="11265" xr:uid="{00000000-0005-0000-0000-0000012C0000}"/>
    <cellStyle name="Normal 51 3 2 3 3 3 3" xfId="26366" xr:uid="{00000000-0005-0000-0000-0000FE660000}"/>
    <cellStyle name="Normal 51 3 2 3 3 5" xfId="21353" xr:uid="{00000000-0005-0000-0000-000069530000}"/>
    <cellStyle name="Normal 51 3 2 3 4" xfId="12943" xr:uid="{00000000-0005-0000-0000-00008F320000}"/>
    <cellStyle name="Normal 51 3 2 3 4 3" xfId="28041" xr:uid="{00000000-0005-0000-0000-0000896D0000}"/>
    <cellStyle name="Normal 51 3 2 3 5" xfId="7922" xr:uid="{00000000-0005-0000-0000-0000F21E0000}"/>
    <cellStyle name="Normal 51 3 2 3 5 3" xfId="23024" xr:uid="{00000000-0005-0000-0000-0000F0590000}"/>
    <cellStyle name="Normal 51 3 2 3 7" xfId="18011" xr:uid="{00000000-0005-0000-0000-00005B460000}"/>
    <cellStyle name="Normal 51 3 2 4" xfId="3704" xr:uid="{00000000-0005-0000-0000-0000780E0000}"/>
    <cellStyle name="Normal 51 3 2 4 2" xfId="13778" xr:uid="{00000000-0005-0000-0000-0000D2350000}"/>
    <cellStyle name="Normal 51 3 2 4 2 3" xfId="28876" xr:uid="{00000000-0005-0000-0000-0000CC700000}"/>
    <cellStyle name="Normal 51 3 2 4 3" xfId="8758" xr:uid="{00000000-0005-0000-0000-000036220000}"/>
    <cellStyle name="Normal 51 3 2 4 3 3" xfId="23859" xr:uid="{00000000-0005-0000-0000-0000335D0000}"/>
    <cellStyle name="Normal 51 3 2 4 5" xfId="18846" xr:uid="{00000000-0005-0000-0000-00009E490000}"/>
    <cellStyle name="Normal 51 3 2 5" xfId="5397" xr:uid="{00000000-0005-0000-0000-000015150000}"/>
    <cellStyle name="Normal 51 3 2 5 2" xfId="15449" xr:uid="{00000000-0005-0000-0000-0000593C0000}"/>
    <cellStyle name="Normal 51 3 2 5 2 3" xfId="30547" xr:uid="{00000000-0005-0000-0000-000053770000}"/>
    <cellStyle name="Normal 51 3 2 5 3" xfId="10429" xr:uid="{00000000-0005-0000-0000-0000BD280000}"/>
    <cellStyle name="Normal 51 3 2 5 3 3" xfId="25530" xr:uid="{00000000-0005-0000-0000-0000BA630000}"/>
    <cellStyle name="Normal 51 3 2 5 5" xfId="20517" xr:uid="{00000000-0005-0000-0000-000025500000}"/>
    <cellStyle name="Normal 51 3 2 6" xfId="12107" xr:uid="{00000000-0005-0000-0000-00004B2F0000}"/>
    <cellStyle name="Normal 51 3 2 6 3" xfId="27205" xr:uid="{00000000-0005-0000-0000-0000456A0000}"/>
    <cellStyle name="Normal 51 3 2 7" xfId="7086" xr:uid="{00000000-0005-0000-0000-0000AE1B0000}"/>
    <cellStyle name="Normal 51 3 2 7 3" xfId="22188" xr:uid="{00000000-0005-0000-0000-0000AC560000}"/>
    <cellStyle name="Normal 51 3 2 9" xfId="17175" xr:uid="{00000000-0005-0000-0000-000017430000}"/>
    <cellStyle name="Normal 51 3 3" xfId="2222" xr:uid="{00000000-0005-0000-0000-0000AE080000}"/>
    <cellStyle name="Normal 51 3 3 2" xfId="3061" xr:uid="{00000000-0005-0000-0000-0000F50B0000}"/>
    <cellStyle name="Normal 51 3 3 2 2" xfId="4751" xr:uid="{00000000-0005-0000-0000-00008F120000}"/>
    <cellStyle name="Normal 51 3 3 2 2 2" xfId="14824" xr:uid="{00000000-0005-0000-0000-0000E8390000}"/>
    <cellStyle name="Normal 51 3 3 2 2 2 3" xfId="29922" xr:uid="{00000000-0005-0000-0000-0000E2740000}"/>
    <cellStyle name="Normal 51 3 3 2 2 3" xfId="9804" xr:uid="{00000000-0005-0000-0000-00004C260000}"/>
    <cellStyle name="Normal 51 3 3 2 2 3 3" xfId="24905" xr:uid="{00000000-0005-0000-0000-000049610000}"/>
    <cellStyle name="Normal 51 3 3 2 2 5" xfId="19892" xr:uid="{00000000-0005-0000-0000-0000B44D0000}"/>
    <cellStyle name="Normal 51 3 3 2 3" xfId="6443" xr:uid="{00000000-0005-0000-0000-00002B190000}"/>
    <cellStyle name="Normal 51 3 3 2 3 2" xfId="16495" xr:uid="{00000000-0005-0000-0000-00006F400000}"/>
    <cellStyle name="Normal 51 3 3 2 3 3" xfId="11475" xr:uid="{00000000-0005-0000-0000-0000D32C0000}"/>
    <cellStyle name="Normal 51 3 3 2 3 3 3" xfId="26576" xr:uid="{00000000-0005-0000-0000-0000D0670000}"/>
    <cellStyle name="Normal 51 3 3 2 3 5" xfId="21563" xr:uid="{00000000-0005-0000-0000-00003B540000}"/>
    <cellStyle name="Normal 51 3 3 2 4" xfId="13153" xr:uid="{00000000-0005-0000-0000-000061330000}"/>
    <cellStyle name="Normal 51 3 3 2 4 3" xfId="28251" xr:uid="{00000000-0005-0000-0000-00005B6E0000}"/>
    <cellStyle name="Normal 51 3 3 2 5" xfId="8132" xr:uid="{00000000-0005-0000-0000-0000C41F0000}"/>
    <cellStyle name="Normal 51 3 3 2 5 3" xfId="23234" xr:uid="{00000000-0005-0000-0000-0000C25A0000}"/>
    <cellStyle name="Normal 51 3 3 2 7" xfId="18221" xr:uid="{00000000-0005-0000-0000-00002D470000}"/>
    <cellStyle name="Normal 51 3 3 3" xfId="3914" xr:uid="{00000000-0005-0000-0000-00004A0F0000}"/>
    <cellStyle name="Normal 51 3 3 3 2" xfId="13988" xr:uid="{00000000-0005-0000-0000-0000A4360000}"/>
    <cellStyle name="Normal 51 3 3 3 2 3" xfId="29086" xr:uid="{00000000-0005-0000-0000-00009E710000}"/>
    <cellStyle name="Normal 51 3 3 3 3" xfId="8968" xr:uid="{00000000-0005-0000-0000-000008230000}"/>
    <cellStyle name="Normal 51 3 3 3 3 3" xfId="24069" xr:uid="{00000000-0005-0000-0000-0000055E0000}"/>
    <cellStyle name="Normal 51 3 3 3 5" xfId="19056" xr:uid="{00000000-0005-0000-0000-0000704A0000}"/>
    <cellStyle name="Normal 51 3 3 4" xfId="5607" xr:uid="{00000000-0005-0000-0000-0000E7150000}"/>
    <cellStyle name="Normal 51 3 3 4 2" xfId="15659" xr:uid="{00000000-0005-0000-0000-00002B3D0000}"/>
    <cellStyle name="Normal 51 3 3 4 2 3" xfId="30757" xr:uid="{00000000-0005-0000-0000-000025780000}"/>
    <cellStyle name="Normal 51 3 3 4 3" xfId="10639" xr:uid="{00000000-0005-0000-0000-00008F290000}"/>
    <cellStyle name="Normal 51 3 3 4 3 3" xfId="25740" xr:uid="{00000000-0005-0000-0000-00008C640000}"/>
    <cellStyle name="Normal 51 3 3 4 5" xfId="20727" xr:uid="{00000000-0005-0000-0000-0000F7500000}"/>
    <cellStyle name="Normal 51 3 3 5" xfId="12317" xr:uid="{00000000-0005-0000-0000-00001D300000}"/>
    <cellStyle name="Normal 51 3 3 5 3" xfId="27415" xr:uid="{00000000-0005-0000-0000-0000176B0000}"/>
    <cellStyle name="Normal 51 3 3 6" xfId="7296" xr:uid="{00000000-0005-0000-0000-0000801C0000}"/>
    <cellStyle name="Normal 51 3 3 6 3" xfId="22398" xr:uid="{00000000-0005-0000-0000-00007E570000}"/>
    <cellStyle name="Normal 51 3 3 8" xfId="17385" xr:uid="{00000000-0005-0000-0000-0000E9430000}"/>
    <cellStyle name="Normal 51 3 4" xfId="2643" xr:uid="{00000000-0005-0000-0000-0000530A0000}"/>
    <cellStyle name="Normal 51 3 4 2" xfId="4333" xr:uid="{00000000-0005-0000-0000-0000ED100000}"/>
    <cellStyle name="Normal 51 3 4 2 2" xfId="14406" xr:uid="{00000000-0005-0000-0000-000046380000}"/>
    <cellStyle name="Normal 51 3 4 2 2 3" xfId="29504" xr:uid="{00000000-0005-0000-0000-000040730000}"/>
    <cellStyle name="Normal 51 3 4 2 3" xfId="9386" xr:uid="{00000000-0005-0000-0000-0000AA240000}"/>
    <cellStyle name="Normal 51 3 4 2 3 3" xfId="24487" xr:uid="{00000000-0005-0000-0000-0000A75F0000}"/>
    <cellStyle name="Normal 51 3 4 2 5" xfId="19474" xr:uid="{00000000-0005-0000-0000-0000124C0000}"/>
    <cellStyle name="Normal 51 3 4 3" xfId="6025" xr:uid="{00000000-0005-0000-0000-000089170000}"/>
    <cellStyle name="Normal 51 3 4 3 2" xfId="16077" xr:uid="{00000000-0005-0000-0000-0000CD3E0000}"/>
    <cellStyle name="Normal 51 3 4 3 3" xfId="11057" xr:uid="{00000000-0005-0000-0000-0000312B0000}"/>
    <cellStyle name="Normal 51 3 4 3 3 3" xfId="26158" xr:uid="{00000000-0005-0000-0000-00002E660000}"/>
    <cellStyle name="Normal 51 3 4 3 5" xfId="21145" xr:uid="{00000000-0005-0000-0000-000099520000}"/>
    <cellStyle name="Normal 51 3 4 4" xfId="12735" xr:uid="{00000000-0005-0000-0000-0000BF310000}"/>
    <cellStyle name="Normal 51 3 4 4 3" xfId="27833" xr:uid="{00000000-0005-0000-0000-0000B96C0000}"/>
    <cellStyle name="Normal 51 3 4 5" xfId="7714" xr:uid="{00000000-0005-0000-0000-0000221E0000}"/>
    <cellStyle name="Normal 51 3 4 5 3" xfId="22816" xr:uid="{00000000-0005-0000-0000-000020590000}"/>
    <cellStyle name="Normal 51 3 4 7" xfId="17803" xr:uid="{00000000-0005-0000-0000-00008B450000}"/>
    <cellStyle name="Normal 51 3 5" xfId="3496" xr:uid="{00000000-0005-0000-0000-0000A80D0000}"/>
    <cellStyle name="Normal 51 3 5 2" xfId="13570" xr:uid="{00000000-0005-0000-0000-000002350000}"/>
    <cellStyle name="Normal 51 3 5 2 3" xfId="28668" xr:uid="{00000000-0005-0000-0000-0000FC6F0000}"/>
    <cellStyle name="Normal 51 3 5 3" xfId="8550" xr:uid="{00000000-0005-0000-0000-000066210000}"/>
    <cellStyle name="Normal 51 3 5 3 3" xfId="23651" xr:uid="{00000000-0005-0000-0000-0000635C0000}"/>
    <cellStyle name="Normal 51 3 5 5" xfId="18638" xr:uid="{00000000-0005-0000-0000-0000CE480000}"/>
    <cellStyle name="Normal 51 3 6" xfId="5189" xr:uid="{00000000-0005-0000-0000-000045140000}"/>
    <cellStyle name="Normal 51 3 6 2" xfId="15241" xr:uid="{00000000-0005-0000-0000-0000893B0000}"/>
    <cellStyle name="Normal 51 3 6 2 3" xfId="30339" xr:uid="{00000000-0005-0000-0000-000083760000}"/>
    <cellStyle name="Normal 51 3 6 3" xfId="10221" xr:uid="{00000000-0005-0000-0000-0000ED270000}"/>
    <cellStyle name="Normal 51 3 6 3 3" xfId="25322" xr:uid="{00000000-0005-0000-0000-0000EA620000}"/>
    <cellStyle name="Normal 51 3 6 5" xfId="20309" xr:uid="{00000000-0005-0000-0000-0000554F0000}"/>
    <cellStyle name="Normal 51 3 7" xfId="11899" xr:uid="{00000000-0005-0000-0000-00007B2E0000}"/>
    <cellStyle name="Normal 51 3 7 3" xfId="26997" xr:uid="{00000000-0005-0000-0000-000075690000}"/>
    <cellStyle name="Normal 51 3 8" xfId="6878" xr:uid="{00000000-0005-0000-0000-0000DE1A0000}"/>
    <cellStyle name="Normal 51 3 8 3" xfId="21980" xr:uid="{00000000-0005-0000-0000-0000DC550000}"/>
    <cellStyle name="Normal 51 4" xfId="1903" xr:uid="{00000000-0005-0000-0000-00006F070000}"/>
    <cellStyle name="Normal 51 4 2" xfId="2326" xr:uid="{00000000-0005-0000-0000-000016090000}"/>
    <cellStyle name="Normal 51 4 2 2" xfId="3165" xr:uid="{00000000-0005-0000-0000-00005D0C0000}"/>
    <cellStyle name="Normal 51 4 2 2 2" xfId="4855" xr:uid="{00000000-0005-0000-0000-0000F7120000}"/>
    <cellStyle name="Normal 51 4 2 2 2 2" xfId="14928" xr:uid="{00000000-0005-0000-0000-0000503A0000}"/>
    <cellStyle name="Normal 51 4 2 2 2 2 3" xfId="30026" xr:uid="{00000000-0005-0000-0000-00004A750000}"/>
    <cellStyle name="Normal 51 4 2 2 2 3" xfId="9908" xr:uid="{00000000-0005-0000-0000-0000B4260000}"/>
    <cellStyle name="Normal 51 4 2 2 2 3 3" xfId="25009" xr:uid="{00000000-0005-0000-0000-0000B1610000}"/>
    <cellStyle name="Normal 51 4 2 2 2 5" xfId="19996" xr:uid="{00000000-0005-0000-0000-00001C4E0000}"/>
    <cellStyle name="Normal 51 4 2 2 3" xfId="6547" xr:uid="{00000000-0005-0000-0000-000093190000}"/>
    <cellStyle name="Normal 51 4 2 2 3 2" xfId="16599" xr:uid="{00000000-0005-0000-0000-0000D7400000}"/>
    <cellStyle name="Normal 51 4 2 2 3 3" xfId="11579" xr:uid="{00000000-0005-0000-0000-00003B2D0000}"/>
    <cellStyle name="Normal 51 4 2 2 3 3 3" xfId="26680" xr:uid="{00000000-0005-0000-0000-000038680000}"/>
    <cellStyle name="Normal 51 4 2 2 3 5" xfId="21667" xr:uid="{00000000-0005-0000-0000-0000A3540000}"/>
    <cellStyle name="Normal 51 4 2 2 4" xfId="13257" xr:uid="{00000000-0005-0000-0000-0000C9330000}"/>
    <cellStyle name="Normal 51 4 2 2 4 3" xfId="28355" xr:uid="{00000000-0005-0000-0000-0000C36E0000}"/>
    <cellStyle name="Normal 51 4 2 2 5" xfId="8236" xr:uid="{00000000-0005-0000-0000-00002C200000}"/>
    <cellStyle name="Normal 51 4 2 2 5 3" xfId="23338" xr:uid="{00000000-0005-0000-0000-00002A5B0000}"/>
    <cellStyle name="Normal 51 4 2 2 7" xfId="18325" xr:uid="{00000000-0005-0000-0000-000095470000}"/>
    <cellStyle name="Normal 51 4 2 3" xfId="4018" xr:uid="{00000000-0005-0000-0000-0000B20F0000}"/>
    <cellStyle name="Normal 51 4 2 3 2" xfId="14092" xr:uid="{00000000-0005-0000-0000-00000C370000}"/>
    <cellStyle name="Normal 51 4 2 3 2 3" xfId="29190" xr:uid="{00000000-0005-0000-0000-000006720000}"/>
    <cellStyle name="Normal 51 4 2 3 3" xfId="9072" xr:uid="{00000000-0005-0000-0000-000070230000}"/>
    <cellStyle name="Normal 51 4 2 3 3 3" xfId="24173" xr:uid="{00000000-0005-0000-0000-00006D5E0000}"/>
    <cellStyle name="Normal 51 4 2 3 5" xfId="19160" xr:uid="{00000000-0005-0000-0000-0000D84A0000}"/>
    <cellStyle name="Normal 51 4 2 4" xfId="5711" xr:uid="{00000000-0005-0000-0000-00004F160000}"/>
    <cellStyle name="Normal 51 4 2 4 2" xfId="15763" xr:uid="{00000000-0005-0000-0000-0000933D0000}"/>
    <cellStyle name="Normal 51 4 2 4 2 3" xfId="30861" xr:uid="{00000000-0005-0000-0000-00008D780000}"/>
    <cellStyle name="Normal 51 4 2 4 3" xfId="10743" xr:uid="{00000000-0005-0000-0000-0000F7290000}"/>
    <cellStyle name="Normal 51 4 2 4 3 3" xfId="25844" xr:uid="{00000000-0005-0000-0000-0000F4640000}"/>
    <cellStyle name="Normal 51 4 2 4 5" xfId="20831" xr:uid="{00000000-0005-0000-0000-00005F510000}"/>
    <cellStyle name="Normal 51 4 2 5" xfId="12421" xr:uid="{00000000-0005-0000-0000-000085300000}"/>
    <cellStyle name="Normal 51 4 2 5 3" xfId="27519" xr:uid="{00000000-0005-0000-0000-00007F6B0000}"/>
    <cellStyle name="Normal 51 4 2 6" xfId="7400" xr:uid="{00000000-0005-0000-0000-0000E81C0000}"/>
    <cellStyle name="Normal 51 4 2 6 3" xfId="22502" xr:uid="{00000000-0005-0000-0000-0000E6570000}"/>
    <cellStyle name="Normal 51 4 2 8" xfId="17489" xr:uid="{00000000-0005-0000-0000-000051440000}"/>
    <cellStyle name="Normal 51 4 3" xfId="2747" xr:uid="{00000000-0005-0000-0000-0000BB0A0000}"/>
    <cellStyle name="Normal 51 4 3 2" xfId="4437" xr:uid="{00000000-0005-0000-0000-000055110000}"/>
    <cellStyle name="Normal 51 4 3 2 2" xfId="14510" xr:uid="{00000000-0005-0000-0000-0000AE380000}"/>
    <cellStyle name="Normal 51 4 3 2 2 3" xfId="29608" xr:uid="{00000000-0005-0000-0000-0000A8730000}"/>
    <cellStyle name="Normal 51 4 3 2 3" xfId="9490" xr:uid="{00000000-0005-0000-0000-000012250000}"/>
    <cellStyle name="Normal 51 4 3 2 3 3" xfId="24591" xr:uid="{00000000-0005-0000-0000-00000F600000}"/>
    <cellStyle name="Normal 51 4 3 2 5" xfId="19578" xr:uid="{00000000-0005-0000-0000-00007A4C0000}"/>
    <cellStyle name="Normal 51 4 3 3" xfId="6129" xr:uid="{00000000-0005-0000-0000-0000F1170000}"/>
    <cellStyle name="Normal 51 4 3 3 2" xfId="16181" xr:uid="{00000000-0005-0000-0000-0000353F0000}"/>
    <cellStyle name="Normal 51 4 3 3 3" xfId="11161" xr:uid="{00000000-0005-0000-0000-0000992B0000}"/>
    <cellStyle name="Normal 51 4 3 3 3 3" xfId="26262" xr:uid="{00000000-0005-0000-0000-000096660000}"/>
    <cellStyle name="Normal 51 4 3 3 5" xfId="21249" xr:uid="{00000000-0005-0000-0000-000001530000}"/>
    <cellStyle name="Normal 51 4 3 4" xfId="12839" xr:uid="{00000000-0005-0000-0000-000027320000}"/>
    <cellStyle name="Normal 51 4 3 4 3" xfId="27937" xr:uid="{00000000-0005-0000-0000-0000216D0000}"/>
    <cellStyle name="Normal 51 4 3 5" xfId="7818" xr:uid="{00000000-0005-0000-0000-00008A1E0000}"/>
    <cellStyle name="Normal 51 4 3 5 3" xfId="22920" xr:uid="{00000000-0005-0000-0000-000088590000}"/>
    <cellStyle name="Normal 51 4 3 7" xfId="17907" xr:uid="{00000000-0005-0000-0000-0000F3450000}"/>
    <cellStyle name="Normal 51 4 4" xfId="3600" xr:uid="{00000000-0005-0000-0000-0000100E0000}"/>
    <cellStyle name="Normal 51 4 4 2" xfId="13674" xr:uid="{00000000-0005-0000-0000-00006A350000}"/>
    <cellStyle name="Normal 51 4 4 2 3" xfId="28772" xr:uid="{00000000-0005-0000-0000-000064700000}"/>
    <cellStyle name="Normal 51 4 4 3" xfId="8654" xr:uid="{00000000-0005-0000-0000-0000CE210000}"/>
    <cellStyle name="Normal 51 4 4 3 3" xfId="23755" xr:uid="{00000000-0005-0000-0000-0000CB5C0000}"/>
    <cellStyle name="Normal 51 4 4 5" xfId="18742" xr:uid="{00000000-0005-0000-0000-000036490000}"/>
    <cellStyle name="Normal 51 4 5" xfId="5293" xr:uid="{00000000-0005-0000-0000-0000AD140000}"/>
    <cellStyle name="Normal 51 4 5 2" xfId="15345" xr:uid="{00000000-0005-0000-0000-0000F13B0000}"/>
    <cellStyle name="Normal 51 4 5 2 3" xfId="30443" xr:uid="{00000000-0005-0000-0000-0000EB760000}"/>
    <cellStyle name="Normal 51 4 5 3" xfId="10325" xr:uid="{00000000-0005-0000-0000-000055280000}"/>
    <cellStyle name="Normal 51 4 5 3 3" xfId="25426" xr:uid="{00000000-0005-0000-0000-000052630000}"/>
    <cellStyle name="Normal 51 4 5 5" xfId="20413" xr:uid="{00000000-0005-0000-0000-0000BD4F0000}"/>
    <cellStyle name="Normal 51 4 6" xfId="12003" xr:uid="{00000000-0005-0000-0000-0000E32E0000}"/>
    <cellStyle name="Normal 51 4 6 3" xfId="27101" xr:uid="{00000000-0005-0000-0000-0000DD690000}"/>
    <cellStyle name="Normal 51 4 7" xfId="6982" xr:uid="{00000000-0005-0000-0000-0000461B0000}"/>
    <cellStyle name="Normal 51 4 7 3" xfId="22084" xr:uid="{00000000-0005-0000-0000-000044560000}"/>
    <cellStyle name="Normal 51 4 9" xfId="17071" xr:uid="{00000000-0005-0000-0000-0000AF420000}"/>
    <cellStyle name="Normal 51 5" xfId="2116" xr:uid="{00000000-0005-0000-0000-000044080000}"/>
    <cellStyle name="Normal 51 5 2" xfId="2957" xr:uid="{00000000-0005-0000-0000-00008D0B0000}"/>
    <cellStyle name="Normal 51 5 2 2" xfId="4647" xr:uid="{00000000-0005-0000-0000-000027120000}"/>
    <cellStyle name="Normal 51 5 2 2 2" xfId="14720" xr:uid="{00000000-0005-0000-0000-000080390000}"/>
    <cellStyle name="Normal 51 5 2 2 2 3" xfId="29818" xr:uid="{00000000-0005-0000-0000-00007A740000}"/>
    <cellStyle name="Normal 51 5 2 2 3" xfId="9700" xr:uid="{00000000-0005-0000-0000-0000E4250000}"/>
    <cellStyle name="Normal 51 5 2 2 3 3" xfId="24801" xr:uid="{00000000-0005-0000-0000-0000E1600000}"/>
    <cellStyle name="Normal 51 5 2 2 5" xfId="19788" xr:uid="{00000000-0005-0000-0000-00004C4D0000}"/>
    <cellStyle name="Normal 51 5 2 3" xfId="6339" xr:uid="{00000000-0005-0000-0000-0000C3180000}"/>
    <cellStyle name="Normal 51 5 2 3 2" xfId="16391" xr:uid="{00000000-0005-0000-0000-000007400000}"/>
    <cellStyle name="Normal 51 5 2 3 3" xfId="11371" xr:uid="{00000000-0005-0000-0000-00006B2C0000}"/>
    <cellStyle name="Normal 51 5 2 3 3 3" xfId="26472" xr:uid="{00000000-0005-0000-0000-000068670000}"/>
    <cellStyle name="Normal 51 5 2 3 5" xfId="21459" xr:uid="{00000000-0005-0000-0000-0000D3530000}"/>
    <cellStyle name="Normal 51 5 2 4" xfId="13049" xr:uid="{00000000-0005-0000-0000-0000F9320000}"/>
    <cellStyle name="Normal 51 5 2 4 3" xfId="28147" xr:uid="{00000000-0005-0000-0000-0000F36D0000}"/>
    <cellStyle name="Normal 51 5 2 5" xfId="8028" xr:uid="{00000000-0005-0000-0000-00005C1F0000}"/>
    <cellStyle name="Normal 51 5 2 5 3" xfId="23130" xr:uid="{00000000-0005-0000-0000-00005A5A0000}"/>
    <cellStyle name="Normal 51 5 2 7" xfId="18117" xr:uid="{00000000-0005-0000-0000-0000C5460000}"/>
    <cellStyle name="Normal 51 5 3" xfId="3810" xr:uid="{00000000-0005-0000-0000-0000E20E0000}"/>
    <cellStyle name="Normal 51 5 3 2" xfId="13884" xr:uid="{00000000-0005-0000-0000-00003C360000}"/>
    <cellStyle name="Normal 51 5 3 2 3" xfId="28982" xr:uid="{00000000-0005-0000-0000-000036710000}"/>
    <cellStyle name="Normal 51 5 3 3" xfId="8864" xr:uid="{00000000-0005-0000-0000-0000A0220000}"/>
    <cellStyle name="Normal 51 5 3 3 3" xfId="23965" xr:uid="{00000000-0005-0000-0000-00009D5D0000}"/>
    <cellStyle name="Normal 51 5 3 5" xfId="18952" xr:uid="{00000000-0005-0000-0000-0000084A0000}"/>
    <cellStyle name="Normal 51 5 4" xfId="5503" xr:uid="{00000000-0005-0000-0000-00007F150000}"/>
    <cellStyle name="Normal 51 5 4 2" xfId="15555" xr:uid="{00000000-0005-0000-0000-0000C33C0000}"/>
    <cellStyle name="Normal 51 5 4 2 3" xfId="30653" xr:uid="{00000000-0005-0000-0000-0000BD770000}"/>
    <cellStyle name="Normal 51 5 4 3" xfId="10535" xr:uid="{00000000-0005-0000-0000-000027290000}"/>
    <cellStyle name="Normal 51 5 4 3 3" xfId="25636" xr:uid="{00000000-0005-0000-0000-000024640000}"/>
    <cellStyle name="Normal 51 5 4 5" xfId="20623" xr:uid="{00000000-0005-0000-0000-00008F500000}"/>
    <cellStyle name="Normal 51 5 5" xfId="12213" xr:uid="{00000000-0005-0000-0000-0000B52F0000}"/>
    <cellStyle name="Normal 51 5 5 3" xfId="27311" xr:uid="{00000000-0005-0000-0000-0000AF6A0000}"/>
    <cellStyle name="Normal 51 5 6" xfId="7192" xr:uid="{00000000-0005-0000-0000-0000181C0000}"/>
    <cellStyle name="Normal 51 5 6 3" xfId="22294" xr:uid="{00000000-0005-0000-0000-000016570000}"/>
    <cellStyle name="Normal 51 5 8" xfId="17281" xr:uid="{00000000-0005-0000-0000-000081430000}"/>
    <cellStyle name="Normal 51 6" xfId="2537" xr:uid="{00000000-0005-0000-0000-0000E9090000}"/>
    <cellStyle name="Normal 51 6 2" xfId="4229" xr:uid="{00000000-0005-0000-0000-000085100000}"/>
    <cellStyle name="Normal 51 6 2 2" xfId="14302" xr:uid="{00000000-0005-0000-0000-0000DE370000}"/>
    <cellStyle name="Normal 51 6 2 2 3" xfId="29400" xr:uid="{00000000-0005-0000-0000-0000D8720000}"/>
    <cellStyle name="Normal 51 6 2 3" xfId="9282" xr:uid="{00000000-0005-0000-0000-000042240000}"/>
    <cellStyle name="Normal 51 6 2 3 3" xfId="24383" xr:uid="{00000000-0005-0000-0000-00003F5F0000}"/>
    <cellStyle name="Normal 51 6 2 5" xfId="19370" xr:uid="{00000000-0005-0000-0000-0000AA4B0000}"/>
    <cellStyle name="Normal 51 6 3" xfId="5921" xr:uid="{00000000-0005-0000-0000-000021170000}"/>
    <cellStyle name="Normal 51 6 3 2" xfId="15973" xr:uid="{00000000-0005-0000-0000-0000653E0000}"/>
    <cellStyle name="Normal 51 6 3 3" xfId="10953" xr:uid="{00000000-0005-0000-0000-0000C92A0000}"/>
    <cellStyle name="Normal 51 6 3 3 3" xfId="26054" xr:uid="{00000000-0005-0000-0000-0000C6650000}"/>
    <cellStyle name="Normal 51 6 3 5" xfId="21041" xr:uid="{00000000-0005-0000-0000-000031520000}"/>
    <cellStyle name="Normal 51 6 4" xfId="12631" xr:uid="{00000000-0005-0000-0000-000057310000}"/>
    <cellStyle name="Normal 51 6 4 3" xfId="27729" xr:uid="{00000000-0005-0000-0000-0000516C0000}"/>
    <cellStyle name="Normal 51 6 5" xfId="7610" xr:uid="{00000000-0005-0000-0000-0000BA1D0000}"/>
    <cellStyle name="Normal 51 6 5 3" xfId="22712" xr:uid="{00000000-0005-0000-0000-0000B8580000}"/>
    <cellStyle name="Normal 51 6 7" xfId="17699" xr:uid="{00000000-0005-0000-0000-000023450000}"/>
    <cellStyle name="Normal 51 7" xfId="3388" xr:uid="{00000000-0005-0000-0000-00003C0D0000}"/>
    <cellStyle name="Normal 51 7 2" xfId="13466" xr:uid="{00000000-0005-0000-0000-00009A340000}"/>
    <cellStyle name="Normal 51 7 2 3" xfId="28564" xr:uid="{00000000-0005-0000-0000-0000946F0000}"/>
    <cellStyle name="Normal 51 7 3" xfId="8446" xr:uid="{00000000-0005-0000-0000-0000FE200000}"/>
    <cellStyle name="Normal 51 7 3 3" xfId="23547" xr:uid="{00000000-0005-0000-0000-0000FB5B0000}"/>
    <cellStyle name="Normal 51 7 5" xfId="18534" xr:uid="{00000000-0005-0000-0000-000066480000}"/>
    <cellStyle name="Normal 51 8" xfId="5082" xr:uid="{00000000-0005-0000-0000-0000DA130000}"/>
    <cellStyle name="Normal 51 8 2" xfId="15137" xr:uid="{00000000-0005-0000-0000-0000213B0000}"/>
    <cellStyle name="Normal 51 8 2 3" xfId="30235" xr:uid="{00000000-0005-0000-0000-00001B760000}"/>
    <cellStyle name="Normal 51 8 3" xfId="10117" xr:uid="{00000000-0005-0000-0000-000085270000}"/>
    <cellStyle name="Normal 51 8 3 3" xfId="25218" xr:uid="{00000000-0005-0000-0000-000082620000}"/>
    <cellStyle name="Normal 51 8 5" xfId="20205" xr:uid="{00000000-0005-0000-0000-0000ED4E0000}"/>
    <cellStyle name="Normal 51 9" xfId="11793" xr:uid="{00000000-0005-0000-0000-0000112E0000}"/>
    <cellStyle name="Normal 51 9 3" xfId="26893" xr:uid="{00000000-0005-0000-0000-00000D690000}"/>
    <cellStyle name="Normal 52" xfId="1452" xr:uid="{00000000-0005-0000-0000-0000AC050000}"/>
    <cellStyle name="Normal 52 10" xfId="6773" xr:uid="{00000000-0005-0000-0000-0000751A0000}"/>
    <cellStyle name="Normal 52 10 3" xfId="21877" xr:uid="{00000000-0005-0000-0000-000075550000}"/>
    <cellStyle name="Normal 52 12" xfId="16862" xr:uid="{00000000-0005-0000-0000-0000DE410000}"/>
    <cellStyle name="Normal 52 2" xfId="1737" xr:uid="{00000000-0005-0000-0000-0000C9060000}"/>
    <cellStyle name="Normal 52 2 11" xfId="16916" xr:uid="{00000000-0005-0000-0000-000014420000}"/>
    <cellStyle name="Normal 52 2 2" xfId="1845" xr:uid="{00000000-0005-0000-0000-000035070000}"/>
    <cellStyle name="Normal 52 2 2 10" xfId="17020" xr:uid="{00000000-0005-0000-0000-00007C420000}"/>
    <cellStyle name="Normal 52 2 2 2" xfId="2062" xr:uid="{00000000-0005-0000-0000-00000E080000}"/>
    <cellStyle name="Normal 52 2 2 2 2" xfId="2483" xr:uid="{00000000-0005-0000-0000-0000B3090000}"/>
    <cellStyle name="Normal 52 2 2 2 2 2" xfId="3322" xr:uid="{00000000-0005-0000-0000-0000FA0C0000}"/>
    <cellStyle name="Normal 52 2 2 2 2 2 2" xfId="5012" xr:uid="{00000000-0005-0000-0000-000094130000}"/>
    <cellStyle name="Normal 52 2 2 2 2 2 2 2" xfId="15085" xr:uid="{00000000-0005-0000-0000-0000ED3A0000}"/>
    <cellStyle name="Normal 52 2 2 2 2 2 2 2 3" xfId="30183" xr:uid="{00000000-0005-0000-0000-0000E7750000}"/>
    <cellStyle name="Normal 52 2 2 2 2 2 2 3" xfId="10065" xr:uid="{00000000-0005-0000-0000-000051270000}"/>
    <cellStyle name="Normal 52 2 2 2 2 2 2 3 3" xfId="25166" xr:uid="{00000000-0005-0000-0000-00004E620000}"/>
    <cellStyle name="Normal 52 2 2 2 2 2 2 5" xfId="20153" xr:uid="{00000000-0005-0000-0000-0000B94E0000}"/>
    <cellStyle name="Normal 52 2 2 2 2 2 3" xfId="6704" xr:uid="{00000000-0005-0000-0000-0000301A0000}"/>
    <cellStyle name="Normal 52 2 2 2 2 2 3 2" xfId="16756" xr:uid="{00000000-0005-0000-0000-000074410000}"/>
    <cellStyle name="Normal 52 2 2 2 2 2 3 3" xfId="11736" xr:uid="{00000000-0005-0000-0000-0000D82D0000}"/>
    <cellStyle name="Normal 52 2 2 2 2 2 3 3 3" xfId="26837" xr:uid="{00000000-0005-0000-0000-0000D5680000}"/>
    <cellStyle name="Normal 52 2 2 2 2 2 3 5" xfId="21824" xr:uid="{00000000-0005-0000-0000-000040550000}"/>
    <cellStyle name="Normal 52 2 2 2 2 2 4" xfId="13414" xr:uid="{00000000-0005-0000-0000-000066340000}"/>
    <cellStyle name="Normal 52 2 2 2 2 2 4 3" xfId="28512" xr:uid="{00000000-0005-0000-0000-0000606F0000}"/>
    <cellStyle name="Normal 52 2 2 2 2 2 5" xfId="8393" xr:uid="{00000000-0005-0000-0000-0000C9200000}"/>
    <cellStyle name="Normal 52 2 2 2 2 2 5 3" xfId="23495" xr:uid="{00000000-0005-0000-0000-0000C75B0000}"/>
    <cellStyle name="Normal 52 2 2 2 2 2 7" xfId="18482" xr:uid="{00000000-0005-0000-0000-000032480000}"/>
    <cellStyle name="Normal 52 2 2 2 2 3" xfId="4175" xr:uid="{00000000-0005-0000-0000-00004F100000}"/>
    <cellStyle name="Normal 52 2 2 2 2 3 2" xfId="14249" xr:uid="{00000000-0005-0000-0000-0000A9370000}"/>
    <cellStyle name="Normal 52 2 2 2 2 3 2 3" xfId="29347" xr:uid="{00000000-0005-0000-0000-0000A3720000}"/>
    <cellStyle name="Normal 52 2 2 2 2 3 3" xfId="9229" xr:uid="{00000000-0005-0000-0000-00000D240000}"/>
    <cellStyle name="Normal 52 2 2 2 2 3 3 3" xfId="24330" xr:uid="{00000000-0005-0000-0000-00000A5F0000}"/>
    <cellStyle name="Normal 52 2 2 2 2 3 5" xfId="19317" xr:uid="{00000000-0005-0000-0000-0000754B0000}"/>
    <cellStyle name="Normal 52 2 2 2 2 4" xfId="5868" xr:uid="{00000000-0005-0000-0000-0000EC160000}"/>
    <cellStyle name="Normal 52 2 2 2 2 4 2" xfId="15920" xr:uid="{00000000-0005-0000-0000-0000303E0000}"/>
    <cellStyle name="Normal 52 2 2 2 2 4 3" xfId="10900" xr:uid="{00000000-0005-0000-0000-0000942A0000}"/>
    <cellStyle name="Normal 52 2 2 2 2 4 3 3" xfId="26001" xr:uid="{00000000-0005-0000-0000-000091650000}"/>
    <cellStyle name="Normal 52 2 2 2 2 4 5" xfId="20988" xr:uid="{00000000-0005-0000-0000-0000FC510000}"/>
    <cellStyle name="Normal 52 2 2 2 2 5" xfId="12578" xr:uid="{00000000-0005-0000-0000-000022310000}"/>
    <cellStyle name="Normal 52 2 2 2 2 5 3" xfId="27676" xr:uid="{00000000-0005-0000-0000-00001C6C0000}"/>
    <cellStyle name="Normal 52 2 2 2 2 6" xfId="7557" xr:uid="{00000000-0005-0000-0000-0000851D0000}"/>
    <cellStyle name="Normal 52 2 2 2 2 6 3" xfId="22659" xr:uid="{00000000-0005-0000-0000-000083580000}"/>
    <cellStyle name="Normal 52 2 2 2 2 8" xfId="17646" xr:uid="{00000000-0005-0000-0000-0000EE440000}"/>
    <cellStyle name="Normal 52 2 2 2 3" xfId="2904" xr:uid="{00000000-0005-0000-0000-0000580B0000}"/>
    <cellStyle name="Normal 52 2 2 2 3 2" xfId="4594" xr:uid="{00000000-0005-0000-0000-0000F2110000}"/>
    <cellStyle name="Normal 52 2 2 2 3 2 2" xfId="14667" xr:uid="{00000000-0005-0000-0000-00004B390000}"/>
    <cellStyle name="Normal 52 2 2 2 3 2 2 3" xfId="29765" xr:uid="{00000000-0005-0000-0000-000045740000}"/>
    <cellStyle name="Normal 52 2 2 2 3 2 3" xfId="9647" xr:uid="{00000000-0005-0000-0000-0000AF250000}"/>
    <cellStyle name="Normal 52 2 2 2 3 2 3 3" xfId="24748" xr:uid="{00000000-0005-0000-0000-0000AC600000}"/>
    <cellStyle name="Normal 52 2 2 2 3 2 5" xfId="19735" xr:uid="{00000000-0005-0000-0000-0000174D0000}"/>
    <cellStyle name="Normal 52 2 2 2 3 3" xfId="6286" xr:uid="{00000000-0005-0000-0000-00008E180000}"/>
    <cellStyle name="Normal 52 2 2 2 3 3 2" xfId="16338" xr:uid="{00000000-0005-0000-0000-0000D23F0000}"/>
    <cellStyle name="Normal 52 2 2 2 3 3 3" xfId="11318" xr:uid="{00000000-0005-0000-0000-0000362C0000}"/>
    <cellStyle name="Normal 52 2 2 2 3 3 3 3" xfId="26419" xr:uid="{00000000-0005-0000-0000-000033670000}"/>
    <cellStyle name="Normal 52 2 2 2 3 3 5" xfId="21406" xr:uid="{00000000-0005-0000-0000-00009E530000}"/>
    <cellStyle name="Normal 52 2 2 2 3 4" xfId="12996" xr:uid="{00000000-0005-0000-0000-0000C4320000}"/>
    <cellStyle name="Normal 52 2 2 2 3 4 3" xfId="28094" xr:uid="{00000000-0005-0000-0000-0000BE6D0000}"/>
    <cellStyle name="Normal 52 2 2 2 3 5" xfId="7975" xr:uid="{00000000-0005-0000-0000-0000271F0000}"/>
    <cellStyle name="Normal 52 2 2 2 3 5 3" xfId="23077" xr:uid="{00000000-0005-0000-0000-0000255A0000}"/>
    <cellStyle name="Normal 52 2 2 2 3 7" xfId="18064" xr:uid="{00000000-0005-0000-0000-000090460000}"/>
    <cellStyle name="Normal 52 2 2 2 4" xfId="3757" xr:uid="{00000000-0005-0000-0000-0000AD0E0000}"/>
    <cellStyle name="Normal 52 2 2 2 4 2" xfId="13831" xr:uid="{00000000-0005-0000-0000-000007360000}"/>
    <cellStyle name="Normal 52 2 2 2 4 2 3" xfId="28929" xr:uid="{00000000-0005-0000-0000-000001710000}"/>
    <cellStyle name="Normal 52 2 2 2 4 3" xfId="8811" xr:uid="{00000000-0005-0000-0000-00006B220000}"/>
    <cellStyle name="Normal 52 2 2 2 4 3 3" xfId="23912" xr:uid="{00000000-0005-0000-0000-0000685D0000}"/>
    <cellStyle name="Normal 52 2 2 2 4 5" xfId="18899" xr:uid="{00000000-0005-0000-0000-0000D3490000}"/>
    <cellStyle name="Normal 52 2 2 2 5" xfId="5450" xr:uid="{00000000-0005-0000-0000-00004A150000}"/>
    <cellStyle name="Normal 52 2 2 2 5 2" xfId="15502" xr:uid="{00000000-0005-0000-0000-00008E3C0000}"/>
    <cellStyle name="Normal 52 2 2 2 5 2 3" xfId="30600" xr:uid="{00000000-0005-0000-0000-000088770000}"/>
    <cellStyle name="Normal 52 2 2 2 5 3" xfId="10482" xr:uid="{00000000-0005-0000-0000-0000F2280000}"/>
    <cellStyle name="Normal 52 2 2 2 5 3 3" xfId="25583" xr:uid="{00000000-0005-0000-0000-0000EF630000}"/>
    <cellStyle name="Normal 52 2 2 2 5 5" xfId="20570" xr:uid="{00000000-0005-0000-0000-00005A500000}"/>
    <cellStyle name="Normal 52 2 2 2 6" xfId="12160" xr:uid="{00000000-0005-0000-0000-0000802F0000}"/>
    <cellStyle name="Normal 52 2 2 2 6 3" xfId="27258" xr:uid="{00000000-0005-0000-0000-00007A6A0000}"/>
    <cellStyle name="Normal 52 2 2 2 7" xfId="7139" xr:uid="{00000000-0005-0000-0000-0000E31B0000}"/>
    <cellStyle name="Normal 52 2 2 2 7 3" xfId="22241" xr:uid="{00000000-0005-0000-0000-0000E1560000}"/>
    <cellStyle name="Normal 52 2 2 2 9" xfId="17228" xr:uid="{00000000-0005-0000-0000-00004C430000}"/>
    <cellStyle name="Normal 52 2 2 3" xfId="2275" xr:uid="{00000000-0005-0000-0000-0000E3080000}"/>
    <cellStyle name="Normal 52 2 2 3 2" xfId="3114" xr:uid="{00000000-0005-0000-0000-00002A0C0000}"/>
    <cellStyle name="Normal 52 2 2 3 2 2" xfId="4804" xr:uid="{00000000-0005-0000-0000-0000C4120000}"/>
    <cellStyle name="Normal 52 2 2 3 2 2 2" xfId="14877" xr:uid="{00000000-0005-0000-0000-00001D3A0000}"/>
    <cellStyle name="Normal 52 2 2 3 2 2 2 3" xfId="29975" xr:uid="{00000000-0005-0000-0000-000017750000}"/>
    <cellStyle name="Normal 52 2 2 3 2 2 3" xfId="9857" xr:uid="{00000000-0005-0000-0000-000081260000}"/>
    <cellStyle name="Normal 52 2 2 3 2 2 3 3" xfId="24958" xr:uid="{00000000-0005-0000-0000-00007E610000}"/>
    <cellStyle name="Normal 52 2 2 3 2 2 5" xfId="19945" xr:uid="{00000000-0005-0000-0000-0000E94D0000}"/>
    <cellStyle name="Normal 52 2 2 3 2 3" xfId="6496" xr:uid="{00000000-0005-0000-0000-000060190000}"/>
    <cellStyle name="Normal 52 2 2 3 2 3 2" xfId="16548" xr:uid="{00000000-0005-0000-0000-0000A4400000}"/>
    <cellStyle name="Normal 52 2 2 3 2 3 3" xfId="11528" xr:uid="{00000000-0005-0000-0000-0000082D0000}"/>
    <cellStyle name="Normal 52 2 2 3 2 3 3 3" xfId="26629" xr:uid="{00000000-0005-0000-0000-000005680000}"/>
    <cellStyle name="Normal 52 2 2 3 2 3 5" xfId="21616" xr:uid="{00000000-0005-0000-0000-000070540000}"/>
    <cellStyle name="Normal 52 2 2 3 2 4" xfId="13206" xr:uid="{00000000-0005-0000-0000-000096330000}"/>
    <cellStyle name="Normal 52 2 2 3 2 4 3" xfId="28304" xr:uid="{00000000-0005-0000-0000-0000906E0000}"/>
    <cellStyle name="Normal 52 2 2 3 2 5" xfId="8185" xr:uid="{00000000-0005-0000-0000-0000F91F0000}"/>
    <cellStyle name="Normal 52 2 2 3 2 5 3" xfId="23287" xr:uid="{00000000-0005-0000-0000-0000F75A0000}"/>
    <cellStyle name="Normal 52 2 2 3 2 7" xfId="18274" xr:uid="{00000000-0005-0000-0000-000062470000}"/>
    <cellStyle name="Normal 52 2 2 3 3" xfId="3967" xr:uid="{00000000-0005-0000-0000-00007F0F0000}"/>
    <cellStyle name="Normal 52 2 2 3 3 2" xfId="14041" xr:uid="{00000000-0005-0000-0000-0000D9360000}"/>
    <cellStyle name="Normal 52 2 2 3 3 2 3" xfId="29139" xr:uid="{00000000-0005-0000-0000-0000D3710000}"/>
    <cellStyle name="Normal 52 2 2 3 3 3" xfId="9021" xr:uid="{00000000-0005-0000-0000-00003D230000}"/>
    <cellStyle name="Normal 52 2 2 3 3 3 3" xfId="24122" xr:uid="{00000000-0005-0000-0000-00003A5E0000}"/>
    <cellStyle name="Normal 52 2 2 3 3 5" xfId="19109" xr:uid="{00000000-0005-0000-0000-0000A54A0000}"/>
    <cellStyle name="Normal 52 2 2 3 4" xfId="5660" xr:uid="{00000000-0005-0000-0000-00001C160000}"/>
    <cellStyle name="Normal 52 2 2 3 4 2" xfId="15712" xr:uid="{00000000-0005-0000-0000-0000603D0000}"/>
    <cellStyle name="Normal 52 2 2 3 4 2 3" xfId="30810" xr:uid="{00000000-0005-0000-0000-00005A780000}"/>
    <cellStyle name="Normal 52 2 2 3 4 3" xfId="10692" xr:uid="{00000000-0005-0000-0000-0000C4290000}"/>
    <cellStyle name="Normal 52 2 2 3 4 3 3" xfId="25793" xr:uid="{00000000-0005-0000-0000-0000C1640000}"/>
    <cellStyle name="Normal 52 2 2 3 4 5" xfId="20780" xr:uid="{00000000-0005-0000-0000-00002C510000}"/>
    <cellStyle name="Normal 52 2 2 3 5" xfId="12370" xr:uid="{00000000-0005-0000-0000-000052300000}"/>
    <cellStyle name="Normal 52 2 2 3 5 3" xfId="27468" xr:uid="{00000000-0005-0000-0000-00004C6B0000}"/>
    <cellStyle name="Normal 52 2 2 3 6" xfId="7349" xr:uid="{00000000-0005-0000-0000-0000B51C0000}"/>
    <cellStyle name="Normal 52 2 2 3 6 3" xfId="22451" xr:uid="{00000000-0005-0000-0000-0000B3570000}"/>
    <cellStyle name="Normal 52 2 2 3 8" xfId="17438" xr:uid="{00000000-0005-0000-0000-00001E440000}"/>
    <cellStyle name="Normal 52 2 2 4" xfId="2696" xr:uid="{00000000-0005-0000-0000-0000880A0000}"/>
    <cellStyle name="Normal 52 2 2 4 2" xfId="4386" xr:uid="{00000000-0005-0000-0000-000022110000}"/>
    <cellStyle name="Normal 52 2 2 4 2 2" xfId="14459" xr:uid="{00000000-0005-0000-0000-00007B380000}"/>
    <cellStyle name="Normal 52 2 2 4 2 2 3" xfId="29557" xr:uid="{00000000-0005-0000-0000-000075730000}"/>
    <cellStyle name="Normal 52 2 2 4 2 3" xfId="9439" xr:uid="{00000000-0005-0000-0000-0000DF240000}"/>
    <cellStyle name="Normal 52 2 2 4 2 3 3" xfId="24540" xr:uid="{00000000-0005-0000-0000-0000DC5F0000}"/>
    <cellStyle name="Normal 52 2 2 4 2 5" xfId="19527" xr:uid="{00000000-0005-0000-0000-0000474C0000}"/>
    <cellStyle name="Normal 52 2 2 4 3" xfId="6078" xr:uid="{00000000-0005-0000-0000-0000BE170000}"/>
    <cellStyle name="Normal 52 2 2 4 3 2" xfId="16130" xr:uid="{00000000-0005-0000-0000-0000023F0000}"/>
    <cellStyle name="Normal 52 2 2 4 3 3" xfId="11110" xr:uid="{00000000-0005-0000-0000-0000662B0000}"/>
    <cellStyle name="Normal 52 2 2 4 3 3 3" xfId="26211" xr:uid="{00000000-0005-0000-0000-000063660000}"/>
    <cellStyle name="Normal 52 2 2 4 3 5" xfId="21198" xr:uid="{00000000-0005-0000-0000-0000CE520000}"/>
    <cellStyle name="Normal 52 2 2 4 4" xfId="12788" xr:uid="{00000000-0005-0000-0000-0000F4310000}"/>
    <cellStyle name="Normal 52 2 2 4 4 3" xfId="27886" xr:uid="{00000000-0005-0000-0000-0000EE6C0000}"/>
    <cellStyle name="Normal 52 2 2 4 5" xfId="7767" xr:uid="{00000000-0005-0000-0000-0000571E0000}"/>
    <cellStyle name="Normal 52 2 2 4 5 3" xfId="22869" xr:uid="{00000000-0005-0000-0000-000055590000}"/>
    <cellStyle name="Normal 52 2 2 4 7" xfId="17856" xr:uid="{00000000-0005-0000-0000-0000C0450000}"/>
    <cellStyle name="Normal 52 2 2 5" xfId="3549" xr:uid="{00000000-0005-0000-0000-0000DD0D0000}"/>
    <cellStyle name="Normal 52 2 2 5 2" xfId="13623" xr:uid="{00000000-0005-0000-0000-000037350000}"/>
    <cellStyle name="Normal 52 2 2 5 2 3" xfId="28721" xr:uid="{00000000-0005-0000-0000-000031700000}"/>
    <cellStyle name="Normal 52 2 2 5 3" xfId="8603" xr:uid="{00000000-0005-0000-0000-00009B210000}"/>
    <cellStyle name="Normal 52 2 2 5 3 3" xfId="23704" xr:uid="{00000000-0005-0000-0000-0000985C0000}"/>
    <cellStyle name="Normal 52 2 2 5 5" xfId="18691" xr:uid="{00000000-0005-0000-0000-000003490000}"/>
    <cellStyle name="Normal 52 2 2 6" xfId="5242" xr:uid="{00000000-0005-0000-0000-00007A140000}"/>
    <cellStyle name="Normal 52 2 2 6 2" xfId="15294" xr:uid="{00000000-0005-0000-0000-0000BE3B0000}"/>
    <cellStyle name="Normal 52 2 2 6 2 3" xfId="30392" xr:uid="{00000000-0005-0000-0000-0000B8760000}"/>
    <cellStyle name="Normal 52 2 2 6 3" xfId="10274" xr:uid="{00000000-0005-0000-0000-000022280000}"/>
    <cellStyle name="Normal 52 2 2 6 3 3" xfId="25375" xr:uid="{00000000-0005-0000-0000-00001F630000}"/>
    <cellStyle name="Normal 52 2 2 6 5" xfId="20362" xr:uid="{00000000-0005-0000-0000-00008A4F0000}"/>
    <cellStyle name="Normal 52 2 2 7" xfId="11952" xr:uid="{00000000-0005-0000-0000-0000B02E0000}"/>
    <cellStyle name="Normal 52 2 2 7 3" xfId="27050" xr:uid="{00000000-0005-0000-0000-0000AA690000}"/>
    <cellStyle name="Normal 52 2 2 8" xfId="6931" xr:uid="{00000000-0005-0000-0000-0000131B0000}"/>
    <cellStyle name="Normal 52 2 2 8 3" xfId="22033" xr:uid="{00000000-0005-0000-0000-000011560000}"/>
    <cellStyle name="Normal 52 2 3" xfId="1958" xr:uid="{00000000-0005-0000-0000-0000A6070000}"/>
    <cellStyle name="Normal 52 2 3 2" xfId="2379" xr:uid="{00000000-0005-0000-0000-00004B090000}"/>
    <cellStyle name="Normal 52 2 3 2 2" xfId="3218" xr:uid="{00000000-0005-0000-0000-0000920C0000}"/>
    <cellStyle name="Normal 52 2 3 2 2 2" xfId="4908" xr:uid="{00000000-0005-0000-0000-00002C130000}"/>
    <cellStyle name="Normal 52 2 3 2 2 2 2" xfId="14981" xr:uid="{00000000-0005-0000-0000-0000853A0000}"/>
    <cellStyle name="Normal 52 2 3 2 2 2 2 3" xfId="30079" xr:uid="{00000000-0005-0000-0000-00007F750000}"/>
    <cellStyle name="Normal 52 2 3 2 2 2 3" xfId="9961" xr:uid="{00000000-0005-0000-0000-0000E9260000}"/>
    <cellStyle name="Normal 52 2 3 2 2 2 3 3" xfId="25062" xr:uid="{00000000-0005-0000-0000-0000E6610000}"/>
    <cellStyle name="Normal 52 2 3 2 2 2 5" xfId="20049" xr:uid="{00000000-0005-0000-0000-0000514E0000}"/>
    <cellStyle name="Normal 52 2 3 2 2 3" xfId="6600" xr:uid="{00000000-0005-0000-0000-0000C8190000}"/>
    <cellStyle name="Normal 52 2 3 2 2 3 2" xfId="16652" xr:uid="{00000000-0005-0000-0000-00000C410000}"/>
    <cellStyle name="Normal 52 2 3 2 2 3 3" xfId="11632" xr:uid="{00000000-0005-0000-0000-0000702D0000}"/>
    <cellStyle name="Normal 52 2 3 2 2 3 3 3" xfId="26733" xr:uid="{00000000-0005-0000-0000-00006D680000}"/>
    <cellStyle name="Normal 52 2 3 2 2 3 5" xfId="21720" xr:uid="{00000000-0005-0000-0000-0000D8540000}"/>
    <cellStyle name="Normal 52 2 3 2 2 4" xfId="13310" xr:uid="{00000000-0005-0000-0000-0000FE330000}"/>
    <cellStyle name="Normal 52 2 3 2 2 4 3" xfId="28408" xr:uid="{00000000-0005-0000-0000-0000F86E0000}"/>
    <cellStyle name="Normal 52 2 3 2 2 5" xfId="8289" xr:uid="{00000000-0005-0000-0000-000061200000}"/>
    <cellStyle name="Normal 52 2 3 2 2 5 3" xfId="23391" xr:uid="{00000000-0005-0000-0000-00005F5B0000}"/>
    <cellStyle name="Normal 52 2 3 2 2 7" xfId="18378" xr:uid="{00000000-0005-0000-0000-0000CA470000}"/>
    <cellStyle name="Normal 52 2 3 2 3" xfId="4071" xr:uid="{00000000-0005-0000-0000-0000E70F0000}"/>
    <cellStyle name="Normal 52 2 3 2 3 2" xfId="14145" xr:uid="{00000000-0005-0000-0000-000041370000}"/>
    <cellStyle name="Normal 52 2 3 2 3 2 3" xfId="29243" xr:uid="{00000000-0005-0000-0000-00003B720000}"/>
    <cellStyle name="Normal 52 2 3 2 3 3" xfId="9125" xr:uid="{00000000-0005-0000-0000-0000A5230000}"/>
    <cellStyle name="Normal 52 2 3 2 3 3 3" xfId="24226" xr:uid="{00000000-0005-0000-0000-0000A25E0000}"/>
    <cellStyle name="Normal 52 2 3 2 3 5" xfId="19213" xr:uid="{00000000-0005-0000-0000-00000D4B0000}"/>
    <cellStyle name="Normal 52 2 3 2 4" xfId="5764" xr:uid="{00000000-0005-0000-0000-000084160000}"/>
    <cellStyle name="Normal 52 2 3 2 4 2" xfId="15816" xr:uid="{00000000-0005-0000-0000-0000C83D0000}"/>
    <cellStyle name="Normal 52 2 3 2 4 2 3" xfId="30914" xr:uid="{00000000-0005-0000-0000-0000C2780000}"/>
    <cellStyle name="Normal 52 2 3 2 4 3" xfId="10796" xr:uid="{00000000-0005-0000-0000-00002C2A0000}"/>
    <cellStyle name="Normal 52 2 3 2 4 3 3" xfId="25897" xr:uid="{00000000-0005-0000-0000-000029650000}"/>
    <cellStyle name="Normal 52 2 3 2 4 5" xfId="20884" xr:uid="{00000000-0005-0000-0000-000094510000}"/>
    <cellStyle name="Normal 52 2 3 2 5" xfId="12474" xr:uid="{00000000-0005-0000-0000-0000BA300000}"/>
    <cellStyle name="Normal 52 2 3 2 5 3" xfId="27572" xr:uid="{00000000-0005-0000-0000-0000B46B0000}"/>
    <cellStyle name="Normal 52 2 3 2 6" xfId="7453" xr:uid="{00000000-0005-0000-0000-00001D1D0000}"/>
    <cellStyle name="Normal 52 2 3 2 6 3" xfId="22555" xr:uid="{00000000-0005-0000-0000-00001B580000}"/>
    <cellStyle name="Normal 52 2 3 2 8" xfId="17542" xr:uid="{00000000-0005-0000-0000-000086440000}"/>
    <cellStyle name="Normal 52 2 3 3" xfId="2800" xr:uid="{00000000-0005-0000-0000-0000F00A0000}"/>
    <cellStyle name="Normal 52 2 3 3 2" xfId="4490" xr:uid="{00000000-0005-0000-0000-00008A110000}"/>
    <cellStyle name="Normal 52 2 3 3 2 2" xfId="14563" xr:uid="{00000000-0005-0000-0000-0000E3380000}"/>
    <cellStyle name="Normal 52 2 3 3 2 2 3" xfId="29661" xr:uid="{00000000-0005-0000-0000-0000DD730000}"/>
    <cellStyle name="Normal 52 2 3 3 2 3" xfId="9543" xr:uid="{00000000-0005-0000-0000-000047250000}"/>
    <cellStyle name="Normal 52 2 3 3 2 3 3" xfId="24644" xr:uid="{00000000-0005-0000-0000-000044600000}"/>
    <cellStyle name="Normal 52 2 3 3 2 5" xfId="19631" xr:uid="{00000000-0005-0000-0000-0000AF4C0000}"/>
    <cellStyle name="Normal 52 2 3 3 3" xfId="6182" xr:uid="{00000000-0005-0000-0000-000026180000}"/>
    <cellStyle name="Normal 52 2 3 3 3 2" xfId="16234" xr:uid="{00000000-0005-0000-0000-00006A3F0000}"/>
    <cellStyle name="Normal 52 2 3 3 3 3" xfId="11214" xr:uid="{00000000-0005-0000-0000-0000CE2B0000}"/>
    <cellStyle name="Normal 52 2 3 3 3 3 3" xfId="26315" xr:uid="{00000000-0005-0000-0000-0000CB660000}"/>
    <cellStyle name="Normal 52 2 3 3 3 5" xfId="21302" xr:uid="{00000000-0005-0000-0000-000036530000}"/>
    <cellStyle name="Normal 52 2 3 3 4" xfId="12892" xr:uid="{00000000-0005-0000-0000-00005C320000}"/>
    <cellStyle name="Normal 52 2 3 3 4 3" xfId="27990" xr:uid="{00000000-0005-0000-0000-0000566D0000}"/>
    <cellStyle name="Normal 52 2 3 3 5" xfId="7871" xr:uid="{00000000-0005-0000-0000-0000BF1E0000}"/>
    <cellStyle name="Normal 52 2 3 3 5 3" xfId="22973" xr:uid="{00000000-0005-0000-0000-0000BD590000}"/>
    <cellStyle name="Normal 52 2 3 3 7" xfId="17960" xr:uid="{00000000-0005-0000-0000-000028460000}"/>
    <cellStyle name="Normal 52 2 3 4" xfId="3653" xr:uid="{00000000-0005-0000-0000-0000450E0000}"/>
    <cellStyle name="Normal 52 2 3 4 2" xfId="13727" xr:uid="{00000000-0005-0000-0000-00009F350000}"/>
    <cellStyle name="Normal 52 2 3 4 2 3" xfId="28825" xr:uid="{00000000-0005-0000-0000-000099700000}"/>
    <cellStyle name="Normal 52 2 3 4 3" xfId="8707" xr:uid="{00000000-0005-0000-0000-000003220000}"/>
    <cellStyle name="Normal 52 2 3 4 3 3" xfId="23808" xr:uid="{00000000-0005-0000-0000-0000005D0000}"/>
    <cellStyle name="Normal 52 2 3 4 5" xfId="18795" xr:uid="{00000000-0005-0000-0000-00006B490000}"/>
    <cellStyle name="Normal 52 2 3 5" xfId="5346" xr:uid="{00000000-0005-0000-0000-0000E2140000}"/>
    <cellStyle name="Normal 52 2 3 5 2" xfId="15398" xr:uid="{00000000-0005-0000-0000-0000263C0000}"/>
    <cellStyle name="Normal 52 2 3 5 2 3" xfId="30496" xr:uid="{00000000-0005-0000-0000-000020770000}"/>
    <cellStyle name="Normal 52 2 3 5 3" xfId="10378" xr:uid="{00000000-0005-0000-0000-00008A280000}"/>
    <cellStyle name="Normal 52 2 3 5 3 3" xfId="25479" xr:uid="{00000000-0005-0000-0000-000087630000}"/>
    <cellStyle name="Normal 52 2 3 5 5" xfId="20466" xr:uid="{00000000-0005-0000-0000-0000F24F0000}"/>
    <cellStyle name="Normal 52 2 3 6" xfId="12056" xr:uid="{00000000-0005-0000-0000-0000182F0000}"/>
    <cellStyle name="Normal 52 2 3 6 3" xfId="27154" xr:uid="{00000000-0005-0000-0000-0000126A0000}"/>
    <cellStyle name="Normal 52 2 3 7" xfId="7035" xr:uid="{00000000-0005-0000-0000-00007B1B0000}"/>
    <cellStyle name="Normal 52 2 3 7 3" xfId="22137" xr:uid="{00000000-0005-0000-0000-000079560000}"/>
    <cellStyle name="Normal 52 2 3 9" xfId="17124" xr:uid="{00000000-0005-0000-0000-0000E4420000}"/>
    <cellStyle name="Normal 52 2 4" xfId="2171" xr:uid="{00000000-0005-0000-0000-00007B080000}"/>
    <cellStyle name="Normal 52 2 4 2" xfId="3010" xr:uid="{00000000-0005-0000-0000-0000C20B0000}"/>
    <cellStyle name="Normal 52 2 4 2 2" xfId="4700" xr:uid="{00000000-0005-0000-0000-00005C120000}"/>
    <cellStyle name="Normal 52 2 4 2 2 2" xfId="14773" xr:uid="{00000000-0005-0000-0000-0000B5390000}"/>
    <cellStyle name="Normal 52 2 4 2 2 2 3" xfId="29871" xr:uid="{00000000-0005-0000-0000-0000AF740000}"/>
    <cellStyle name="Normal 52 2 4 2 2 3" xfId="9753" xr:uid="{00000000-0005-0000-0000-000019260000}"/>
    <cellStyle name="Normal 52 2 4 2 2 3 3" xfId="24854" xr:uid="{00000000-0005-0000-0000-000016610000}"/>
    <cellStyle name="Normal 52 2 4 2 2 5" xfId="19841" xr:uid="{00000000-0005-0000-0000-0000814D0000}"/>
    <cellStyle name="Normal 52 2 4 2 3" xfId="6392" xr:uid="{00000000-0005-0000-0000-0000F8180000}"/>
    <cellStyle name="Normal 52 2 4 2 3 2" xfId="16444" xr:uid="{00000000-0005-0000-0000-00003C400000}"/>
    <cellStyle name="Normal 52 2 4 2 3 3" xfId="11424" xr:uid="{00000000-0005-0000-0000-0000A02C0000}"/>
    <cellStyle name="Normal 52 2 4 2 3 3 3" xfId="26525" xr:uid="{00000000-0005-0000-0000-00009D670000}"/>
    <cellStyle name="Normal 52 2 4 2 3 5" xfId="21512" xr:uid="{00000000-0005-0000-0000-000008540000}"/>
    <cellStyle name="Normal 52 2 4 2 4" xfId="13102" xr:uid="{00000000-0005-0000-0000-00002E330000}"/>
    <cellStyle name="Normal 52 2 4 2 4 3" xfId="28200" xr:uid="{00000000-0005-0000-0000-0000286E0000}"/>
    <cellStyle name="Normal 52 2 4 2 5" xfId="8081" xr:uid="{00000000-0005-0000-0000-0000911F0000}"/>
    <cellStyle name="Normal 52 2 4 2 5 3" xfId="23183" xr:uid="{00000000-0005-0000-0000-00008F5A0000}"/>
    <cellStyle name="Normal 52 2 4 2 7" xfId="18170" xr:uid="{00000000-0005-0000-0000-0000FA460000}"/>
    <cellStyle name="Normal 52 2 4 3" xfId="3863" xr:uid="{00000000-0005-0000-0000-0000170F0000}"/>
    <cellStyle name="Normal 52 2 4 3 2" xfId="13937" xr:uid="{00000000-0005-0000-0000-000071360000}"/>
    <cellStyle name="Normal 52 2 4 3 2 3" xfId="29035" xr:uid="{00000000-0005-0000-0000-00006B710000}"/>
    <cellStyle name="Normal 52 2 4 3 3" xfId="8917" xr:uid="{00000000-0005-0000-0000-0000D5220000}"/>
    <cellStyle name="Normal 52 2 4 3 3 3" xfId="24018" xr:uid="{00000000-0005-0000-0000-0000D25D0000}"/>
    <cellStyle name="Normal 52 2 4 3 5" xfId="19005" xr:uid="{00000000-0005-0000-0000-00003D4A0000}"/>
    <cellStyle name="Normal 52 2 4 4" xfId="5556" xr:uid="{00000000-0005-0000-0000-0000B4150000}"/>
    <cellStyle name="Normal 52 2 4 4 2" xfId="15608" xr:uid="{00000000-0005-0000-0000-0000F83C0000}"/>
    <cellStyle name="Normal 52 2 4 4 2 3" xfId="30706" xr:uid="{00000000-0005-0000-0000-0000F2770000}"/>
    <cellStyle name="Normal 52 2 4 4 3" xfId="10588" xr:uid="{00000000-0005-0000-0000-00005C290000}"/>
    <cellStyle name="Normal 52 2 4 4 3 3" xfId="25689" xr:uid="{00000000-0005-0000-0000-000059640000}"/>
    <cellStyle name="Normal 52 2 4 4 5" xfId="20676" xr:uid="{00000000-0005-0000-0000-0000C4500000}"/>
    <cellStyle name="Normal 52 2 4 5" xfId="12266" xr:uid="{00000000-0005-0000-0000-0000EA2F0000}"/>
    <cellStyle name="Normal 52 2 4 5 3" xfId="27364" xr:uid="{00000000-0005-0000-0000-0000E46A0000}"/>
    <cellStyle name="Normal 52 2 4 6" xfId="7245" xr:uid="{00000000-0005-0000-0000-00004D1C0000}"/>
    <cellStyle name="Normal 52 2 4 6 3" xfId="22347" xr:uid="{00000000-0005-0000-0000-00004B570000}"/>
    <cellStyle name="Normal 52 2 4 8" xfId="17334" xr:uid="{00000000-0005-0000-0000-0000B6430000}"/>
    <cellStyle name="Normal 52 2 5" xfId="2592" xr:uid="{00000000-0005-0000-0000-0000200A0000}"/>
    <cellStyle name="Normal 52 2 5 2" xfId="4282" xr:uid="{00000000-0005-0000-0000-0000BA100000}"/>
    <cellStyle name="Normal 52 2 5 2 2" xfId="14355" xr:uid="{00000000-0005-0000-0000-000013380000}"/>
    <cellStyle name="Normal 52 2 5 2 2 3" xfId="29453" xr:uid="{00000000-0005-0000-0000-00000D730000}"/>
    <cellStyle name="Normal 52 2 5 2 3" xfId="9335" xr:uid="{00000000-0005-0000-0000-000077240000}"/>
    <cellStyle name="Normal 52 2 5 2 3 3" xfId="24436" xr:uid="{00000000-0005-0000-0000-0000745F0000}"/>
    <cellStyle name="Normal 52 2 5 2 5" xfId="19423" xr:uid="{00000000-0005-0000-0000-0000DF4B0000}"/>
    <cellStyle name="Normal 52 2 5 3" xfId="5974" xr:uid="{00000000-0005-0000-0000-000056170000}"/>
    <cellStyle name="Normal 52 2 5 3 2" xfId="16026" xr:uid="{00000000-0005-0000-0000-00009A3E0000}"/>
    <cellStyle name="Normal 52 2 5 3 3" xfId="11006" xr:uid="{00000000-0005-0000-0000-0000FE2A0000}"/>
    <cellStyle name="Normal 52 2 5 3 3 3" xfId="26107" xr:uid="{00000000-0005-0000-0000-0000FB650000}"/>
    <cellStyle name="Normal 52 2 5 3 5" xfId="21094" xr:uid="{00000000-0005-0000-0000-000066520000}"/>
    <cellStyle name="Normal 52 2 5 4" xfId="12684" xr:uid="{00000000-0005-0000-0000-00008C310000}"/>
    <cellStyle name="Normal 52 2 5 4 3" xfId="27782" xr:uid="{00000000-0005-0000-0000-0000866C0000}"/>
    <cellStyle name="Normal 52 2 5 5" xfId="7663" xr:uid="{00000000-0005-0000-0000-0000EF1D0000}"/>
    <cellStyle name="Normal 52 2 5 5 3" xfId="22765" xr:uid="{00000000-0005-0000-0000-0000ED580000}"/>
    <cellStyle name="Normal 52 2 5 7" xfId="17752" xr:uid="{00000000-0005-0000-0000-000058450000}"/>
    <cellStyle name="Normal 52 2 6" xfId="3445" xr:uid="{00000000-0005-0000-0000-0000750D0000}"/>
    <cellStyle name="Normal 52 2 6 2" xfId="13519" xr:uid="{00000000-0005-0000-0000-0000CF340000}"/>
    <cellStyle name="Normal 52 2 6 2 3" xfId="28617" xr:uid="{00000000-0005-0000-0000-0000C96F0000}"/>
    <cellStyle name="Normal 52 2 6 3" xfId="8499" xr:uid="{00000000-0005-0000-0000-000033210000}"/>
    <cellStyle name="Normal 52 2 6 3 3" xfId="23600" xr:uid="{00000000-0005-0000-0000-0000305C0000}"/>
    <cellStyle name="Normal 52 2 6 5" xfId="18587" xr:uid="{00000000-0005-0000-0000-00009B480000}"/>
    <cellStyle name="Normal 52 2 7" xfId="5138" xr:uid="{00000000-0005-0000-0000-000012140000}"/>
    <cellStyle name="Normal 52 2 7 2" xfId="15190" xr:uid="{00000000-0005-0000-0000-0000563B0000}"/>
    <cellStyle name="Normal 52 2 7 2 3" xfId="30288" xr:uid="{00000000-0005-0000-0000-000050760000}"/>
    <cellStyle name="Normal 52 2 7 3" xfId="10170" xr:uid="{00000000-0005-0000-0000-0000BA270000}"/>
    <cellStyle name="Normal 52 2 7 3 3" xfId="25271" xr:uid="{00000000-0005-0000-0000-0000B7620000}"/>
    <cellStyle name="Normal 52 2 7 5" xfId="20258" xr:uid="{00000000-0005-0000-0000-0000224F0000}"/>
    <cellStyle name="Normal 52 2 8" xfId="11848" xr:uid="{00000000-0005-0000-0000-0000482E0000}"/>
    <cellStyle name="Normal 52 2 8 3" xfId="26946" xr:uid="{00000000-0005-0000-0000-000042690000}"/>
    <cellStyle name="Normal 52 2 9" xfId="6827" xr:uid="{00000000-0005-0000-0000-0000AB1A0000}"/>
    <cellStyle name="Normal 52 2 9 3" xfId="21929" xr:uid="{00000000-0005-0000-0000-0000A9550000}"/>
    <cellStyle name="Normal 52 3" xfId="1791" xr:uid="{00000000-0005-0000-0000-0000FF060000}"/>
    <cellStyle name="Normal 52 3 10" xfId="16968" xr:uid="{00000000-0005-0000-0000-000048420000}"/>
    <cellStyle name="Normal 52 3 2" xfId="2010" xr:uid="{00000000-0005-0000-0000-0000DA070000}"/>
    <cellStyle name="Normal 52 3 2 2" xfId="2431" xr:uid="{00000000-0005-0000-0000-00007F090000}"/>
    <cellStyle name="Normal 52 3 2 2 2" xfId="3270" xr:uid="{00000000-0005-0000-0000-0000C60C0000}"/>
    <cellStyle name="Normal 52 3 2 2 2 2" xfId="4960" xr:uid="{00000000-0005-0000-0000-000060130000}"/>
    <cellStyle name="Normal 52 3 2 2 2 2 2" xfId="15033" xr:uid="{00000000-0005-0000-0000-0000B93A0000}"/>
    <cellStyle name="Normal 52 3 2 2 2 2 2 3" xfId="30131" xr:uid="{00000000-0005-0000-0000-0000B3750000}"/>
    <cellStyle name="Normal 52 3 2 2 2 2 3" xfId="10013" xr:uid="{00000000-0005-0000-0000-00001D270000}"/>
    <cellStyle name="Normal 52 3 2 2 2 2 3 3" xfId="25114" xr:uid="{00000000-0005-0000-0000-00001A620000}"/>
    <cellStyle name="Normal 52 3 2 2 2 2 5" xfId="20101" xr:uid="{00000000-0005-0000-0000-0000854E0000}"/>
    <cellStyle name="Normal 52 3 2 2 2 3" xfId="6652" xr:uid="{00000000-0005-0000-0000-0000FC190000}"/>
    <cellStyle name="Normal 52 3 2 2 2 3 2" xfId="16704" xr:uid="{00000000-0005-0000-0000-000040410000}"/>
    <cellStyle name="Normal 52 3 2 2 2 3 3" xfId="11684" xr:uid="{00000000-0005-0000-0000-0000A42D0000}"/>
    <cellStyle name="Normal 52 3 2 2 2 3 3 3" xfId="26785" xr:uid="{00000000-0005-0000-0000-0000A1680000}"/>
    <cellStyle name="Normal 52 3 2 2 2 3 5" xfId="21772" xr:uid="{00000000-0005-0000-0000-00000C550000}"/>
    <cellStyle name="Normal 52 3 2 2 2 4" xfId="13362" xr:uid="{00000000-0005-0000-0000-000032340000}"/>
    <cellStyle name="Normal 52 3 2 2 2 4 3" xfId="28460" xr:uid="{00000000-0005-0000-0000-00002C6F0000}"/>
    <cellStyle name="Normal 52 3 2 2 2 5" xfId="8341" xr:uid="{00000000-0005-0000-0000-000095200000}"/>
    <cellStyle name="Normal 52 3 2 2 2 5 3" xfId="23443" xr:uid="{00000000-0005-0000-0000-0000935B0000}"/>
    <cellStyle name="Normal 52 3 2 2 2 7" xfId="18430" xr:uid="{00000000-0005-0000-0000-0000FE470000}"/>
    <cellStyle name="Normal 52 3 2 2 3" xfId="4123" xr:uid="{00000000-0005-0000-0000-00001B100000}"/>
    <cellStyle name="Normal 52 3 2 2 3 2" xfId="14197" xr:uid="{00000000-0005-0000-0000-000075370000}"/>
    <cellStyle name="Normal 52 3 2 2 3 2 3" xfId="29295" xr:uid="{00000000-0005-0000-0000-00006F720000}"/>
    <cellStyle name="Normal 52 3 2 2 3 3" xfId="9177" xr:uid="{00000000-0005-0000-0000-0000D9230000}"/>
    <cellStyle name="Normal 52 3 2 2 3 3 3" xfId="24278" xr:uid="{00000000-0005-0000-0000-0000D65E0000}"/>
    <cellStyle name="Normal 52 3 2 2 3 5" xfId="19265" xr:uid="{00000000-0005-0000-0000-0000414B0000}"/>
    <cellStyle name="Normal 52 3 2 2 4" xfId="5816" xr:uid="{00000000-0005-0000-0000-0000B8160000}"/>
    <cellStyle name="Normal 52 3 2 2 4 2" xfId="15868" xr:uid="{00000000-0005-0000-0000-0000FC3D0000}"/>
    <cellStyle name="Normal 52 3 2 2 4 3" xfId="10848" xr:uid="{00000000-0005-0000-0000-0000602A0000}"/>
    <cellStyle name="Normal 52 3 2 2 4 3 3" xfId="25949" xr:uid="{00000000-0005-0000-0000-00005D650000}"/>
    <cellStyle name="Normal 52 3 2 2 4 5" xfId="20936" xr:uid="{00000000-0005-0000-0000-0000C8510000}"/>
    <cellStyle name="Normal 52 3 2 2 5" xfId="12526" xr:uid="{00000000-0005-0000-0000-0000EE300000}"/>
    <cellStyle name="Normal 52 3 2 2 5 3" xfId="27624" xr:uid="{00000000-0005-0000-0000-0000E86B0000}"/>
    <cellStyle name="Normal 52 3 2 2 6" xfId="7505" xr:uid="{00000000-0005-0000-0000-0000511D0000}"/>
    <cellStyle name="Normal 52 3 2 2 6 3" xfId="22607" xr:uid="{00000000-0005-0000-0000-00004F580000}"/>
    <cellStyle name="Normal 52 3 2 2 8" xfId="17594" xr:uid="{00000000-0005-0000-0000-0000BA440000}"/>
    <cellStyle name="Normal 52 3 2 3" xfId="2852" xr:uid="{00000000-0005-0000-0000-0000240B0000}"/>
    <cellStyle name="Normal 52 3 2 3 2" xfId="4542" xr:uid="{00000000-0005-0000-0000-0000BE110000}"/>
    <cellStyle name="Normal 52 3 2 3 2 2" xfId="14615" xr:uid="{00000000-0005-0000-0000-000017390000}"/>
    <cellStyle name="Normal 52 3 2 3 2 2 3" xfId="29713" xr:uid="{00000000-0005-0000-0000-000011740000}"/>
    <cellStyle name="Normal 52 3 2 3 2 3" xfId="9595" xr:uid="{00000000-0005-0000-0000-00007B250000}"/>
    <cellStyle name="Normal 52 3 2 3 2 3 3" xfId="24696" xr:uid="{00000000-0005-0000-0000-000078600000}"/>
    <cellStyle name="Normal 52 3 2 3 2 5" xfId="19683" xr:uid="{00000000-0005-0000-0000-0000E34C0000}"/>
    <cellStyle name="Normal 52 3 2 3 3" xfId="6234" xr:uid="{00000000-0005-0000-0000-00005A180000}"/>
    <cellStyle name="Normal 52 3 2 3 3 2" xfId="16286" xr:uid="{00000000-0005-0000-0000-00009E3F0000}"/>
    <cellStyle name="Normal 52 3 2 3 3 3" xfId="11266" xr:uid="{00000000-0005-0000-0000-0000022C0000}"/>
    <cellStyle name="Normal 52 3 2 3 3 3 3" xfId="26367" xr:uid="{00000000-0005-0000-0000-0000FF660000}"/>
    <cellStyle name="Normal 52 3 2 3 3 5" xfId="21354" xr:uid="{00000000-0005-0000-0000-00006A530000}"/>
    <cellStyle name="Normal 52 3 2 3 4" xfId="12944" xr:uid="{00000000-0005-0000-0000-000090320000}"/>
    <cellStyle name="Normal 52 3 2 3 4 3" xfId="28042" xr:uid="{00000000-0005-0000-0000-00008A6D0000}"/>
    <cellStyle name="Normal 52 3 2 3 5" xfId="7923" xr:uid="{00000000-0005-0000-0000-0000F31E0000}"/>
    <cellStyle name="Normal 52 3 2 3 5 3" xfId="23025" xr:uid="{00000000-0005-0000-0000-0000F1590000}"/>
    <cellStyle name="Normal 52 3 2 3 7" xfId="18012" xr:uid="{00000000-0005-0000-0000-00005C460000}"/>
    <cellStyle name="Normal 52 3 2 4" xfId="3705" xr:uid="{00000000-0005-0000-0000-0000790E0000}"/>
    <cellStyle name="Normal 52 3 2 4 2" xfId="13779" xr:uid="{00000000-0005-0000-0000-0000D3350000}"/>
    <cellStyle name="Normal 52 3 2 4 2 3" xfId="28877" xr:uid="{00000000-0005-0000-0000-0000CD700000}"/>
    <cellStyle name="Normal 52 3 2 4 3" xfId="8759" xr:uid="{00000000-0005-0000-0000-000037220000}"/>
    <cellStyle name="Normal 52 3 2 4 3 3" xfId="23860" xr:uid="{00000000-0005-0000-0000-0000345D0000}"/>
    <cellStyle name="Normal 52 3 2 4 5" xfId="18847" xr:uid="{00000000-0005-0000-0000-00009F490000}"/>
    <cellStyle name="Normal 52 3 2 5" xfId="5398" xr:uid="{00000000-0005-0000-0000-000016150000}"/>
    <cellStyle name="Normal 52 3 2 5 2" xfId="15450" xr:uid="{00000000-0005-0000-0000-00005A3C0000}"/>
    <cellStyle name="Normal 52 3 2 5 2 3" xfId="30548" xr:uid="{00000000-0005-0000-0000-000054770000}"/>
    <cellStyle name="Normal 52 3 2 5 3" xfId="10430" xr:uid="{00000000-0005-0000-0000-0000BE280000}"/>
    <cellStyle name="Normal 52 3 2 5 3 3" xfId="25531" xr:uid="{00000000-0005-0000-0000-0000BB630000}"/>
    <cellStyle name="Normal 52 3 2 5 5" xfId="20518" xr:uid="{00000000-0005-0000-0000-000026500000}"/>
    <cellStyle name="Normal 52 3 2 6" xfId="12108" xr:uid="{00000000-0005-0000-0000-00004C2F0000}"/>
    <cellStyle name="Normal 52 3 2 6 3" xfId="27206" xr:uid="{00000000-0005-0000-0000-0000466A0000}"/>
    <cellStyle name="Normal 52 3 2 7" xfId="7087" xr:uid="{00000000-0005-0000-0000-0000AF1B0000}"/>
    <cellStyle name="Normal 52 3 2 7 3" xfId="22189" xr:uid="{00000000-0005-0000-0000-0000AD560000}"/>
    <cellStyle name="Normal 52 3 2 9" xfId="17176" xr:uid="{00000000-0005-0000-0000-000018430000}"/>
    <cellStyle name="Normal 52 3 3" xfId="2223" xr:uid="{00000000-0005-0000-0000-0000AF080000}"/>
    <cellStyle name="Normal 52 3 3 2" xfId="3062" xr:uid="{00000000-0005-0000-0000-0000F60B0000}"/>
    <cellStyle name="Normal 52 3 3 2 2" xfId="4752" xr:uid="{00000000-0005-0000-0000-000090120000}"/>
    <cellStyle name="Normal 52 3 3 2 2 2" xfId="14825" xr:uid="{00000000-0005-0000-0000-0000E9390000}"/>
    <cellStyle name="Normal 52 3 3 2 2 2 3" xfId="29923" xr:uid="{00000000-0005-0000-0000-0000E3740000}"/>
    <cellStyle name="Normal 52 3 3 2 2 3" xfId="9805" xr:uid="{00000000-0005-0000-0000-00004D260000}"/>
    <cellStyle name="Normal 52 3 3 2 2 3 3" xfId="24906" xr:uid="{00000000-0005-0000-0000-00004A610000}"/>
    <cellStyle name="Normal 52 3 3 2 2 5" xfId="19893" xr:uid="{00000000-0005-0000-0000-0000B54D0000}"/>
    <cellStyle name="Normal 52 3 3 2 3" xfId="6444" xr:uid="{00000000-0005-0000-0000-00002C190000}"/>
    <cellStyle name="Normal 52 3 3 2 3 2" xfId="16496" xr:uid="{00000000-0005-0000-0000-000070400000}"/>
    <cellStyle name="Normal 52 3 3 2 3 3" xfId="11476" xr:uid="{00000000-0005-0000-0000-0000D42C0000}"/>
    <cellStyle name="Normal 52 3 3 2 3 3 3" xfId="26577" xr:uid="{00000000-0005-0000-0000-0000D1670000}"/>
    <cellStyle name="Normal 52 3 3 2 3 5" xfId="21564" xr:uid="{00000000-0005-0000-0000-00003C540000}"/>
    <cellStyle name="Normal 52 3 3 2 4" xfId="13154" xr:uid="{00000000-0005-0000-0000-000062330000}"/>
    <cellStyle name="Normal 52 3 3 2 4 3" xfId="28252" xr:uid="{00000000-0005-0000-0000-00005C6E0000}"/>
    <cellStyle name="Normal 52 3 3 2 5" xfId="8133" xr:uid="{00000000-0005-0000-0000-0000C51F0000}"/>
    <cellStyle name="Normal 52 3 3 2 5 3" xfId="23235" xr:uid="{00000000-0005-0000-0000-0000C35A0000}"/>
    <cellStyle name="Normal 52 3 3 2 7" xfId="18222" xr:uid="{00000000-0005-0000-0000-00002E470000}"/>
    <cellStyle name="Normal 52 3 3 3" xfId="3915" xr:uid="{00000000-0005-0000-0000-00004B0F0000}"/>
    <cellStyle name="Normal 52 3 3 3 2" xfId="13989" xr:uid="{00000000-0005-0000-0000-0000A5360000}"/>
    <cellStyle name="Normal 52 3 3 3 2 3" xfId="29087" xr:uid="{00000000-0005-0000-0000-00009F710000}"/>
    <cellStyle name="Normal 52 3 3 3 3" xfId="8969" xr:uid="{00000000-0005-0000-0000-000009230000}"/>
    <cellStyle name="Normal 52 3 3 3 3 3" xfId="24070" xr:uid="{00000000-0005-0000-0000-0000065E0000}"/>
    <cellStyle name="Normal 52 3 3 3 5" xfId="19057" xr:uid="{00000000-0005-0000-0000-0000714A0000}"/>
    <cellStyle name="Normal 52 3 3 4" xfId="5608" xr:uid="{00000000-0005-0000-0000-0000E8150000}"/>
    <cellStyle name="Normal 52 3 3 4 2" xfId="15660" xr:uid="{00000000-0005-0000-0000-00002C3D0000}"/>
    <cellStyle name="Normal 52 3 3 4 2 3" xfId="30758" xr:uid="{00000000-0005-0000-0000-000026780000}"/>
    <cellStyle name="Normal 52 3 3 4 3" xfId="10640" xr:uid="{00000000-0005-0000-0000-000090290000}"/>
    <cellStyle name="Normal 52 3 3 4 3 3" xfId="25741" xr:uid="{00000000-0005-0000-0000-00008D640000}"/>
    <cellStyle name="Normal 52 3 3 4 5" xfId="20728" xr:uid="{00000000-0005-0000-0000-0000F8500000}"/>
    <cellStyle name="Normal 52 3 3 5" xfId="12318" xr:uid="{00000000-0005-0000-0000-00001E300000}"/>
    <cellStyle name="Normal 52 3 3 5 3" xfId="27416" xr:uid="{00000000-0005-0000-0000-0000186B0000}"/>
    <cellStyle name="Normal 52 3 3 6" xfId="7297" xr:uid="{00000000-0005-0000-0000-0000811C0000}"/>
    <cellStyle name="Normal 52 3 3 6 3" xfId="22399" xr:uid="{00000000-0005-0000-0000-00007F570000}"/>
    <cellStyle name="Normal 52 3 3 8" xfId="17386" xr:uid="{00000000-0005-0000-0000-0000EA430000}"/>
    <cellStyle name="Normal 52 3 4" xfId="2644" xr:uid="{00000000-0005-0000-0000-0000540A0000}"/>
    <cellStyle name="Normal 52 3 4 2" xfId="4334" xr:uid="{00000000-0005-0000-0000-0000EE100000}"/>
    <cellStyle name="Normal 52 3 4 2 2" xfId="14407" xr:uid="{00000000-0005-0000-0000-000047380000}"/>
    <cellStyle name="Normal 52 3 4 2 2 3" xfId="29505" xr:uid="{00000000-0005-0000-0000-000041730000}"/>
    <cellStyle name="Normal 52 3 4 2 3" xfId="9387" xr:uid="{00000000-0005-0000-0000-0000AB240000}"/>
    <cellStyle name="Normal 52 3 4 2 3 3" xfId="24488" xr:uid="{00000000-0005-0000-0000-0000A85F0000}"/>
    <cellStyle name="Normal 52 3 4 2 5" xfId="19475" xr:uid="{00000000-0005-0000-0000-0000134C0000}"/>
    <cellStyle name="Normal 52 3 4 3" xfId="6026" xr:uid="{00000000-0005-0000-0000-00008A170000}"/>
    <cellStyle name="Normal 52 3 4 3 2" xfId="16078" xr:uid="{00000000-0005-0000-0000-0000CE3E0000}"/>
    <cellStyle name="Normal 52 3 4 3 3" xfId="11058" xr:uid="{00000000-0005-0000-0000-0000322B0000}"/>
    <cellStyle name="Normal 52 3 4 3 3 3" xfId="26159" xr:uid="{00000000-0005-0000-0000-00002F660000}"/>
    <cellStyle name="Normal 52 3 4 3 5" xfId="21146" xr:uid="{00000000-0005-0000-0000-00009A520000}"/>
    <cellStyle name="Normal 52 3 4 4" xfId="12736" xr:uid="{00000000-0005-0000-0000-0000C0310000}"/>
    <cellStyle name="Normal 52 3 4 4 3" xfId="27834" xr:uid="{00000000-0005-0000-0000-0000BA6C0000}"/>
    <cellStyle name="Normal 52 3 4 5" xfId="7715" xr:uid="{00000000-0005-0000-0000-0000231E0000}"/>
    <cellStyle name="Normal 52 3 4 5 3" xfId="22817" xr:uid="{00000000-0005-0000-0000-000021590000}"/>
    <cellStyle name="Normal 52 3 4 7" xfId="17804" xr:uid="{00000000-0005-0000-0000-00008C450000}"/>
    <cellStyle name="Normal 52 3 5" xfId="3497" xr:uid="{00000000-0005-0000-0000-0000A90D0000}"/>
    <cellStyle name="Normal 52 3 5 2" xfId="13571" xr:uid="{00000000-0005-0000-0000-000003350000}"/>
    <cellStyle name="Normal 52 3 5 2 3" xfId="28669" xr:uid="{00000000-0005-0000-0000-0000FD6F0000}"/>
    <cellStyle name="Normal 52 3 5 3" xfId="8551" xr:uid="{00000000-0005-0000-0000-000067210000}"/>
    <cellStyle name="Normal 52 3 5 3 3" xfId="23652" xr:uid="{00000000-0005-0000-0000-0000645C0000}"/>
    <cellStyle name="Normal 52 3 5 5" xfId="18639" xr:uid="{00000000-0005-0000-0000-0000CF480000}"/>
    <cellStyle name="Normal 52 3 6" xfId="5190" xr:uid="{00000000-0005-0000-0000-000046140000}"/>
    <cellStyle name="Normal 52 3 6 2" xfId="15242" xr:uid="{00000000-0005-0000-0000-00008A3B0000}"/>
    <cellStyle name="Normal 52 3 6 2 3" xfId="30340" xr:uid="{00000000-0005-0000-0000-000084760000}"/>
    <cellStyle name="Normal 52 3 6 3" xfId="10222" xr:uid="{00000000-0005-0000-0000-0000EE270000}"/>
    <cellStyle name="Normal 52 3 6 3 3" xfId="25323" xr:uid="{00000000-0005-0000-0000-0000EB620000}"/>
    <cellStyle name="Normal 52 3 6 5" xfId="20310" xr:uid="{00000000-0005-0000-0000-0000564F0000}"/>
    <cellStyle name="Normal 52 3 7" xfId="11900" xr:uid="{00000000-0005-0000-0000-00007C2E0000}"/>
    <cellStyle name="Normal 52 3 7 3" xfId="26998" xr:uid="{00000000-0005-0000-0000-000076690000}"/>
    <cellStyle name="Normal 52 3 8" xfId="6879" xr:uid="{00000000-0005-0000-0000-0000DF1A0000}"/>
    <cellStyle name="Normal 52 3 8 3" xfId="21981" xr:uid="{00000000-0005-0000-0000-0000DD550000}"/>
    <cellStyle name="Normal 52 4" xfId="1904" xr:uid="{00000000-0005-0000-0000-000070070000}"/>
    <cellStyle name="Normal 52 4 2" xfId="2327" xr:uid="{00000000-0005-0000-0000-000017090000}"/>
    <cellStyle name="Normal 52 4 2 2" xfId="3166" xr:uid="{00000000-0005-0000-0000-00005E0C0000}"/>
    <cellStyle name="Normal 52 4 2 2 2" xfId="4856" xr:uid="{00000000-0005-0000-0000-0000F8120000}"/>
    <cellStyle name="Normal 52 4 2 2 2 2" xfId="14929" xr:uid="{00000000-0005-0000-0000-0000513A0000}"/>
    <cellStyle name="Normal 52 4 2 2 2 2 3" xfId="30027" xr:uid="{00000000-0005-0000-0000-00004B750000}"/>
    <cellStyle name="Normal 52 4 2 2 2 3" xfId="9909" xr:uid="{00000000-0005-0000-0000-0000B5260000}"/>
    <cellStyle name="Normal 52 4 2 2 2 3 3" xfId="25010" xr:uid="{00000000-0005-0000-0000-0000B2610000}"/>
    <cellStyle name="Normal 52 4 2 2 2 5" xfId="19997" xr:uid="{00000000-0005-0000-0000-00001D4E0000}"/>
    <cellStyle name="Normal 52 4 2 2 3" xfId="6548" xr:uid="{00000000-0005-0000-0000-000094190000}"/>
    <cellStyle name="Normal 52 4 2 2 3 2" xfId="16600" xr:uid="{00000000-0005-0000-0000-0000D8400000}"/>
    <cellStyle name="Normal 52 4 2 2 3 3" xfId="11580" xr:uid="{00000000-0005-0000-0000-00003C2D0000}"/>
    <cellStyle name="Normal 52 4 2 2 3 3 3" xfId="26681" xr:uid="{00000000-0005-0000-0000-000039680000}"/>
    <cellStyle name="Normal 52 4 2 2 3 5" xfId="21668" xr:uid="{00000000-0005-0000-0000-0000A4540000}"/>
    <cellStyle name="Normal 52 4 2 2 4" xfId="13258" xr:uid="{00000000-0005-0000-0000-0000CA330000}"/>
    <cellStyle name="Normal 52 4 2 2 4 3" xfId="28356" xr:uid="{00000000-0005-0000-0000-0000C46E0000}"/>
    <cellStyle name="Normal 52 4 2 2 5" xfId="8237" xr:uid="{00000000-0005-0000-0000-00002D200000}"/>
    <cellStyle name="Normal 52 4 2 2 5 3" xfId="23339" xr:uid="{00000000-0005-0000-0000-00002B5B0000}"/>
    <cellStyle name="Normal 52 4 2 2 7" xfId="18326" xr:uid="{00000000-0005-0000-0000-000096470000}"/>
    <cellStyle name="Normal 52 4 2 3" xfId="4019" xr:uid="{00000000-0005-0000-0000-0000B30F0000}"/>
    <cellStyle name="Normal 52 4 2 3 2" xfId="14093" xr:uid="{00000000-0005-0000-0000-00000D370000}"/>
    <cellStyle name="Normal 52 4 2 3 2 3" xfId="29191" xr:uid="{00000000-0005-0000-0000-000007720000}"/>
    <cellStyle name="Normal 52 4 2 3 3" xfId="9073" xr:uid="{00000000-0005-0000-0000-000071230000}"/>
    <cellStyle name="Normal 52 4 2 3 3 3" xfId="24174" xr:uid="{00000000-0005-0000-0000-00006E5E0000}"/>
    <cellStyle name="Normal 52 4 2 3 5" xfId="19161" xr:uid="{00000000-0005-0000-0000-0000D94A0000}"/>
    <cellStyle name="Normal 52 4 2 4" xfId="5712" xr:uid="{00000000-0005-0000-0000-000050160000}"/>
    <cellStyle name="Normal 52 4 2 4 2" xfId="15764" xr:uid="{00000000-0005-0000-0000-0000943D0000}"/>
    <cellStyle name="Normal 52 4 2 4 2 3" xfId="30862" xr:uid="{00000000-0005-0000-0000-00008E780000}"/>
    <cellStyle name="Normal 52 4 2 4 3" xfId="10744" xr:uid="{00000000-0005-0000-0000-0000F8290000}"/>
    <cellStyle name="Normal 52 4 2 4 3 3" xfId="25845" xr:uid="{00000000-0005-0000-0000-0000F5640000}"/>
    <cellStyle name="Normal 52 4 2 4 5" xfId="20832" xr:uid="{00000000-0005-0000-0000-000060510000}"/>
    <cellStyle name="Normal 52 4 2 5" xfId="12422" xr:uid="{00000000-0005-0000-0000-000086300000}"/>
    <cellStyle name="Normal 52 4 2 5 3" xfId="27520" xr:uid="{00000000-0005-0000-0000-0000806B0000}"/>
    <cellStyle name="Normal 52 4 2 6" xfId="7401" xr:uid="{00000000-0005-0000-0000-0000E91C0000}"/>
    <cellStyle name="Normal 52 4 2 6 3" xfId="22503" xr:uid="{00000000-0005-0000-0000-0000E7570000}"/>
    <cellStyle name="Normal 52 4 2 8" xfId="17490" xr:uid="{00000000-0005-0000-0000-000052440000}"/>
    <cellStyle name="Normal 52 4 3" xfId="2748" xr:uid="{00000000-0005-0000-0000-0000BC0A0000}"/>
    <cellStyle name="Normal 52 4 3 2" xfId="4438" xr:uid="{00000000-0005-0000-0000-000056110000}"/>
    <cellStyle name="Normal 52 4 3 2 2" xfId="14511" xr:uid="{00000000-0005-0000-0000-0000AF380000}"/>
    <cellStyle name="Normal 52 4 3 2 2 3" xfId="29609" xr:uid="{00000000-0005-0000-0000-0000A9730000}"/>
    <cellStyle name="Normal 52 4 3 2 3" xfId="9491" xr:uid="{00000000-0005-0000-0000-000013250000}"/>
    <cellStyle name="Normal 52 4 3 2 3 3" xfId="24592" xr:uid="{00000000-0005-0000-0000-000010600000}"/>
    <cellStyle name="Normal 52 4 3 2 5" xfId="19579" xr:uid="{00000000-0005-0000-0000-00007B4C0000}"/>
    <cellStyle name="Normal 52 4 3 3" xfId="6130" xr:uid="{00000000-0005-0000-0000-0000F2170000}"/>
    <cellStyle name="Normal 52 4 3 3 2" xfId="16182" xr:uid="{00000000-0005-0000-0000-0000363F0000}"/>
    <cellStyle name="Normal 52 4 3 3 3" xfId="11162" xr:uid="{00000000-0005-0000-0000-00009A2B0000}"/>
    <cellStyle name="Normal 52 4 3 3 3 3" xfId="26263" xr:uid="{00000000-0005-0000-0000-000097660000}"/>
    <cellStyle name="Normal 52 4 3 3 5" xfId="21250" xr:uid="{00000000-0005-0000-0000-000002530000}"/>
    <cellStyle name="Normal 52 4 3 4" xfId="12840" xr:uid="{00000000-0005-0000-0000-000028320000}"/>
    <cellStyle name="Normal 52 4 3 4 3" xfId="27938" xr:uid="{00000000-0005-0000-0000-0000226D0000}"/>
    <cellStyle name="Normal 52 4 3 5" xfId="7819" xr:uid="{00000000-0005-0000-0000-00008B1E0000}"/>
    <cellStyle name="Normal 52 4 3 5 3" xfId="22921" xr:uid="{00000000-0005-0000-0000-000089590000}"/>
    <cellStyle name="Normal 52 4 3 7" xfId="17908" xr:uid="{00000000-0005-0000-0000-0000F4450000}"/>
    <cellStyle name="Normal 52 4 4" xfId="3601" xr:uid="{00000000-0005-0000-0000-0000110E0000}"/>
    <cellStyle name="Normal 52 4 4 2" xfId="13675" xr:uid="{00000000-0005-0000-0000-00006B350000}"/>
    <cellStyle name="Normal 52 4 4 2 3" xfId="28773" xr:uid="{00000000-0005-0000-0000-000065700000}"/>
    <cellStyle name="Normal 52 4 4 3" xfId="8655" xr:uid="{00000000-0005-0000-0000-0000CF210000}"/>
    <cellStyle name="Normal 52 4 4 3 3" xfId="23756" xr:uid="{00000000-0005-0000-0000-0000CC5C0000}"/>
    <cellStyle name="Normal 52 4 4 5" xfId="18743" xr:uid="{00000000-0005-0000-0000-000037490000}"/>
    <cellStyle name="Normal 52 4 5" xfId="5294" xr:uid="{00000000-0005-0000-0000-0000AE140000}"/>
    <cellStyle name="Normal 52 4 5 2" xfId="15346" xr:uid="{00000000-0005-0000-0000-0000F23B0000}"/>
    <cellStyle name="Normal 52 4 5 2 3" xfId="30444" xr:uid="{00000000-0005-0000-0000-0000EC760000}"/>
    <cellStyle name="Normal 52 4 5 3" xfId="10326" xr:uid="{00000000-0005-0000-0000-000056280000}"/>
    <cellStyle name="Normal 52 4 5 3 3" xfId="25427" xr:uid="{00000000-0005-0000-0000-000053630000}"/>
    <cellStyle name="Normal 52 4 5 5" xfId="20414" xr:uid="{00000000-0005-0000-0000-0000BE4F0000}"/>
    <cellStyle name="Normal 52 4 6" xfId="12004" xr:uid="{00000000-0005-0000-0000-0000E42E0000}"/>
    <cellStyle name="Normal 52 4 6 3" xfId="27102" xr:uid="{00000000-0005-0000-0000-0000DE690000}"/>
    <cellStyle name="Normal 52 4 7" xfId="6983" xr:uid="{00000000-0005-0000-0000-0000471B0000}"/>
    <cellStyle name="Normal 52 4 7 3" xfId="22085" xr:uid="{00000000-0005-0000-0000-000045560000}"/>
    <cellStyle name="Normal 52 4 9" xfId="17072" xr:uid="{00000000-0005-0000-0000-0000B0420000}"/>
    <cellStyle name="Normal 52 5" xfId="2117" xr:uid="{00000000-0005-0000-0000-000045080000}"/>
    <cellStyle name="Normal 52 5 2" xfId="2958" xr:uid="{00000000-0005-0000-0000-00008E0B0000}"/>
    <cellStyle name="Normal 52 5 2 2" xfId="4648" xr:uid="{00000000-0005-0000-0000-000028120000}"/>
    <cellStyle name="Normal 52 5 2 2 2" xfId="14721" xr:uid="{00000000-0005-0000-0000-000081390000}"/>
    <cellStyle name="Normal 52 5 2 2 2 3" xfId="29819" xr:uid="{00000000-0005-0000-0000-00007B740000}"/>
    <cellStyle name="Normal 52 5 2 2 3" xfId="9701" xr:uid="{00000000-0005-0000-0000-0000E5250000}"/>
    <cellStyle name="Normal 52 5 2 2 3 3" xfId="24802" xr:uid="{00000000-0005-0000-0000-0000E2600000}"/>
    <cellStyle name="Normal 52 5 2 2 5" xfId="19789" xr:uid="{00000000-0005-0000-0000-00004D4D0000}"/>
    <cellStyle name="Normal 52 5 2 3" xfId="6340" xr:uid="{00000000-0005-0000-0000-0000C4180000}"/>
    <cellStyle name="Normal 52 5 2 3 2" xfId="16392" xr:uid="{00000000-0005-0000-0000-000008400000}"/>
    <cellStyle name="Normal 52 5 2 3 3" xfId="11372" xr:uid="{00000000-0005-0000-0000-00006C2C0000}"/>
    <cellStyle name="Normal 52 5 2 3 3 3" xfId="26473" xr:uid="{00000000-0005-0000-0000-000069670000}"/>
    <cellStyle name="Normal 52 5 2 3 5" xfId="21460" xr:uid="{00000000-0005-0000-0000-0000D4530000}"/>
    <cellStyle name="Normal 52 5 2 4" xfId="13050" xr:uid="{00000000-0005-0000-0000-0000FA320000}"/>
    <cellStyle name="Normal 52 5 2 4 3" xfId="28148" xr:uid="{00000000-0005-0000-0000-0000F46D0000}"/>
    <cellStyle name="Normal 52 5 2 5" xfId="8029" xr:uid="{00000000-0005-0000-0000-00005D1F0000}"/>
    <cellStyle name="Normal 52 5 2 5 3" xfId="23131" xr:uid="{00000000-0005-0000-0000-00005B5A0000}"/>
    <cellStyle name="Normal 52 5 2 7" xfId="18118" xr:uid="{00000000-0005-0000-0000-0000C6460000}"/>
    <cellStyle name="Normal 52 5 3" xfId="3811" xr:uid="{00000000-0005-0000-0000-0000E30E0000}"/>
    <cellStyle name="Normal 52 5 3 2" xfId="13885" xr:uid="{00000000-0005-0000-0000-00003D360000}"/>
    <cellStyle name="Normal 52 5 3 2 3" xfId="28983" xr:uid="{00000000-0005-0000-0000-000037710000}"/>
    <cellStyle name="Normal 52 5 3 3" xfId="8865" xr:uid="{00000000-0005-0000-0000-0000A1220000}"/>
    <cellStyle name="Normal 52 5 3 3 3" xfId="23966" xr:uid="{00000000-0005-0000-0000-00009E5D0000}"/>
    <cellStyle name="Normal 52 5 3 5" xfId="18953" xr:uid="{00000000-0005-0000-0000-0000094A0000}"/>
    <cellStyle name="Normal 52 5 4" xfId="5504" xr:uid="{00000000-0005-0000-0000-000080150000}"/>
    <cellStyle name="Normal 52 5 4 2" xfId="15556" xr:uid="{00000000-0005-0000-0000-0000C43C0000}"/>
    <cellStyle name="Normal 52 5 4 2 3" xfId="30654" xr:uid="{00000000-0005-0000-0000-0000BE770000}"/>
    <cellStyle name="Normal 52 5 4 3" xfId="10536" xr:uid="{00000000-0005-0000-0000-000028290000}"/>
    <cellStyle name="Normal 52 5 4 3 3" xfId="25637" xr:uid="{00000000-0005-0000-0000-000025640000}"/>
    <cellStyle name="Normal 52 5 4 5" xfId="20624" xr:uid="{00000000-0005-0000-0000-000090500000}"/>
    <cellStyle name="Normal 52 5 5" xfId="12214" xr:uid="{00000000-0005-0000-0000-0000B62F0000}"/>
    <cellStyle name="Normal 52 5 5 3" xfId="27312" xr:uid="{00000000-0005-0000-0000-0000B06A0000}"/>
    <cellStyle name="Normal 52 5 6" xfId="7193" xr:uid="{00000000-0005-0000-0000-0000191C0000}"/>
    <cellStyle name="Normal 52 5 6 3" xfId="22295" xr:uid="{00000000-0005-0000-0000-000017570000}"/>
    <cellStyle name="Normal 52 5 8" xfId="17282" xr:uid="{00000000-0005-0000-0000-000082430000}"/>
    <cellStyle name="Normal 52 6" xfId="2538" xr:uid="{00000000-0005-0000-0000-0000EA090000}"/>
    <cellStyle name="Normal 52 6 2" xfId="4230" xr:uid="{00000000-0005-0000-0000-000086100000}"/>
    <cellStyle name="Normal 52 6 2 2" xfId="14303" xr:uid="{00000000-0005-0000-0000-0000DF370000}"/>
    <cellStyle name="Normal 52 6 2 2 3" xfId="29401" xr:uid="{00000000-0005-0000-0000-0000D9720000}"/>
    <cellStyle name="Normal 52 6 2 3" xfId="9283" xr:uid="{00000000-0005-0000-0000-000043240000}"/>
    <cellStyle name="Normal 52 6 2 3 3" xfId="24384" xr:uid="{00000000-0005-0000-0000-0000405F0000}"/>
    <cellStyle name="Normal 52 6 2 5" xfId="19371" xr:uid="{00000000-0005-0000-0000-0000AB4B0000}"/>
    <cellStyle name="Normal 52 6 3" xfId="5922" xr:uid="{00000000-0005-0000-0000-000022170000}"/>
    <cellStyle name="Normal 52 6 3 2" xfId="15974" xr:uid="{00000000-0005-0000-0000-0000663E0000}"/>
    <cellStyle name="Normal 52 6 3 3" xfId="10954" xr:uid="{00000000-0005-0000-0000-0000CA2A0000}"/>
    <cellStyle name="Normal 52 6 3 3 3" xfId="26055" xr:uid="{00000000-0005-0000-0000-0000C7650000}"/>
    <cellStyle name="Normal 52 6 3 5" xfId="21042" xr:uid="{00000000-0005-0000-0000-000032520000}"/>
    <cellStyle name="Normal 52 6 4" xfId="12632" xr:uid="{00000000-0005-0000-0000-000058310000}"/>
    <cellStyle name="Normal 52 6 4 3" xfId="27730" xr:uid="{00000000-0005-0000-0000-0000526C0000}"/>
    <cellStyle name="Normal 52 6 5" xfId="7611" xr:uid="{00000000-0005-0000-0000-0000BB1D0000}"/>
    <cellStyle name="Normal 52 6 5 3" xfId="22713" xr:uid="{00000000-0005-0000-0000-0000B9580000}"/>
    <cellStyle name="Normal 52 6 7" xfId="17700" xr:uid="{00000000-0005-0000-0000-000024450000}"/>
    <cellStyle name="Normal 52 7" xfId="3389" xr:uid="{00000000-0005-0000-0000-00003D0D0000}"/>
    <cellStyle name="Normal 52 7 2" xfId="13467" xr:uid="{00000000-0005-0000-0000-00009B340000}"/>
    <cellStyle name="Normal 52 7 2 3" xfId="28565" xr:uid="{00000000-0005-0000-0000-0000956F0000}"/>
    <cellStyle name="Normal 52 7 3" xfId="8447" xr:uid="{00000000-0005-0000-0000-0000FF200000}"/>
    <cellStyle name="Normal 52 7 3 3" xfId="23548" xr:uid="{00000000-0005-0000-0000-0000FC5B0000}"/>
    <cellStyle name="Normal 52 7 5" xfId="18535" xr:uid="{00000000-0005-0000-0000-000067480000}"/>
    <cellStyle name="Normal 52 8" xfId="5083" xr:uid="{00000000-0005-0000-0000-0000DB130000}"/>
    <cellStyle name="Normal 52 8 2" xfId="15138" xr:uid="{00000000-0005-0000-0000-0000223B0000}"/>
    <cellStyle name="Normal 52 8 2 3" xfId="30236" xr:uid="{00000000-0005-0000-0000-00001C760000}"/>
    <cellStyle name="Normal 52 8 3" xfId="10118" xr:uid="{00000000-0005-0000-0000-000086270000}"/>
    <cellStyle name="Normal 52 8 3 3" xfId="25219" xr:uid="{00000000-0005-0000-0000-000083620000}"/>
    <cellStyle name="Normal 52 8 5" xfId="20206" xr:uid="{00000000-0005-0000-0000-0000EE4E0000}"/>
    <cellStyle name="Normal 52 9" xfId="11794" xr:uid="{00000000-0005-0000-0000-0000122E0000}"/>
    <cellStyle name="Normal 52 9 3" xfId="26894" xr:uid="{00000000-0005-0000-0000-00000E690000}"/>
    <cellStyle name="Normal 53" xfId="1453" xr:uid="{00000000-0005-0000-0000-0000AD050000}"/>
    <cellStyle name="Normal 53 10" xfId="6774" xr:uid="{00000000-0005-0000-0000-0000761A0000}"/>
    <cellStyle name="Normal 53 10 3" xfId="21878" xr:uid="{00000000-0005-0000-0000-000076550000}"/>
    <cellStyle name="Normal 53 12" xfId="16863" xr:uid="{00000000-0005-0000-0000-0000DF410000}"/>
    <cellStyle name="Normal 53 2" xfId="1738" xr:uid="{00000000-0005-0000-0000-0000CA060000}"/>
    <cellStyle name="Normal 53 2 11" xfId="16917" xr:uid="{00000000-0005-0000-0000-000015420000}"/>
    <cellStyle name="Normal 53 2 2" xfId="1846" xr:uid="{00000000-0005-0000-0000-000036070000}"/>
    <cellStyle name="Normal 53 2 2 10" xfId="17021" xr:uid="{00000000-0005-0000-0000-00007D420000}"/>
    <cellStyle name="Normal 53 2 2 2" xfId="2063" xr:uid="{00000000-0005-0000-0000-00000F080000}"/>
    <cellStyle name="Normal 53 2 2 2 2" xfId="2484" xr:uid="{00000000-0005-0000-0000-0000B4090000}"/>
    <cellStyle name="Normal 53 2 2 2 2 2" xfId="3323" xr:uid="{00000000-0005-0000-0000-0000FB0C0000}"/>
    <cellStyle name="Normal 53 2 2 2 2 2 2" xfId="5013" xr:uid="{00000000-0005-0000-0000-000095130000}"/>
    <cellStyle name="Normal 53 2 2 2 2 2 2 2" xfId="15086" xr:uid="{00000000-0005-0000-0000-0000EE3A0000}"/>
    <cellStyle name="Normal 53 2 2 2 2 2 2 2 3" xfId="30184" xr:uid="{00000000-0005-0000-0000-0000E8750000}"/>
    <cellStyle name="Normal 53 2 2 2 2 2 2 3" xfId="10066" xr:uid="{00000000-0005-0000-0000-000052270000}"/>
    <cellStyle name="Normal 53 2 2 2 2 2 2 3 3" xfId="25167" xr:uid="{00000000-0005-0000-0000-00004F620000}"/>
    <cellStyle name="Normal 53 2 2 2 2 2 2 5" xfId="20154" xr:uid="{00000000-0005-0000-0000-0000BA4E0000}"/>
    <cellStyle name="Normal 53 2 2 2 2 2 3" xfId="6705" xr:uid="{00000000-0005-0000-0000-0000311A0000}"/>
    <cellStyle name="Normal 53 2 2 2 2 2 3 2" xfId="16757" xr:uid="{00000000-0005-0000-0000-000075410000}"/>
    <cellStyle name="Normal 53 2 2 2 2 2 3 3" xfId="11737" xr:uid="{00000000-0005-0000-0000-0000D92D0000}"/>
    <cellStyle name="Normal 53 2 2 2 2 2 3 3 3" xfId="26838" xr:uid="{00000000-0005-0000-0000-0000D6680000}"/>
    <cellStyle name="Normal 53 2 2 2 2 2 3 5" xfId="21825" xr:uid="{00000000-0005-0000-0000-000041550000}"/>
    <cellStyle name="Normal 53 2 2 2 2 2 4" xfId="13415" xr:uid="{00000000-0005-0000-0000-000067340000}"/>
    <cellStyle name="Normal 53 2 2 2 2 2 4 3" xfId="28513" xr:uid="{00000000-0005-0000-0000-0000616F0000}"/>
    <cellStyle name="Normal 53 2 2 2 2 2 5" xfId="8394" xr:uid="{00000000-0005-0000-0000-0000CA200000}"/>
    <cellStyle name="Normal 53 2 2 2 2 2 5 3" xfId="23496" xr:uid="{00000000-0005-0000-0000-0000C85B0000}"/>
    <cellStyle name="Normal 53 2 2 2 2 2 7" xfId="18483" xr:uid="{00000000-0005-0000-0000-000033480000}"/>
    <cellStyle name="Normal 53 2 2 2 2 3" xfId="4176" xr:uid="{00000000-0005-0000-0000-000050100000}"/>
    <cellStyle name="Normal 53 2 2 2 2 3 2" xfId="14250" xr:uid="{00000000-0005-0000-0000-0000AA370000}"/>
    <cellStyle name="Normal 53 2 2 2 2 3 2 3" xfId="29348" xr:uid="{00000000-0005-0000-0000-0000A4720000}"/>
    <cellStyle name="Normal 53 2 2 2 2 3 3" xfId="9230" xr:uid="{00000000-0005-0000-0000-00000E240000}"/>
    <cellStyle name="Normal 53 2 2 2 2 3 3 3" xfId="24331" xr:uid="{00000000-0005-0000-0000-00000B5F0000}"/>
    <cellStyle name="Normal 53 2 2 2 2 3 5" xfId="19318" xr:uid="{00000000-0005-0000-0000-0000764B0000}"/>
    <cellStyle name="Normal 53 2 2 2 2 4" xfId="5869" xr:uid="{00000000-0005-0000-0000-0000ED160000}"/>
    <cellStyle name="Normal 53 2 2 2 2 4 2" xfId="15921" xr:uid="{00000000-0005-0000-0000-0000313E0000}"/>
    <cellStyle name="Normal 53 2 2 2 2 4 3" xfId="10901" xr:uid="{00000000-0005-0000-0000-0000952A0000}"/>
    <cellStyle name="Normal 53 2 2 2 2 4 3 3" xfId="26002" xr:uid="{00000000-0005-0000-0000-000092650000}"/>
    <cellStyle name="Normal 53 2 2 2 2 4 5" xfId="20989" xr:uid="{00000000-0005-0000-0000-0000FD510000}"/>
    <cellStyle name="Normal 53 2 2 2 2 5" xfId="12579" xr:uid="{00000000-0005-0000-0000-000023310000}"/>
    <cellStyle name="Normal 53 2 2 2 2 5 3" xfId="27677" xr:uid="{00000000-0005-0000-0000-00001D6C0000}"/>
    <cellStyle name="Normal 53 2 2 2 2 6" xfId="7558" xr:uid="{00000000-0005-0000-0000-0000861D0000}"/>
    <cellStyle name="Normal 53 2 2 2 2 6 3" xfId="22660" xr:uid="{00000000-0005-0000-0000-000084580000}"/>
    <cellStyle name="Normal 53 2 2 2 2 8" xfId="17647" xr:uid="{00000000-0005-0000-0000-0000EF440000}"/>
    <cellStyle name="Normal 53 2 2 2 3" xfId="2905" xr:uid="{00000000-0005-0000-0000-0000590B0000}"/>
    <cellStyle name="Normal 53 2 2 2 3 2" xfId="4595" xr:uid="{00000000-0005-0000-0000-0000F3110000}"/>
    <cellStyle name="Normal 53 2 2 2 3 2 2" xfId="14668" xr:uid="{00000000-0005-0000-0000-00004C390000}"/>
    <cellStyle name="Normal 53 2 2 2 3 2 2 3" xfId="29766" xr:uid="{00000000-0005-0000-0000-000046740000}"/>
    <cellStyle name="Normal 53 2 2 2 3 2 3" xfId="9648" xr:uid="{00000000-0005-0000-0000-0000B0250000}"/>
    <cellStyle name="Normal 53 2 2 2 3 2 3 3" xfId="24749" xr:uid="{00000000-0005-0000-0000-0000AD600000}"/>
    <cellStyle name="Normal 53 2 2 2 3 2 5" xfId="19736" xr:uid="{00000000-0005-0000-0000-0000184D0000}"/>
    <cellStyle name="Normal 53 2 2 2 3 3" xfId="6287" xr:uid="{00000000-0005-0000-0000-00008F180000}"/>
    <cellStyle name="Normal 53 2 2 2 3 3 2" xfId="16339" xr:uid="{00000000-0005-0000-0000-0000D33F0000}"/>
    <cellStyle name="Normal 53 2 2 2 3 3 3" xfId="11319" xr:uid="{00000000-0005-0000-0000-0000372C0000}"/>
    <cellStyle name="Normal 53 2 2 2 3 3 3 3" xfId="26420" xr:uid="{00000000-0005-0000-0000-000034670000}"/>
    <cellStyle name="Normal 53 2 2 2 3 3 5" xfId="21407" xr:uid="{00000000-0005-0000-0000-00009F530000}"/>
    <cellStyle name="Normal 53 2 2 2 3 4" xfId="12997" xr:uid="{00000000-0005-0000-0000-0000C5320000}"/>
    <cellStyle name="Normal 53 2 2 2 3 4 3" xfId="28095" xr:uid="{00000000-0005-0000-0000-0000BF6D0000}"/>
    <cellStyle name="Normal 53 2 2 2 3 5" xfId="7976" xr:uid="{00000000-0005-0000-0000-0000281F0000}"/>
    <cellStyle name="Normal 53 2 2 2 3 5 3" xfId="23078" xr:uid="{00000000-0005-0000-0000-0000265A0000}"/>
    <cellStyle name="Normal 53 2 2 2 3 7" xfId="18065" xr:uid="{00000000-0005-0000-0000-000091460000}"/>
    <cellStyle name="Normal 53 2 2 2 4" xfId="3758" xr:uid="{00000000-0005-0000-0000-0000AE0E0000}"/>
    <cellStyle name="Normal 53 2 2 2 4 2" xfId="13832" xr:uid="{00000000-0005-0000-0000-000008360000}"/>
    <cellStyle name="Normal 53 2 2 2 4 2 3" xfId="28930" xr:uid="{00000000-0005-0000-0000-000002710000}"/>
    <cellStyle name="Normal 53 2 2 2 4 3" xfId="8812" xr:uid="{00000000-0005-0000-0000-00006C220000}"/>
    <cellStyle name="Normal 53 2 2 2 4 3 3" xfId="23913" xr:uid="{00000000-0005-0000-0000-0000695D0000}"/>
    <cellStyle name="Normal 53 2 2 2 4 5" xfId="18900" xr:uid="{00000000-0005-0000-0000-0000D4490000}"/>
    <cellStyle name="Normal 53 2 2 2 5" xfId="5451" xr:uid="{00000000-0005-0000-0000-00004B150000}"/>
    <cellStyle name="Normal 53 2 2 2 5 2" xfId="15503" xr:uid="{00000000-0005-0000-0000-00008F3C0000}"/>
    <cellStyle name="Normal 53 2 2 2 5 2 3" xfId="30601" xr:uid="{00000000-0005-0000-0000-000089770000}"/>
    <cellStyle name="Normal 53 2 2 2 5 3" xfId="10483" xr:uid="{00000000-0005-0000-0000-0000F3280000}"/>
    <cellStyle name="Normal 53 2 2 2 5 3 3" xfId="25584" xr:uid="{00000000-0005-0000-0000-0000F0630000}"/>
    <cellStyle name="Normal 53 2 2 2 5 5" xfId="20571" xr:uid="{00000000-0005-0000-0000-00005B500000}"/>
    <cellStyle name="Normal 53 2 2 2 6" xfId="12161" xr:uid="{00000000-0005-0000-0000-0000812F0000}"/>
    <cellStyle name="Normal 53 2 2 2 6 3" xfId="27259" xr:uid="{00000000-0005-0000-0000-00007B6A0000}"/>
    <cellStyle name="Normal 53 2 2 2 7" xfId="7140" xr:uid="{00000000-0005-0000-0000-0000E41B0000}"/>
    <cellStyle name="Normal 53 2 2 2 7 3" xfId="22242" xr:uid="{00000000-0005-0000-0000-0000E2560000}"/>
    <cellStyle name="Normal 53 2 2 2 9" xfId="17229" xr:uid="{00000000-0005-0000-0000-00004D430000}"/>
    <cellStyle name="Normal 53 2 2 3" xfId="2276" xr:uid="{00000000-0005-0000-0000-0000E4080000}"/>
    <cellStyle name="Normal 53 2 2 3 2" xfId="3115" xr:uid="{00000000-0005-0000-0000-00002B0C0000}"/>
    <cellStyle name="Normal 53 2 2 3 2 2" xfId="4805" xr:uid="{00000000-0005-0000-0000-0000C5120000}"/>
    <cellStyle name="Normal 53 2 2 3 2 2 2" xfId="14878" xr:uid="{00000000-0005-0000-0000-00001E3A0000}"/>
    <cellStyle name="Normal 53 2 2 3 2 2 2 3" xfId="29976" xr:uid="{00000000-0005-0000-0000-000018750000}"/>
    <cellStyle name="Normal 53 2 2 3 2 2 3" xfId="9858" xr:uid="{00000000-0005-0000-0000-000082260000}"/>
    <cellStyle name="Normal 53 2 2 3 2 2 3 3" xfId="24959" xr:uid="{00000000-0005-0000-0000-00007F610000}"/>
    <cellStyle name="Normal 53 2 2 3 2 2 5" xfId="19946" xr:uid="{00000000-0005-0000-0000-0000EA4D0000}"/>
    <cellStyle name="Normal 53 2 2 3 2 3" xfId="6497" xr:uid="{00000000-0005-0000-0000-000061190000}"/>
    <cellStyle name="Normal 53 2 2 3 2 3 2" xfId="16549" xr:uid="{00000000-0005-0000-0000-0000A5400000}"/>
    <cellStyle name="Normal 53 2 2 3 2 3 3" xfId="11529" xr:uid="{00000000-0005-0000-0000-0000092D0000}"/>
    <cellStyle name="Normal 53 2 2 3 2 3 3 3" xfId="26630" xr:uid="{00000000-0005-0000-0000-000006680000}"/>
    <cellStyle name="Normal 53 2 2 3 2 3 5" xfId="21617" xr:uid="{00000000-0005-0000-0000-000071540000}"/>
    <cellStyle name="Normal 53 2 2 3 2 4" xfId="13207" xr:uid="{00000000-0005-0000-0000-000097330000}"/>
    <cellStyle name="Normal 53 2 2 3 2 4 3" xfId="28305" xr:uid="{00000000-0005-0000-0000-0000916E0000}"/>
    <cellStyle name="Normal 53 2 2 3 2 5" xfId="8186" xr:uid="{00000000-0005-0000-0000-0000FA1F0000}"/>
    <cellStyle name="Normal 53 2 2 3 2 5 3" xfId="23288" xr:uid="{00000000-0005-0000-0000-0000F85A0000}"/>
    <cellStyle name="Normal 53 2 2 3 2 7" xfId="18275" xr:uid="{00000000-0005-0000-0000-000063470000}"/>
    <cellStyle name="Normal 53 2 2 3 3" xfId="3968" xr:uid="{00000000-0005-0000-0000-0000800F0000}"/>
    <cellStyle name="Normal 53 2 2 3 3 2" xfId="14042" xr:uid="{00000000-0005-0000-0000-0000DA360000}"/>
    <cellStyle name="Normal 53 2 2 3 3 2 3" xfId="29140" xr:uid="{00000000-0005-0000-0000-0000D4710000}"/>
    <cellStyle name="Normal 53 2 2 3 3 3" xfId="9022" xr:uid="{00000000-0005-0000-0000-00003E230000}"/>
    <cellStyle name="Normal 53 2 2 3 3 3 3" xfId="24123" xr:uid="{00000000-0005-0000-0000-00003B5E0000}"/>
    <cellStyle name="Normal 53 2 2 3 3 5" xfId="19110" xr:uid="{00000000-0005-0000-0000-0000A64A0000}"/>
    <cellStyle name="Normal 53 2 2 3 4" xfId="5661" xr:uid="{00000000-0005-0000-0000-00001D160000}"/>
    <cellStyle name="Normal 53 2 2 3 4 2" xfId="15713" xr:uid="{00000000-0005-0000-0000-0000613D0000}"/>
    <cellStyle name="Normal 53 2 2 3 4 2 3" xfId="30811" xr:uid="{00000000-0005-0000-0000-00005B780000}"/>
    <cellStyle name="Normal 53 2 2 3 4 3" xfId="10693" xr:uid="{00000000-0005-0000-0000-0000C5290000}"/>
    <cellStyle name="Normal 53 2 2 3 4 3 3" xfId="25794" xr:uid="{00000000-0005-0000-0000-0000C2640000}"/>
    <cellStyle name="Normal 53 2 2 3 4 5" xfId="20781" xr:uid="{00000000-0005-0000-0000-00002D510000}"/>
    <cellStyle name="Normal 53 2 2 3 5" xfId="12371" xr:uid="{00000000-0005-0000-0000-000053300000}"/>
    <cellStyle name="Normal 53 2 2 3 5 3" xfId="27469" xr:uid="{00000000-0005-0000-0000-00004D6B0000}"/>
    <cellStyle name="Normal 53 2 2 3 6" xfId="7350" xr:uid="{00000000-0005-0000-0000-0000B61C0000}"/>
    <cellStyle name="Normal 53 2 2 3 6 3" xfId="22452" xr:uid="{00000000-0005-0000-0000-0000B4570000}"/>
    <cellStyle name="Normal 53 2 2 3 8" xfId="17439" xr:uid="{00000000-0005-0000-0000-00001F440000}"/>
    <cellStyle name="Normal 53 2 2 4" xfId="2697" xr:uid="{00000000-0005-0000-0000-0000890A0000}"/>
    <cellStyle name="Normal 53 2 2 4 2" xfId="4387" xr:uid="{00000000-0005-0000-0000-000023110000}"/>
    <cellStyle name="Normal 53 2 2 4 2 2" xfId="14460" xr:uid="{00000000-0005-0000-0000-00007C380000}"/>
    <cellStyle name="Normal 53 2 2 4 2 2 3" xfId="29558" xr:uid="{00000000-0005-0000-0000-000076730000}"/>
    <cellStyle name="Normal 53 2 2 4 2 3" xfId="9440" xr:uid="{00000000-0005-0000-0000-0000E0240000}"/>
    <cellStyle name="Normal 53 2 2 4 2 3 3" xfId="24541" xr:uid="{00000000-0005-0000-0000-0000DD5F0000}"/>
    <cellStyle name="Normal 53 2 2 4 2 5" xfId="19528" xr:uid="{00000000-0005-0000-0000-0000484C0000}"/>
    <cellStyle name="Normal 53 2 2 4 3" xfId="6079" xr:uid="{00000000-0005-0000-0000-0000BF170000}"/>
    <cellStyle name="Normal 53 2 2 4 3 2" xfId="16131" xr:uid="{00000000-0005-0000-0000-0000033F0000}"/>
    <cellStyle name="Normal 53 2 2 4 3 3" xfId="11111" xr:uid="{00000000-0005-0000-0000-0000672B0000}"/>
    <cellStyle name="Normal 53 2 2 4 3 3 3" xfId="26212" xr:uid="{00000000-0005-0000-0000-000064660000}"/>
    <cellStyle name="Normal 53 2 2 4 3 5" xfId="21199" xr:uid="{00000000-0005-0000-0000-0000CF520000}"/>
    <cellStyle name="Normal 53 2 2 4 4" xfId="12789" xr:uid="{00000000-0005-0000-0000-0000F5310000}"/>
    <cellStyle name="Normal 53 2 2 4 4 3" xfId="27887" xr:uid="{00000000-0005-0000-0000-0000EF6C0000}"/>
    <cellStyle name="Normal 53 2 2 4 5" xfId="7768" xr:uid="{00000000-0005-0000-0000-0000581E0000}"/>
    <cellStyle name="Normal 53 2 2 4 5 3" xfId="22870" xr:uid="{00000000-0005-0000-0000-000056590000}"/>
    <cellStyle name="Normal 53 2 2 4 7" xfId="17857" xr:uid="{00000000-0005-0000-0000-0000C1450000}"/>
    <cellStyle name="Normal 53 2 2 5" xfId="3550" xr:uid="{00000000-0005-0000-0000-0000DE0D0000}"/>
    <cellStyle name="Normal 53 2 2 5 2" xfId="13624" xr:uid="{00000000-0005-0000-0000-000038350000}"/>
    <cellStyle name="Normal 53 2 2 5 2 3" xfId="28722" xr:uid="{00000000-0005-0000-0000-000032700000}"/>
    <cellStyle name="Normal 53 2 2 5 3" xfId="8604" xr:uid="{00000000-0005-0000-0000-00009C210000}"/>
    <cellStyle name="Normal 53 2 2 5 3 3" xfId="23705" xr:uid="{00000000-0005-0000-0000-0000995C0000}"/>
    <cellStyle name="Normal 53 2 2 5 5" xfId="18692" xr:uid="{00000000-0005-0000-0000-000004490000}"/>
    <cellStyle name="Normal 53 2 2 6" xfId="5243" xr:uid="{00000000-0005-0000-0000-00007B140000}"/>
    <cellStyle name="Normal 53 2 2 6 2" xfId="15295" xr:uid="{00000000-0005-0000-0000-0000BF3B0000}"/>
    <cellStyle name="Normal 53 2 2 6 2 3" xfId="30393" xr:uid="{00000000-0005-0000-0000-0000B9760000}"/>
    <cellStyle name="Normal 53 2 2 6 3" xfId="10275" xr:uid="{00000000-0005-0000-0000-000023280000}"/>
    <cellStyle name="Normal 53 2 2 6 3 3" xfId="25376" xr:uid="{00000000-0005-0000-0000-000020630000}"/>
    <cellStyle name="Normal 53 2 2 6 5" xfId="20363" xr:uid="{00000000-0005-0000-0000-00008B4F0000}"/>
    <cellStyle name="Normal 53 2 2 7" xfId="11953" xr:uid="{00000000-0005-0000-0000-0000B12E0000}"/>
    <cellStyle name="Normal 53 2 2 7 3" xfId="27051" xr:uid="{00000000-0005-0000-0000-0000AB690000}"/>
    <cellStyle name="Normal 53 2 2 8" xfId="6932" xr:uid="{00000000-0005-0000-0000-0000141B0000}"/>
    <cellStyle name="Normal 53 2 2 8 3" xfId="22034" xr:uid="{00000000-0005-0000-0000-000012560000}"/>
    <cellStyle name="Normal 53 2 3" xfId="1959" xr:uid="{00000000-0005-0000-0000-0000A7070000}"/>
    <cellStyle name="Normal 53 2 3 2" xfId="2380" xr:uid="{00000000-0005-0000-0000-00004C090000}"/>
    <cellStyle name="Normal 53 2 3 2 2" xfId="3219" xr:uid="{00000000-0005-0000-0000-0000930C0000}"/>
    <cellStyle name="Normal 53 2 3 2 2 2" xfId="4909" xr:uid="{00000000-0005-0000-0000-00002D130000}"/>
    <cellStyle name="Normal 53 2 3 2 2 2 2" xfId="14982" xr:uid="{00000000-0005-0000-0000-0000863A0000}"/>
    <cellStyle name="Normal 53 2 3 2 2 2 2 3" xfId="30080" xr:uid="{00000000-0005-0000-0000-000080750000}"/>
    <cellStyle name="Normal 53 2 3 2 2 2 3" xfId="9962" xr:uid="{00000000-0005-0000-0000-0000EA260000}"/>
    <cellStyle name="Normal 53 2 3 2 2 2 3 3" xfId="25063" xr:uid="{00000000-0005-0000-0000-0000E7610000}"/>
    <cellStyle name="Normal 53 2 3 2 2 2 5" xfId="20050" xr:uid="{00000000-0005-0000-0000-0000524E0000}"/>
    <cellStyle name="Normal 53 2 3 2 2 3" xfId="6601" xr:uid="{00000000-0005-0000-0000-0000C9190000}"/>
    <cellStyle name="Normal 53 2 3 2 2 3 2" xfId="16653" xr:uid="{00000000-0005-0000-0000-00000D410000}"/>
    <cellStyle name="Normal 53 2 3 2 2 3 3" xfId="11633" xr:uid="{00000000-0005-0000-0000-0000712D0000}"/>
    <cellStyle name="Normal 53 2 3 2 2 3 3 3" xfId="26734" xr:uid="{00000000-0005-0000-0000-00006E680000}"/>
    <cellStyle name="Normal 53 2 3 2 2 3 5" xfId="21721" xr:uid="{00000000-0005-0000-0000-0000D9540000}"/>
    <cellStyle name="Normal 53 2 3 2 2 4" xfId="13311" xr:uid="{00000000-0005-0000-0000-0000FF330000}"/>
    <cellStyle name="Normal 53 2 3 2 2 4 3" xfId="28409" xr:uid="{00000000-0005-0000-0000-0000F96E0000}"/>
    <cellStyle name="Normal 53 2 3 2 2 5" xfId="8290" xr:uid="{00000000-0005-0000-0000-000062200000}"/>
    <cellStyle name="Normal 53 2 3 2 2 5 3" xfId="23392" xr:uid="{00000000-0005-0000-0000-0000605B0000}"/>
    <cellStyle name="Normal 53 2 3 2 2 7" xfId="18379" xr:uid="{00000000-0005-0000-0000-0000CB470000}"/>
    <cellStyle name="Normal 53 2 3 2 3" xfId="4072" xr:uid="{00000000-0005-0000-0000-0000E80F0000}"/>
    <cellStyle name="Normal 53 2 3 2 3 2" xfId="14146" xr:uid="{00000000-0005-0000-0000-000042370000}"/>
    <cellStyle name="Normal 53 2 3 2 3 2 3" xfId="29244" xr:uid="{00000000-0005-0000-0000-00003C720000}"/>
    <cellStyle name="Normal 53 2 3 2 3 3" xfId="9126" xr:uid="{00000000-0005-0000-0000-0000A6230000}"/>
    <cellStyle name="Normal 53 2 3 2 3 3 3" xfId="24227" xr:uid="{00000000-0005-0000-0000-0000A35E0000}"/>
    <cellStyle name="Normal 53 2 3 2 3 5" xfId="19214" xr:uid="{00000000-0005-0000-0000-00000E4B0000}"/>
    <cellStyle name="Normal 53 2 3 2 4" xfId="5765" xr:uid="{00000000-0005-0000-0000-000085160000}"/>
    <cellStyle name="Normal 53 2 3 2 4 2" xfId="15817" xr:uid="{00000000-0005-0000-0000-0000C93D0000}"/>
    <cellStyle name="Normal 53 2 3 2 4 2 3" xfId="30915" xr:uid="{00000000-0005-0000-0000-0000C3780000}"/>
    <cellStyle name="Normal 53 2 3 2 4 3" xfId="10797" xr:uid="{00000000-0005-0000-0000-00002D2A0000}"/>
    <cellStyle name="Normal 53 2 3 2 4 3 3" xfId="25898" xr:uid="{00000000-0005-0000-0000-00002A650000}"/>
    <cellStyle name="Normal 53 2 3 2 4 5" xfId="20885" xr:uid="{00000000-0005-0000-0000-000095510000}"/>
    <cellStyle name="Normal 53 2 3 2 5" xfId="12475" xr:uid="{00000000-0005-0000-0000-0000BB300000}"/>
    <cellStyle name="Normal 53 2 3 2 5 3" xfId="27573" xr:uid="{00000000-0005-0000-0000-0000B56B0000}"/>
    <cellStyle name="Normal 53 2 3 2 6" xfId="7454" xr:uid="{00000000-0005-0000-0000-00001E1D0000}"/>
    <cellStyle name="Normal 53 2 3 2 6 3" xfId="22556" xr:uid="{00000000-0005-0000-0000-00001C580000}"/>
    <cellStyle name="Normal 53 2 3 2 8" xfId="17543" xr:uid="{00000000-0005-0000-0000-000087440000}"/>
    <cellStyle name="Normal 53 2 3 3" xfId="2801" xr:uid="{00000000-0005-0000-0000-0000F10A0000}"/>
    <cellStyle name="Normal 53 2 3 3 2" xfId="4491" xr:uid="{00000000-0005-0000-0000-00008B110000}"/>
    <cellStyle name="Normal 53 2 3 3 2 2" xfId="14564" xr:uid="{00000000-0005-0000-0000-0000E4380000}"/>
    <cellStyle name="Normal 53 2 3 3 2 2 3" xfId="29662" xr:uid="{00000000-0005-0000-0000-0000DE730000}"/>
    <cellStyle name="Normal 53 2 3 3 2 3" xfId="9544" xr:uid="{00000000-0005-0000-0000-000048250000}"/>
    <cellStyle name="Normal 53 2 3 3 2 3 3" xfId="24645" xr:uid="{00000000-0005-0000-0000-000045600000}"/>
    <cellStyle name="Normal 53 2 3 3 2 5" xfId="19632" xr:uid="{00000000-0005-0000-0000-0000B04C0000}"/>
    <cellStyle name="Normal 53 2 3 3 3" xfId="6183" xr:uid="{00000000-0005-0000-0000-000027180000}"/>
    <cellStyle name="Normal 53 2 3 3 3 2" xfId="16235" xr:uid="{00000000-0005-0000-0000-00006B3F0000}"/>
    <cellStyle name="Normal 53 2 3 3 3 3" xfId="11215" xr:uid="{00000000-0005-0000-0000-0000CF2B0000}"/>
    <cellStyle name="Normal 53 2 3 3 3 3 3" xfId="26316" xr:uid="{00000000-0005-0000-0000-0000CC660000}"/>
    <cellStyle name="Normal 53 2 3 3 3 5" xfId="21303" xr:uid="{00000000-0005-0000-0000-000037530000}"/>
    <cellStyle name="Normal 53 2 3 3 4" xfId="12893" xr:uid="{00000000-0005-0000-0000-00005D320000}"/>
    <cellStyle name="Normal 53 2 3 3 4 3" xfId="27991" xr:uid="{00000000-0005-0000-0000-0000576D0000}"/>
    <cellStyle name="Normal 53 2 3 3 5" xfId="7872" xr:uid="{00000000-0005-0000-0000-0000C01E0000}"/>
    <cellStyle name="Normal 53 2 3 3 5 3" xfId="22974" xr:uid="{00000000-0005-0000-0000-0000BE590000}"/>
    <cellStyle name="Normal 53 2 3 3 7" xfId="17961" xr:uid="{00000000-0005-0000-0000-000029460000}"/>
    <cellStyle name="Normal 53 2 3 4" xfId="3654" xr:uid="{00000000-0005-0000-0000-0000460E0000}"/>
    <cellStyle name="Normal 53 2 3 4 2" xfId="13728" xr:uid="{00000000-0005-0000-0000-0000A0350000}"/>
    <cellStyle name="Normal 53 2 3 4 2 3" xfId="28826" xr:uid="{00000000-0005-0000-0000-00009A700000}"/>
    <cellStyle name="Normal 53 2 3 4 3" xfId="8708" xr:uid="{00000000-0005-0000-0000-000004220000}"/>
    <cellStyle name="Normal 53 2 3 4 3 3" xfId="23809" xr:uid="{00000000-0005-0000-0000-0000015D0000}"/>
    <cellStyle name="Normal 53 2 3 4 5" xfId="18796" xr:uid="{00000000-0005-0000-0000-00006C490000}"/>
    <cellStyle name="Normal 53 2 3 5" xfId="5347" xr:uid="{00000000-0005-0000-0000-0000E3140000}"/>
    <cellStyle name="Normal 53 2 3 5 2" xfId="15399" xr:uid="{00000000-0005-0000-0000-0000273C0000}"/>
    <cellStyle name="Normal 53 2 3 5 2 3" xfId="30497" xr:uid="{00000000-0005-0000-0000-000021770000}"/>
    <cellStyle name="Normal 53 2 3 5 3" xfId="10379" xr:uid="{00000000-0005-0000-0000-00008B280000}"/>
    <cellStyle name="Normal 53 2 3 5 3 3" xfId="25480" xr:uid="{00000000-0005-0000-0000-000088630000}"/>
    <cellStyle name="Normal 53 2 3 5 5" xfId="20467" xr:uid="{00000000-0005-0000-0000-0000F34F0000}"/>
    <cellStyle name="Normal 53 2 3 6" xfId="12057" xr:uid="{00000000-0005-0000-0000-0000192F0000}"/>
    <cellStyle name="Normal 53 2 3 6 3" xfId="27155" xr:uid="{00000000-0005-0000-0000-0000136A0000}"/>
    <cellStyle name="Normal 53 2 3 7" xfId="7036" xr:uid="{00000000-0005-0000-0000-00007C1B0000}"/>
    <cellStyle name="Normal 53 2 3 7 3" xfId="22138" xr:uid="{00000000-0005-0000-0000-00007A560000}"/>
    <cellStyle name="Normal 53 2 3 9" xfId="17125" xr:uid="{00000000-0005-0000-0000-0000E5420000}"/>
    <cellStyle name="Normal 53 2 4" xfId="2172" xr:uid="{00000000-0005-0000-0000-00007C080000}"/>
    <cellStyle name="Normal 53 2 4 2" xfId="3011" xr:uid="{00000000-0005-0000-0000-0000C30B0000}"/>
    <cellStyle name="Normal 53 2 4 2 2" xfId="4701" xr:uid="{00000000-0005-0000-0000-00005D120000}"/>
    <cellStyle name="Normal 53 2 4 2 2 2" xfId="14774" xr:uid="{00000000-0005-0000-0000-0000B6390000}"/>
    <cellStyle name="Normal 53 2 4 2 2 2 3" xfId="29872" xr:uid="{00000000-0005-0000-0000-0000B0740000}"/>
    <cellStyle name="Normal 53 2 4 2 2 3" xfId="9754" xr:uid="{00000000-0005-0000-0000-00001A260000}"/>
    <cellStyle name="Normal 53 2 4 2 2 3 3" xfId="24855" xr:uid="{00000000-0005-0000-0000-000017610000}"/>
    <cellStyle name="Normal 53 2 4 2 2 5" xfId="19842" xr:uid="{00000000-0005-0000-0000-0000824D0000}"/>
    <cellStyle name="Normal 53 2 4 2 3" xfId="6393" xr:uid="{00000000-0005-0000-0000-0000F9180000}"/>
    <cellStyle name="Normal 53 2 4 2 3 2" xfId="16445" xr:uid="{00000000-0005-0000-0000-00003D400000}"/>
    <cellStyle name="Normal 53 2 4 2 3 3" xfId="11425" xr:uid="{00000000-0005-0000-0000-0000A12C0000}"/>
    <cellStyle name="Normal 53 2 4 2 3 3 3" xfId="26526" xr:uid="{00000000-0005-0000-0000-00009E670000}"/>
    <cellStyle name="Normal 53 2 4 2 3 5" xfId="21513" xr:uid="{00000000-0005-0000-0000-000009540000}"/>
    <cellStyle name="Normal 53 2 4 2 4" xfId="13103" xr:uid="{00000000-0005-0000-0000-00002F330000}"/>
    <cellStyle name="Normal 53 2 4 2 4 3" xfId="28201" xr:uid="{00000000-0005-0000-0000-0000296E0000}"/>
    <cellStyle name="Normal 53 2 4 2 5" xfId="8082" xr:uid="{00000000-0005-0000-0000-0000921F0000}"/>
    <cellStyle name="Normal 53 2 4 2 5 3" xfId="23184" xr:uid="{00000000-0005-0000-0000-0000905A0000}"/>
    <cellStyle name="Normal 53 2 4 2 7" xfId="18171" xr:uid="{00000000-0005-0000-0000-0000FB460000}"/>
    <cellStyle name="Normal 53 2 4 3" xfId="3864" xr:uid="{00000000-0005-0000-0000-0000180F0000}"/>
    <cellStyle name="Normal 53 2 4 3 2" xfId="13938" xr:uid="{00000000-0005-0000-0000-000072360000}"/>
    <cellStyle name="Normal 53 2 4 3 2 3" xfId="29036" xr:uid="{00000000-0005-0000-0000-00006C710000}"/>
    <cellStyle name="Normal 53 2 4 3 3" xfId="8918" xr:uid="{00000000-0005-0000-0000-0000D6220000}"/>
    <cellStyle name="Normal 53 2 4 3 3 3" xfId="24019" xr:uid="{00000000-0005-0000-0000-0000D35D0000}"/>
    <cellStyle name="Normal 53 2 4 3 5" xfId="19006" xr:uid="{00000000-0005-0000-0000-00003E4A0000}"/>
    <cellStyle name="Normal 53 2 4 4" xfId="5557" xr:uid="{00000000-0005-0000-0000-0000B5150000}"/>
    <cellStyle name="Normal 53 2 4 4 2" xfId="15609" xr:uid="{00000000-0005-0000-0000-0000F93C0000}"/>
    <cellStyle name="Normal 53 2 4 4 2 3" xfId="30707" xr:uid="{00000000-0005-0000-0000-0000F3770000}"/>
    <cellStyle name="Normal 53 2 4 4 3" xfId="10589" xr:uid="{00000000-0005-0000-0000-00005D290000}"/>
    <cellStyle name="Normal 53 2 4 4 3 3" xfId="25690" xr:uid="{00000000-0005-0000-0000-00005A640000}"/>
    <cellStyle name="Normal 53 2 4 4 5" xfId="20677" xr:uid="{00000000-0005-0000-0000-0000C5500000}"/>
    <cellStyle name="Normal 53 2 4 5" xfId="12267" xr:uid="{00000000-0005-0000-0000-0000EB2F0000}"/>
    <cellStyle name="Normal 53 2 4 5 3" xfId="27365" xr:uid="{00000000-0005-0000-0000-0000E56A0000}"/>
    <cellStyle name="Normal 53 2 4 6" xfId="7246" xr:uid="{00000000-0005-0000-0000-00004E1C0000}"/>
    <cellStyle name="Normal 53 2 4 6 3" xfId="22348" xr:uid="{00000000-0005-0000-0000-00004C570000}"/>
    <cellStyle name="Normal 53 2 4 8" xfId="17335" xr:uid="{00000000-0005-0000-0000-0000B7430000}"/>
    <cellStyle name="Normal 53 2 5" xfId="2593" xr:uid="{00000000-0005-0000-0000-0000210A0000}"/>
    <cellStyle name="Normal 53 2 5 2" xfId="4283" xr:uid="{00000000-0005-0000-0000-0000BB100000}"/>
    <cellStyle name="Normal 53 2 5 2 2" xfId="14356" xr:uid="{00000000-0005-0000-0000-000014380000}"/>
    <cellStyle name="Normal 53 2 5 2 2 3" xfId="29454" xr:uid="{00000000-0005-0000-0000-00000E730000}"/>
    <cellStyle name="Normal 53 2 5 2 3" xfId="9336" xr:uid="{00000000-0005-0000-0000-000078240000}"/>
    <cellStyle name="Normal 53 2 5 2 3 3" xfId="24437" xr:uid="{00000000-0005-0000-0000-0000755F0000}"/>
    <cellStyle name="Normal 53 2 5 2 5" xfId="19424" xr:uid="{00000000-0005-0000-0000-0000E04B0000}"/>
    <cellStyle name="Normal 53 2 5 3" xfId="5975" xr:uid="{00000000-0005-0000-0000-000057170000}"/>
    <cellStyle name="Normal 53 2 5 3 2" xfId="16027" xr:uid="{00000000-0005-0000-0000-00009B3E0000}"/>
    <cellStyle name="Normal 53 2 5 3 3" xfId="11007" xr:uid="{00000000-0005-0000-0000-0000FF2A0000}"/>
    <cellStyle name="Normal 53 2 5 3 3 3" xfId="26108" xr:uid="{00000000-0005-0000-0000-0000FC650000}"/>
    <cellStyle name="Normal 53 2 5 3 5" xfId="21095" xr:uid="{00000000-0005-0000-0000-000067520000}"/>
    <cellStyle name="Normal 53 2 5 4" xfId="12685" xr:uid="{00000000-0005-0000-0000-00008D310000}"/>
    <cellStyle name="Normal 53 2 5 4 3" xfId="27783" xr:uid="{00000000-0005-0000-0000-0000876C0000}"/>
    <cellStyle name="Normal 53 2 5 5" xfId="7664" xr:uid="{00000000-0005-0000-0000-0000F01D0000}"/>
    <cellStyle name="Normal 53 2 5 5 3" xfId="22766" xr:uid="{00000000-0005-0000-0000-0000EE580000}"/>
    <cellStyle name="Normal 53 2 5 7" xfId="17753" xr:uid="{00000000-0005-0000-0000-000059450000}"/>
    <cellStyle name="Normal 53 2 6" xfId="3446" xr:uid="{00000000-0005-0000-0000-0000760D0000}"/>
    <cellStyle name="Normal 53 2 6 2" xfId="13520" xr:uid="{00000000-0005-0000-0000-0000D0340000}"/>
    <cellStyle name="Normal 53 2 6 2 3" xfId="28618" xr:uid="{00000000-0005-0000-0000-0000CA6F0000}"/>
    <cellStyle name="Normal 53 2 6 3" xfId="8500" xr:uid="{00000000-0005-0000-0000-000034210000}"/>
    <cellStyle name="Normal 53 2 6 3 3" xfId="23601" xr:uid="{00000000-0005-0000-0000-0000315C0000}"/>
    <cellStyle name="Normal 53 2 6 5" xfId="18588" xr:uid="{00000000-0005-0000-0000-00009C480000}"/>
    <cellStyle name="Normal 53 2 7" xfId="5139" xr:uid="{00000000-0005-0000-0000-000013140000}"/>
    <cellStyle name="Normal 53 2 7 2" xfId="15191" xr:uid="{00000000-0005-0000-0000-0000573B0000}"/>
    <cellStyle name="Normal 53 2 7 2 3" xfId="30289" xr:uid="{00000000-0005-0000-0000-000051760000}"/>
    <cellStyle name="Normal 53 2 7 3" xfId="10171" xr:uid="{00000000-0005-0000-0000-0000BB270000}"/>
    <cellStyle name="Normal 53 2 7 3 3" xfId="25272" xr:uid="{00000000-0005-0000-0000-0000B8620000}"/>
    <cellStyle name="Normal 53 2 7 5" xfId="20259" xr:uid="{00000000-0005-0000-0000-0000234F0000}"/>
    <cellStyle name="Normal 53 2 8" xfId="11849" xr:uid="{00000000-0005-0000-0000-0000492E0000}"/>
    <cellStyle name="Normal 53 2 8 3" xfId="26947" xr:uid="{00000000-0005-0000-0000-000043690000}"/>
    <cellStyle name="Normal 53 2 9" xfId="6828" xr:uid="{00000000-0005-0000-0000-0000AC1A0000}"/>
    <cellStyle name="Normal 53 2 9 3" xfId="21930" xr:uid="{00000000-0005-0000-0000-0000AA550000}"/>
    <cellStyle name="Normal 53 3" xfId="1792" xr:uid="{00000000-0005-0000-0000-000000070000}"/>
    <cellStyle name="Normal 53 3 10" xfId="16969" xr:uid="{00000000-0005-0000-0000-000049420000}"/>
    <cellStyle name="Normal 53 3 2" xfId="2011" xr:uid="{00000000-0005-0000-0000-0000DB070000}"/>
    <cellStyle name="Normal 53 3 2 2" xfId="2432" xr:uid="{00000000-0005-0000-0000-000080090000}"/>
    <cellStyle name="Normal 53 3 2 2 2" xfId="3271" xr:uid="{00000000-0005-0000-0000-0000C70C0000}"/>
    <cellStyle name="Normal 53 3 2 2 2 2" xfId="4961" xr:uid="{00000000-0005-0000-0000-000061130000}"/>
    <cellStyle name="Normal 53 3 2 2 2 2 2" xfId="15034" xr:uid="{00000000-0005-0000-0000-0000BA3A0000}"/>
    <cellStyle name="Normal 53 3 2 2 2 2 2 3" xfId="30132" xr:uid="{00000000-0005-0000-0000-0000B4750000}"/>
    <cellStyle name="Normal 53 3 2 2 2 2 3" xfId="10014" xr:uid="{00000000-0005-0000-0000-00001E270000}"/>
    <cellStyle name="Normal 53 3 2 2 2 2 3 3" xfId="25115" xr:uid="{00000000-0005-0000-0000-00001B620000}"/>
    <cellStyle name="Normal 53 3 2 2 2 2 5" xfId="20102" xr:uid="{00000000-0005-0000-0000-0000864E0000}"/>
    <cellStyle name="Normal 53 3 2 2 2 3" xfId="6653" xr:uid="{00000000-0005-0000-0000-0000FD190000}"/>
    <cellStyle name="Normal 53 3 2 2 2 3 2" xfId="16705" xr:uid="{00000000-0005-0000-0000-000041410000}"/>
    <cellStyle name="Normal 53 3 2 2 2 3 3" xfId="11685" xr:uid="{00000000-0005-0000-0000-0000A52D0000}"/>
    <cellStyle name="Normal 53 3 2 2 2 3 3 3" xfId="26786" xr:uid="{00000000-0005-0000-0000-0000A2680000}"/>
    <cellStyle name="Normal 53 3 2 2 2 3 5" xfId="21773" xr:uid="{00000000-0005-0000-0000-00000D550000}"/>
    <cellStyle name="Normal 53 3 2 2 2 4" xfId="13363" xr:uid="{00000000-0005-0000-0000-000033340000}"/>
    <cellStyle name="Normal 53 3 2 2 2 4 3" xfId="28461" xr:uid="{00000000-0005-0000-0000-00002D6F0000}"/>
    <cellStyle name="Normal 53 3 2 2 2 5" xfId="8342" xr:uid="{00000000-0005-0000-0000-000096200000}"/>
    <cellStyle name="Normal 53 3 2 2 2 5 3" xfId="23444" xr:uid="{00000000-0005-0000-0000-0000945B0000}"/>
    <cellStyle name="Normal 53 3 2 2 2 7" xfId="18431" xr:uid="{00000000-0005-0000-0000-0000FF470000}"/>
    <cellStyle name="Normal 53 3 2 2 3" xfId="4124" xr:uid="{00000000-0005-0000-0000-00001C100000}"/>
    <cellStyle name="Normal 53 3 2 2 3 2" xfId="14198" xr:uid="{00000000-0005-0000-0000-000076370000}"/>
    <cellStyle name="Normal 53 3 2 2 3 2 3" xfId="29296" xr:uid="{00000000-0005-0000-0000-000070720000}"/>
    <cellStyle name="Normal 53 3 2 2 3 3" xfId="9178" xr:uid="{00000000-0005-0000-0000-0000DA230000}"/>
    <cellStyle name="Normal 53 3 2 2 3 3 3" xfId="24279" xr:uid="{00000000-0005-0000-0000-0000D75E0000}"/>
    <cellStyle name="Normal 53 3 2 2 3 5" xfId="19266" xr:uid="{00000000-0005-0000-0000-0000424B0000}"/>
    <cellStyle name="Normal 53 3 2 2 4" xfId="5817" xr:uid="{00000000-0005-0000-0000-0000B9160000}"/>
    <cellStyle name="Normal 53 3 2 2 4 2" xfId="15869" xr:uid="{00000000-0005-0000-0000-0000FD3D0000}"/>
    <cellStyle name="Normal 53 3 2 2 4 3" xfId="10849" xr:uid="{00000000-0005-0000-0000-0000612A0000}"/>
    <cellStyle name="Normal 53 3 2 2 4 3 3" xfId="25950" xr:uid="{00000000-0005-0000-0000-00005E650000}"/>
    <cellStyle name="Normal 53 3 2 2 4 5" xfId="20937" xr:uid="{00000000-0005-0000-0000-0000C9510000}"/>
    <cellStyle name="Normal 53 3 2 2 5" xfId="12527" xr:uid="{00000000-0005-0000-0000-0000EF300000}"/>
    <cellStyle name="Normal 53 3 2 2 5 3" xfId="27625" xr:uid="{00000000-0005-0000-0000-0000E96B0000}"/>
    <cellStyle name="Normal 53 3 2 2 6" xfId="7506" xr:uid="{00000000-0005-0000-0000-0000521D0000}"/>
    <cellStyle name="Normal 53 3 2 2 6 3" xfId="22608" xr:uid="{00000000-0005-0000-0000-000050580000}"/>
    <cellStyle name="Normal 53 3 2 2 8" xfId="17595" xr:uid="{00000000-0005-0000-0000-0000BB440000}"/>
    <cellStyle name="Normal 53 3 2 3" xfId="2853" xr:uid="{00000000-0005-0000-0000-0000250B0000}"/>
    <cellStyle name="Normal 53 3 2 3 2" xfId="4543" xr:uid="{00000000-0005-0000-0000-0000BF110000}"/>
    <cellStyle name="Normal 53 3 2 3 2 2" xfId="14616" xr:uid="{00000000-0005-0000-0000-000018390000}"/>
    <cellStyle name="Normal 53 3 2 3 2 2 3" xfId="29714" xr:uid="{00000000-0005-0000-0000-000012740000}"/>
    <cellStyle name="Normal 53 3 2 3 2 3" xfId="9596" xr:uid="{00000000-0005-0000-0000-00007C250000}"/>
    <cellStyle name="Normal 53 3 2 3 2 3 3" xfId="24697" xr:uid="{00000000-0005-0000-0000-000079600000}"/>
    <cellStyle name="Normal 53 3 2 3 2 5" xfId="19684" xr:uid="{00000000-0005-0000-0000-0000E44C0000}"/>
    <cellStyle name="Normal 53 3 2 3 3" xfId="6235" xr:uid="{00000000-0005-0000-0000-00005B180000}"/>
    <cellStyle name="Normal 53 3 2 3 3 2" xfId="16287" xr:uid="{00000000-0005-0000-0000-00009F3F0000}"/>
    <cellStyle name="Normal 53 3 2 3 3 3" xfId="11267" xr:uid="{00000000-0005-0000-0000-0000032C0000}"/>
    <cellStyle name="Normal 53 3 2 3 3 3 3" xfId="26368" xr:uid="{00000000-0005-0000-0000-000000670000}"/>
    <cellStyle name="Normal 53 3 2 3 3 5" xfId="21355" xr:uid="{00000000-0005-0000-0000-00006B530000}"/>
    <cellStyle name="Normal 53 3 2 3 4" xfId="12945" xr:uid="{00000000-0005-0000-0000-000091320000}"/>
    <cellStyle name="Normal 53 3 2 3 4 3" xfId="28043" xr:uid="{00000000-0005-0000-0000-00008B6D0000}"/>
    <cellStyle name="Normal 53 3 2 3 5" xfId="7924" xr:uid="{00000000-0005-0000-0000-0000F41E0000}"/>
    <cellStyle name="Normal 53 3 2 3 5 3" xfId="23026" xr:uid="{00000000-0005-0000-0000-0000F2590000}"/>
    <cellStyle name="Normal 53 3 2 3 7" xfId="18013" xr:uid="{00000000-0005-0000-0000-00005D460000}"/>
    <cellStyle name="Normal 53 3 2 4" xfId="3706" xr:uid="{00000000-0005-0000-0000-00007A0E0000}"/>
    <cellStyle name="Normal 53 3 2 4 2" xfId="13780" xr:uid="{00000000-0005-0000-0000-0000D4350000}"/>
    <cellStyle name="Normal 53 3 2 4 2 3" xfId="28878" xr:uid="{00000000-0005-0000-0000-0000CE700000}"/>
    <cellStyle name="Normal 53 3 2 4 3" xfId="8760" xr:uid="{00000000-0005-0000-0000-000038220000}"/>
    <cellStyle name="Normal 53 3 2 4 3 3" xfId="23861" xr:uid="{00000000-0005-0000-0000-0000355D0000}"/>
    <cellStyle name="Normal 53 3 2 4 5" xfId="18848" xr:uid="{00000000-0005-0000-0000-0000A0490000}"/>
    <cellStyle name="Normal 53 3 2 5" xfId="5399" xr:uid="{00000000-0005-0000-0000-000017150000}"/>
    <cellStyle name="Normal 53 3 2 5 2" xfId="15451" xr:uid="{00000000-0005-0000-0000-00005B3C0000}"/>
    <cellStyle name="Normal 53 3 2 5 2 3" xfId="30549" xr:uid="{00000000-0005-0000-0000-000055770000}"/>
    <cellStyle name="Normal 53 3 2 5 3" xfId="10431" xr:uid="{00000000-0005-0000-0000-0000BF280000}"/>
    <cellStyle name="Normal 53 3 2 5 3 3" xfId="25532" xr:uid="{00000000-0005-0000-0000-0000BC630000}"/>
    <cellStyle name="Normal 53 3 2 5 5" xfId="20519" xr:uid="{00000000-0005-0000-0000-000027500000}"/>
    <cellStyle name="Normal 53 3 2 6" xfId="12109" xr:uid="{00000000-0005-0000-0000-00004D2F0000}"/>
    <cellStyle name="Normal 53 3 2 6 3" xfId="27207" xr:uid="{00000000-0005-0000-0000-0000476A0000}"/>
    <cellStyle name="Normal 53 3 2 7" xfId="7088" xr:uid="{00000000-0005-0000-0000-0000B01B0000}"/>
    <cellStyle name="Normal 53 3 2 7 3" xfId="22190" xr:uid="{00000000-0005-0000-0000-0000AE560000}"/>
    <cellStyle name="Normal 53 3 2 9" xfId="17177" xr:uid="{00000000-0005-0000-0000-000019430000}"/>
    <cellStyle name="Normal 53 3 3" xfId="2224" xr:uid="{00000000-0005-0000-0000-0000B0080000}"/>
    <cellStyle name="Normal 53 3 3 2" xfId="3063" xr:uid="{00000000-0005-0000-0000-0000F70B0000}"/>
    <cellStyle name="Normal 53 3 3 2 2" xfId="4753" xr:uid="{00000000-0005-0000-0000-000091120000}"/>
    <cellStyle name="Normal 53 3 3 2 2 2" xfId="14826" xr:uid="{00000000-0005-0000-0000-0000EA390000}"/>
    <cellStyle name="Normal 53 3 3 2 2 2 3" xfId="29924" xr:uid="{00000000-0005-0000-0000-0000E4740000}"/>
    <cellStyle name="Normal 53 3 3 2 2 3" xfId="9806" xr:uid="{00000000-0005-0000-0000-00004E260000}"/>
    <cellStyle name="Normal 53 3 3 2 2 3 3" xfId="24907" xr:uid="{00000000-0005-0000-0000-00004B610000}"/>
    <cellStyle name="Normal 53 3 3 2 2 5" xfId="19894" xr:uid="{00000000-0005-0000-0000-0000B64D0000}"/>
    <cellStyle name="Normal 53 3 3 2 3" xfId="6445" xr:uid="{00000000-0005-0000-0000-00002D190000}"/>
    <cellStyle name="Normal 53 3 3 2 3 2" xfId="16497" xr:uid="{00000000-0005-0000-0000-000071400000}"/>
    <cellStyle name="Normal 53 3 3 2 3 3" xfId="11477" xr:uid="{00000000-0005-0000-0000-0000D52C0000}"/>
    <cellStyle name="Normal 53 3 3 2 3 3 3" xfId="26578" xr:uid="{00000000-0005-0000-0000-0000D2670000}"/>
    <cellStyle name="Normal 53 3 3 2 3 5" xfId="21565" xr:uid="{00000000-0005-0000-0000-00003D540000}"/>
    <cellStyle name="Normal 53 3 3 2 4" xfId="13155" xr:uid="{00000000-0005-0000-0000-000063330000}"/>
    <cellStyle name="Normal 53 3 3 2 4 3" xfId="28253" xr:uid="{00000000-0005-0000-0000-00005D6E0000}"/>
    <cellStyle name="Normal 53 3 3 2 5" xfId="8134" xr:uid="{00000000-0005-0000-0000-0000C61F0000}"/>
    <cellStyle name="Normal 53 3 3 2 5 3" xfId="23236" xr:uid="{00000000-0005-0000-0000-0000C45A0000}"/>
    <cellStyle name="Normal 53 3 3 2 7" xfId="18223" xr:uid="{00000000-0005-0000-0000-00002F470000}"/>
    <cellStyle name="Normal 53 3 3 3" xfId="3916" xr:uid="{00000000-0005-0000-0000-00004C0F0000}"/>
    <cellStyle name="Normal 53 3 3 3 2" xfId="13990" xr:uid="{00000000-0005-0000-0000-0000A6360000}"/>
    <cellStyle name="Normal 53 3 3 3 2 3" xfId="29088" xr:uid="{00000000-0005-0000-0000-0000A0710000}"/>
    <cellStyle name="Normal 53 3 3 3 3" xfId="8970" xr:uid="{00000000-0005-0000-0000-00000A230000}"/>
    <cellStyle name="Normal 53 3 3 3 3 3" xfId="24071" xr:uid="{00000000-0005-0000-0000-0000075E0000}"/>
    <cellStyle name="Normal 53 3 3 3 5" xfId="19058" xr:uid="{00000000-0005-0000-0000-0000724A0000}"/>
    <cellStyle name="Normal 53 3 3 4" xfId="5609" xr:uid="{00000000-0005-0000-0000-0000E9150000}"/>
    <cellStyle name="Normal 53 3 3 4 2" xfId="15661" xr:uid="{00000000-0005-0000-0000-00002D3D0000}"/>
    <cellStyle name="Normal 53 3 3 4 2 3" xfId="30759" xr:uid="{00000000-0005-0000-0000-000027780000}"/>
    <cellStyle name="Normal 53 3 3 4 3" xfId="10641" xr:uid="{00000000-0005-0000-0000-000091290000}"/>
    <cellStyle name="Normal 53 3 3 4 3 3" xfId="25742" xr:uid="{00000000-0005-0000-0000-00008E640000}"/>
    <cellStyle name="Normal 53 3 3 4 5" xfId="20729" xr:uid="{00000000-0005-0000-0000-0000F9500000}"/>
    <cellStyle name="Normal 53 3 3 5" xfId="12319" xr:uid="{00000000-0005-0000-0000-00001F300000}"/>
    <cellStyle name="Normal 53 3 3 5 3" xfId="27417" xr:uid="{00000000-0005-0000-0000-0000196B0000}"/>
    <cellStyle name="Normal 53 3 3 6" xfId="7298" xr:uid="{00000000-0005-0000-0000-0000821C0000}"/>
    <cellStyle name="Normal 53 3 3 6 3" xfId="22400" xr:uid="{00000000-0005-0000-0000-000080570000}"/>
    <cellStyle name="Normal 53 3 3 8" xfId="17387" xr:uid="{00000000-0005-0000-0000-0000EB430000}"/>
    <cellStyle name="Normal 53 3 4" xfId="2645" xr:uid="{00000000-0005-0000-0000-0000550A0000}"/>
    <cellStyle name="Normal 53 3 4 2" xfId="4335" xr:uid="{00000000-0005-0000-0000-0000EF100000}"/>
    <cellStyle name="Normal 53 3 4 2 2" xfId="14408" xr:uid="{00000000-0005-0000-0000-000048380000}"/>
    <cellStyle name="Normal 53 3 4 2 2 3" xfId="29506" xr:uid="{00000000-0005-0000-0000-000042730000}"/>
    <cellStyle name="Normal 53 3 4 2 3" xfId="9388" xr:uid="{00000000-0005-0000-0000-0000AC240000}"/>
    <cellStyle name="Normal 53 3 4 2 3 3" xfId="24489" xr:uid="{00000000-0005-0000-0000-0000A95F0000}"/>
    <cellStyle name="Normal 53 3 4 2 5" xfId="19476" xr:uid="{00000000-0005-0000-0000-0000144C0000}"/>
    <cellStyle name="Normal 53 3 4 3" xfId="6027" xr:uid="{00000000-0005-0000-0000-00008B170000}"/>
    <cellStyle name="Normal 53 3 4 3 2" xfId="16079" xr:uid="{00000000-0005-0000-0000-0000CF3E0000}"/>
    <cellStyle name="Normal 53 3 4 3 3" xfId="11059" xr:uid="{00000000-0005-0000-0000-0000332B0000}"/>
    <cellStyle name="Normal 53 3 4 3 3 3" xfId="26160" xr:uid="{00000000-0005-0000-0000-000030660000}"/>
    <cellStyle name="Normal 53 3 4 3 5" xfId="21147" xr:uid="{00000000-0005-0000-0000-00009B520000}"/>
    <cellStyle name="Normal 53 3 4 4" xfId="12737" xr:uid="{00000000-0005-0000-0000-0000C1310000}"/>
    <cellStyle name="Normal 53 3 4 4 3" xfId="27835" xr:uid="{00000000-0005-0000-0000-0000BB6C0000}"/>
    <cellStyle name="Normal 53 3 4 5" xfId="7716" xr:uid="{00000000-0005-0000-0000-0000241E0000}"/>
    <cellStyle name="Normal 53 3 4 5 3" xfId="22818" xr:uid="{00000000-0005-0000-0000-000022590000}"/>
    <cellStyle name="Normal 53 3 4 7" xfId="17805" xr:uid="{00000000-0005-0000-0000-00008D450000}"/>
    <cellStyle name="Normal 53 3 5" xfId="3498" xr:uid="{00000000-0005-0000-0000-0000AA0D0000}"/>
    <cellStyle name="Normal 53 3 5 2" xfId="13572" xr:uid="{00000000-0005-0000-0000-000004350000}"/>
    <cellStyle name="Normal 53 3 5 2 3" xfId="28670" xr:uid="{00000000-0005-0000-0000-0000FE6F0000}"/>
    <cellStyle name="Normal 53 3 5 3" xfId="8552" xr:uid="{00000000-0005-0000-0000-000068210000}"/>
    <cellStyle name="Normal 53 3 5 3 3" xfId="23653" xr:uid="{00000000-0005-0000-0000-0000655C0000}"/>
    <cellStyle name="Normal 53 3 5 5" xfId="18640" xr:uid="{00000000-0005-0000-0000-0000D0480000}"/>
    <cellStyle name="Normal 53 3 6" xfId="5191" xr:uid="{00000000-0005-0000-0000-000047140000}"/>
    <cellStyle name="Normal 53 3 6 2" xfId="15243" xr:uid="{00000000-0005-0000-0000-00008B3B0000}"/>
    <cellStyle name="Normal 53 3 6 2 3" xfId="30341" xr:uid="{00000000-0005-0000-0000-000085760000}"/>
    <cellStyle name="Normal 53 3 6 3" xfId="10223" xr:uid="{00000000-0005-0000-0000-0000EF270000}"/>
    <cellStyle name="Normal 53 3 6 3 3" xfId="25324" xr:uid="{00000000-0005-0000-0000-0000EC620000}"/>
    <cellStyle name="Normal 53 3 6 5" xfId="20311" xr:uid="{00000000-0005-0000-0000-0000574F0000}"/>
    <cellStyle name="Normal 53 3 7" xfId="11901" xr:uid="{00000000-0005-0000-0000-00007D2E0000}"/>
    <cellStyle name="Normal 53 3 7 3" xfId="26999" xr:uid="{00000000-0005-0000-0000-000077690000}"/>
    <cellStyle name="Normal 53 3 8" xfId="6880" xr:uid="{00000000-0005-0000-0000-0000E01A0000}"/>
    <cellStyle name="Normal 53 3 8 3" xfId="21982" xr:uid="{00000000-0005-0000-0000-0000DE550000}"/>
    <cellStyle name="Normal 53 4" xfId="1905" xr:uid="{00000000-0005-0000-0000-000071070000}"/>
    <cellStyle name="Normal 53 4 2" xfId="2328" xr:uid="{00000000-0005-0000-0000-000018090000}"/>
    <cellStyle name="Normal 53 4 2 2" xfId="3167" xr:uid="{00000000-0005-0000-0000-00005F0C0000}"/>
    <cellStyle name="Normal 53 4 2 2 2" xfId="4857" xr:uid="{00000000-0005-0000-0000-0000F9120000}"/>
    <cellStyle name="Normal 53 4 2 2 2 2" xfId="14930" xr:uid="{00000000-0005-0000-0000-0000523A0000}"/>
    <cellStyle name="Normal 53 4 2 2 2 2 3" xfId="30028" xr:uid="{00000000-0005-0000-0000-00004C750000}"/>
    <cellStyle name="Normal 53 4 2 2 2 3" xfId="9910" xr:uid="{00000000-0005-0000-0000-0000B6260000}"/>
    <cellStyle name="Normal 53 4 2 2 2 3 3" xfId="25011" xr:uid="{00000000-0005-0000-0000-0000B3610000}"/>
    <cellStyle name="Normal 53 4 2 2 2 5" xfId="19998" xr:uid="{00000000-0005-0000-0000-00001E4E0000}"/>
    <cellStyle name="Normal 53 4 2 2 3" xfId="6549" xr:uid="{00000000-0005-0000-0000-000095190000}"/>
    <cellStyle name="Normal 53 4 2 2 3 2" xfId="16601" xr:uid="{00000000-0005-0000-0000-0000D9400000}"/>
    <cellStyle name="Normal 53 4 2 2 3 3" xfId="11581" xr:uid="{00000000-0005-0000-0000-00003D2D0000}"/>
    <cellStyle name="Normal 53 4 2 2 3 3 3" xfId="26682" xr:uid="{00000000-0005-0000-0000-00003A680000}"/>
    <cellStyle name="Normal 53 4 2 2 3 5" xfId="21669" xr:uid="{00000000-0005-0000-0000-0000A5540000}"/>
    <cellStyle name="Normal 53 4 2 2 4" xfId="13259" xr:uid="{00000000-0005-0000-0000-0000CB330000}"/>
    <cellStyle name="Normal 53 4 2 2 4 3" xfId="28357" xr:uid="{00000000-0005-0000-0000-0000C56E0000}"/>
    <cellStyle name="Normal 53 4 2 2 5" xfId="8238" xr:uid="{00000000-0005-0000-0000-00002E200000}"/>
    <cellStyle name="Normal 53 4 2 2 5 3" xfId="23340" xr:uid="{00000000-0005-0000-0000-00002C5B0000}"/>
    <cellStyle name="Normal 53 4 2 2 7" xfId="18327" xr:uid="{00000000-0005-0000-0000-000097470000}"/>
    <cellStyle name="Normal 53 4 2 3" xfId="4020" xr:uid="{00000000-0005-0000-0000-0000B40F0000}"/>
    <cellStyle name="Normal 53 4 2 3 2" xfId="14094" xr:uid="{00000000-0005-0000-0000-00000E370000}"/>
    <cellStyle name="Normal 53 4 2 3 2 3" xfId="29192" xr:uid="{00000000-0005-0000-0000-000008720000}"/>
    <cellStyle name="Normal 53 4 2 3 3" xfId="9074" xr:uid="{00000000-0005-0000-0000-000072230000}"/>
    <cellStyle name="Normal 53 4 2 3 3 3" xfId="24175" xr:uid="{00000000-0005-0000-0000-00006F5E0000}"/>
    <cellStyle name="Normal 53 4 2 3 5" xfId="19162" xr:uid="{00000000-0005-0000-0000-0000DA4A0000}"/>
    <cellStyle name="Normal 53 4 2 4" xfId="5713" xr:uid="{00000000-0005-0000-0000-000051160000}"/>
    <cellStyle name="Normal 53 4 2 4 2" xfId="15765" xr:uid="{00000000-0005-0000-0000-0000953D0000}"/>
    <cellStyle name="Normal 53 4 2 4 2 3" xfId="30863" xr:uid="{00000000-0005-0000-0000-00008F780000}"/>
    <cellStyle name="Normal 53 4 2 4 3" xfId="10745" xr:uid="{00000000-0005-0000-0000-0000F9290000}"/>
    <cellStyle name="Normal 53 4 2 4 3 3" xfId="25846" xr:uid="{00000000-0005-0000-0000-0000F6640000}"/>
    <cellStyle name="Normal 53 4 2 4 5" xfId="20833" xr:uid="{00000000-0005-0000-0000-000061510000}"/>
    <cellStyle name="Normal 53 4 2 5" xfId="12423" xr:uid="{00000000-0005-0000-0000-000087300000}"/>
    <cellStyle name="Normal 53 4 2 5 3" xfId="27521" xr:uid="{00000000-0005-0000-0000-0000816B0000}"/>
    <cellStyle name="Normal 53 4 2 6" xfId="7402" xr:uid="{00000000-0005-0000-0000-0000EA1C0000}"/>
    <cellStyle name="Normal 53 4 2 6 3" xfId="22504" xr:uid="{00000000-0005-0000-0000-0000E8570000}"/>
    <cellStyle name="Normal 53 4 2 8" xfId="17491" xr:uid="{00000000-0005-0000-0000-000053440000}"/>
    <cellStyle name="Normal 53 4 3" xfId="2749" xr:uid="{00000000-0005-0000-0000-0000BD0A0000}"/>
    <cellStyle name="Normal 53 4 3 2" xfId="4439" xr:uid="{00000000-0005-0000-0000-000057110000}"/>
    <cellStyle name="Normal 53 4 3 2 2" xfId="14512" xr:uid="{00000000-0005-0000-0000-0000B0380000}"/>
    <cellStyle name="Normal 53 4 3 2 2 3" xfId="29610" xr:uid="{00000000-0005-0000-0000-0000AA730000}"/>
    <cellStyle name="Normal 53 4 3 2 3" xfId="9492" xr:uid="{00000000-0005-0000-0000-000014250000}"/>
    <cellStyle name="Normal 53 4 3 2 3 3" xfId="24593" xr:uid="{00000000-0005-0000-0000-000011600000}"/>
    <cellStyle name="Normal 53 4 3 2 5" xfId="19580" xr:uid="{00000000-0005-0000-0000-00007C4C0000}"/>
    <cellStyle name="Normal 53 4 3 3" xfId="6131" xr:uid="{00000000-0005-0000-0000-0000F3170000}"/>
    <cellStyle name="Normal 53 4 3 3 2" xfId="16183" xr:uid="{00000000-0005-0000-0000-0000373F0000}"/>
    <cellStyle name="Normal 53 4 3 3 3" xfId="11163" xr:uid="{00000000-0005-0000-0000-00009B2B0000}"/>
    <cellStyle name="Normal 53 4 3 3 3 3" xfId="26264" xr:uid="{00000000-0005-0000-0000-000098660000}"/>
    <cellStyle name="Normal 53 4 3 3 5" xfId="21251" xr:uid="{00000000-0005-0000-0000-000003530000}"/>
    <cellStyle name="Normal 53 4 3 4" xfId="12841" xr:uid="{00000000-0005-0000-0000-000029320000}"/>
    <cellStyle name="Normal 53 4 3 4 3" xfId="27939" xr:uid="{00000000-0005-0000-0000-0000236D0000}"/>
    <cellStyle name="Normal 53 4 3 5" xfId="7820" xr:uid="{00000000-0005-0000-0000-00008C1E0000}"/>
    <cellStyle name="Normal 53 4 3 5 3" xfId="22922" xr:uid="{00000000-0005-0000-0000-00008A590000}"/>
    <cellStyle name="Normal 53 4 3 7" xfId="17909" xr:uid="{00000000-0005-0000-0000-0000F5450000}"/>
    <cellStyle name="Normal 53 4 4" xfId="3602" xr:uid="{00000000-0005-0000-0000-0000120E0000}"/>
    <cellStyle name="Normal 53 4 4 2" xfId="13676" xr:uid="{00000000-0005-0000-0000-00006C350000}"/>
    <cellStyle name="Normal 53 4 4 2 3" xfId="28774" xr:uid="{00000000-0005-0000-0000-000066700000}"/>
    <cellStyle name="Normal 53 4 4 3" xfId="8656" xr:uid="{00000000-0005-0000-0000-0000D0210000}"/>
    <cellStyle name="Normal 53 4 4 3 3" xfId="23757" xr:uid="{00000000-0005-0000-0000-0000CD5C0000}"/>
    <cellStyle name="Normal 53 4 4 5" xfId="18744" xr:uid="{00000000-0005-0000-0000-000038490000}"/>
    <cellStyle name="Normal 53 4 5" xfId="5295" xr:uid="{00000000-0005-0000-0000-0000AF140000}"/>
    <cellStyle name="Normal 53 4 5 2" xfId="15347" xr:uid="{00000000-0005-0000-0000-0000F33B0000}"/>
    <cellStyle name="Normal 53 4 5 2 3" xfId="30445" xr:uid="{00000000-0005-0000-0000-0000ED760000}"/>
    <cellStyle name="Normal 53 4 5 3" xfId="10327" xr:uid="{00000000-0005-0000-0000-000057280000}"/>
    <cellStyle name="Normal 53 4 5 3 3" xfId="25428" xr:uid="{00000000-0005-0000-0000-000054630000}"/>
    <cellStyle name="Normal 53 4 5 5" xfId="20415" xr:uid="{00000000-0005-0000-0000-0000BF4F0000}"/>
    <cellStyle name="Normal 53 4 6" xfId="12005" xr:uid="{00000000-0005-0000-0000-0000E52E0000}"/>
    <cellStyle name="Normal 53 4 6 3" xfId="27103" xr:uid="{00000000-0005-0000-0000-0000DF690000}"/>
    <cellStyle name="Normal 53 4 7" xfId="6984" xr:uid="{00000000-0005-0000-0000-0000481B0000}"/>
    <cellStyle name="Normal 53 4 7 3" xfId="22086" xr:uid="{00000000-0005-0000-0000-000046560000}"/>
    <cellStyle name="Normal 53 4 9" xfId="17073" xr:uid="{00000000-0005-0000-0000-0000B1420000}"/>
    <cellStyle name="Normal 53 5" xfId="2118" xr:uid="{00000000-0005-0000-0000-000046080000}"/>
    <cellStyle name="Normal 53 5 2" xfId="2959" xr:uid="{00000000-0005-0000-0000-00008F0B0000}"/>
    <cellStyle name="Normal 53 5 2 2" xfId="4649" xr:uid="{00000000-0005-0000-0000-000029120000}"/>
    <cellStyle name="Normal 53 5 2 2 2" xfId="14722" xr:uid="{00000000-0005-0000-0000-000082390000}"/>
    <cellStyle name="Normal 53 5 2 2 2 3" xfId="29820" xr:uid="{00000000-0005-0000-0000-00007C740000}"/>
    <cellStyle name="Normal 53 5 2 2 3" xfId="9702" xr:uid="{00000000-0005-0000-0000-0000E6250000}"/>
    <cellStyle name="Normal 53 5 2 2 3 3" xfId="24803" xr:uid="{00000000-0005-0000-0000-0000E3600000}"/>
    <cellStyle name="Normal 53 5 2 2 5" xfId="19790" xr:uid="{00000000-0005-0000-0000-00004E4D0000}"/>
    <cellStyle name="Normal 53 5 2 3" xfId="6341" xr:uid="{00000000-0005-0000-0000-0000C5180000}"/>
    <cellStyle name="Normal 53 5 2 3 2" xfId="16393" xr:uid="{00000000-0005-0000-0000-000009400000}"/>
    <cellStyle name="Normal 53 5 2 3 3" xfId="11373" xr:uid="{00000000-0005-0000-0000-00006D2C0000}"/>
    <cellStyle name="Normal 53 5 2 3 3 3" xfId="26474" xr:uid="{00000000-0005-0000-0000-00006A670000}"/>
    <cellStyle name="Normal 53 5 2 3 5" xfId="21461" xr:uid="{00000000-0005-0000-0000-0000D5530000}"/>
    <cellStyle name="Normal 53 5 2 4" xfId="13051" xr:uid="{00000000-0005-0000-0000-0000FB320000}"/>
    <cellStyle name="Normal 53 5 2 4 3" xfId="28149" xr:uid="{00000000-0005-0000-0000-0000F56D0000}"/>
    <cellStyle name="Normal 53 5 2 5" xfId="8030" xr:uid="{00000000-0005-0000-0000-00005E1F0000}"/>
    <cellStyle name="Normal 53 5 2 5 3" xfId="23132" xr:uid="{00000000-0005-0000-0000-00005C5A0000}"/>
    <cellStyle name="Normal 53 5 2 7" xfId="18119" xr:uid="{00000000-0005-0000-0000-0000C7460000}"/>
    <cellStyle name="Normal 53 5 3" xfId="3812" xr:uid="{00000000-0005-0000-0000-0000E40E0000}"/>
    <cellStyle name="Normal 53 5 3 2" xfId="13886" xr:uid="{00000000-0005-0000-0000-00003E360000}"/>
    <cellStyle name="Normal 53 5 3 2 3" xfId="28984" xr:uid="{00000000-0005-0000-0000-000038710000}"/>
    <cellStyle name="Normal 53 5 3 3" xfId="8866" xr:uid="{00000000-0005-0000-0000-0000A2220000}"/>
    <cellStyle name="Normal 53 5 3 3 3" xfId="23967" xr:uid="{00000000-0005-0000-0000-00009F5D0000}"/>
    <cellStyle name="Normal 53 5 3 5" xfId="18954" xr:uid="{00000000-0005-0000-0000-00000A4A0000}"/>
    <cellStyle name="Normal 53 5 4" xfId="5505" xr:uid="{00000000-0005-0000-0000-000081150000}"/>
    <cellStyle name="Normal 53 5 4 2" xfId="15557" xr:uid="{00000000-0005-0000-0000-0000C53C0000}"/>
    <cellStyle name="Normal 53 5 4 2 3" xfId="30655" xr:uid="{00000000-0005-0000-0000-0000BF770000}"/>
    <cellStyle name="Normal 53 5 4 3" xfId="10537" xr:uid="{00000000-0005-0000-0000-000029290000}"/>
    <cellStyle name="Normal 53 5 4 3 3" xfId="25638" xr:uid="{00000000-0005-0000-0000-000026640000}"/>
    <cellStyle name="Normal 53 5 4 5" xfId="20625" xr:uid="{00000000-0005-0000-0000-000091500000}"/>
    <cellStyle name="Normal 53 5 5" xfId="12215" xr:uid="{00000000-0005-0000-0000-0000B72F0000}"/>
    <cellStyle name="Normal 53 5 5 3" xfId="27313" xr:uid="{00000000-0005-0000-0000-0000B16A0000}"/>
    <cellStyle name="Normal 53 5 6" xfId="7194" xr:uid="{00000000-0005-0000-0000-00001A1C0000}"/>
    <cellStyle name="Normal 53 5 6 3" xfId="22296" xr:uid="{00000000-0005-0000-0000-000018570000}"/>
    <cellStyle name="Normal 53 5 8" xfId="17283" xr:uid="{00000000-0005-0000-0000-000083430000}"/>
    <cellStyle name="Normal 53 6" xfId="2539" xr:uid="{00000000-0005-0000-0000-0000EB090000}"/>
    <cellStyle name="Normal 53 6 2" xfId="4231" xr:uid="{00000000-0005-0000-0000-000087100000}"/>
    <cellStyle name="Normal 53 6 2 2" xfId="14304" xr:uid="{00000000-0005-0000-0000-0000E0370000}"/>
    <cellStyle name="Normal 53 6 2 2 3" xfId="29402" xr:uid="{00000000-0005-0000-0000-0000DA720000}"/>
    <cellStyle name="Normal 53 6 2 3" xfId="9284" xr:uid="{00000000-0005-0000-0000-000044240000}"/>
    <cellStyle name="Normal 53 6 2 3 3" xfId="24385" xr:uid="{00000000-0005-0000-0000-0000415F0000}"/>
    <cellStyle name="Normal 53 6 2 5" xfId="19372" xr:uid="{00000000-0005-0000-0000-0000AC4B0000}"/>
    <cellStyle name="Normal 53 6 3" xfId="5923" xr:uid="{00000000-0005-0000-0000-000023170000}"/>
    <cellStyle name="Normal 53 6 3 2" xfId="15975" xr:uid="{00000000-0005-0000-0000-0000673E0000}"/>
    <cellStyle name="Normal 53 6 3 3" xfId="10955" xr:uid="{00000000-0005-0000-0000-0000CB2A0000}"/>
    <cellStyle name="Normal 53 6 3 3 3" xfId="26056" xr:uid="{00000000-0005-0000-0000-0000C8650000}"/>
    <cellStyle name="Normal 53 6 3 5" xfId="21043" xr:uid="{00000000-0005-0000-0000-000033520000}"/>
    <cellStyle name="Normal 53 6 4" xfId="12633" xr:uid="{00000000-0005-0000-0000-000059310000}"/>
    <cellStyle name="Normal 53 6 4 3" xfId="27731" xr:uid="{00000000-0005-0000-0000-0000536C0000}"/>
    <cellStyle name="Normal 53 6 5" xfId="7612" xr:uid="{00000000-0005-0000-0000-0000BC1D0000}"/>
    <cellStyle name="Normal 53 6 5 3" xfId="22714" xr:uid="{00000000-0005-0000-0000-0000BA580000}"/>
    <cellStyle name="Normal 53 6 7" xfId="17701" xr:uid="{00000000-0005-0000-0000-000025450000}"/>
    <cellStyle name="Normal 53 7" xfId="3390" xr:uid="{00000000-0005-0000-0000-00003E0D0000}"/>
    <cellStyle name="Normal 53 7 2" xfId="13468" xr:uid="{00000000-0005-0000-0000-00009C340000}"/>
    <cellStyle name="Normal 53 7 2 3" xfId="28566" xr:uid="{00000000-0005-0000-0000-0000966F0000}"/>
    <cellStyle name="Normal 53 7 3" xfId="8448" xr:uid="{00000000-0005-0000-0000-000000210000}"/>
    <cellStyle name="Normal 53 7 3 3" xfId="23549" xr:uid="{00000000-0005-0000-0000-0000FD5B0000}"/>
    <cellStyle name="Normal 53 7 5" xfId="18536" xr:uid="{00000000-0005-0000-0000-000068480000}"/>
    <cellStyle name="Normal 53 8" xfId="5084" xr:uid="{00000000-0005-0000-0000-0000DC130000}"/>
    <cellStyle name="Normal 53 8 2" xfId="15139" xr:uid="{00000000-0005-0000-0000-0000233B0000}"/>
    <cellStyle name="Normal 53 8 2 3" xfId="30237" xr:uid="{00000000-0005-0000-0000-00001D760000}"/>
    <cellStyle name="Normal 53 8 3" xfId="10119" xr:uid="{00000000-0005-0000-0000-000087270000}"/>
    <cellStyle name="Normal 53 8 3 3" xfId="25220" xr:uid="{00000000-0005-0000-0000-000084620000}"/>
    <cellStyle name="Normal 53 8 5" xfId="20207" xr:uid="{00000000-0005-0000-0000-0000EF4E0000}"/>
    <cellStyle name="Normal 53 9" xfId="11795" xr:uid="{00000000-0005-0000-0000-0000132E0000}"/>
    <cellStyle name="Normal 53 9 3" xfId="26895" xr:uid="{00000000-0005-0000-0000-00000F690000}"/>
    <cellStyle name="Normal 54" xfId="1454" xr:uid="{00000000-0005-0000-0000-0000AE050000}"/>
    <cellStyle name="Normal 54 2" xfId="1455" xr:uid="{00000000-0005-0000-0000-0000AF050000}"/>
    <cellStyle name="Normal 55" xfId="1456" xr:uid="{00000000-0005-0000-0000-0000B0050000}"/>
    <cellStyle name="Normal 55 10" xfId="6775" xr:uid="{00000000-0005-0000-0000-0000771A0000}"/>
    <cellStyle name="Normal 55 10 3" xfId="21879" xr:uid="{00000000-0005-0000-0000-000077550000}"/>
    <cellStyle name="Normal 55 12" xfId="16864" xr:uid="{00000000-0005-0000-0000-0000E0410000}"/>
    <cellStyle name="Normal 55 2" xfId="1739" xr:uid="{00000000-0005-0000-0000-0000CB060000}"/>
    <cellStyle name="Normal 55 2 11" xfId="16918" xr:uid="{00000000-0005-0000-0000-000016420000}"/>
    <cellStyle name="Normal 55 2 2" xfId="1847" xr:uid="{00000000-0005-0000-0000-000037070000}"/>
    <cellStyle name="Normal 55 2 2 10" xfId="17022" xr:uid="{00000000-0005-0000-0000-00007E420000}"/>
    <cellStyle name="Normal 55 2 2 2" xfId="2064" xr:uid="{00000000-0005-0000-0000-000010080000}"/>
    <cellStyle name="Normal 55 2 2 2 2" xfId="2485" xr:uid="{00000000-0005-0000-0000-0000B5090000}"/>
    <cellStyle name="Normal 55 2 2 2 2 2" xfId="3324" xr:uid="{00000000-0005-0000-0000-0000FC0C0000}"/>
    <cellStyle name="Normal 55 2 2 2 2 2 2" xfId="5014" xr:uid="{00000000-0005-0000-0000-000096130000}"/>
    <cellStyle name="Normal 55 2 2 2 2 2 2 2" xfId="15087" xr:uid="{00000000-0005-0000-0000-0000EF3A0000}"/>
    <cellStyle name="Normal 55 2 2 2 2 2 2 2 3" xfId="30185" xr:uid="{00000000-0005-0000-0000-0000E9750000}"/>
    <cellStyle name="Normal 55 2 2 2 2 2 2 3" xfId="10067" xr:uid="{00000000-0005-0000-0000-000053270000}"/>
    <cellStyle name="Normal 55 2 2 2 2 2 2 3 3" xfId="25168" xr:uid="{00000000-0005-0000-0000-000050620000}"/>
    <cellStyle name="Normal 55 2 2 2 2 2 2 5" xfId="20155" xr:uid="{00000000-0005-0000-0000-0000BB4E0000}"/>
    <cellStyle name="Normal 55 2 2 2 2 2 3" xfId="6706" xr:uid="{00000000-0005-0000-0000-0000321A0000}"/>
    <cellStyle name="Normal 55 2 2 2 2 2 3 2" xfId="16758" xr:uid="{00000000-0005-0000-0000-000076410000}"/>
    <cellStyle name="Normal 55 2 2 2 2 2 3 3" xfId="11738" xr:uid="{00000000-0005-0000-0000-0000DA2D0000}"/>
    <cellStyle name="Normal 55 2 2 2 2 2 3 3 3" xfId="26839" xr:uid="{00000000-0005-0000-0000-0000D7680000}"/>
    <cellStyle name="Normal 55 2 2 2 2 2 3 5" xfId="21826" xr:uid="{00000000-0005-0000-0000-000042550000}"/>
    <cellStyle name="Normal 55 2 2 2 2 2 4" xfId="13416" xr:uid="{00000000-0005-0000-0000-000068340000}"/>
    <cellStyle name="Normal 55 2 2 2 2 2 4 3" xfId="28514" xr:uid="{00000000-0005-0000-0000-0000626F0000}"/>
    <cellStyle name="Normal 55 2 2 2 2 2 5" xfId="8395" xr:uid="{00000000-0005-0000-0000-0000CB200000}"/>
    <cellStyle name="Normal 55 2 2 2 2 2 5 3" xfId="23497" xr:uid="{00000000-0005-0000-0000-0000C95B0000}"/>
    <cellStyle name="Normal 55 2 2 2 2 2 7" xfId="18484" xr:uid="{00000000-0005-0000-0000-000034480000}"/>
    <cellStyle name="Normal 55 2 2 2 2 3" xfId="4177" xr:uid="{00000000-0005-0000-0000-000051100000}"/>
    <cellStyle name="Normal 55 2 2 2 2 3 2" xfId="14251" xr:uid="{00000000-0005-0000-0000-0000AB370000}"/>
    <cellStyle name="Normal 55 2 2 2 2 3 2 3" xfId="29349" xr:uid="{00000000-0005-0000-0000-0000A5720000}"/>
    <cellStyle name="Normal 55 2 2 2 2 3 3" xfId="9231" xr:uid="{00000000-0005-0000-0000-00000F240000}"/>
    <cellStyle name="Normal 55 2 2 2 2 3 3 3" xfId="24332" xr:uid="{00000000-0005-0000-0000-00000C5F0000}"/>
    <cellStyle name="Normal 55 2 2 2 2 3 5" xfId="19319" xr:uid="{00000000-0005-0000-0000-0000774B0000}"/>
    <cellStyle name="Normal 55 2 2 2 2 4" xfId="5870" xr:uid="{00000000-0005-0000-0000-0000EE160000}"/>
    <cellStyle name="Normal 55 2 2 2 2 4 2" xfId="15922" xr:uid="{00000000-0005-0000-0000-0000323E0000}"/>
    <cellStyle name="Normal 55 2 2 2 2 4 3" xfId="10902" xr:uid="{00000000-0005-0000-0000-0000962A0000}"/>
    <cellStyle name="Normal 55 2 2 2 2 4 3 3" xfId="26003" xr:uid="{00000000-0005-0000-0000-000093650000}"/>
    <cellStyle name="Normal 55 2 2 2 2 4 5" xfId="20990" xr:uid="{00000000-0005-0000-0000-0000FE510000}"/>
    <cellStyle name="Normal 55 2 2 2 2 5" xfId="12580" xr:uid="{00000000-0005-0000-0000-000024310000}"/>
    <cellStyle name="Normal 55 2 2 2 2 5 3" xfId="27678" xr:uid="{00000000-0005-0000-0000-00001E6C0000}"/>
    <cellStyle name="Normal 55 2 2 2 2 6" xfId="7559" xr:uid="{00000000-0005-0000-0000-0000871D0000}"/>
    <cellStyle name="Normal 55 2 2 2 2 6 3" xfId="22661" xr:uid="{00000000-0005-0000-0000-000085580000}"/>
    <cellStyle name="Normal 55 2 2 2 2 8" xfId="17648" xr:uid="{00000000-0005-0000-0000-0000F0440000}"/>
    <cellStyle name="Normal 55 2 2 2 3" xfId="2906" xr:uid="{00000000-0005-0000-0000-00005A0B0000}"/>
    <cellStyle name="Normal 55 2 2 2 3 2" xfId="4596" xr:uid="{00000000-0005-0000-0000-0000F4110000}"/>
    <cellStyle name="Normal 55 2 2 2 3 2 2" xfId="14669" xr:uid="{00000000-0005-0000-0000-00004D390000}"/>
    <cellStyle name="Normal 55 2 2 2 3 2 2 3" xfId="29767" xr:uid="{00000000-0005-0000-0000-000047740000}"/>
    <cellStyle name="Normal 55 2 2 2 3 2 3" xfId="9649" xr:uid="{00000000-0005-0000-0000-0000B1250000}"/>
    <cellStyle name="Normal 55 2 2 2 3 2 3 3" xfId="24750" xr:uid="{00000000-0005-0000-0000-0000AE600000}"/>
    <cellStyle name="Normal 55 2 2 2 3 2 5" xfId="19737" xr:uid="{00000000-0005-0000-0000-0000194D0000}"/>
    <cellStyle name="Normal 55 2 2 2 3 3" xfId="6288" xr:uid="{00000000-0005-0000-0000-000090180000}"/>
    <cellStyle name="Normal 55 2 2 2 3 3 2" xfId="16340" xr:uid="{00000000-0005-0000-0000-0000D43F0000}"/>
    <cellStyle name="Normal 55 2 2 2 3 3 3" xfId="11320" xr:uid="{00000000-0005-0000-0000-0000382C0000}"/>
    <cellStyle name="Normal 55 2 2 2 3 3 3 3" xfId="26421" xr:uid="{00000000-0005-0000-0000-000035670000}"/>
    <cellStyle name="Normal 55 2 2 2 3 3 5" xfId="21408" xr:uid="{00000000-0005-0000-0000-0000A0530000}"/>
    <cellStyle name="Normal 55 2 2 2 3 4" xfId="12998" xr:uid="{00000000-0005-0000-0000-0000C6320000}"/>
    <cellStyle name="Normal 55 2 2 2 3 4 3" xfId="28096" xr:uid="{00000000-0005-0000-0000-0000C06D0000}"/>
    <cellStyle name="Normal 55 2 2 2 3 5" xfId="7977" xr:uid="{00000000-0005-0000-0000-0000291F0000}"/>
    <cellStyle name="Normal 55 2 2 2 3 5 3" xfId="23079" xr:uid="{00000000-0005-0000-0000-0000275A0000}"/>
    <cellStyle name="Normal 55 2 2 2 3 7" xfId="18066" xr:uid="{00000000-0005-0000-0000-000092460000}"/>
    <cellStyle name="Normal 55 2 2 2 4" xfId="3759" xr:uid="{00000000-0005-0000-0000-0000AF0E0000}"/>
    <cellStyle name="Normal 55 2 2 2 4 2" xfId="13833" xr:uid="{00000000-0005-0000-0000-000009360000}"/>
    <cellStyle name="Normal 55 2 2 2 4 2 3" xfId="28931" xr:uid="{00000000-0005-0000-0000-000003710000}"/>
    <cellStyle name="Normal 55 2 2 2 4 3" xfId="8813" xr:uid="{00000000-0005-0000-0000-00006D220000}"/>
    <cellStyle name="Normal 55 2 2 2 4 3 3" xfId="23914" xr:uid="{00000000-0005-0000-0000-00006A5D0000}"/>
    <cellStyle name="Normal 55 2 2 2 4 5" xfId="18901" xr:uid="{00000000-0005-0000-0000-0000D5490000}"/>
    <cellStyle name="Normal 55 2 2 2 5" xfId="5452" xr:uid="{00000000-0005-0000-0000-00004C150000}"/>
    <cellStyle name="Normal 55 2 2 2 5 2" xfId="15504" xr:uid="{00000000-0005-0000-0000-0000903C0000}"/>
    <cellStyle name="Normal 55 2 2 2 5 2 3" xfId="30602" xr:uid="{00000000-0005-0000-0000-00008A770000}"/>
    <cellStyle name="Normal 55 2 2 2 5 3" xfId="10484" xr:uid="{00000000-0005-0000-0000-0000F4280000}"/>
    <cellStyle name="Normal 55 2 2 2 5 3 3" xfId="25585" xr:uid="{00000000-0005-0000-0000-0000F1630000}"/>
    <cellStyle name="Normal 55 2 2 2 5 5" xfId="20572" xr:uid="{00000000-0005-0000-0000-00005C500000}"/>
    <cellStyle name="Normal 55 2 2 2 6" xfId="12162" xr:uid="{00000000-0005-0000-0000-0000822F0000}"/>
    <cellStyle name="Normal 55 2 2 2 6 3" xfId="27260" xr:uid="{00000000-0005-0000-0000-00007C6A0000}"/>
    <cellStyle name="Normal 55 2 2 2 7" xfId="7141" xr:uid="{00000000-0005-0000-0000-0000E51B0000}"/>
    <cellStyle name="Normal 55 2 2 2 7 3" xfId="22243" xr:uid="{00000000-0005-0000-0000-0000E3560000}"/>
    <cellStyle name="Normal 55 2 2 2 9" xfId="17230" xr:uid="{00000000-0005-0000-0000-00004E430000}"/>
    <cellStyle name="Normal 55 2 2 3" xfId="2277" xr:uid="{00000000-0005-0000-0000-0000E5080000}"/>
    <cellStyle name="Normal 55 2 2 3 2" xfId="3116" xr:uid="{00000000-0005-0000-0000-00002C0C0000}"/>
    <cellStyle name="Normal 55 2 2 3 2 2" xfId="4806" xr:uid="{00000000-0005-0000-0000-0000C6120000}"/>
    <cellStyle name="Normal 55 2 2 3 2 2 2" xfId="14879" xr:uid="{00000000-0005-0000-0000-00001F3A0000}"/>
    <cellStyle name="Normal 55 2 2 3 2 2 2 3" xfId="29977" xr:uid="{00000000-0005-0000-0000-000019750000}"/>
    <cellStyle name="Normal 55 2 2 3 2 2 3" xfId="9859" xr:uid="{00000000-0005-0000-0000-000083260000}"/>
    <cellStyle name="Normal 55 2 2 3 2 2 3 3" xfId="24960" xr:uid="{00000000-0005-0000-0000-000080610000}"/>
    <cellStyle name="Normal 55 2 2 3 2 2 5" xfId="19947" xr:uid="{00000000-0005-0000-0000-0000EB4D0000}"/>
    <cellStyle name="Normal 55 2 2 3 2 3" xfId="6498" xr:uid="{00000000-0005-0000-0000-000062190000}"/>
    <cellStyle name="Normal 55 2 2 3 2 3 2" xfId="16550" xr:uid="{00000000-0005-0000-0000-0000A6400000}"/>
    <cellStyle name="Normal 55 2 2 3 2 3 3" xfId="11530" xr:uid="{00000000-0005-0000-0000-00000A2D0000}"/>
    <cellStyle name="Normal 55 2 2 3 2 3 3 3" xfId="26631" xr:uid="{00000000-0005-0000-0000-000007680000}"/>
    <cellStyle name="Normal 55 2 2 3 2 3 5" xfId="21618" xr:uid="{00000000-0005-0000-0000-000072540000}"/>
    <cellStyle name="Normal 55 2 2 3 2 4" xfId="13208" xr:uid="{00000000-0005-0000-0000-000098330000}"/>
    <cellStyle name="Normal 55 2 2 3 2 4 3" xfId="28306" xr:uid="{00000000-0005-0000-0000-0000926E0000}"/>
    <cellStyle name="Normal 55 2 2 3 2 5" xfId="8187" xr:uid="{00000000-0005-0000-0000-0000FB1F0000}"/>
    <cellStyle name="Normal 55 2 2 3 2 5 3" xfId="23289" xr:uid="{00000000-0005-0000-0000-0000F95A0000}"/>
    <cellStyle name="Normal 55 2 2 3 2 7" xfId="18276" xr:uid="{00000000-0005-0000-0000-000064470000}"/>
    <cellStyle name="Normal 55 2 2 3 3" xfId="3969" xr:uid="{00000000-0005-0000-0000-0000810F0000}"/>
    <cellStyle name="Normal 55 2 2 3 3 2" xfId="14043" xr:uid="{00000000-0005-0000-0000-0000DB360000}"/>
    <cellStyle name="Normal 55 2 2 3 3 2 3" xfId="29141" xr:uid="{00000000-0005-0000-0000-0000D5710000}"/>
    <cellStyle name="Normal 55 2 2 3 3 3" xfId="9023" xr:uid="{00000000-0005-0000-0000-00003F230000}"/>
    <cellStyle name="Normal 55 2 2 3 3 3 3" xfId="24124" xr:uid="{00000000-0005-0000-0000-00003C5E0000}"/>
    <cellStyle name="Normal 55 2 2 3 3 5" xfId="19111" xr:uid="{00000000-0005-0000-0000-0000A74A0000}"/>
    <cellStyle name="Normal 55 2 2 3 4" xfId="5662" xr:uid="{00000000-0005-0000-0000-00001E160000}"/>
    <cellStyle name="Normal 55 2 2 3 4 2" xfId="15714" xr:uid="{00000000-0005-0000-0000-0000623D0000}"/>
    <cellStyle name="Normal 55 2 2 3 4 2 3" xfId="30812" xr:uid="{00000000-0005-0000-0000-00005C780000}"/>
    <cellStyle name="Normal 55 2 2 3 4 3" xfId="10694" xr:uid="{00000000-0005-0000-0000-0000C6290000}"/>
    <cellStyle name="Normal 55 2 2 3 4 3 3" xfId="25795" xr:uid="{00000000-0005-0000-0000-0000C3640000}"/>
    <cellStyle name="Normal 55 2 2 3 4 5" xfId="20782" xr:uid="{00000000-0005-0000-0000-00002E510000}"/>
    <cellStyle name="Normal 55 2 2 3 5" xfId="12372" xr:uid="{00000000-0005-0000-0000-000054300000}"/>
    <cellStyle name="Normal 55 2 2 3 5 3" xfId="27470" xr:uid="{00000000-0005-0000-0000-00004E6B0000}"/>
    <cellStyle name="Normal 55 2 2 3 6" xfId="7351" xr:uid="{00000000-0005-0000-0000-0000B71C0000}"/>
    <cellStyle name="Normal 55 2 2 3 6 3" xfId="22453" xr:uid="{00000000-0005-0000-0000-0000B5570000}"/>
    <cellStyle name="Normal 55 2 2 3 8" xfId="17440" xr:uid="{00000000-0005-0000-0000-000020440000}"/>
    <cellStyle name="Normal 55 2 2 4" xfId="2698" xr:uid="{00000000-0005-0000-0000-00008A0A0000}"/>
    <cellStyle name="Normal 55 2 2 4 2" xfId="4388" xr:uid="{00000000-0005-0000-0000-000024110000}"/>
    <cellStyle name="Normal 55 2 2 4 2 2" xfId="14461" xr:uid="{00000000-0005-0000-0000-00007D380000}"/>
    <cellStyle name="Normal 55 2 2 4 2 2 3" xfId="29559" xr:uid="{00000000-0005-0000-0000-000077730000}"/>
    <cellStyle name="Normal 55 2 2 4 2 3" xfId="9441" xr:uid="{00000000-0005-0000-0000-0000E1240000}"/>
    <cellStyle name="Normal 55 2 2 4 2 3 3" xfId="24542" xr:uid="{00000000-0005-0000-0000-0000DE5F0000}"/>
    <cellStyle name="Normal 55 2 2 4 2 5" xfId="19529" xr:uid="{00000000-0005-0000-0000-0000494C0000}"/>
    <cellStyle name="Normal 55 2 2 4 3" xfId="6080" xr:uid="{00000000-0005-0000-0000-0000C0170000}"/>
    <cellStyle name="Normal 55 2 2 4 3 2" xfId="16132" xr:uid="{00000000-0005-0000-0000-0000043F0000}"/>
    <cellStyle name="Normal 55 2 2 4 3 3" xfId="11112" xr:uid="{00000000-0005-0000-0000-0000682B0000}"/>
    <cellStyle name="Normal 55 2 2 4 3 3 3" xfId="26213" xr:uid="{00000000-0005-0000-0000-000065660000}"/>
    <cellStyle name="Normal 55 2 2 4 3 5" xfId="21200" xr:uid="{00000000-0005-0000-0000-0000D0520000}"/>
    <cellStyle name="Normal 55 2 2 4 4" xfId="12790" xr:uid="{00000000-0005-0000-0000-0000F6310000}"/>
    <cellStyle name="Normal 55 2 2 4 4 3" xfId="27888" xr:uid="{00000000-0005-0000-0000-0000F06C0000}"/>
    <cellStyle name="Normal 55 2 2 4 5" xfId="7769" xr:uid="{00000000-0005-0000-0000-0000591E0000}"/>
    <cellStyle name="Normal 55 2 2 4 5 3" xfId="22871" xr:uid="{00000000-0005-0000-0000-000057590000}"/>
    <cellStyle name="Normal 55 2 2 4 7" xfId="17858" xr:uid="{00000000-0005-0000-0000-0000C2450000}"/>
    <cellStyle name="Normal 55 2 2 5" xfId="3551" xr:uid="{00000000-0005-0000-0000-0000DF0D0000}"/>
    <cellStyle name="Normal 55 2 2 5 2" xfId="13625" xr:uid="{00000000-0005-0000-0000-000039350000}"/>
    <cellStyle name="Normal 55 2 2 5 2 3" xfId="28723" xr:uid="{00000000-0005-0000-0000-000033700000}"/>
    <cellStyle name="Normal 55 2 2 5 3" xfId="8605" xr:uid="{00000000-0005-0000-0000-00009D210000}"/>
    <cellStyle name="Normal 55 2 2 5 3 3" xfId="23706" xr:uid="{00000000-0005-0000-0000-00009A5C0000}"/>
    <cellStyle name="Normal 55 2 2 5 5" xfId="18693" xr:uid="{00000000-0005-0000-0000-000005490000}"/>
    <cellStyle name="Normal 55 2 2 6" xfId="5244" xr:uid="{00000000-0005-0000-0000-00007C140000}"/>
    <cellStyle name="Normal 55 2 2 6 2" xfId="15296" xr:uid="{00000000-0005-0000-0000-0000C03B0000}"/>
    <cellStyle name="Normal 55 2 2 6 2 3" xfId="30394" xr:uid="{00000000-0005-0000-0000-0000BA760000}"/>
    <cellStyle name="Normal 55 2 2 6 3" xfId="10276" xr:uid="{00000000-0005-0000-0000-000024280000}"/>
    <cellStyle name="Normal 55 2 2 6 3 3" xfId="25377" xr:uid="{00000000-0005-0000-0000-000021630000}"/>
    <cellStyle name="Normal 55 2 2 6 5" xfId="20364" xr:uid="{00000000-0005-0000-0000-00008C4F0000}"/>
    <cellStyle name="Normal 55 2 2 7" xfId="11954" xr:uid="{00000000-0005-0000-0000-0000B22E0000}"/>
    <cellStyle name="Normal 55 2 2 7 3" xfId="27052" xr:uid="{00000000-0005-0000-0000-0000AC690000}"/>
    <cellStyle name="Normal 55 2 2 8" xfId="6933" xr:uid="{00000000-0005-0000-0000-0000151B0000}"/>
    <cellStyle name="Normal 55 2 2 8 3" xfId="22035" xr:uid="{00000000-0005-0000-0000-000013560000}"/>
    <cellStyle name="Normal 55 2 3" xfId="1960" xr:uid="{00000000-0005-0000-0000-0000A8070000}"/>
    <cellStyle name="Normal 55 2 3 2" xfId="2381" xr:uid="{00000000-0005-0000-0000-00004D090000}"/>
    <cellStyle name="Normal 55 2 3 2 2" xfId="3220" xr:uid="{00000000-0005-0000-0000-0000940C0000}"/>
    <cellStyle name="Normal 55 2 3 2 2 2" xfId="4910" xr:uid="{00000000-0005-0000-0000-00002E130000}"/>
    <cellStyle name="Normal 55 2 3 2 2 2 2" xfId="14983" xr:uid="{00000000-0005-0000-0000-0000873A0000}"/>
    <cellStyle name="Normal 55 2 3 2 2 2 2 3" xfId="30081" xr:uid="{00000000-0005-0000-0000-000081750000}"/>
    <cellStyle name="Normal 55 2 3 2 2 2 3" xfId="9963" xr:uid="{00000000-0005-0000-0000-0000EB260000}"/>
    <cellStyle name="Normal 55 2 3 2 2 2 3 3" xfId="25064" xr:uid="{00000000-0005-0000-0000-0000E8610000}"/>
    <cellStyle name="Normal 55 2 3 2 2 2 5" xfId="20051" xr:uid="{00000000-0005-0000-0000-0000534E0000}"/>
    <cellStyle name="Normal 55 2 3 2 2 3" xfId="6602" xr:uid="{00000000-0005-0000-0000-0000CA190000}"/>
    <cellStyle name="Normal 55 2 3 2 2 3 2" xfId="16654" xr:uid="{00000000-0005-0000-0000-00000E410000}"/>
    <cellStyle name="Normal 55 2 3 2 2 3 3" xfId="11634" xr:uid="{00000000-0005-0000-0000-0000722D0000}"/>
    <cellStyle name="Normal 55 2 3 2 2 3 3 3" xfId="26735" xr:uid="{00000000-0005-0000-0000-00006F680000}"/>
    <cellStyle name="Normal 55 2 3 2 2 3 5" xfId="21722" xr:uid="{00000000-0005-0000-0000-0000DA540000}"/>
    <cellStyle name="Normal 55 2 3 2 2 4" xfId="13312" xr:uid="{00000000-0005-0000-0000-000000340000}"/>
    <cellStyle name="Normal 55 2 3 2 2 4 3" xfId="28410" xr:uid="{00000000-0005-0000-0000-0000FA6E0000}"/>
    <cellStyle name="Normal 55 2 3 2 2 5" xfId="8291" xr:uid="{00000000-0005-0000-0000-000063200000}"/>
    <cellStyle name="Normal 55 2 3 2 2 5 3" xfId="23393" xr:uid="{00000000-0005-0000-0000-0000615B0000}"/>
    <cellStyle name="Normal 55 2 3 2 2 7" xfId="18380" xr:uid="{00000000-0005-0000-0000-0000CC470000}"/>
    <cellStyle name="Normal 55 2 3 2 3" xfId="4073" xr:uid="{00000000-0005-0000-0000-0000E90F0000}"/>
    <cellStyle name="Normal 55 2 3 2 3 2" xfId="14147" xr:uid="{00000000-0005-0000-0000-000043370000}"/>
    <cellStyle name="Normal 55 2 3 2 3 2 3" xfId="29245" xr:uid="{00000000-0005-0000-0000-00003D720000}"/>
    <cellStyle name="Normal 55 2 3 2 3 3" xfId="9127" xr:uid="{00000000-0005-0000-0000-0000A7230000}"/>
    <cellStyle name="Normal 55 2 3 2 3 3 3" xfId="24228" xr:uid="{00000000-0005-0000-0000-0000A45E0000}"/>
    <cellStyle name="Normal 55 2 3 2 3 5" xfId="19215" xr:uid="{00000000-0005-0000-0000-00000F4B0000}"/>
    <cellStyle name="Normal 55 2 3 2 4" xfId="5766" xr:uid="{00000000-0005-0000-0000-000086160000}"/>
    <cellStyle name="Normal 55 2 3 2 4 2" xfId="15818" xr:uid="{00000000-0005-0000-0000-0000CA3D0000}"/>
    <cellStyle name="Normal 55 2 3 2 4 2 3" xfId="30916" xr:uid="{00000000-0005-0000-0000-0000C4780000}"/>
    <cellStyle name="Normal 55 2 3 2 4 3" xfId="10798" xr:uid="{00000000-0005-0000-0000-00002E2A0000}"/>
    <cellStyle name="Normal 55 2 3 2 4 3 3" xfId="25899" xr:uid="{00000000-0005-0000-0000-00002B650000}"/>
    <cellStyle name="Normal 55 2 3 2 4 5" xfId="20886" xr:uid="{00000000-0005-0000-0000-000096510000}"/>
    <cellStyle name="Normal 55 2 3 2 5" xfId="12476" xr:uid="{00000000-0005-0000-0000-0000BC300000}"/>
    <cellStyle name="Normal 55 2 3 2 5 3" xfId="27574" xr:uid="{00000000-0005-0000-0000-0000B66B0000}"/>
    <cellStyle name="Normal 55 2 3 2 6" xfId="7455" xr:uid="{00000000-0005-0000-0000-00001F1D0000}"/>
    <cellStyle name="Normal 55 2 3 2 6 3" xfId="22557" xr:uid="{00000000-0005-0000-0000-00001D580000}"/>
    <cellStyle name="Normal 55 2 3 2 8" xfId="17544" xr:uid="{00000000-0005-0000-0000-000088440000}"/>
    <cellStyle name="Normal 55 2 3 3" xfId="2802" xr:uid="{00000000-0005-0000-0000-0000F20A0000}"/>
    <cellStyle name="Normal 55 2 3 3 2" xfId="4492" xr:uid="{00000000-0005-0000-0000-00008C110000}"/>
    <cellStyle name="Normal 55 2 3 3 2 2" xfId="14565" xr:uid="{00000000-0005-0000-0000-0000E5380000}"/>
    <cellStyle name="Normal 55 2 3 3 2 2 3" xfId="29663" xr:uid="{00000000-0005-0000-0000-0000DF730000}"/>
    <cellStyle name="Normal 55 2 3 3 2 3" xfId="9545" xr:uid="{00000000-0005-0000-0000-000049250000}"/>
    <cellStyle name="Normal 55 2 3 3 2 3 3" xfId="24646" xr:uid="{00000000-0005-0000-0000-000046600000}"/>
    <cellStyle name="Normal 55 2 3 3 2 5" xfId="19633" xr:uid="{00000000-0005-0000-0000-0000B14C0000}"/>
    <cellStyle name="Normal 55 2 3 3 3" xfId="6184" xr:uid="{00000000-0005-0000-0000-000028180000}"/>
    <cellStyle name="Normal 55 2 3 3 3 2" xfId="16236" xr:uid="{00000000-0005-0000-0000-00006C3F0000}"/>
    <cellStyle name="Normal 55 2 3 3 3 3" xfId="11216" xr:uid="{00000000-0005-0000-0000-0000D02B0000}"/>
    <cellStyle name="Normal 55 2 3 3 3 3 3" xfId="26317" xr:uid="{00000000-0005-0000-0000-0000CD660000}"/>
    <cellStyle name="Normal 55 2 3 3 3 5" xfId="21304" xr:uid="{00000000-0005-0000-0000-000038530000}"/>
    <cellStyle name="Normal 55 2 3 3 4" xfId="12894" xr:uid="{00000000-0005-0000-0000-00005E320000}"/>
    <cellStyle name="Normal 55 2 3 3 4 3" xfId="27992" xr:uid="{00000000-0005-0000-0000-0000586D0000}"/>
    <cellStyle name="Normal 55 2 3 3 5" xfId="7873" xr:uid="{00000000-0005-0000-0000-0000C11E0000}"/>
    <cellStyle name="Normal 55 2 3 3 5 3" xfId="22975" xr:uid="{00000000-0005-0000-0000-0000BF590000}"/>
    <cellStyle name="Normal 55 2 3 3 7" xfId="17962" xr:uid="{00000000-0005-0000-0000-00002A460000}"/>
    <cellStyle name="Normal 55 2 3 4" xfId="3655" xr:uid="{00000000-0005-0000-0000-0000470E0000}"/>
    <cellStyle name="Normal 55 2 3 4 2" xfId="13729" xr:uid="{00000000-0005-0000-0000-0000A1350000}"/>
    <cellStyle name="Normal 55 2 3 4 2 3" xfId="28827" xr:uid="{00000000-0005-0000-0000-00009B700000}"/>
    <cellStyle name="Normal 55 2 3 4 3" xfId="8709" xr:uid="{00000000-0005-0000-0000-000005220000}"/>
    <cellStyle name="Normal 55 2 3 4 3 3" xfId="23810" xr:uid="{00000000-0005-0000-0000-0000025D0000}"/>
    <cellStyle name="Normal 55 2 3 4 5" xfId="18797" xr:uid="{00000000-0005-0000-0000-00006D490000}"/>
    <cellStyle name="Normal 55 2 3 5" xfId="5348" xr:uid="{00000000-0005-0000-0000-0000E4140000}"/>
    <cellStyle name="Normal 55 2 3 5 2" xfId="15400" xr:uid="{00000000-0005-0000-0000-0000283C0000}"/>
    <cellStyle name="Normal 55 2 3 5 2 3" xfId="30498" xr:uid="{00000000-0005-0000-0000-000022770000}"/>
    <cellStyle name="Normal 55 2 3 5 3" xfId="10380" xr:uid="{00000000-0005-0000-0000-00008C280000}"/>
    <cellStyle name="Normal 55 2 3 5 3 3" xfId="25481" xr:uid="{00000000-0005-0000-0000-000089630000}"/>
    <cellStyle name="Normal 55 2 3 5 5" xfId="20468" xr:uid="{00000000-0005-0000-0000-0000F44F0000}"/>
    <cellStyle name="Normal 55 2 3 6" xfId="12058" xr:uid="{00000000-0005-0000-0000-00001A2F0000}"/>
    <cellStyle name="Normal 55 2 3 6 3" xfId="27156" xr:uid="{00000000-0005-0000-0000-0000146A0000}"/>
    <cellStyle name="Normal 55 2 3 7" xfId="7037" xr:uid="{00000000-0005-0000-0000-00007D1B0000}"/>
    <cellStyle name="Normal 55 2 3 7 3" xfId="22139" xr:uid="{00000000-0005-0000-0000-00007B560000}"/>
    <cellStyle name="Normal 55 2 3 9" xfId="17126" xr:uid="{00000000-0005-0000-0000-0000E6420000}"/>
    <cellStyle name="Normal 55 2 4" xfId="2173" xr:uid="{00000000-0005-0000-0000-00007D080000}"/>
    <cellStyle name="Normal 55 2 4 2" xfId="3012" xr:uid="{00000000-0005-0000-0000-0000C40B0000}"/>
    <cellStyle name="Normal 55 2 4 2 2" xfId="4702" xr:uid="{00000000-0005-0000-0000-00005E120000}"/>
    <cellStyle name="Normal 55 2 4 2 2 2" xfId="14775" xr:uid="{00000000-0005-0000-0000-0000B7390000}"/>
    <cellStyle name="Normal 55 2 4 2 2 2 3" xfId="29873" xr:uid="{00000000-0005-0000-0000-0000B1740000}"/>
    <cellStyle name="Normal 55 2 4 2 2 3" xfId="9755" xr:uid="{00000000-0005-0000-0000-00001B260000}"/>
    <cellStyle name="Normal 55 2 4 2 2 3 3" xfId="24856" xr:uid="{00000000-0005-0000-0000-000018610000}"/>
    <cellStyle name="Normal 55 2 4 2 2 5" xfId="19843" xr:uid="{00000000-0005-0000-0000-0000834D0000}"/>
    <cellStyle name="Normal 55 2 4 2 3" xfId="6394" xr:uid="{00000000-0005-0000-0000-0000FA180000}"/>
    <cellStyle name="Normal 55 2 4 2 3 2" xfId="16446" xr:uid="{00000000-0005-0000-0000-00003E400000}"/>
    <cellStyle name="Normal 55 2 4 2 3 3" xfId="11426" xr:uid="{00000000-0005-0000-0000-0000A22C0000}"/>
    <cellStyle name="Normal 55 2 4 2 3 3 3" xfId="26527" xr:uid="{00000000-0005-0000-0000-00009F670000}"/>
    <cellStyle name="Normal 55 2 4 2 3 5" xfId="21514" xr:uid="{00000000-0005-0000-0000-00000A540000}"/>
    <cellStyle name="Normal 55 2 4 2 4" xfId="13104" xr:uid="{00000000-0005-0000-0000-000030330000}"/>
    <cellStyle name="Normal 55 2 4 2 4 3" xfId="28202" xr:uid="{00000000-0005-0000-0000-00002A6E0000}"/>
    <cellStyle name="Normal 55 2 4 2 5" xfId="8083" xr:uid="{00000000-0005-0000-0000-0000931F0000}"/>
    <cellStyle name="Normal 55 2 4 2 5 3" xfId="23185" xr:uid="{00000000-0005-0000-0000-0000915A0000}"/>
    <cellStyle name="Normal 55 2 4 2 7" xfId="18172" xr:uid="{00000000-0005-0000-0000-0000FC460000}"/>
    <cellStyle name="Normal 55 2 4 3" xfId="3865" xr:uid="{00000000-0005-0000-0000-0000190F0000}"/>
    <cellStyle name="Normal 55 2 4 3 2" xfId="13939" xr:uid="{00000000-0005-0000-0000-000073360000}"/>
    <cellStyle name="Normal 55 2 4 3 2 3" xfId="29037" xr:uid="{00000000-0005-0000-0000-00006D710000}"/>
    <cellStyle name="Normal 55 2 4 3 3" xfId="8919" xr:uid="{00000000-0005-0000-0000-0000D7220000}"/>
    <cellStyle name="Normal 55 2 4 3 3 3" xfId="24020" xr:uid="{00000000-0005-0000-0000-0000D45D0000}"/>
    <cellStyle name="Normal 55 2 4 3 5" xfId="19007" xr:uid="{00000000-0005-0000-0000-00003F4A0000}"/>
    <cellStyle name="Normal 55 2 4 4" xfId="5558" xr:uid="{00000000-0005-0000-0000-0000B6150000}"/>
    <cellStyle name="Normal 55 2 4 4 2" xfId="15610" xr:uid="{00000000-0005-0000-0000-0000FA3C0000}"/>
    <cellStyle name="Normal 55 2 4 4 2 3" xfId="30708" xr:uid="{00000000-0005-0000-0000-0000F4770000}"/>
    <cellStyle name="Normal 55 2 4 4 3" xfId="10590" xr:uid="{00000000-0005-0000-0000-00005E290000}"/>
    <cellStyle name="Normal 55 2 4 4 3 3" xfId="25691" xr:uid="{00000000-0005-0000-0000-00005B640000}"/>
    <cellStyle name="Normal 55 2 4 4 5" xfId="20678" xr:uid="{00000000-0005-0000-0000-0000C6500000}"/>
    <cellStyle name="Normal 55 2 4 5" xfId="12268" xr:uid="{00000000-0005-0000-0000-0000EC2F0000}"/>
    <cellStyle name="Normal 55 2 4 5 3" xfId="27366" xr:uid="{00000000-0005-0000-0000-0000E66A0000}"/>
    <cellStyle name="Normal 55 2 4 6" xfId="7247" xr:uid="{00000000-0005-0000-0000-00004F1C0000}"/>
    <cellStyle name="Normal 55 2 4 6 3" xfId="22349" xr:uid="{00000000-0005-0000-0000-00004D570000}"/>
    <cellStyle name="Normal 55 2 4 8" xfId="17336" xr:uid="{00000000-0005-0000-0000-0000B8430000}"/>
    <cellStyle name="Normal 55 2 5" xfId="2594" xr:uid="{00000000-0005-0000-0000-0000220A0000}"/>
    <cellStyle name="Normal 55 2 5 2" xfId="4284" xr:uid="{00000000-0005-0000-0000-0000BC100000}"/>
    <cellStyle name="Normal 55 2 5 2 2" xfId="14357" xr:uid="{00000000-0005-0000-0000-000015380000}"/>
    <cellStyle name="Normal 55 2 5 2 2 3" xfId="29455" xr:uid="{00000000-0005-0000-0000-00000F730000}"/>
    <cellStyle name="Normal 55 2 5 2 3" xfId="9337" xr:uid="{00000000-0005-0000-0000-000079240000}"/>
    <cellStyle name="Normal 55 2 5 2 3 3" xfId="24438" xr:uid="{00000000-0005-0000-0000-0000765F0000}"/>
    <cellStyle name="Normal 55 2 5 2 5" xfId="19425" xr:uid="{00000000-0005-0000-0000-0000E14B0000}"/>
    <cellStyle name="Normal 55 2 5 3" xfId="5976" xr:uid="{00000000-0005-0000-0000-000058170000}"/>
    <cellStyle name="Normal 55 2 5 3 2" xfId="16028" xr:uid="{00000000-0005-0000-0000-00009C3E0000}"/>
    <cellStyle name="Normal 55 2 5 3 3" xfId="11008" xr:uid="{00000000-0005-0000-0000-0000002B0000}"/>
    <cellStyle name="Normal 55 2 5 3 3 3" xfId="26109" xr:uid="{00000000-0005-0000-0000-0000FD650000}"/>
    <cellStyle name="Normal 55 2 5 3 5" xfId="21096" xr:uid="{00000000-0005-0000-0000-000068520000}"/>
    <cellStyle name="Normal 55 2 5 4" xfId="12686" xr:uid="{00000000-0005-0000-0000-00008E310000}"/>
    <cellStyle name="Normal 55 2 5 4 3" xfId="27784" xr:uid="{00000000-0005-0000-0000-0000886C0000}"/>
    <cellStyle name="Normal 55 2 5 5" xfId="7665" xr:uid="{00000000-0005-0000-0000-0000F11D0000}"/>
    <cellStyle name="Normal 55 2 5 5 3" xfId="22767" xr:uid="{00000000-0005-0000-0000-0000EF580000}"/>
    <cellStyle name="Normal 55 2 5 7" xfId="17754" xr:uid="{00000000-0005-0000-0000-00005A450000}"/>
    <cellStyle name="Normal 55 2 6" xfId="3447" xr:uid="{00000000-0005-0000-0000-0000770D0000}"/>
    <cellStyle name="Normal 55 2 6 2" xfId="13521" xr:uid="{00000000-0005-0000-0000-0000D1340000}"/>
    <cellStyle name="Normal 55 2 6 2 3" xfId="28619" xr:uid="{00000000-0005-0000-0000-0000CB6F0000}"/>
    <cellStyle name="Normal 55 2 6 3" xfId="8501" xr:uid="{00000000-0005-0000-0000-000035210000}"/>
    <cellStyle name="Normal 55 2 6 3 3" xfId="23602" xr:uid="{00000000-0005-0000-0000-0000325C0000}"/>
    <cellStyle name="Normal 55 2 6 5" xfId="18589" xr:uid="{00000000-0005-0000-0000-00009D480000}"/>
    <cellStyle name="Normal 55 2 7" xfId="5140" xr:uid="{00000000-0005-0000-0000-000014140000}"/>
    <cellStyle name="Normal 55 2 7 2" xfId="15192" xr:uid="{00000000-0005-0000-0000-0000583B0000}"/>
    <cellStyle name="Normal 55 2 7 2 3" xfId="30290" xr:uid="{00000000-0005-0000-0000-000052760000}"/>
    <cellStyle name="Normal 55 2 7 3" xfId="10172" xr:uid="{00000000-0005-0000-0000-0000BC270000}"/>
    <cellStyle name="Normal 55 2 7 3 3" xfId="25273" xr:uid="{00000000-0005-0000-0000-0000B9620000}"/>
    <cellStyle name="Normal 55 2 7 5" xfId="20260" xr:uid="{00000000-0005-0000-0000-0000244F0000}"/>
    <cellStyle name="Normal 55 2 8" xfId="11850" xr:uid="{00000000-0005-0000-0000-00004A2E0000}"/>
    <cellStyle name="Normal 55 2 8 3" xfId="26948" xr:uid="{00000000-0005-0000-0000-000044690000}"/>
    <cellStyle name="Normal 55 2 9" xfId="6829" xr:uid="{00000000-0005-0000-0000-0000AD1A0000}"/>
    <cellStyle name="Normal 55 2 9 3" xfId="21931" xr:uid="{00000000-0005-0000-0000-0000AB550000}"/>
    <cellStyle name="Normal 55 3" xfId="1793" xr:uid="{00000000-0005-0000-0000-000001070000}"/>
    <cellStyle name="Normal 55 3 10" xfId="16970" xr:uid="{00000000-0005-0000-0000-00004A420000}"/>
    <cellStyle name="Normal 55 3 2" xfId="2012" xr:uid="{00000000-0005-0000-0000-0000DC070000}"/>
    <cellStyle name="Normal 55 3 2 2" xfId="2433" xr:uid="{00000000-0005-0000-0000-000081090000}"/>
    <cellStyle name="Normal 55 3 2 2 2" xfId="3272" xr:uid="{00000000-0005-0000-0000-0000C80C0000}"/>
    <cellStyle name="Normal 55 3 2 2 2 2" xfId="4962" xr:uid="{00000000-0005-0000-0000-000062130000}"/>
    <cellStyle name="Normal 55 3 2 2 2 2 2" xfId="15035" xr:uid="{00000000-0005-0000-0000-0000BB3A0000}"/>
    <cellStyle name="Normal 55 3 2 2 2 2 2 3" xfId="30133" xr:uid="{00000000-0005-0000-0000-0000B5750000}"/>
    <cellStyle name="Normal 55 3 2 2 2 2 3" xfId="10015" xr:uid="{00000000-0005-0000-0000-00001F270000}"/>
    <cellStyle name="Normal 55 3 2 2 2 2 3 3" xfId="25116" xr:uid="{00000000-0005-0000-0000-00001C620000}"/>
    <cellStyle name="Normal 55 3 2 2 2 2 5" xfId="20103" xr:uid="{00000000-0005-0000-0000-0000874E0000}"/>
    <cellStyle name="Normal 55 3 2 2 2 3" xfId="6654" xr:uid="{00000000-0005-0000-0000-0000FE190000}"/>
    <cellStyle name="Normal 55 3 2 2 2 3 2" xfId="16706" xr:uid="{00000000-0005-0000-0000-000042410000}"/>
    <cellStyle name="Normal 55 3 2 2 2 3 3" xfId="11686" xr:uid="{00000000-0005-0000-0000-0000A62D0000}"/>
    <cellStyle name="Normal 55 3 2 2 2 3 3 3" xfId="26787" xr:uid="{00000000-0005-0000-0000-0000A3680000}"/>
    <cellStyle name="Normal 55 3 2 2 2 3 5" xfId="21774" xr:uid="{00000000-0005-0000-0000-00000E550000}"/>
    <cellStyle name="Normal 55 3 2 2 2 4" xfId="13364" xr:uid="{00000000-0005-0000-0000-000034340000}"/>
    <cellStyle name="Normal 55 3 2 2 2 4 3" xfId="28462" xr:uid="{00000000-0005-0000-0000-00002E6F0000}"/>
    <cellStyle name="Normal 55 3 2 2 2 5" xfId="8343" xr:uid="{00000000-0005-0000-0000-000097200000}"/>
    <cellStyle name="Normal 55 3 2 2 2 5 3" xfId="23445" xr:uid="{00000000-0005-0000-0000-0000955B0000}"/>
    <cellStyle name="Normal 55 3 2 2 2 7" xfId="18432" xr:uid="{00000000-0005-0000-0000-000000480000}"/>
    <cellStyle name="Normal 55 3 2 2 3" xfId="4125" xr:uid="{00000000-0005-0000-0000-00001D100000}"/>
    <cellStyle name="Normal 55 3 2 2 3 2" xfId="14199" xr:uid="{00000000-0005-0000-0000-000077370000}"/>
    <cellStyle name="Normal 55 3 2 2 3 2 3" xfId="29297" xr:uid="{00000000-0005-0000-0000-000071720000}"/>
    <cellStyle name="Normal 55 3 2 2 3 3" xfId="9179" xr:uid="{00000000-0005-0000-0000-0000DB230000}"/>
    <cellStyle name="Normal 55 3 2 2 3 3 3" xfId="24280" xr:uid="{00000000-0005-0000-0000-0000D85E0000}"/>
    <cellStyle name="Normal 55 3 2 2 3 5" xfId="19267" xr:uid="{00000000-0005-0000-0000-0000434B0000}"/>
    <cellStyle name="Normal 55 3 2 2 4" xfId="5818" xr:uid="{00000000-0005-0000-0000-0000BA160000}"/>
    <cellStyle name="Normal 55 3 2 2 4 2" xfId="15870" xr:uid="{00000000-0005-0000-0000-0000FE3D0000}"/>
    <cellStyle name="Normal 55 3 2 2 4 3" xfId="10850" xr:uid="{00000000-0005-0000-0000-0000622A0000}"/>
    <cellStyle name="Normal 55 3 2 2 4 3 3" xfId="25951" xr:uid="{00000000-0005-0000-0000-00005F650000}"/>
    <cellStyle name="Normal 55 3 2 2 4 5" xfId="20938" xr:uid="{00000000-0005-0000-0000-0000CA510000}"/>
    <cellStyle name="Normal 55 3 2 2 5" xfId="12528" xr:uid="{00000000-0005-0000-0000-0000F0300000}"/>
    <cellStyle name="Normal 55 3 2 2 5 3" xfId="27626" xr:uid="{00000000-0005-0000-0000-0000EA6B0000}"/>
    <cellStyle name="Normal 55 3 2 2 6" xfId="7507" xr:uid="{00000000-0005-0000-0000-0000531D0000}"/>
    <cellStyle name="Normal 55 3 2 2 6 3" xfId="22609" xr:uid="{00000000-0005-0000-0000-000051580000}"/>
    <cellStyle name="Normal 55 3 2 2 8" xfId="17596" xr:uid="{00000000-0005-0000-0000-0000BC440000}"/>
    <cellStyle name="Normal 55 3 2 3" xfId="2854" xr:uid="{00000000-0005-0000-0000-0000260B0000}"/>
    <cellStyle name="Normal 55 3 2 3 2" xfId="4544" xr:uid="{00000000-0005-0000-0000-0000C0110000}"/>
    <cellStyle name="Normal 55 3 2 3 2 2" xfId="14617" xr:uid="{00000000-0005-0000-0000-000019390000}"/>
    <cellStyle name="Normal 55 3 2 3 2 2 3" xfId="29715" xr:uid="{00000000-0005-0000-0000-000013740000}"/>
    <cellStyle name="Normal 55 3 2 3 2 3" xfId="9597" xr:uid="{00000000-0005-0000-0000-00007D250000}"/>
    <cellStyle name="Normal 55 3 2 3 2 3 3" xfId="24698" xr:uid="{00000000-0005-0000-0000-00007A600000}"/>
    <cellStyle name="Normal 55 3 2 3 2 5" xfId="19685" xr:uid="{00000000-0005-0000-0000-0000E54C0000}"/>
    <cellStyle name="Normal 55 3 2 3 3" xfId="6236" xr:uid="{00000000-0005-0000-0000-00005C180000}"/>
    <cellStyle name="Normal 55 3 2 3 3 2" xfId="16288" xr:uid="{00000000-0005-0000-0000-0000A03F0000}"/>
    <cellStyle name="Normal 55 3 2 3 3 3" xfId="11268" xr:uid="{00000000-0005-0000-0000-0000042C0000}"/>
    <cellStyle name="Normal 55 3 2 3 3 3 3" xfId="26369" xr:uid="{00000000-0005-0000-0000-000001670000}"/>
    <cellStyle name="Normal 55 3 2 3 3 5" xfId="21356" xr:uid="{00000000-0005-0000-0000-00006C530000}"/>
    <cellStyle name="Normal 55 3 2 3 4" xfId="12946" xr:uid="{00000000-0005-0000-0000-000092320000}"/>
    <cellStyle name="Normal 55 3 2 3 4 3" xfId="28044" xr:uid="{00000000-0005-0000-0000-00008C6D0000}"/>
    <cellStyle name="Normal 55 3 2 3 5" xfId="7925" xr:uid="{00000000-0005-0000-0000-0000F51E0000}"/>
    <cellStyle name="Normal 55 3 2 3 5 3" xfId="23027" xr:uid="{00000000-0005-0000-0000-0000F3590000}"/>
    <cellStyle name="Normal 55 3 2 3 7" xfId="18014" xr:uid="{00000000-0005-0000-0000-00005E460000}"/>
    <cellStyle name="Normal 55 3 2 4" xfId="3707" xr:uid="{00000000-0005-0000-0000-00007B0E0000}"/>
    <cellStyle name="Normal 55 3 2 4 2" xfId="13781" xr:uid="{00000000-0005-0000-0000-0000D5350000}"/>
    <cellStyle name="Normal 55 3 2 4 2 3" xfId="28879" xr:uid="{00000000-0005-0000-0000-0000CF700000}"/>
    <cellStyle name="Normal 55 3 2 4 3" xfId="8761" xr:uid="{00000000-0005-0000-0000-000039220000}"/>
    <cellStyle name="Normal 55 3 2 4 3 3" xfId="23862" xr:uid="{00000000-0005-0000-0000-0000365D0000}"/>
    <cellStyle name="Normal 55 3 2 4 5" xfId="18849" xr:uid="{00000000-0005-0000-0000-0000A1490000}"/>
    <cellStyle name="Normal 55 3 2 5" xfId="5400" xr:uid="{00000000-0005-0000-0000-000018150000}"/>
    <cellStyle name="Normal 55 3 2 5 2" xfId="15452" xr:uid="{00000000-0005-0000-0000-00005C3C0000}"/>
    <cellStyle name="Normal 55 3 2 5 2 3" xfId="30550" xr:uid="{00000000-0005-0000-0000-000056770000}"/>
    <cellStyle name="Normal 55 3 2 5 3" xfId="10432" xr:uid="{00000000-0005-0000-0000-0000C0280000}"/>
    <cellStyle name="Normal 55 3 2 5 3 3" xfId="25533" xr:uid="{00000000-0005-0000-0000-0000BD630000}"/>
    <cellStyle name="Normal 55 3 2 5 5" xfId="20520" xr:uid="{00000000-0005-0000-0000-000028500000}"/>
    <cellStyle name="Normal 55 3 2 6" xfId="12110" xr:uid="{00000000-0005-0000-0000-00004E2F0000}"/>
    <cellStyle name="Normal 55 3 2 6 3" xfId="27208" xr:uid="{00000000-0005-0000-0000-0000486A0000}"/>
    <cellStyle name="Normal 55 3 2 7" xfId="7089" xr:uid="{00000000-0005-0000-0000-0000B11B0000}"/>
    <cellStyle name="Normal 55 3 2 7 3" xfId="22191" xr:uid="{00000000-0005-0000-0000-0000AF560000}"/>
    <cellStyle name="Normal 55 3 2 9" xfId="17178" xr:uid="{00000000-0005-0000-0000-00001A430000}"/>
    <cellStyle name="Normal 55 3 3" xfId="2225" xr:uid="{00000000-0005-0000-0000-0000B1080000}"/>
    <cellStyle name="Normal 55 3 3 2" xfId="3064" xr:uid="{00000000-0005-0000-0000-0000F80B0000}"/>
    <cellStyle name="Normal 55 3 3 2 2" xfId="4754" xr:uid="{00000000-0005-0000-0000-000092120000}"/>
    <cellStyle name="Normal 55 3 3 2 2 2" xfId="14827" xr:uid="{00000000-0005-0000-0000-0000EB390000}"/>
    <cellStyle name="Normal 55 3 3 2 2 2 3" xfId="29925" xr:uid="{00000000-0005-0000-0000-0000E5740000}"/>
    <cellStyle name="Normal 55 3 3 2 2 3" xfId="9807" xr:uid="{00000000-0005-0000-0000-00004F260000}"/>
    <cellStyle name="Normal 55 3 3 2 2 3 3" xfId="24908" xr:uid="{00000000-0005-0000-0000-00004C610000}"/>
    <cellStyle name="Normal 55 3 3 2 2 5" xfId="19895" xr:uid="{00000000-0005-0000-0000-0000B74D0000}"/>
    <cellStyle name="Normal 55 3 3 2 3" xfId="6446" xr:uid="{00000000-0005-0000-0000-00002E190000}"/>
    <cellStyle name="Normal 55 3 3 2 3 2" xfId="16498" xr:uid="{00000000-0005-0000-0000-000072400000}"/>
    <cellStyle name="Normal 55 3 3 2 3 3" xfId="11478" xr:uid="{00000000-0005-0000-0000-0000D62C0000}"/>
    <cellStyle name="Normal 55 3 3 2 3 3 3" xfId="26579" xr:uid="{00000000-0005-0000-0000-0000D3670000}"/>
    <cellStyle name="Normal 55 3 3 2 3 5" xfId="21566" xr:uid="{00000000-0005-0000-0000-00003E540000}"/>
    <cellStyle name="Normal 55 3 3 2 4" xfId="13156" xr:uid="{00000000-0005-0000-0000-000064330000}"/>
    <cellStyle name="Normal 55 3 3 2 4 3" xfId="28254" xr:uid="{00000000-0005-0000-0000-00005E6E0000}"/>
    <cellStyle name="Normal 55 3 3 2 5" xfId="8135" xr:uid="{00000000-0005-0000-0000-0000C71F0000}"/>
    <cellStyle name="Normal 55 3 3 2 5 3" xfId="23237" xr:uid="{00000000-0005-0000-0000-0000C55A0000}"/>
    <cellStyle name="Normal 55 3 3 2 7" xfId="18224" xr:uid="{00000000-0005-0000-0000-000030470000}"/>
    <cellStyle name="Normal 55 3 3 3" xfId="3917" xr:uid="{00000000-0005-0000-0000-00004D0F0000}"/>
    <cellStyle name="Normal 55 3 3 3 2" xfId="13991" xr:uid="{00000000-0005-0000-0000-0000A7360000}"/>
    <cellStyle name="Normal 55 3 3 3 2 3" xfId="29089" xr:uid="{00000000-0005-0000-0000-0000A1710000}"/>
    <cellStyle name="Normal 55 3 3 3 3" xfId="8971" xr:uid="{00000000-0005-0000-0000-00000B230000}"/>
    <cellStyle name="Normal 55 3 3 3 3 3" xfId="24072" xr:uid="{00000000-0005-0000-0000-0000085E0000}"/>
    <cellStyle name="Normal 55 3 3 3 5" xfId="19059" xr:uid="{00000000-0005-0000-0000-0000734A0000}"/>
    <cellStyle name="Normal 55 3 3 4" xfId="5610" xr:uid="{00000000-0005-0000-0000-0000EA150000}"/>
    <cellStyle name="Normal 55 3 3 4 2" xfId="15662" xr:uid="{00000000-0005-0000-0000-00002E3D0000}"/>
    <cellStyle name="Normal 55 3 3 4 2 3" xfId="30760" xr:uid="{00000000-0005-0000-0000-000028780000}"/>
    <cellStyle name="Normal 55 3 3 4 3" xfId="10642" xr:uid="{00000000-0005-0000-0000-000092290000}"/>
    <cellStyle name="Normal 55 3 3 4 3 3" xfId="25743" xr:uid="{00000000-0005-0000-0000-00008F640000}"/>
    <cellStyle name="Normal 55 3 3 4 5" xfId="20730" xr:uid="{00000000-0005-0000-0000-0000FA500000}"/>
    <cellStyle name="Normal 55 3 3 5" xfId="12320" xr:uid="{00000000-0005-0000-0000-000020300000}"/>
    <cellStyle name="Normal 55 3 3 5 3" xfId="27418" xr:uid="{00000000-0005-0000-0000-00001A6B0000}"/>
    <cellStyle name="Normal 55 3 3 6" xfId="7299" xr:uid="{00000000-0005-0000-0000-0000831C0000}"/>
    <cellStyle name="Normal 55 3 3 6 3" xfId="22401" xr:uid="{00000000-0005-0000-0000-000081570000}"/>
    <cellStyle name="Normal 55 3 3 8" xfId="17388" xr:uid="{00000000-0005-0000-0000-0000EC430000}"/>
    <cellStyle name="Normal 55 3 4" xfId="2646" xr:uid="{00000000-0005-0000-0000-0000560A0000}"/>
    <cellStyle name="Normal 55 3 4 2" xfId="4336" xr:uid="{00000000-0005-0000-0000-0000F0100000}"/>
    <cellStyle name="Normal 55 3 4 2 2" xfId="14409" xr:uid="{00000000-0005-0000-0000-000049380000}"/>
    <cellStyle name="Normal 55 3 4 2 2 3" xfId="29507" xr:uid="{00000000-0005-0000-0000-000043730000}"/>
    <cellStyle name="Normal 55 3 4 2 3" xfId="9389" xr:uid="{00000000-0005-0000-0000-0000AD240000}"/>
    <cellStyle name="Normal 55 3 4 2 3 3" xfId="24490" xr:uid="{00000000-0005-0000-0000-0000AA5F0000}"/>
    <cellStyle name="Normal 55 3 4 2 5" xfId="19477" xr:uid="{00000000-0005-0000-0000-0000154C0000}"/>
    <cellStyle name="Normal 55 3 4 3" xfId="6028" xr:uid="{00000000-0005-0000-0000-00008C170000}"/>
    <cellStyle name="Normal 55 3 4 3 2" xfId="16080" xr:uid="{00000000-0005-0000-0000-0000D03E0000}"/>
    <cellStyle name="Normal 55 3 4 3 3" xfId="11060" xr:uid="{00000000-0005-0000-0000-0000342B0000}"/>
    <cellStyle name="Normal 55 3 4 3 3 3" xfId="26161" xr:uid="{00000000-0005-0000-0000-000031660000}"/>
    <cellStyle name="Normal 55 3 4 3 5" xfId="21148" xr:uid="{00000000-0005-0000-0000-00009C520000}"/>
    <cellStyle name="Normal 55 3 4 4" xfId="12738" xr:uid="{00000000-0005-0000-0000-0000C2310000}"/>
    <cellStyle name="Normal 55 3 4 4 3" xfId="27836" xr:uid="{00000000-0005-0000-0000-0000BC6C0000}"/>
    <cellStyle name="Normal 55 3 4 5" xfId="7717" xr:uid="{00000000-0005-0000-0000-0000251E0000}"/>
    <cellStyle name="Normal 55 3 4 5 3" xfId="22819" xr:uid="{00000000-0005-0000-0000-000023590000}"/>
    <cellStyle name="Normal 55 3 4 7" xfId="17806" xr:uid="{00000000-0005-0000-0000-00008E450000}"/>
    <cellStyle name="Normal 55 3 5" xfId="3499" xr:uid="{00000000-0005-0000-0000-0000AB0D0000}"/>
    <cellStyle name="Normal 55 3 5 2" xfId="13573" xr:uid="{00000000-0005-0000-0000-000005350000}"/>
    <cellStyle name="Normal 55 3 5 2 3" xfId="28671" xr:uid="{00000000-0005-0000-0000-0000FF6F0000}"/>
    <cellStyle name="Normal 55 3 5 3" xfId="8553" xr:uid="{00000000-0005-0000-0000-000069210000}"/>
    <cellStyle name="Normal 55 3 5 3 3" xfId="23654" xr:uid="{00000000-0005-0000-0000-0000665C0000}"/>
    <cellStyle name="Normal 55 3 5 5" xfId="18641" xr:uid="{00000000-0005-0000-0000-0000D1480000}"/>
    <cellStyle name="Normal 55 3 6" xfId="5192" xr:uid="{00000000-0005-0000-0000-000048140000}"/>
    <cellStyle name="Normal 55 3 6 2" xfId="15244" xr:uid="{00000000-0005-0000-0000-00008C3B0000}"/>
    <cellStyle name="Normal 55 3 6 2 3" xfId="30342" xr:uid="{00000000-0005-0000-0000-000086760000}"/>
    <cellStyle name="Normal 55 3 6 3" xfId="10224" xr:uid="{00000000-0005-0000-0000-0000F0270000}"/>
    <cellStyle name="Normal 55 3 6 3 3" xfId="25325" xr:uid="{00000000-0005-0000-0000-0000ED620000}"/>
    <cellStyle name="Normal 55 3 6 5" xfId="20312" xr:uid="{00000000-0005-0000-0000-0000584F0000}"/>
    <cellStyle name="Normal 55 3 7" xfId="11902" xr:uid="{00000000-0005-0000-0000-00007E2E0000}"/>
    <cellStyle name="Normal 55 3 7 3" xfId="27000" xr:uid="{00000000-0005-0000-0000-000078690000}"/>
    <cellStyle name="Normal 55 3 8" xfId="6881" xr:uid="{00000000-0005-0000-0000-0000E11A0000}"/>
    <cellStyle name="Normal 55 3 8 3" xfId="21983" xr:uid="{00000000-0005-0000-0000-0000DF550000}"/>
    <cellStyle name="Normal 55 4" xfId="1906" xr:uid="{00000000-0005-0000-0000-000072070000}"/>
    <cellStyle name="Normal 55 4 2" xfId="2329" xr:uid="{00000000-0005-0000-0000-000019090000}"/>
    <cellStyle name="Normal 55 4 2 2" xfId="3168" xr:uid="{00000000-0005-0000-0000-0000600C0000}"/>
    <cellStyle name="Normal 55 4 2 2 2" xfId="4858" xr:uid="{00000000-0005-0000-0000-0000FA120000}"/>
    <cellStyle name="Normal 55 4 2 2 2 2" xfId="14931" xr:uid="{00000000-0005-0000-0000-0000533A0000}"/>
    <cellStyle name="Normal 55 4 2 2 2 2 3" xfId="30029" xr:uid="{00000000-0005-0000-0000-00004D750000}"/>
    <cellStyle name="Normal 55 4 2 2 2 3" xfId="9911" xr:uid="{00000000-0005-0000-0000-0000B7260000}"/>
    <cellStyle name="Normal 55 4 2 2 2 3 3" xfId="25012" xr:uid="{00000000-0005-0000-0000-0000B4610000}"/>
    <cellStyle name="Normal 55 4 2 2 2 5" xfId="19999" xr:uid="{00000000-0005-0000-0000-00001F4E0000}"/>
    <cellStyle name="Normal 55 4 2 2 3" xfId="6550" xr:uid="{00000000-0005-0000-0000-000096190000}"/>
    <cellStyle name="Normal 55 4 2 2 3 2" xfId="16602" xr:uid="{00000000-0005-0000-0000-0000DA400000}"/>
    <cellStyle name="Normal 55 4 2 2 3 3" xfId="11582" xr:uid="{00000000-0005-0000-0000-00003E2D0000}"/>
    <cellStyle name="Normal 55 4 2 2 3 3 3" xfId="26683" xr:uid="{00000000-0005-0000-0000-00003B680000}"/>
    <cellStyle name="Normal 55 4 2 2 3 5" xfId="21670" xr:uid="{00000000-0005-0000-0000-0000A6540000}"/>
    <cellStyle name="Normal 55 4 2 2 4" xfId="13260" xr:uid="{00000000-0005-0000-0000-0000CC330000}"/>
    <cellStyle name="Normal 55 4 2 2 4 3" xfId="28358" xr:uid="{00000000-0005-0000-0000-0000C66E0000}"/>
    <cellStyle name="Normal 55 4 2 2 5" xfId="8239" xr:uid="{00000000-0005-0000-0000-00002F200000}"/>
    <cellStyle name="Normal 55 4 2 2 5 3" xfId="23341" xr:uid="{00000000-0005-0000-0000-00002D5B0000}"/>
    <cellStyle name="Normal 55 4 2 2 7" xfId="18328" xr:uid="{00000000-0005-0000-0000-000098470000}"/>
    <cellStyle name="Normal 55 4 2 3" xfId="4021" xr:uid="{00000000-0005-0000-0000-0000B50F0000}"/>
    <cellStyle name="Normal 55 4 2 3 2" xfId="14095" xr:uid="{00000000-0005-0000-0000-00000F370000}"/>
    <cellStyle name="Normal 55 4 2 3 2 3" xfId="29193" xr:uid="{00000000-0005-0000-0000-000009720000}"/>
    <cellStyle name="Normal 55 4 2 3 3" xfId="9075" xr:uid="{00000000-0005-0000-0000-000073230000}"/>
    <cellStyle name="Normal 55 4 2 3 3 3" xfId="24176" xr:uid="{00000000-0005-0000-0000-0000705E0000}"/>
    <cellStyle name="Normal 55 4 2 3 5" xfId="19163" xr:uid="{00000000-0005-0000-0000-0000DB4A0000}"/>
    <cellStyle name="Normal 55 4 2 4" xfId="5714" xr:uid="{00000000-0005-0000-0000-000052160000}"/>
    <cellStyle name="Normal 55 4 2 4 2" xfId="15766" xr:uid="{00000000-0005-0000-0000-0000963D0000}"/>
    <cellStyle name="Normal 55 4 2 4 2 3" xfId="30864" xr:uid="{00000000-0005-0000-0000-000090780000}"/>
    <cellStyle name="Normal 55 4 2 4 3" xfId="10746" xr:uid="{00000000-0005-0000-0000-0000FA290000}"/>
    <cellStyle name="Normal 55 4 2 4 3 3" xfId="25847" xr:uid="{00000000-0005-0000-0000-0000F7640000}"/>
    <cellStyle name="Normal 55 4 2 4 5" xfId="20834" xr:uid="{00000000-0005-0000-0000-000062510000}"/>
    <cellStyle name="Normal 55 4 2 5" xfId="12424" xr:uid="{00000000-0005-0000-0000-000088300000}"/>
    <cellStyle name="Normal 55 4 2 5 3" xfId="27522" xr:uid="{00000000-0005-0000-0000-0000826B0000}"/>
    <cellStyle name="Normal 55 4 2 6" xfId="7403" xr:uid="{00000000-0005-0000-0000-0000EB1C0000}"/>
    <cellStyle name="Normal 55 4 2 6 3" xfId="22505" xr:uid="{00000000-0005-0000-0000-0000E9570000}"/>
    <cellStyle name="Normal 55 4 2 8" xfId="17492" xr:uid="{00000000-0005-0000-0000-000054440000}"/>
    <cellStyle name="Normal 55 4 3" xfId="2750" xr:uid="{00000000-0005-0000-0000-0000BE0A0000}"/>
    <cellStyle name="Normal 55 4 3 2" xfId="4440" xr:uid="{00000000-0005-0000-0000-000058110000}"/>
    <cellStyle name="Normal 55 4 3 2 2" xfId="14513" xr:uid="{00000000-0005-0000-0000-0000B1380000}"/>
    <cellStyle name="Normal 55 4 3 2 2 3" xfId="29611" xr:uid="{00000000-0005-0000-0000-0000AB730000}"/>
    <cellStyle name="Normal 55 4 3 2 3" xfId="9493" xr:uid="{00000000-0005-0000-0000-000015250000}"/>
    <cellStyle name="Normal 55 4 3 2 3 3" xfId="24594" xr:uid="{00000000-0005-0000-0000-000012600000}"/>
    <cellStyle name="Normal 55 4 3 2 5" xfId="19581" xr:uid="{00000000-0005-0000-0000-00007D4C0000}"/>
    <cellStyle name="Normal 55 4 3 3" xfId="6132" xr:uid="{00000000-0005-0000-0000-0000F4170000}"/>
    <cellStyle name="Normal 55 4 3 3 2" xfId="16184" xr:uid="{00000000-0005-0000-0000-0000383F0000}"/>
    <cellStyle name="Normal 55 4 3 3 3" xfId="11164" xr:uid="{00000000-0005-0000-0000-00009C2B0000}"/>
    <cellStyle name="Normal 55 4 3 3 3 3" xfId="26265" xr:uid="{00000000-0005-0000-0000-000099660000}"/>
    <cellStyle name="Normal 55 4 3 3 5" xfId="21252" xr:uid="{00000000-0005-0000-0000-000004530000}"/>
    <cellStyle name="Normal 55 4 3 4" xfId="12842" xr:uid="{00000000-0005-0000-0000-00002A320000}"/>
    <cellStyle name="Normal 55 4 3 4 3" xfId="27940" xr:uid="{00000000-0005-0000-0000-0000246D0000}"/>
    <cellStyle name="Normal 55 4 3 5" xfId="7821" xr:uid="{00000000-0005-0000-0000-00008D1E0000}"/>
    <cellStyle name="Normal 55 4 3 5 3" xfId="22923" xr:uid="{00000000-0005-0000-0000-00008B590000}"/>
    <cellStyle name="Normal 55 4 3 7" xfId="17910" xr:uid="{00000000-0005-0000-0000-0000F6450000}"/>
    <cellStyle name="Normal 55 4 4" xfId="3603" xr:uid="{00000000-0005-0000-0000-0000130E0000}"/>
    <cellStyle name="Normal 55 4 4 2" xfId="13677" xr:uid="{00000000-0005-0000-0000-00006D350000}"/>
    <cellStyle name="Normal 55 4 4 2 3" xfId="28775" xr:uid="{00000000-0005-0000-0000-000067700000}"/>
    <cellStyle name="Normal 55 4 4 3" xfId="8657" xr:uid="{00000000-0005-0000-0000-0000D1210000}"/>
    <cellStyle name="Normal 55 4 4 3 3" xfId="23758" xr:uid="{00000000-0005-0000-0000-0000CE5C0000}"/>
    <cellStyle name="Normal 55 4 4 5" xfId="18745" xr:uid="{00000000-0005-0000-0000-000039490000}"/>
    <cellStyle name="Normal 55 4 5" xfId="5296" xr:uid="{00000000-0005-0000-0000-0000B0140000}"/>
    <cellStyle name="Normal 55 4 5 2" xfId="15348" xr:uid="{00000000-0005-0000-0000-0000F43B0000}"/>
    <cellStyle name="Normal 55 4 5 2 3" xfId="30446" xr:uid="{00000000-0005-0000-0000-0000EE760000}"/>
    <cellStyle name="Normal 55 4 5 3" xfId="10328" xr:uid="{00000000-0005-0000-0000-000058280000}"/>
    <cellStyle name="Normal 55 4 5 3 3" xfId="25429" xr:uid="{00000000-0005-0000-0000-000055630000}"/>
    <cellStyle name="Normal 55 4 5 5" xfId="20416" xr:uid="{00000000-0005-0000-0000-0000C04F0000}"/>
    <cellStyle name="Normal 55 4 6" xfId="12006" xr:uid="{00000000-0005-0000-0000-0000E62E0000}"/>
    <cellStyle name="Normal 55 4 6 3" xfId="27104" xr:uid="{00000000-0005-0000-0000-0000E0690000}"/>
    <cellStyle name="Normal 55 4 7" xfId="6985" xr:uid="{00000000-0005-0000-0000-0000491B0000}"/>
    <cellStyle name="Normal 55 4 7 3" xfId="22087" xr:uid="{00000000-0005-0000-0000-000047560000}"/>
    <cellStyle name="Normal 55 4 9" xfId="17074" xr:uid="{00000000-0005-0000-0000-0000B2420000}"/>
    <cellStyle name="Normal 55 5" xfId="2119" xr:uid="{00000000-0005-0000-0000-000047080000}"/>
    <cellStyle name="Normal 55 5 2" xfId="2960" xr:uid="{00000000-0005-0000-0000-0000900B0000}"/>
    <cellStyle name="Normal 55 5 2 2" xfId="4650" xr:uid="{00000000-0005-0000-0000-00002A120000}"/>
    <cellStyle name="Normal 55 5 2 2 2" xfId="14723" xr:uid="{00000000-0005-0000-0000-000083390000}"/>
    <cellStyle name="Normal 55 5 2 2 2 3" xfId="29821" xr:uid="{00000000-0005-0000-0000-00007D740000}"/>
    <cellStyle name="Normal 55 5 2 2 3" xfId="9703" xr:uid="{00000000-0005-0000-0000-0000E7250000}"/>
    <cellStyle name="Normal 55 5 2 2 3 3" xfId="24804" xr:uid="{00000000-0005-0000-0000-0000E4600000}"/>
    <cellStyle name="Normal 55 5 2 2 5" xfId="19791" xr:uid="{00000000-0005-0000-0000-00004F4D0000}"/>
    <cellStyle name="Normal 55 5 2 3" xfId="6342" xr:uid="{00000000-0005-0000-0000-0000C6180000}"/>
    <cellStyle name="Normal 55 5 2 3 2" xfId="16394" xr:uid="{00000000-0005-0000-0000-00000A400000}"/>
    <cellStyle name="Normal 55 5 2 3 3" xfId="11374" xr:uid="{00000000-0005-0000-0000-00006E2C0000}"/>
    <cellStyle name="Normal 55 5 2 3 3 3" xfId="26475" xr:uid="{00000000-0005-0000-0000-00006B670000}"/>
    <cellStyle name="Normal 55 5 2 3 5" xfId="21462" xr:uid="{00000000-0005-0000-0000-0000D6530000}"/>
    <cellStyle name="Normal 55 5 2 4" xfId="13052" xr:uid="{00000000-0005-0000-0000-0000FC320000}"/>
    <cellStyle name="Normal 55 5 2 4 3" xfId="28150" xr:uid="{00000000-0005-0000-0000-0000F66D0000}"/>
    <cellStyle name="Normal 55 5 2 5" xfId="8031" xr:uid="{00000000-0005-0000-0000-00005F1F0000}"/>
    <cellStyle name="Normal 55 5 2 5 3" xfId="23133" xr:uid="{00000000-0005-0000-0000-00005D5A0000}"/>
    <cellStyle name="Normal 55 5 2 7" xfId="18120" xr:uid="{00000000-0005-0000-0000-0000C8460000}"/>
    <cellStyle name="Normal 55 5 3" xfId="3813" xr:uid="{00000000-0005-0000-0000-0000E50E0000}"/>
    <cellStyle name="Normal 55 5 3 2" xfId="13887" xr:uid="{00000000-0005-0000-0000-00003F360000}"/>
    <cellStyle name="Normal 55 5 3 2 3" xfId="28985" xr:uid="{00000000-0005-0000-0000-000039710000}"/>
    <cellStyle name="Normal 55 5 3 3" xfId="8867" xr:uid="{00000000-0005-0000-0000-0000A3220000}"/>
    <cellStyle name="Normal 55 5 3 3 3" xfId="23968" xr:uid="{00000000-0005-0000-0000-0000A05D0000}"/>
    <cellStyle name="Normal 55 5 3 5" xfId="18955" xr:uid="{00000000-0005-0000-0000-00000B4A0000}"/>
    <cellStyle name="Normal 55 5 4" xfId="5506" xr:uid="{00000000-0005-0000-0000-000082150000}"/>
    <cellStyle name="Normal 55 5 4 2" xfId="15558" xr:uid="{00000000-0005-0000-0000-0000C63C0000}"/>
    <cellStyle name="Normal 55 5 4 2 3" xfId="30656" xr:uid="{00000000-0005-0000-0000-0000C0770000}"/>
    <cellStyle name="Normal 55 5 4 3" xfId="10538" xr:uid="{00000000-0005-0000-0000-00002A290000}"/>
    <cellStyle name="Normal 55 5 4 3 3" xfId="25639" xr:uid="{00000000-0005-0000-0000-000027640000}"/>
    <cellStyle name="Normal 55 5 4 5" xfId="20626" xr:uid="{00000000-0005-0000-0000-000092500000}"/>
    <cellStyle name="Normal 55 5 5" xfId="12216" xr:uid="{00000000-0005-0000-0000-0000B82F0000}"/>
    <cellStyle name="Normal 55 5 5 3" xfId="27314" xr:uid="{00000000-0005-0000-0000-0000B26A0000}"/>
    <cellStyle name="Normal 55 5 6" xfId="7195" xr:uid="{00000000-0005-0000-0000-00001B1C0000}"/>
    <cellStyle name="Normal 55 5 6 3" xfId="22297" xr:uid="{00000000-0005-0000-0000-000019570000}"/>
    <cellStyle name="Normal 55 5 8" xfId="17284" xr:uid="{00000000-0005-0000-0000-000084430000}"/>
    <cellStyle name="Normal 55 6" xfId="2540" xr:uid="{00000000-0005-0000-0000-0000EC090000}"/>
    <cellStyle name="Normal 55 6 2" xfId="4232" xr:uid="{00000000-0005-0000-0000-000088100000}"/>
    <cellStyle name="Normal 55 6 2 2" xfId="14305" xr:uid="{00000000-0005-0000-0000-0000E1370000}"/>
    <cellStyle name="Normal 55 6 2 2 3" xfId="29403" xr:uid="{00000000-0005-0000-0000-0000DB720000}"/>
    <cellStyle name="Normal 55 6 2 3" xfId="9285" xr:uid="{00000000-0005-0000-0000-000045240000}"/>
    <cellStyle name="Normal 55 6 2 3 3" xfId="24386" xr:uid="{00000000-0005-0000-0000-0000425F0000}"/>
    <cellStyle name="Normal 55 6 2 5" xfId="19373" xr:uid="{00000000-0005-0000-0000-0000AD4B0000}"/>
    <cellStyle name="Normal 55 6 3" xfId="5924" xr:uid="{00000000-0005-0000-0000-000024170000}"/>
    <cellStyle name="Normal 55 6 3 2" xfId="15976" xr:uid="{00000000-0005-0000-0000-0000683E0000}"/>
    <cellStyle name="Normal 55 6 3 3" xfId="10956" xr:uid="{00000000-0005-0000-0000-0000CC2A0000}"/>
    <cellStyle name="Normal 55 6 3 3 3" xfId="26057" xr:uid="{00000000-0005-0000-0000-0000C9650000}"/>
    <cellStyle name="Normal 55 6 3 5" xfId="21044" xr:uid="{00000000-0005-0000-0000-000034520000}"/>
    <cellStyle name="Normal 55 6 4" xfId="12634" xr:uid="{00000000-0005-0000-0000-00005A310000}"/>
    <cellStyle name="Normal 55 6 4 3" xfId="27732" xr:uid="{00000000-0005-0000-0000-0000546C0000}"/>
    <cellStyle name="Normal 55 6 5" xfId="7613" xr:uid="{00000000-0005-0000-0000-0000BD1D0000}"/>
    <cellStyle name="Normal 55 6 5 3" xfId="22715" xr:uid="{00000000-0005-0000-0000-0000BB580000}"/>
    <cellStyle name="Normal 55 6 7" xfId="17702" xr:uid="{00000000-0005-0000-0000-000026450000}"/>
    <cellStyle name="Normal 55 7" xfId="3391" xr:uid="{00000000-0005-0000-0000-00003F0D0000}"/>
    <cellStyle name="Normal 55 7 2" xfId="13469" xr:uid="{00000000-0005-0000-0000-00009D340000}"/>
    <cellStyle name="Normal 55 7 2 3" xfId="28567" xr:uid="{00000000-0005-0000-0000-0000976F0000}"/>
    <cellStyle name="Normal 55 7 3" xfId="8449" xr:uid="{00000000-0005-0000-0000-000001210000}"/>
    <cellStyle name="Normal 55 7 3 3" xfId="23550" xr:uid="{00000000-0005-0000-0000-0000FE5B0000}"/>
    <cellStyle name="Normal 55 7 5" xfId="18537" xr:uid="{00000000-0005-0000-0000-000069480000}"/>
    <cellStyle name="Normal 55 8" xfId="5085" xr:uid="{00000000-0005-0000-0000-0000DD130000}"/>
    <cellStyle name="Normal 55 8 2" xfId="15140" xr:uid="{00000000-0005-0000-0000-0000243B0000}"/>
    <cellStyle name="Normal 55 8 2 3" xfId="30238" xr:uid="{00000000-0005-0000-0000-00001E760000}"/>
    <cellStyle name="Normal 55 8 3" xfId="10120" xr:uid="{00000000-0005-0000-0000-000088270000}"/>
    <cellStyle name="Normal 55 8 3 3" xfId="25221" xr:uid="{00000000-0005-0000-0000-000085620000}"/>
    <cellStyle name="Normal 55 8 5" xfId="20208" xr:uid="{00000000-0005-0000-0000-0000F04E0000}"/>
    <cellStyle name="Normal 55 9" xfId="11796" xr:uid="{00000000-0005-0000-0000-0000142E0000}"/>
    <cellStyle name="Normal 55 9 3" xfId="26896" xr:uid="{00000000-0005-0000-0000-000010690000}"/>
    <cellStyle name="Normal 56" xfId="1457" xr:uid="{00000000-0005-0000-0000-0000B1050000}"/>
    <cellStyle name="Normal 56 10" xfId="6776" xr:uid="{00000000-0005-0000-0000-0000781A0000}"/>
    <cellStyle name="Normal 56 10 3" xfId="21880" xr:uid="{00000000-0005-0000-0000-000078550000}"/>
    <cellStyle name="Normal 56 12" xfId="16865" xr:uid="{00000000-0005-0000-0000-0000E1410000}"/>
    <cellStyle name="Normal 56 2" xfId="1740" xr:uid="{00000000-0005-0000-0000-0000CC060000}"/>
    <cellStyle name="Normal 56 2 11" xfId="16919" xr:uid="{00000000-0005-0000-0000-000017420000}"/>
    <cellStyle name="Normal 56 2 2" xfId="1848" xr:uid="{00000000-0005-0000-0000-000038070000}"/>
    <cellStyle name="Normal 56 2 2 10" xfId="17023" xr:uid="{00000000-0005-0000-0000-00007F420000}"/>
    <cellStyle name="Normal 56 2 2 2" xfId="2065" xr:uid="{00000000-0005-0000-0000-000011080000}"/>
    <cellStyle name="Normal 56 2 2 2 2" xfId="2486" xr:uid="{00000000-0005-0000-0000-0000B6090000}"/>
    <cellStyle name="Normal 56 2 2 2 2 2" xfId="3325" xr:uid="{00000000-0005-0000-0000-0000FD0C0000}"/>
    <cellStyle name="Normal 56 2 2 2 2 2 2" xfId="5015" xr:uid="{00000000-0005-0000-0000-000097130000}"/>
    <cellStyle name="Normal 56 2 2 2 2 2 2 2" xfId="15088" xr:uid="{00000000-0005-0000-0000-0000F03A0000}"/>
    <cellStyle name="Normal 56 2 2 2 2 2 2 2 3" xfId="30186" xr:uid="{00000000-0005-0000-0000-0000EA750000}"/>
    <cellStyle name="Normal 56 2 2 2 2 2 2 3" xfId="10068" xr:uid="{00000000-0005-0000-0000-000054270000}"/>
    <cellStyle name="Normal 56 2 2 2 2 2 2 3 3" xfId="25169" xr:uid="{00000000-0005-0000-0000-000051620000}"/>
    <cellStyle name="Normal 56 2 2 2 2 2 2 5" xfId="20156" xr:uid="{00000000-0005-0000-0000-0000BC4E0000}"/>
    <cellStyle name="Normal 56 2 2 2 2 2 3" xfId="6707" xr:uid="{00000000-0005-0000-0000-0000331A0000}"/>
    <cellStyle name="Normal 56 2 2 2 2 2 3 2" xfId="16759" xr:uid="{00000000-0005-0000-0000-000077410000}"/>
    <cellStyle name="Normal 56 2 2 2 2 2 3 3" xfId="11739" xr:uid="{00000000-0005-0000-0000-0000DB2D0000}"/>
    <cellStyle name="Normal 56 2 2 2 2 2 3 3 3" xfId="26840" xr:uid="{00000000-0005-0000-0000-0000D8680000}"/>
    <cellStyle name="Normal 56 2 2 2 2 2 3 5" xfId="21827" xr:uid="{00000000-0005-0000-0000-000043550000}"/>
    <cellStyle name="Normal 56 2 2 2 2 2 4" xfId="13417" xr:uid="{00000000-0005-0000-0000-000069340000}"/>
    <cellStyle name="Normal 56 2 2 2 2 2 4 3" xfId="28515" xr:uid="{00000000-0005-0000-0000-0000636F0000}"/>
    <cellStyle name="Normal 56 2 2 2 2 2 5" xfId="8396" xr:uid="{00000000-0005-0000-0000-0000CC200000}"/>
    <cellStyle name="Normal 56 2 2 2 2 2 5 3" xfId="23498" xr:uid="{00000000-0005-0000-0000-0000CA5B0000}"/>
    <cellStyle name="Normal 56 2 2 2 2 2 7" xfId="18485" xr:uid="{00000000-0005-0000-0000-000035480000}"/>
    <cellStyle name="Normal 56 2 2 2 2 3" xfId="4178" xr:uid="{00000000-0005-0000-0000-000052100000}"/>
    <cellStyle name="Normal 56 2 2 2 2 3 2" xfId="14252" xr:uid="{00000000-0005-0000-0000-0000AC370000}"/>
    <cellStyle name="Normal 56 2 2 2 2 3 2 3" xfId="29350" xr:uid="{00000000-0005-0000-0000-0000A6720000}"/>
    <cellStyle name="Normal 56 2 2 2 2 3 3" xfId="9232" xr:uid="{00000000-0005-0000-0000-000010240000}"/>
    <cellStyle name="Normal 56 2 2 2 2 3 3 3" xfId="24333" xr:uid="{00000000-0005-0000-0000-00000D5F0000}"/>
    <cellStyle name="Normal 56 2 2 2 2 3 5" xfId="19320" xr:uid="{00000000-0005-0000-0000-0000784B0000}"/>
    <cellStyle name="Normal 56 2 2 2 2 4" xfId="5871" xr:uid="{00000000-0005-0000-0000-0000EF160000}"/>
    <cellStyle name="Normal 56 2 2 2 2 4 2" xfId="15923" xr:uid="{00000000-0005-0000-0000-0000333E0000}"/>
    <cellStyle name="Normal 56 2 2 2 2 4 3" xfId="10903" xr:uid="{00000000-0005-0000-0000-0000972A0000}"/>
    <cellStyle name="Normal 56 2 2 2 2 4 3 3" xfId="26004" xr:uid="{00000000-0005-0000-0000-000094650000}"/>
    <cellStyle name="Normal 56 2 2 2 2 4 5" xfId="20991" xr:uid="{00000000-0005-0000-0000-0000FF510000}"/>
    <cellStyle name="Normal 56 2 2 2 2 5" xfId="12581" xr:uid="{00000000-0005-0000-0000-000025310000}"/>
    <cellStyle name="Normal 56 2 2 2 2 5 3" xfId="27679" xr:uid="{00000000-0005-0000-0000-00001F6C0000}"/>
    <cellStyle name="Normal 56 2 2 2 2 6" xfId="7560" xr:uid="{00000000-0005-0000-0000-0000881D0000}"/>
    <cellStyle name="Normal 56 2 2 2 2 6 3" xfId="22662" xr:uid="{00000000-0005-0000-0000-000086580000}"/>
    <cellStyle name="Normal 56 2 2 2 2 8" xfId="17649" xr:uid="{00000000-0005-0000-0000-0000F1440000}"/>
    <cellStyle name="Normal 56 2 2 2 3" xfId="2907" xr:uid="{00000000-0005-0000-0000-00005B0B0000}"/>
    <cellStyle name="Normal 56 2 2 2 3 2" xfId="4597" xr:uid="{00000000-0005-0000-0000-0000F5110000}"/>
    <cellStyle name="Normal 56 2 2 2 3 2 2" xfId="14670" xr:uid="{00000000-0005-0000-0000-00004E390000}"/>
    <cellStyle name="Normal 56 2 2 2 3 2 2 3" xfId="29768" xr:uid="{00000000-0005-0000-0000-000048740000}"/>
    <cellStyle name="Normal 56 2 2 2 3 2 3" xfId="9650" xr:uid="{00000000-0005-0000-0000-0000B2250000}"/>
    <cellStyle name="Normal 56 2 2 2 3 2 3 3" xfId="24751" xr:uid="{00000000-0005-0000-0000-0000AF600000}"/>
    <cellStyle name="Normal 56 2 2 2 3 2 5" xfId="19738" xr:uid="{00000000-0005-0000-0000-00001A4D0000}"/>
    <cellStyle name="Normal 56 2 2 2 3 3" xfId="6289" xr:uid="{00000000-0005-0000-0000-000091180000}"/>
    <cellStyle name="Normal 56 2 2 2 3 3 2" xfId="16341" xr:uid="{00000000-0005-0000-0000-0000D53F0000}"/>
    <cellStyle name="Normal 56 2 2 2 3 3 3" xfId="11321" xr:uid="{00000000-0005-0000-0000-0000392C0000}"/>
    <cellStyle name="Normal 56 2 2 2 3 3 3 3" xfId="26422" xr:uid="{00000000-0005-0000-0000-000036670000}"/>
    <cellStyle name="Normal 56 2 2 2 3 3 5" xfId="21409" xr:uid="{00000000-0005-0000-0000-0000A1530000}"/>
    <cellStyle name="Normal 56 2 2 2 3 4" xfId="12999" xr:uid="{00000000-0005-0000-0000-0000C7320000}"/>
    <cellStyle name="Normal 56 2 2 2 3 4 3" xfId="28097" xr:uid="{00000000-0005-0000-0000-0000C16D0000}"/>
    <cellStyle name="Normal 56 2 2 2 3 5" xfId="7978" xr:uid="{00000000-0005-0000-0000-00002A1F0000}"/>
    <cellStyle name="Normal 56 2 2 2 3 5 3" xfId="23080" xr:uid="{00000000-0005-0000-0000-0000285A0000}"/>
    <cellStyle name="Normal 56 2 2 2 3 7" xfId="18067" xr:uid="{00000000-0005-0000-0000-000093460000}"/>
    <cellStyle name="Normal 56 2 2 2 4" xfId="3760" xr:uid="{00000000-0005-0000-0000-0000B00E0000}"/>
    <cellStyle name="Normal 56 2 2 2 4 2" xfId="13834" xr:uid="{00000000-0005-0000-0000-00000A360000}"/>
    <cellStyle name="Normal 56 2 2 2 4 2 3" xfId="28932" xr:uid="{00000000-0005-0000-0000-000004710000}"/>
    <cellStyle name="Normal 56 2 2 2 4 3" xfId="8814" xr:uid="{00000000-0005-0000-0000-00006E220000}"/>
    <cellStyle name="Normal 56 2 2 2 4 3 3" xfId="23915" xr:uid="{00000000-0005-0000-0000-00006B5D0000}"/>
    <cellStyle name="Normal 56 2 2 2 4 5" xfId="18902" xr:uid="{00000000-0005-0000-0000-0000D6490000}"/>
    <cellStyle name="Normal 56 2 2 2 5" xfId="5453" xr:uid="{00000000-0005-0000-0000-00004D150000}"/>
    <cellStyle name="Normal 56 2 2 2 5 2" xfId="15505" xr:uid="{00000000-0005-0000-0000-0000913C0000}"/>
    <cellStyle name="Normal 56 2 2 2 5 2 3" xfId="30603" xr:uid="{00000000-0005-0000-0000-00008B770000}"/>
    <cellStyle name="Normal 56 2 2 2 5 3" xfId="10485" xr:uid="{00000000-0005-0000-0000-0000F5280000}"/>
    <cellStyle name="Normal 56 2 2 2 5 3 3" xfId="25586" xr:uid="{00000000-0005-0000-0000-0000F2630000}"/>
    <cellStyle name="Normal 56 2 2 2 5 5" xfId="20573" xr:uid="{00000000-0005-0000-0000-00005D500000}"/>
    <cellStyle name="Normal 56 2 2 2 6" xfId="12163" xr:uid="{00000000-0005-0000-0000-0000832F0000}"/>
    <cellStyle name="Normal 56 2 2 2 6 3" xfId="27261" xr:uid="{00000000-0005-0000-0000-00007D6A0000}"/>
    <cellStyle name="Normal 56 2 2 2 7" xfId="7142" xr:uid="{00000000-0005-0000-0000-0000E61B0000}"/>
    <cellStyle name="Normal 56 2 2 2 7 3" xfId="22244" xr:uid="{00000000-0005-0000-0000-0000E4560000}"/>
    <cellStyle name="Normal 56 2 2 2 9" xfId="17231" xr:uid="{00000000-0005-0000-0000-00004F430000}"/>
    <cellStyle name="Normal 56 2 2 3" xfId="2278" xr:uid="{00000000-0005-0000-0000-0000E6080000}"/>
    <cellStyle name="Normal 56 2 2 3 2" xfId="3117" xr:uid="{00000000-0005-0000-0000-00002D0C0000}"/>
    <cellStyle name="Normal 56 2 2 3 2 2" xfId="4807" xr:uid="{00000000-0005-0000-0000-0000C7120000}"/>
    <cellStyle name="Normal 56 2 2 3 2 2 2" xfId="14880" xr:uid="{00000000-0005-0000-0000-0000203A0000}"/>
    <cellStyle name="Normal 56 2 2 3 2 2 2 3" xfId="29978" xr:uid="{00000000-0005-0000-0000-00001A750000}"/>
    <cellStyle name="Normal 56 2 2 3 2 2 3" xfId="9860" xr:uid="{00000000-0005-0000-0000-000084260000}"/>
    <cellStyle name="Normal 56 2 2 3 2 2 3 3" xfId="24961" xr:uid="{00000000-0005-0000-0000-000081610000}"/>
    <cellStyle name="Normal 56 2 2 3 2 2 5" xfId="19948" xr:uid="{00000000-0005-0000-0000-0000EC4D0000}"/>
    <cellStyle name="Normal 56 2 2 3 2 3" xfId="6499" xr:uid="{00000000-0005-0000-0000-000063190000}"/>
    <cellStyle name="Normal 56 2 2 3 2 3 2" xfId="16551" xr:uid="{00000000-0005-0000-0000-0000A7400000}"/>
    <cellStyle name="Normal 56 2 2 3 2 3 3" xfId="11531" xr:uid="{00000000-0005-0000-0000-00000B2D0000}"/>
    <cellStyle name="Normal 56 2 2 3 2 3 3 3" xfId="26632" xr:uid="{00000000-0005-0000-0000-000008680000}"/>
    <cellStyle name="Normal 56 2 2 3 2 3 5" xfId="21619" xr:uid="{00000000-0005-0000-0000-000073540000}"/>
    <cellStyle name="Normal 56 2 2 3 2 4" xfId="13209" xr:uid="{00000000-0005-0000-0000-000099330000}"/>
    <cellStyle name="Normal 56 2 2 3 2 4 3" xfId="28307" xr:uid="{00000000-0005-0000-0000-0000936E0000}"/>
    <cellStyle name="Normal 56 2 2 3 2 5" xfId="8188" xr:uid="{00000000-0005-0000-0000-0000FC1F0000}"/>
    <cellStyle name="Normal 56 2 2 3 2 5 3" xfId="23290" xr:uid="{00000000-0005-0000-0000-0000FA5A0000}"/>
    <cellStyle name="Normal 56 2 2 3 2 7" xfId="18277" xr:uid="{00000000-0005-0000-0000-000065470000}"/>
    <cellStyle name="Normal 56 2 2 3 3" xfId="3970" xr:uid="{00000000-0005-0000-0000-0000820F0000}"/>
    <cellStyle name="Normal 56 2 2 3 3 2" xfId="14044" xr:uid="{00000000-0005-0000-0000-0000DC360000}"/>
    <cellStyle name="Normal 56 2 2 3 3 2 3" xfId="29142" xr:uid="{00000000-0005-0000-0000-0000D6710000}"/>
    <cellStyle name="Normal 56 2 2 3 3 3" xfId="9024" xr:uid="{00000000-0005-0000-0000-000040230000}"/>
    <cellStyle name="Normal 56 2 2 3 3 3 3" xfId="24125" xr:uid="{00000000-0005-0000-0000-00003D5E0000}"/>
    <cellStyle name="Normal 56 2 2 3 3 5" xfId="19112" xr:uid="{00000000-0005-0000-0000-0000A84A0000}"/>
    <cellStyle name="Normal 56 2 2 3 4" xfId="5663" xr:uid="{00000000-0005-0000-0000-00001F160000}"/>
    <cellStyle name="Normal 56 2 2 3 4 2" xfId="15715" xr:uid="{00000000-0005-0000-0000-0000633D0000}"/>
    <cellStyle name="Normal 56 2 2 3 4 2 3" xfId="30813" xr:uid="{00000000-0005-0000-0000-00005D780000}"/>
    <cellStyle name="Normal 56 2 2 3 4 3" xfId="10695" xr:uid="{00000000-0005-0000-0000-0000C7290000}"/>
    <cellStyle name="Normal 56 2 2 3 4 3 3" xfId="25796" xr:uid="{00000000-0005-0000-0000-0000C4640000}"/>
    <cellStyle name="Normal 56 2 2 3 4 5" xfId="20783" xr:uid="{00000000-0005-0000-0000-00002F510000}"/>
    <cellStyle name="Normal 56 2 2 3 5" xfId="12373" xr:uid="{00000000-0005-0000-0000-000055300000}"/>
    <cellStyle name="Normal 56 2 2 3 5 3" xfId="27471" xr:uid="{00000000-0005-0000-0000-00004F6B0000}"/>
    <cellStyle name="Normal 56 2 2 3 6" xfId="7352" xr:uid="{00000000-0005-0000-0000-0000B81C0000}"/>
    <cellStyle name="Normal 56 2 2 3 6 3" xfId="22454" xr:uid="{00000000-0005-0000-0000-0000B6570000}"/>
    <cellStyle name="Normal 56 2 2 3 8" xfId="17441" xr:uid="{00000000-0005-0000-0000-000021440000}"/>
    <cellStyle name="Normal 56 2 2 4" xfId="2699" xr:uid="{00000000-0005-0000-0000-00008B0A0000}"/>
    <cellStyle name="Normal 56 2 2 4 2" xfId="4389" xr:uid="{00000000-0005-0000-0000-000025110000}"/>
    <cellStyle name="Normal 56 2 2 4 2 2" xfId="14462" xr:uid="{00000000-0005-0000-0000-00007E380000}"/>
    <cellStyle name="Normal 56 2 2 4 2 2 3" xfId="29560" xr:uid="{00000000-0005-0000-0000-000078730000}"/>
    <cellStyle name="Normal 56 2 2 4 2 3" xfId="9442" xr:uid="{00000000-0005-0000-0000-0000E2240000}"/>
    <cellStyle name="Normal 56 2 2 4 2 3 3" xfId="24543" xr:uid="{00000000-0005-0000-0000-0000DF5F0000}"/>
    <cellStyle name="Normal 56 2 2 4 2 5" xfId="19530" xr:uid="{00000000-0005-0000-0000-00004A4C0000}"/>
    <cellStyle name="Normal 56 2 2 4 3" xfId="6081" xr:uid="{00000000-0005-0000-0000-0000C1170000}"/>
    <cellStyle name="Normal 56 2 2 4 3 2" xfId="16133" xr:uid="{00000000-0005-0000-0000-0000053F0000}"/>
    <cellStyle name="Normal 56 2 2 4 3 3" xfId="11113" xr:uid="{00000000-0005-0000-0000-0000692B0000}"/>
    <cellStyle name="Normal 56 2 2 4 3 3 3" xfId="26214" xr:uid="{00000000-0005-0000-0000-000066660000}"/>
    <cellStyle name="Normal 56 2 2 4 3 5" xfId="21201" xr:uid="{00000000-0005-0000-0000-0000D1520000}"/>
    <cellStyle name="Normal 56 2 2 4 4" xfId="12791" xr:uid="{00000000-0005-0000-0000-0000F7310000}"/>
    <cellStyle name="Normal 56 2 2 4 4 3" xfId="27889" xr:uid="{00000000-0005-0000-0000-0000F16C0000}"/>
    <cellStyle name="Normal 56 2 2 4 5" xfId="7770" xr:uid="{00000000-0005-0000-0000-00005A1E0000}"/>
    <cellStyle name="Normal 56 2 2 4 5 3" xfId="22872" xr:uid="{00000000-0005-0000-0000-000058590000}"/>
    <cellStyle name="Normal 56 2 2 4 7" xfId="17859" xr:uid="{00000000-0005-0000-0000-0000C3450000}"/>
    <cellStyle name="Normal 56 2 2 5" xfId="3552" xr:uid="{00000000-0005-0000-0000-0000E00D0000}"/>
    <cellStyle name="Normal 56 2 2 5 2" xfId="13626" xr:uid="{00000000-0005-0000-0000-00003A350000}"/>
    <cellStyle name="Normal 56 2 2 5 2 3" xfId="28724" xr:uid="{00000000-0005-0000-0000-000034700000}"/>
    <cellStyle name="Normal 56 2 2 5 3" xfId="8606" xr:uid="{00000000-0005-0000-0000-00009E210000}"/>
    <cellStyle name="Normal 56 2 2 5 3 3" xfId="23707" xr:uid="{00000000-0005-0000-0000-00009B5C0000}"/>
    <cellStyle name="Normal 56 2 2 5 5" xfId="18694" xr:uid="{00000000-0005-0000-0000-000006490000}"/>
    <cellStyle name="Normal 56 2 2 6" xfId="5245" xr:uid="{00000000-0005-0000-0000-00007D140000}"/>
    <cellStyle name="Normal 56 2 2 6 2" xfId="15297" xr:uid="{00000000-0005-0000-0000-0000C13B0000}"/>
    <cellStyle name="Normal 56 2 2 6 2 3" xfId="30395" xr:uid="{00000000-0005-0000-0000-0000BB760000}"/>
    <cellStyle name="Normal 56 2 2 6 3" xfId="10277" xr:uid="{00000000-0005-0000-0000-000025280000}"/>
    <cellStyle name="Normal 56 2 2 6 3 3" xfId="25378" xr:uid="{00000000-0005-0000-0000-000022630000}"/>
    <cellStyle name="Normal 56 2 2 6 5" xfId="20365" xr:uid="{00000000-0005-0000-0000-00008D4F0000}"/>
    <cellStyle name="Normal 56 2 2 7" xfId="11955" xr:uid="{00000000-0005-0000-0000-0000B32E0000}"/>
    <cellStyle name="Normal 56 2 2 7 3" xfId="27053" xr:uid="{00000000-0005-0000-0000-0000AD690000}"/>
    <cellStyle name="Normal 56 2 2 8" xfId="6934" xr:uid="{00000000-0005-0000-0000-0000161B0000}"/>
    <cellStyle name="Normal 56 2 2 8 3" xfId="22036" xr:uid="{00000000-0005-0000-0000-000014560000}"/>
    <cellStyle name="Normal 56 2 3" xfId="1961" xr:uid="{00000000-0005-0000-0000-0000A9070000}"/>
    <cellStyle name="Normal 56 2 3 2" xfId="2382" xr:uid="{00000000-0005-0000-0000-00004E090000}"/>
    <cellStyle name="Normal 56 2 3 2 2" xfId="3221" xr:uid="{00000000-0005-0000-0000-0000950C0000}"/>
    <cellStyle name="Normal 56 2 3 2 2 2" xfId="4911" xr:uid="{00000000-0005-0000-0000-00002F130000}"/>
    <cellStyle name="Normal 56 2 3 2 2 2 2" xfId="14984" xr:uid="{00000000-0005-0000-0000-0000883A0000}"/>
    <cellStyle name="Normal 56 2 3 2 2 2 2 3" xfId="30082" xr:uid="{00000000-0005-0000-0000-000082750000}"/>
    <cellStyle name="Normal 56 2 3 2 2 2 3" xfId="9964" xr:uid="{00000000-0005-0000-0000-0000EC260000}"/>
    <cellStyle name="Normal 56 2 3 2 2 2 3 3" xfId="25065" xr:uid="{00000000-0005-0000-0000-0000E9610000}"/>
    <cellStyle name="Normal 56 2 3 2 2 2 5" xfId="20052" xr:uid="{00000000-0005-0000-0000-0000544E0000}"/>
    <cellStyle name="Normal 56 2 3 2 2 3" xfId="6603" xr:uid="{00000000-0005-0000-0000-0000CB190000}"/>
    <cellStyle name="Normal 56 2 3 2 2 3 2" xfId="16655" xr:uid="{00000000-0005-0000-0000-00000F410000}"/>
    <cellStyle name="Normal 56 2 3 2 2 3 3" xfId="11635" xr:uid="{00000000-0005-0000-0000-0000732D0000}"/>
    <cellStyle name="Normal 56 2 3 2 2 3 3 3" xfId="26736" xr:uid="{00000000-0005-0000-0000-000070680000}"/>
    <cellStyle name="Normal 56 2 3 2 2 3 5" xfId="21723" xr:uid="{00000000-0005-0000-0000-0000DB540000}"/>
    <cellStyle name="Normal 56 2 3 2 2 4" xfId="13313" xr:uid="{00000000-0005-0000-0000-000001340000}"/>
    <cellStyle name="Normal 56 2 3 2 2 4 3" xfId="28411" xr:uid="{00000000-0005-0000-0000-0000FB6E0000}"/>
    <cellStyle name="Normal 56 2 3 2 2 5" xfId="8292" xr:uid="{00000000-0005-0000-0000-000064200000}"/>
    <cellStyle name="Normal 56 2 3 2 2 5 3" xfId="23394" xr:uid="{00000000-0005-0000-0000-0000625B0000}"/>
    <cellStyle name="Normal 56 2 3 2 2 7" xfId="18381" xr:uid="{00000000-0005-0000-0000-0000CD470000}"/>
    <cellStyle name="Normal 56 2 3 2 3" xfId="4074" xr:uid="{00000000-0005-0000-0000-0000EA0F0000}"/>
    <cellStyle name="Normal 56 2 3 2 3 2" xfId="14148" xr:uid="{00000000-0005-0000-0000-000044370000}"/>
    <cellStyle name="Normal 56 2 3 2 3 2 3" xfId="29246" xr:uid="{00000000-0005-0000-0000-00003E720000}"/>
    <cellStyle name="Normal 56 2 3 2 3 3" xfId="9128" xr:uid="{00000000-0005-0000-0000-0000A8230000}"/>
    <cellStyle name="Normal 56 2 3 2 3 3 3" xfId="24229" xr:uid="{00000000-0005-0000-0000-0000A55E0000}"/>
    <cellStyle name="Normal 56 2 3 2 3 5" xfId="19216" xr:uid="{00000000-0005-0000-0000-0000104B0000}"/>
    <cellStyle name="Normal 56 2 3 2 4" xfId="5767" xr:uid="{00000000-0005-0000-0000-000087160000}"/>
    <cellStyle name="Normal 56 2 3 2 4 2" xfId="15819" xr:uid="{00000000-0005-0000-0000-0000CB3D0000}"/>
    <cellStyle name="Normal 56 2 3 2 4 2 3" xfId="30917" xr:uid="{00000000-0005-0000-0000-0000C5780000}"/>
    <cellStyle name="Normal 56 2 3 2 4 3" xfId="10799" xr:uid="{00000000-0005-0000-0000-00002F2A0000}"/>
    <cellStyle name="Normal 56 2 3 2 4 3 3" xfId="25900" xr:uid="{00000000-0005-0000-0000-00002C650000}"/>
    <cellStyle name="Normal 56 2 3 2 4 5" xfId="20887" xr:uid="{00000000-0005-0000-0000-000097510000}"/>
    <cellStyle name="Normal 56 2 3 2 5" xfId="12477" xr:uid="{00000000-0005-0000-0000-0000BD300000}"/>
    <cellStyle name="Normal 56 2 3 2 5 3" xfId="27575" xr:uid="{00000000-0005-0000-0000-0000B76B0000}"/>
    <cellStyle name="Normal 56 2 3 2 6" xfId="7456" xr:uid="{00000000-0005-0000-0000-0000201D0000}"/>
    <cellStyle name="Normal 56 2 3 2 6 3" xfId="22558" xr:uid="{00000000-0005-0000-0000-00001E580000}"/>
    <cellStyle name="Normal 56 2 3 2 8" xfId="17545" xr:uid="{00000000-0005-0000-0000-000089440000}"/>
    <cellStyle name="Normal 56 2 3 3" xfId="2803" xr:uid="{00000000-0005-0000-0000-0000F30A0000}"/>
    <cellStyle name="Normal 56 2 3 3 2" xfId="4493" xr:uid="{00000000-0005-0000-0000-00008D110000}"/>
    <cellStyle name="Normal 56 2 3 3 2 2" xfId="14566" xr:uid="{00000000-0005-0000-0000-0000E6380000}"/>
    <cellStyle name="Normal 56 2 3 3 2 2 3" xfId="29664" xr:uid="{00000000-0005-0000-0000-0000E0730000}"/>
    <cellStyle name="Normal 56 2 3 3 2 3" xfId="9546" xr:uid="{00000000-0005-0000-0000-00004A250000}"/>
    <cellStyle name="Normal 56 2 3 3 2 3 3" xfId="24647" xr:uid="{00000000-0005-0000-0000-000047600000}"/>
    <cellStyle name="Normal 56 2 3 3 2 5" xfId="19634" xr:uid="{00000000-0005-0000-0000-0000B24C0000}"/>
    <cellStyle name="Normal 56 2 3 3 3" xfId="6185" xr:uid="{00000000-0005-0000-0000-000029180000}"/>
    <cellStyle name="Normal 56 2 3 3 3 2" xfId="16237" xr:uid="{00000000-0005-0000-0000-00006D3F0000}"/>
    <cellStyle name="Normal 56 2 3 3 3 3" xfId="11217" xr:uid="{00000000-0005-0000-0000-0000D12B0000}"/>
    <cellStyle name="Normal 56 2 3 3 3 3 3" xfId="26318" xr:uid="{00000000-0005-0000-0000-0000CE660000}"/>
    <cellStyle name="Normal 56 2 3 3 3 5" xfId="21305" xr:uid="{00000000-0005-0000-0000-000039530000}"/>
    <cellStyle name="Normal 56 2 3 3 4" xfId="12895" xr:uid="{00000000-0005-0000-0000-00005F320000}"/>
    <cellStyle name="Normal 56 2 3 3 4 3" xfId="27993" xr:uid="{00000000-0005-0000-0000-0000596D0000}"/>
    <cellStyle name="Normal 56 2 3 3 5" xfId="7874" xr:uid="{00000000-0005-0000-0000-0000C21E0000}"/>
    <cellStyle name="Normal 56 2 3 3 5 3" xfId="22976" xr:uid="{00000000-0005-0000-0000-0000C0590000}"/>
    <cellStyle name="Normal 56 2 3 3 7" xfId="17963" xr:uid="{00000000-0005-0000-0000-00002B460000}"/>
    <cellStyle name="Normal 56 2 3 4" xfId="3656" xr:uid="{00000000-0005-0000-0000-0000480E0000}"/>
    <cellStyle name="Normal 56 2 3 4 2" xfId="13730" xr:uid="{00000000-0005-0000-0000-0000A2350000}"/>
    <cellStyle name="Normal 56 2 3 4 2 3" xfId="28828" xr:uid="{00000000-0005-0000-0000-00009C700000}"/>
    <cellStyle name="Normal 56 2 3 4 3" xfId="8710" xr:uid="{00000000-0005-0000-0000-000006220000}"/>
    <cellStyle name="Normal 56 2 3 4 3 3" xfId="23811" xr:uid="{00000000-0005-0000-0000-0000035D0000}"/>
    <cellStyle name="Normal 56 2 3 4 5" xfId="18798" xr:uid="{00000000-0005-0000-0000-00006E490000}"/>
    <cellStyle name="Normal 56 2 3 5" xfId="5349" xr:uid="{00000000-0005-0000-0000-0000E5140000}"/>
    <cellStyle name="Normal 56 2 3 5 2" xfId="15401" xr:uid="{00000000-0005-0000-0000-0000293C0000}"/>
    <cellStyle name="Normal 56 2 3 5 2 3" xfId="30499" xr:uid="{00000000-0005-0000-0000-000023770000}"/>
    <cellStyle name="Normal 56 2 3 5 3" xfId="10381" xr:uid="{00000000-0005-0000-0000-00008D280000}"/>
    <cellStyle name="Normal 56 2 3 5 3 3" xfId="25482" xr:uid="{00000000-0005-0000-0000-00008A630000}"/>
    <cellStyle name="Normal 56 2 3 5 5" xfId="20469" xr:uid="{00000000-0005-0000-0000-0000F54F0000}"/>
    <cellStyle name="Normal 56 2 3 6" xfId="12059" xr:uid="{00000000-0005-0000-0000-00001B2F0000}"/>
    <cellStyle name="Normal 56 2 3 6 3" xfId="27157" xr:uid="{00000000-0005-0000-0000-0000156A0000}"/>
    <cellStyle name="Normal 56 2 3 7" xfId="7038" xr:uid="{00000000-0005-0000-0000-00007E1B0000}"/>
    <cellStyle name="Normal 56 2 3 7 3" xfId="22140" xr:uid="{00000000-0005-0000-0000-00007C560000}"/>
    <cellStyle name="Normal 56 2 3 9" xfId="17127" xr:uid="{00000000-0005-0000-0000-0000E7420000}"/>
    <cellStyle name="Normal 56 2 4" xfId="2174" xr:uid="{00000000-0005-0000-0000-00007E080000}"/>
    <cellStyle name="Normal 56 2 4 2" xfId="3013" xr:uid="{00000000-0005-0000-0000-0000C50B0000}"/>
    <cellStyle name="Normal 56 2 4 2 2" xfId="4703" xr:uid="{00000000-0005-0000-0000-00005F120000}"/>
    <cellStyle name="Normal 56 2 4 2 2 2" xfId="14776" xr:uid="{00000000-0005-0000-0000-0000B8390000}"/>
    <cellStyle name="Normal 56 2 4 2 2 2 3" xfId="29874" xr:uid="{00000000-0005-0000-0000-0000B2740000}"/>
    <cellStyle name="Normal 56 2 4 2 2 3" xfId="9756" xr:uid="{00000000-0005-0000-0000-00001C260000}"/>
    <cellStyle name="Normal 56 2 4 2 2 3 3" xfId="24857" xr:uid="{00000000-0005-0000-0000-000019610000}"/>
    <cellStyle name="Normal 56 2 4 2 2 5" xfId="19844" xr:uid="{00000000-0005-0000-0000-0000844D0000}"/>
    <cellStyle name="Normal 56 2 4 2 3" xfId="6395" xr:uid="{00000000-0005-0000-0000-0000FB180000}"/>
    <cellStyle name="Normal 56 2 4 2 3 2" xfId="16447" xr:uid="{00000000-0005-0000-0000-00003F400000}"/>
    <cellStyle name="Normal 56 2 4 2 3 3" xfId="11427" xr:uid="{00000000-0005-0000-0000-0000A32C0000}"/>
    <cellStyle name="Normal 56 2 4 2 3 3 3" xfId="26528" xr:uid="{00000000-0005-0000-0000-0000A0670000}"/>
    <cellStyle name="Normal 56 2 4 2 3 5" xfId="21515" xr:uid="{00000000-0005-0000-0000-00000B540000}"/>
    <cellStyle name="Normal 56 2 4 2 4" xfId="13105" xr:uid="{00000000-0005-0000-0000-000031330000}"/>
    <cellStyle name="Normal 56 2 4 2 4 3" xfId="28203" xr:uid="{00000000-0005-0000-0000-00002B6E0000}"/>
    <cellStyle name="Normal 56 2 4 2 5" xfId="8084" xr:uid="{00000000-0005-0000-0000-0000941F0000}"/>
    <cellStyle name="Normal 56 2 4 2 5 3" xfId="23186" xr:uid="{00000000-0005-0000-0000-0000925A0000}"/>
    <cellStyle name="Normal 56 2 4 2 7" xfId="18173" xr:uid="{00000000-0005-0000-0000-0000FD460000}"/>
    <cellStyle name="Normal 56 2 4 3" xfId="3866" xr:uid="{00000000-0005-0000-0000-00001A0F0000}"/>
    <cellStyle name="Normal 56 2 4 3 2" xfId="13940" xr:uid="{00000000-0005-0000-0000-000074360000}"/>
    <cellStyle name="Normal 56 2 4 3 2 3" xfId="29038" xr:uid="{00000000-0005-0000-0000-00006E710000}"/>
    <cellStyle name="Normal 56 2 4 3 3" xfId="8920" xr:uid="{00000000-0005-0000-0000-0000D8220000}"/>
    <cellStyle name="Normal 56 2 4 3 3 3" xfId="24021" xr:uid="{00000000-0005-0000-0000-0000D55D0000}"/>
    <cellStyle name="Normal 56 2 4 3 5" xfId="19008" xr:uid="{00000000-0005-0000-0000-0000404A0000}"/>
    <cellStyle name="Normal 56 2 4 4" xfId="5559" xr:uid="{00000000-0005-0000-0000-0000B7150000}"/>
    <cellStyle name="Normal 56 2 4 4 2" xfId="15611" xr:uid="{00000000-0005-0000-0000-0000FB3C0000}"/>
    <cellStyle name="Normal 56 2 4 4 2 3" xfId="30709" xr:uid="{00000000-0005-0000-0000-0000F5770000}"/>
    <cellStyle name="Normal 56 2 4 4 3" xfId="10591" xr:uid="{00000000-0005-0000-0000-00005F290000}"/>
    <cellStyle name="Normal 56 2 4 4 3 3" xfId="25692" xr:uid="{00000000-0005-0000-0000-00005C640000}"/>
    <cellStyle name="Normal 56 2 4 4 5" xfId="20679" xr:uid="{00000000-0005-0000-0000-0000C7500000}"/>
    <cellStyle name="Normal 56 2 4 5" xfId="12269" xr:uid="{00000000-0005-0000-0000-0000ED2F0000}"/>
    <cellStyle name="Normal 56 2 4 5 3" xfId="27367" xr:uid="{00000000-0005-0000-0000-0000E76A0000}"/>
    <cellStyle name="Normal 56 2 4 6" xfId="7248" xr:uid="{00000000-0005-0000-0000-0000501C0000}"/>
    <cellStyle name="Normal 56 2 4 6 3" xfId="22350" xr:uid="{00000000-0005-0000-0000-00004E570000}"/>
    <cellStyle name="Normal 56 2 4 8" xfId="17337" xr:uid="{00000000-0005-0000-0000-0000B9430000}"/>
    <cellStyle name="Normal 56 2 5" xfId="2595" xr:uid="{00000000-0005-0000-0000-0000230A0000}"/>
    <cellStyle name="Normal 56 2 5 2" xfId="4285" xr:uid="{00000000-0005-0000-0000-0000BD100000}"/>
    <cellStyle name="Normal 56 2 5 2 2" xfId="14358" xr:uid="{00000000-0005-0000-0000-000016380000}"/>
    <cellStyle name="Normal 56 2 5 2 2 3" xfId="29456" xr:uid="{00000000-0005-0000-0000-000010730000}"/>
    <cellStyle name="Normal 56 2 5 2 3" xfId="9338" xr:uid="{00000000-0005-0000-0000-00007A240000}"/>
    <cellStyle name="Normal 56 2 5 2 3 3" xfId="24439" xr:uid="{00000000-0005-0000-0000-0000775F0000}"/>
    <cellStyle name="Normal 56 2 5 2 5" xfId="19426" xr:uid="{00000000-0005-0000-0000-0000E24B0000}"/>
    <cellStyle name="Normal 56 2 5 3" xfId="5977" xr:uid="{00000000-0005-0000-0000-000059170000}"/>
    <cellStyle name="Normal 56 2 5 3 2" xfId="16029" xr:uid="{00000000-0005-0000-0000-00009D3E0000}"/>
    <cellStyle name="Normal 56 2 5 3 3" xfId="11009" xr:uid="{00000000-0005-0000-0000-0000012B0000}"/>
    <cellStyle name="Normal 56 2 5 3 3 3" xfId="26110" xr:uid="{00000000-0005-0000-0000-0000FE650000}"/>
    <cellStyle name="Normal 56 2 5 3 5" xfId="21097" xr:uid="{00000000-0005-0000-0000-000069520000}"/>
    <cellStyle name="Normal 56 2 5 4" xfId="12687" xr:uid="{00000000-0005-0000-0000-00008F310000}"/>
    <cellStyle name="Normal 56 2 5 4 3" xfId="27785" xr:uid="{00000000-0005-0000-0000-0000896C0000}"/>
    <cellStyle name="Normal 56 2 5 5" xfId="7666" xr:uid="{00000000-0005-0000-0000-0000F21D0000}"/>
    <cellStyle name="Normal 56 2 5 5 3" xfId="22768" xr:uid="{00000000-0005-0000-0000-0000F0580000}"/>
    <cellStyle name="Normal 56 2 5 7" xfId="17755" xr:uid="{00000000-0005-0000-0000-00005B450000}"/>
    <cellStyle name="Normal 56 2 6" xfId="3448" xr:uid="{00000000-0005-0000-0000-0000780D0000}"/>
    <cellStyle name="Normal 56 2 6 2" xfId="13522" xr:uid="{00000000-0005-0000-0000-0000D2340000}"/>
    <cellStyle name="Normal 56 2 6 2 3" xfId="28620" xr:uid="{00000000-0005-0000-0000-0000CC6F0000}"/>
    <cellStyle name="Normal 56 2 6 3" xfId="8502" xr:uid="{00000000-0005-0000-0000-000036210000}"/>
    <cellStyle name="Normal 56 2 6 3 3" xfId="23603" xr:uid="{00000000-0005-0000-0000-0000335C0000}"/>
    <cellStyle name="Normal 56 2 6 5" xfId="18590" xr:uid="{00000000-0005-0000-0000-00009E480000}"/>
    <cellStyle name="Normal 56 2 7" xfId="5141" xr:uid="{00000000-0005-0000-0000-000015140000}"/>
    <cellStyle name="Normal 56 2 7 2" xfId="15193" xr:uid="{00000000-0005-0000-0000-0000593B0000}"/>
    <cellStyle name="Normal 56 2 7 2 3" xfId="30291" xr:uid="{00000000-0005-0000-0000-000053760000}"/>
    <cellStyle name="Normal 56 2 7 3" xfId="10173" xr:uid="{00000000-0005-0000-0000-0000BD270000}"/>
    <cellStyle name="Normal 56 2 7 3 3" xfId="25274" xr:uid="{00000000-0005-0000-0000-0000BA620000}"/>
    <cellStyle name="Normal 56 2 7 5" xfId="20261" xr:uid="{00000000-0005-0000-0000-0000254F0000}"/>
    <cellStyle name="Normal 56 2 8" xfId="11851" xr:uid="{00000000-0005-0000-0000-00004B2E0000}"/>
    <cellStyle name="Normal 56 2 8 3" xfId="26949" xr:uid="{00000000-0005-0000-0000-000045690000}"/>
    <cellStyle name="Normal 56 2 9" xfId="6830" xr:uid="{00000000-0005-0000-0000-0000AE1A0000}"/>
    <cellStyle name="Normal 56 2 9 3" xfId="21932" xr:uid="{00000000-0005-0000-0000-0000AC550000}"/>
    <cellStyle name="Normal 56 3" xfId="1794" xr:uid="{00000000-0005-0000-0000-000002070000}"/>
    <cellStyle name="Normal 56 3 10" xfId="16971" xr:uid="{00000000-0005-0000-0000-00004B420000}"/>
    <cellStyle name="Normal 56 3 2" xfId="2013" xr:uid="{00000000-0005-0000-0000-0000DD070000}"/>
    <cellStyle name="Normal 56 3 2 2" xfId="2434" xr:uid="{00000000-0005-0000-0000-000082090000}"/>
    <cellStyle name="Normal 56 3 2 2 2" xfId="3273" xr:uid="{00000000-0005-0000-0000-0000C90C0000}"/>
    <cellStyle name="Normal 56 3 2 2 2 2" xfId="4963" xr:uid="{00000000-0005-0000-0000-000063130000}"/>
    <cellStyle name="Normal 56 3 2 2 2 2 2" xfId="15036" xr:uid="{00000000-0005-0000-0000-0000BC3A0000}"/>
    <cellStyle name="Normal 56 3 2 2 2 2 2 3" xfId="30134" xr:uid="{00000000-0005-0000-0000-0000B6750000}"/>
    <cellStyle name="Normal 56 3 2 2 2 2 3" xfId="10016" xr:uid="{00000000-0005-0000-0000-000020270000}"/>
    <cellStyle name="Normal 56 3 2 2 2 2 3 3" xfId="25117" xr:uid="{00000000-0005-0000-0000-00001D620000}"/>
    <cellStyle name="Normal 56 3 2 2 2 2 5" xfId="20104" xr:uid="{00000000-0005-0000-0000-0000884E0000}"/>
    <cellStyle name="Normal 56 3 2 2 2 3" xfId="6655" xr:uid="{00000000-0005-0000-0000-0000FF190000}"/>
    <cellStyle name="Normal 56 3 2 2 2 3 2" xfId="16707" xr:uid="{00000000-0005-0000-0000-000043410000}"/>
    <cellStyle name="Normal 56 3 2 2 2 3 3" xfId="11687" xr:uid="{00000000-0005-0000-0000-0000A72D0000}"/>
    <cellStyle name="Normal 56 3 2 2 2 3 3 3" xfId="26788" xr:uid="{00000000-0005-0000-0000-0000A4680000}"/>
    <cellStyle name="Normal 56 3 2 2 2 3 5" xfId="21775" xr:uid="{00000000-0005-0000-0000-00000F550000}"/>
    <cellStyle name="Normal 56 3 2 2 2 4" xfId="13365" xr:uid="{00000000-0005-0000-0000-000035340000}"/>
    <cellStyle name="Normal 56 3 2 2 2 4 3" xfId="28463" xr:uid="{00000000-0005-0000-0000-00002F6F0000}"/>
    <cellStyle name="Normal 56 3 2 2 2 5" xfId="8344" xr:uid="{00000000-0005-0000-0000-000098200000}"/>
    <cellStyle name="Normal 56 3 2 2 2 5 3" xfId="23446" xr:uid="{00000000-0005-0000-0000-0000965B0000}"/>
    <cellStyle name="Normal 56 3 2 2 2 7" xfId="18433" xr:uid="{00000000-0005-0000-0000-000001480000}"/>
    <cellStyle name="Normal 56 3 2 2 3" xfId="4126" xr:uid="{00000000-0005-0000-0000-00001E100000}"/>
    <cellStyle name="Normal 56 3 2 2 3 2" xfId="14200" xr:uid="{00000000-0005-0000-0000-000078370000}"/>
    <cellStyle name="Normal 56 3 2 2 3 2 3" xfId="29298" xr:uid="{00000000-0005-0000-0000-000072720000}"/>
    <cellStyle name="Normal 56 3 2 2 3 3" xfId="9180" xr:uid="{00000000-0005-0000-0000-0000DC230000}"/>
    <cellStyle name="Normal 56 3 2 2 3 3 3" xfId="24281" xr:uid="{00000000-0005-0000-0000-0000D95E0000}"/>
    <cellStyle name="Normal 56 3 2 2 3 5" xfId="19268" xr:uid="{00000000-0005-0000-0000-0000444B0000}"/>
    <cellStyle name="Normal 56 3 2 2 4" xfId="5819" xr:uid="{00000000-0005-0000-0000-0000BB160000}"/>
    <cellStyle name="Normal 56 3 2 2 4 2" xfId="15871" xr:uid="{00000000-0005-0000-0000-0000FF3D0000}"/>
    <cellStyle name="Normal 56 3 2 2 4 3" xfId="10851" xr:uid="{00000000-0005-0000-0000-0000632A0000}"/>
    <cellStyle name="Normal 56 3 2 2 4 3 3" xfId="25952" xr:uid="{00000000-0005-0000-0000-000060650000}"/>
    <cellStyle name="Normal 56 3 2 2 4 5" xfId="20939" xr:uid="{00000000-0005-0000-0000-0000CB510000}"/>
    <cellStyle name="Normal 56 3 2 2 5" xfId="12529" xr:uid="{00000000-0005-0000-0000-0000F1300000}"/>
    <cellStyle name="Normal 56 3 2 2 5 3" xfId="27627" xr:uid="{00000000-0005-0000-0000-0000EB6B0000}"/>
    <cellStyle name="Normal 56 3 2 2 6" xfId="7508" xr:uid="{00000000-0005-0000-0000-0000541D0000}"/>
    <cellStyle name="Normal 56 3 2 2 6 3" xfId="22610" xr:uid="{00000000-0005-0000-0000-000052580000}"/>
    <cellStyle name="Normal 56 3 2 2 8" xfId="17597" xr:uid="{00000000-0005-0000-0000-0000BD440000}"/>
    <cellStyle name="Normal 56 3 2 3" xfId="2855" xr:uid="{00000000-0005-0000-0000-0000270B0000}"/>
    <cellStyle name="Normal 56 3 2 3 2" xfId="4545" xr:uid="{00000000-0005-0000-0000-0000C1110000}"/>
    <cellStyle name="Normal 56 3 2 3 2 2" xfId="14618" xr:uid="{00000000-0005-0000-0000-00001A390000}"/>
    <cellStyle name="Normal 56 3 2 3 2 2 3" xfId="29716" xr:uid="{00000000-0005-0000-0000-000014740000}"/>
    <cellStyle name="Normal 56 3 2 3 2 3" xfId="9598" xr:uid="{00000000-0005-0000-0000-00007E250000}"/>
    <cellStyle name="Normal 56 3 2 3 2 3 3" xfId="24699" xr:uid="{00000000-0005-0000-0000-00007B600000}"/>
    <cellStyle name="Normal 56 3 2 3 2 5" xfId="19686" xr:uid="{00000000-0005-0000-0000-0000E64C0000}"/>
    <cellStyle name="Normal 56 3 2 3 3" xfId="6237" xr:uid="{00000000-0005-0000-0000-00005D180000}"/>
    <cellStyle name="Normal 56 3 2 3 3 2" xfId="16289" xr:uid="{00000000-0005-0000-0000-0000A13F0000}"/>
    <cellStyle name="Normal 56 3 2 3 3 3" xfId="11269" xr:uid="{00000000-0005-0000-0000-0000052C0000}"/>
    <cellStyle name="Normal 56 3 2 3 3 3 3" xfId="26370" xr:uid="{00000000-0005-0000-0000-000002670000}"/>
    <cellStyle name="Normal 56 3 2 3 3 5" xfId="21357" xr:uid="{00000000-0005-0000-0000-00006D530000}"/>
    <cellStyle name="Normal 56 3 2 3 4" xfId="12947" xr:uid="{00000000-0005-0000-0000-000093320000}"/>
    <cellStyle name="Normal 56 3 2 3 4 3" xfId="28045" xr:uid="{00000000-0005-0000-0000-00008D6D0000}"/>
    <cellStyle name="Normal 56 3 2 3 5" xfId="7926" xr:uid="{00000000-0005-0000-0000-0000F61E0000}"/>
    <cellStyle name="Normal 56 3 2 3 5 3" xfId="23028" xr:uid="{00000000-0005-0000-0000-0000F4590000}"/>
    <cellStyle name="Normal 56 3 2 3 7" xfId="18015" xr:uid="{00000000-0005-0000-0000-00005F460000}"/>
    <cellStyle name="Normal 56 3 2 4" xfId="3708" xr:uid="{00000000-0005-0000-0000-00007C0E0000}"/>
    <cellStyle name="Normal 56 3 2 4 2" xfId="13782" xr:uid="{00000000-0005-0000-0000-0000D6350000}"/>
    <cellStyle name="Normal 56 3 2 4 2 3" xfId="28880" xr:uid="{00000000-0005-0000-0000-0000D0700000}"/>
    <cellStyle name="Normal 56 3 2 4 3" xfId="8762" xr:uid="{00000000-0005-0000-0000-00003A220000}"/>
    <cellStyle name="Normal 56 3 2 4 3 3" xfId="23863" xr:uid="{00000000-0005-0000-0000-0000375D0000}"/>
    <cellStyle name="Normal 56 3 2 4 5" xfId="18850" xr:uid="{00000000-0005-0000-0000-0000A2490000}"/>
    <cellStyle name="Normal 56 3 2 5" xfId="5401" xr:uid="{00000000-0005-0000-0000-000019150000}"/>
    <cellStyle name="Normal 56 3 2 5 2" xfId="15453" xr:uid="{00000000-0005-0000-0000-00005D3C0000}"/>
    <cellStyle name="Normal 56 3 2 5 2 3" xfId="30551" xr:uid="{00000000-0005-0000-0000-000057770000}"/>
    <cellStyle name="Normal 56 3 2 5 3" xfId="10433" xr:uid="{00000000-0005-0000-0000-0000C1280000}"/>
    <cellStyle name="Normal 56 3 2 5 3 3" xfId="25534" xr:uid="{00000000-0005-0000-0000-0000BE630000}"/>
    <cellStyle name="Normal 56 3 2 5 5" xfId="20521" xr:uid="{00000000-0005-0000-0000-000029500000}"/>
    <cellStyle name="Normal 56 3 2 6" xfId="12111" xr:uid="{00000000-0005-0000-0000-00004F2F0000}"/>
    <cellStyle name="Normal 56 3 2 6 3" xfId="27209" xr:uid="{00000000-0005-0000-0000-0000496A0000}"/>
    <cellStyle name="Normal 56 3 2 7" xfId="7090" xr:uid="{00000000-0005-0000-0000-0000B21B0000}"/>
    <cellStyle name="Normal 56 3 2 7 3" xfId="22192" xr:uid="{00000000-0005-0000-0000-0000B0560000}"/>
    <cellStyle name="Normal 56 3 2 9" xfId="17179" xr:uid="{00000000-0005-0000-0000-00001B430000}"/>
    <cellStyle name="Normal 56 3 3" xfId="2226" xr:uid="{00000000-0005-0000-0000-0000B2080000}"/>
    <cellStyle name="Normal 56 3 3 2" xfId="3065" xr:uid="{00000000-0005-0000-0000-0000F90B0000}"/>
    <cellStyle name="Normal 56 3 3 2 2" xfId="4755" xr:uid="{00000000-0005-0000-0000-000093120000}"/>
    <cellStyle name="Normal 56 3 3 2 2 2" xfId="14828" xr:uid="{00000000-0005-0000-0000-0000EC390000}"/>
    <cellStyle name="Normal 56 3 3 2 2 2 3" xfId="29926" xr:uid="{00000000-0005-0000-0000-0000E6740000}"/>
    <cellStyle name="Normal 56 3 3 2 2 3" xfId="9808" xr:uid="{00000000-0005-0000-0000-000050260000}"/>
    <cellStyle name="Normal 56 3 3 2 2 3 3" xfId="24909" xr:uid="{00000000-0005-0000-0000-00004D610000}"/>
    <cellStyle name="Normal 56 3 3 2 2 5" xfId="19896" xr:uid="{00000000-0005-0000-0000-0000B84D0000}"/>
    <cellStyle name="Normal 56 3 3 2 3" xfId="6447" xr:uid="{00000000-0005-0000-0000-00002F190000}"/>
    <cellStyle name="Normal 56 3 3 2 3 2" xfId="16499" xr:uid="{00000000-0005-0000-0000-000073400000}"/>
    <cellStyle name="Normal 56 3 3 2 3 3" xfId="11479" xr:uid="{00000000-0005-0000-0000-0000D72C0000}"/>
    <cellStyle name="Normal 56 3 3 2 3 3 3" xfId="26580" xr:uid="{00000000-0005-0000-0000-0000D4670000}"/>
    <cellStyle name="Normal 56 3 3 2 3 5" xfId="21567" xr:uid="{00000000-0005-0000-0000-00003F540000}"/>
    <cellStyle name="Normal 56 3 3 2 4" xfId="13157" xr:uid="{00000000-0005-0000-0000-000065330000}"/>
    <cellStyle name="Normal 56 3 3 2 4 3" xfId="28255" xr:uid="{00000000-0005-0000-0000-00005F6E0000}"/>
    <cellStyle name="Normal 56 3 3 2 5" xfId="8136" xr:uid="{00000000-0005-0000-0000-0000C81F0000}"/>
    <cellStyle name="Normal 56 3 3 2 5 3" xfId="23238" xr:uid="{00000000-0005-0000-0000-0000C65A0000}"/>
    <cellStyle name="Normal 56 3 3 2 7" xfId="18225" xr:uid="{00000000-0005-0000-0000-000031470000}"/>
    <cellStyle name="Normal 56 3 3 3" xfId="3918" xr:uid="{00000000-0005-0000-0000-00004E0F0000}"/>
    <cellStyle name="Normal 56 3 3 3 2" xfId="13992" xr:uid="{00000000-0005-0000-0000-0000A8360000}"/>
    <cellStyle name="Normal 56 3 3 3 2 3" xfId="29090" xr:uid="{00000000-0005-0000-0000-0000A2710000}"/>
    <cellStyle name="Normal 56 3 3 3 3" xfId="8972" xr:uid="{00000000-0005-0000-0000-00000C230000}"/>
    <cellStyle name="Normal 56 3 3 3 3 3" xfId="24073" xr:uid="{00000000-0005-0000-0000-0000095E0000}"/>
    <cellStyle name="Normal 56 3 3 3 5" xfId="19060" xr:uid="{00000000-0005-0000-0000-0000744A0000}"/>
    <cellStyle name="Normal 56 3 3 4" xfId="5611" xr:uid="{00000000-0005-0000-0000-0000EB150000}"/>
    <cellStyle name="Normal 56 3 3 4 2" xfId="15663" xr:uid="{00000000-0005-0000-0000-00002F3D0000}"/>
    <cellStyle name="Normal 56 3 3 4 2 3" xfId="30761" xr:uid="{00000000-0005-0000-0000-000029780000}"/>
    <cellStyle name="Normal 56 3 3 4 3" xfId="10643" xr:uid="{00000000-0005-0000-0000-000093290000}"/>
    <cellStyle name="Normal 56 3 3 4 3 3" xfId="25744" xr:uid="{00000000-0005-0000-0000-000090640000}"/>
    <cellStyle name="Normal 56 3 3 4 5" xfId="20731" xr:uid="{00000000-0005-0000-0000-0000FB500000}"/>
    <cellStyle name="Normal 56 3 3 5" xfId="12321" xr:uid="{00000000-0005-0000-0000-000021300000}"/>
    <cellStyle name="Normal 56 3 3 5 3" xfId="27419" xr:uid="{00000000-0005-0000-0000-00001B6B0000}"/>
    <cellStyle name="Normal 56 3 3 6" xfId="7300" xr:uid="{00000000-0005-0000-0000-0000841C0000}"/>
    <cellStyle name="Normal 56 3 3 6 3" xfId="22402" xr:uid="{00000000-0005-0000-0000-000082570000}"/>
    <cellStyle name="Normal 56 3 3 8" xfId="17389" xr:uid="{00000000-0005-0000-0000-0000ED430000}"/>
    <cellStyle name="Normal 56 3 4" xfId="2647" xr:uid="{00000000-0005-0000-0000-0000570A0000}"/>
    <cellStyle name="Normal 56 3 4 2" xfId="4337" xr:uid="{00000000-0005-0000-0000-0000F1100000}"/>
    <cellStyle name="Normal 56 3 4 2 2" xfId="14410" xr:uid="{00000000-0005-0000-0000-00004A380000}"/>
    <cellStyle name="Normal 56 3 4 2 2 3" xfId="29508" xr:uid="{00000000-0005-0000-0000-000044730000}"/>
    <cellStyle name="Normal 56 3 4 2 3" xfId="9390" xr:uid="{00000000-0005-0000-0000-0000AE240000}"/>
    <cellStyle name="Normal 56 3 4 2 3 3" xfId="24491" xr:uid="{00000000-0005-0000-0000-0000AB5F0000}"/>
    <cellStyle name="Normal 56 3 4 2 5" xfId="19478" xr:uid="{00000000-0005-0000-0000-0000164C0000}"/>
    <cellStyle name="Normal 56 3 4 3" xfId="6029" xr:uid="{00000000-0005-0000-0000-00008D170000}"/>
    <cellStyle name="Normal 56 3 4 3 2" xfId="16081" xr:uid="{00000000-0005-0000-0000-0000D13E0000}"/>
    <cellStyle name="Normal 56 3 4 3 3" xfId="11061" xr:uid="{00000000-0005-0000-0000-0000352B0000}"/>
    <cellStyle name="Normal 56 3 4 3 3 3" xfId="26162" xr:uid="{00000000-0005-0000-0000-000032660000}"/>
    <cellStyle name="Normal 56 3 4 3 5" xfId="21149" xr:uid="{00000000-0005-0000-0000-00009D520000}"/>
    <cellStyle name="Normal 56 3 4 4" xfId="12739" xr:uid="{00000000-0005-0000-0000-0000C3310000}"/>
    <cellStyle name="Normal 56 3 4 4 3" xfId="27837" xr:uid="{00000000-0005-0000-0000-0000BD6C0000}"/>
    <cellStyle name="Normal 56 3 4 5" xfId="7718" xr:uid="{00000000-0005-0000-0000-0000261E0000}"/>
    <cellStyle name="Normal 56 3 4 5 3" xfId="22820" xr:uid="{00000000-0005-0000-0000-000024590000}"/>
    <cellStyle name="Normal 56 3 4 7" xfId="17807" xr:uid="{00000000-0005-0000-0000-00008F450000}"/>
    <cellStyle name="Normal 56 3 5" xfId="3500" xr:uid="{00000000-0005-0000-0000-0000AC0D0000}"/>
    <cellStyle name="Normal 56 3 5 2" xfId="13574" xr:uid="{00000000-0005-0000-0000-000006350000}"/>
    <cellStyle name="Normal 56 3 5 2 3" xfId="28672" xr:uid="{00000000-0005-0000-0000-000000700000}"/>
    <cellStyle name="Normal 56 3 5 3" xfId="8554" xr:uid="{00000000-0005-0000-0000-00006A210000}"/>
    <cellStyle name="Normal 56 3 5 3 3" xfId="23655" xr:uid="{00000000-0005-0000-0000-0000675C0000}"/>
    <cellStyle name="Normal 56 3 5 5" xfId="18642" xr:uid="{00000000-0005-0000-0000-0000D2480000}"/>
    <cellStyle name="Normal 56 3 6" xfId="5193" xr:uid="{00000000-0005-0000-0000-000049140000}"/>
    <cellStyle name="Normal 56 3 6 2" xfId="15245" xr:uid="{00000000-0005-0000-0000-00008D3B0000}"/>
    <cellStyle name="Normal 56 3 6 2 3" xfId="30343" xr:uid="{00000000-0005-0000-0000-000087760000}"/>
    <cellStyle name="Normal 56 3 6 3" xfId="10225" xr:uid="{00000000-0005-0000-0000-0000F1270000}"/>
    <cellStyle name="Normal 56 3 6 3 3" xfId="25326" xr:uid="{00000000-0005-0000-0000-0000EE620000}"/>
    <cellStyle name="Normal 56 3 6 5" xfId="20313" xr:uid="{00000000-0005-0000-0000-0000594F0000}"/>
    <cellStyle name="Normal 56 3 7" xfId="11903" xr:uid="{00000000-0005-0000-0000-00007F2E0000}"/>
    <cellStyle name="Normal 56 3 7 3" xfId="27001" xr:uid="{00000000-0005-0000-0000-000079690000}"/>
    <cellStyle name="Normal 56 3 8" xfId="6882" xr:uid="{00000000-0005-0000-0000-0000E21A0000}"/>
    <cellStyle name="Normal 56 3 8 3" xfId="21984" xr:uid="{00000000-0005-0000-0000-0000E0550000}"/>
    <cellStyle name="Normal 56 4" xfId="1907" xr:uid="{00000000-0005-0000-0000-000073070000}"/>
    <cellStyle name="Normal 56 4 2" xfId="2330" xr:uid="{00000000-0005-0000-0000-00001A090000}"/>
    <cellStyle name="Normal 56 4 2 2" xfId="3169" xr:uid="{00000000-0005-0000-0000-0000610C0000}"/>
    <cellStyle name="Normal 56 4 2 2 2" xfId="4859" xr:uid="{00000000-0005-0000-0000-0000FB120000}"/>
    <cellStyle name="Normal 56 4 2 2 2 2" xfId="14932" xr:uid="{00000000-0005-0000-0000-0000543A0000}"/>
    <cellStyle name="Normal 56 4 2 2 2 2 3" xfId="30030" xr:uid="{00000000-0005-0000-0000-00004E750000}"/>
    <cellStyle name="Normal 56 4 2 2 2 3" xfId="9912" xr:uid="{00000000-0005-0000-0000-0000B8260000}"/>
    <cellStyle name="Normal 56 4 2 2 2 3 3" xfId="25013" xr:uid="{00000000-0005-0000-0000-0000B5610000}"/>
    <cellStyle name="Normal 56 4 2 2 2 5" xfId="20000" xr:uid="{00000000-0005-0000-0000-0000204E0000}"/>
    <cellStyle name="Normal 56 4 2 2 3" xfId="6551" xr:uid="{00000000-0005-0000-0000-000097190000}"/>
    <cellStyle name="Normal 56 4 2 2 3 2" xfId="16603" xr:uid="{00000000-0005-0000-0000-0000DB400000}"/>
    <cellStyle name="Normal 56 4 2 2 3 3" xfId="11583" xr:uid="{00000000-0005-0000-0000-00003F2D0000}"/>
    <cellStyle name="Normal 56 4 2 2 3 3 3" xfId="26684" xr:uid="{00000000-0005-0000-0000-00003C680000}"/>
    <cellStyle name="Normal 56 4 2 2 3 5" xfId="21671" xr:uid="{00000000-0005-0000-0000-0000A7540000}"/>
    <cellStyle name="Normal 56 4 2 2 4" xfId="13261" xr:uid="{00000000-0005-0000-0000-0000CD330000}"/>
    <cellStyle name="Normal 56 4 2 2 4 3" xfId="28359" xr:uid="{00000000-0005-0000-0000-0000C76E0000}"/>
    <cellStyle name="Normal 56 4 2 2 5" xfId="8240" xr:uid="{00000000-0005-0000-0000-000030200000}"/>
    <cellStyle name="Normal 56 4 2 2 5 3" xfId="23342" xr:uid="{00000000-0005-0000-0000-00002E5B0000}"/>
    <cellStyle name="Normal 56 4 2 2 7" xfId="18329" xr:uid="{00000000-0005-0000-0000-000099470000}"/>
    <cellStyle name="Normal 56 4 2 3" xfId="4022" xr:uid="{00000000-0005-0000-0000-0000B60F0000}"/>
    <cellStyle name="Normal 56 4 2 3 2" xfId="14096" xr:uid="{00000000-0005-0000-0000-000010370000}"/>
    <cellStyle name="Normal 56 4 2 3 2 3" xfId="29194" xr:uid="{00000000-0005-0000-0000-00000A720000}"/>
    <cellStyle name="Normal 56 4 2 3 3" xfId="9076" xr:uid="{00000000-0005-0000-0000-000074230000}"/>
    <cellStyle name="Normal 56 4 2 3 3 3" xfId="24177" xr:uid="{00000000-0005-0000-0000-0000715E0000}"/>
    <cellStyle name="Normal 56 4 2 3 5" xfId="19164" xr:uid="{00000000-0005-0000-0000-0000DC4A0000}"/>
    <cellStyle name="Normal 56 4 2 4" xfId="5715" xr:uid="{00000000-0005-0000-0000-000053160000}"/>
    <cellStyle name="Normal 56 4 2 4 2" xfId="15767" xr:uid="{00000000-0005-0000-0000-0000973D0000}"/>
    <cellStyle name="Normal 56 4 2 4 2 3" xfId="30865" xr:uid="{00000000-0005-0000-0000-000091780000}"/>
    <cellStyle name="Normal 56 4 2 4 3" xfId="10747" xr:uid="{00000000-0005-0000-0000-0000FB290000}"/>
    <cellStyle name="Normal 56 4 2 4 3 3" xfId="25848" xr:uid="{00000000-0005-0000-0000-0000F8640000}"/>
    <cellStyle name="Normal 56 4 2 4 5" xfId="20835" xr:uid="{00000000-0005-0000-0000-000063510000}"/>
    <cellStyle name="Normal 56 4 2 5" xfId="12425" xr:uid="{00000000-0005-0000-0000-000089300000}"/>
    <cellStyle name="Normal 56 4 2 5 3" xfId="27523" xr:uid="{00000000-0005-0000-0000-0000836B0000}"/>
    <cellStyle name="Normal 56 4 2 6" xfId="7404" xr:uid="{00000000-0005-0000-0000-0000EC1C0000}"/>
    <cellStyle name="Normal 56 4 2 6 3" xfId="22506" xr:uid="{00000000-0005-0000-0000-0000EA570000}"/>
    <cellStyle name="Normal 56 4 2 8" xfId="17493" xr:uid="{00000000-0005-0000-0000-000055440000}"/>
    <cellStyle name="Normal 56 4 3" xfId="2751" xr:uid="{00000000-0005-0000-0000-0000BF0A0000}"/>
    <cellStyle name="Normal 56 4 3 2" xfId="4441" xr:uid="{00000000-0005-0000-0000-000059110000}"/>
    <cellStyle name="Normal 56 4 3 2 2" xfId="14514" xr:uid="{00000000-0005-0000-0000-0000B2380000}"/>
    <cellStyle name="Normal 56 4 3 2 2 3" xfId="29612" xr:uid="{00000000-0005-0000-0000-0000AC730000}"/>
    <cellStyle name="Normal 56 4 3 2 3" xfId="9494" xr:uid="{00000000-0005-0000-0000-000016250000}"/>
    <cellStyle name="Normal 56 4 3 2 3 3" xfId="24595" xr:uid="{00000000-0005-0000-0000-000013600000}"/>
    <cellStyle name="Normal 56 4 3 2 5" xfId="19582" xr:uid="{00000000-0005-0000-0000-00007E4C0000}"/>
    <cellStyle name="Normal 56 4 3 3" xfId="6133" xr:uid="{00000000-0005-0000-0000-0000F5170000}"/>
    <cellStyle name="Normal 56 4 3 3 2" xfId="16185" xr:uid="{00000000-0005-0000-0000-0000393F0000}"/>
    <cellStyle name="Normal 56 4 3 3 3" xfId="11165" xr:uid="{00000000-0005-0000-0000-00009D2B0000}"/>
    <cellStyle name="Normal 56 4 3 3 3 3" xfId="26266" xr:uid="{00000000-0005-0000-0000-00009A660000}"/>
    <cellStyle name="Normal 56 4 3 3 5" xfId="21253" xr:uid="{00000000-0005-0000-0000-000005530000}"/>
    <cellStyle name="Normal 56 4 3 4" xfId="12843" xr:uid="{00000000-0005-0000-0000-00002B320000}"/>
    <cellStyle name="Normal 56 4 3 4 3" xfId="27941" xr:uid="{00000000-0005-0000-0000-0000256D0000}"/>
    <cellStyle name="Normal 56 4 3 5" xfId="7822" xr:uid="{00000000-0005-0000-0000-00008E1E0000}"/>
    <cellStyle name="Normal 56 4 3 5 3" xfId="22924" xr:uid="{00000000-0005-0000-0000-00008C590000}"/>
    <cellStyle name="Normal 56 4 3 7" xfId="17911" xr:uid="{00000000-0005-0000-0000-0000F7450000}"/>
    <cellStyle name="Normal 56 4 4" xfId="3604" xr:uid="{00000000-0005-0000-0000-0000140E0000}"/>
    <cellStyle name="Normal 56 4 4 2" xfId="13678" xr:uid="{00000000-0005-0000-0000-00006E350000}"/>
    <cellStyle name="Normal 56 4 4 2 3" xfId="28776" xr:uid="{00000000-0005-0000-0000-000068700000}"/>
    <cellStyle name="Normal 56 4 4 3" xfId="8658" xr:uid="{00000000-0005-0000-0000-0000D2210000}"/>
    <cellStyle name="Normal 56 4 4 3 3" xfId="23759" xr:uid="{00000000-0005-0000-0000-0000CF5C0000}"/>
    <cellStyle name="Normal 56 4 4 5" xfId="18746" xr:uid="{00000000-0005-0000-0000-00003A490000}"/>
    <cellStyle name="Normal 56 4 5" xfId="5297" xr:uid="{00000000-0005-0000-0000-0000B1140000}"/>
    <cellStyle name="Normal 56 4 5 2" xfId="15349" xr:uid="{00000000-0005-0000-0000-0000F53B0000}"/>
    <cellStyle name="Normal 56 4 5 2 3" xfId="30447" xr:uid="{00000000-0005-0000-0000-0000EF760000}"/>
    <cellStyle name="Normal 56 4 5 3" xfId="10329" xr:uid="{00000000-0005-0000-0000-000059280000}"/>
    <cellStyle name="Normal 56 4 5 3 3" xfId="25430" xr:uid="{00000000-0005-0000-0000-000056630000}"/>
    <cellStyle name="Normal 56 4 5 5" xfId="20417" xr:uid="{00000000-0005-0000-0000-0000C14F0000}"/>
    <cellStyle name="Normal 56 4 6" xfId="12007" xr:uid="{00000000-0005-0000-0000-0000E72E0000}"/>
    <cellStyle name="Normal 56 4 6 3" xfId="27105" xr:uid="{00000000-0005-0000-0000-0000E1690000}"/>
    <cellStyle name="Normal 56 4 7" xfId="6986" xr:uid="{00000000-0005-0000-0000-00004A1B0000}"/>
    <cellStyle name="Normal 56 4 7 3" xfId="22088" xr:uid="{00000000-0005-0000-0000-000048560000}"/>
    <cellStyle name="Normal 56 4 9" xfId="17075" xr:uid="{00000000-0005-0000-0000-0000B3420000}"/>
    <cellStyle name="Normal 56 5" xfId="2120" xr:uid="{00000000-0005-0000-0000-000048080000}"/>
    <cellStyle name="Normal 56 5 2" xfId="2961" xr:uid="{00000000-0005-0000-0000-0000910B0000}"/>
    <cellStyle name="Normal 56 5 2 2" xfId="4651" xr:uid="{00000000-0005-0000-0000-00002B120000}"/>
    <cellStyle name="Normal 56 5 2 2 2" xfId="14724" xr:uid="{00000000-0005-0000-0000-000084390000}"/>
    <cellStyle name="Normal 56 5 2 2 2 3" xfId="29822" xr:uid="{00000000-0005-0000-0000-00007E740000}"/>
    <cellStyle name="Normal 56 5 2 2 3" xfId="9704" xr:uid="{00000000-0005-0000-0000-0000E8250000}"/>
    <cellStyle name="Normal 56 5 2 2 3 3" xfId="24805" xr:uid="{00000000-0005-0000-0000-0000E5600000}"/>
    <cellStyle name="Normal 56 5 2 2 5" xfId="19792" xr:uid="{00000000-0005-0000-0000-0000504D0000}"/>
    <cellStyle name="Normal 56 5 2 3" xfId="6343" xr:uid="{00000000-0005-0000-0000-0000C7180000}"/>
    <cellStyle name="Normal 56 5 2 3 2" xfId="16395" xr:uid="{00000000-0005-0000-0000-00000B400000}"/>
    <cellStyle name="Normal 56 5 2 3 3" xfId="11375" xr:uid="{00000000-0005-0000-0000-00006F2C0000}"/>
    <cellStyle name="Normal 56 5 2 3 3 3" xfId="26476" xr:uid="{00000000-0005-0000-0000-00006C670000}"/>
    <cellStyle name="Normal 56 5 2 3 5" xfId="21463" xr:uid="{00000000-0005-0000-0000-0000D7530000}"/>
    <cellStyle name="Normal 56 5 2 4" xfId="13053" xr:uid="{00000000-0005-0000-0000-0000FD320000}"/>
    <cellStyle name="Normal 56 5 2 4 3" xfId="28151" xr:uid="{00000000-0005-0000-0000-0000F76D0000}"/>
    <cellStyle name="Normal 56 5 2 5" xfId="8032" xr:uid="{00000000-0005-0000-0000-0000601F0000}"/>
    <cellStyle name="Normal 56 5 2 5 3" xfId="23134" xr:uid="{00000000-0005-0000-0000-00005E5A0000}"/>
    <cellStyle name="Normal 56 5 2 7" xfId="18121" xr:uid="{00000000-0005-0000-0000-0000C9460000}"/>
    <cellStyle name="Normal 56 5 3" xfId="3814" xr:uid="{00000000-0005-0000-0000-0000E60E0000}"/>
    <cellStyle name="Normal 56 5 3 2" xfId="13888" xr:uid="{00000000-0005-0000-0000-000040360000}"/>
    <cellStyle name="Normal 56 5 3 2 3" xfId="28986" xr:uid="{00000000-0005-0000-0000-00003A710000}"/>
    <cellStyle name="Normal 56 5 3 3" xfId="8868" xr:uid="{00000000-0005-0000-0000-0000A4220000}"/>
    <cellStyle name="Normal 56 5 3 3 3" xfId="23969" xr:uid="{00000000-0005-0000-0000-0000A15D0000}"/>
    <cellStyle name="Normal 56 5 3 5" xfId="18956" xr:uid="{00000000-0005-0000-0000-00000C4A0000}"/>
    <cellStyle name="Normal 56 5 4" xfId="5507" xr:uid="{00000000-0005-0000-0000-000083150000}"/>
    <cellStyle name="Normal 56 5 4 2" xfId="15559" xr:uid="{00000000-0005-0000-0000-0000C73C0000}"/>
    <cellStyle name="Normal 56 5 4 2 3" xfId="30657" xr:uid="{00000000-0005-0000-0000-0000C1770000}"/>
    <cellStyle name="Normal 56 5 4 3" xfId="10539" xr:uid="{00000000-0005-0000-0000-00002B290000}"/>
    <cellStyle name="Normal 56 5 4 3 3" xfId="25640" xr:uid="{00000000-0005-0000-0000-000028640000}"/>
    <cellStyle name="Normal 56 5 4 5" xfId="20627" xr:uid="{00000000-0005-0000-0000-000093500000}"/>
    <cellStyle name="Normal 56 5 5" xfId="12217" xr:uid="{00000000-0005-0000-0000-0000B92F0000}"/>
    <cellStyle name="Normal 56 5 5 3" xfId="27315" xr:uid="{00000000-0005-0000-0000-0000B36A0000}"/>
    <cellStyle name="Normal 56 5 6" xfId="7196" xr:uid="{00000000-0005-0000-0000-00001C1C0000}"/>
    <cellStyle name="Normal 56 5 6 3" xfId="22298" xr:uid="{00000000-0005-0000-0000-00001A570000}"/>
    <cellStyle name="Normal 56 5 8" xfId="17285" xr:uid="{00000000-0005-0000-0000-000085430000}"/>
    <cellStyle name="Normal 56 6" xfId="2541" xr:uid="{00000000-0005-0000-0000-0000ED090000}"/>
    <cellStyle name="Normal 56 6 2" xfId="4233" xr:uid="{00000000-0005-0000-0000-000089100000}"/>
    <cellStyle name="Normal 56 6 2 2" xfId="14306" xr:uid="{00000000-0005-0000-0000-0000E2370000}"/>
    <cellStyle name="Normal 56 6 2 2 3" xfId="29404" xr:uid="{00000000-0005-0000-0000-0000DC720000}"/>
    <cellStyle name="Normal 56 6 2 3" xfId="9286" xr:uid="{00000000-0005-0000-0000-000046240000}"/>
    <cellStyle name="Normal 56 6 2 3 3" xfId="24387" xr:uid="{00000000-0005-0000-0000-0000435F0000}"/>
    <cellStyle name="Normal 56 6 2 5" xfId="19374" xr:uid="{00000000-0005-0000-0000-0000AE4B0000}"/>
    <cellStyle name="Normal 56 6 3" xfId="5925" xr:uid="{00000000-0005-0000-0000-000025170000}"/>
    <cellStyle name="Normal 56 6 3 2" xfId="15977" xr:uid="{00000000-0005-0000-0000-0000693E0000}"/>
    <cellStyle name="Normal 56 6 3 3" xfId="10957" xr:uid="{00000000-0005-0000-0000-0000CD2A0000}"/>
    <cellStyle name="Normal 56 6 3 3 3" xfId="26058" xr:uid="{00000000-0005-0000-0000-0000CA650000}"/>
    <cellStyle name="Normal 56 6 3 5" xfId="21045" xr:uid="{00000000-0005-0000-0000-000035520000}"/>
    <cellStyle name="Normal 56 6 4" xfId="12635" xr:uid="{00000000-0005-0000-0000-00005B310000}"/>
    <cellStyle name="Normal 56 6 4 3" xfId="27733" xr:uid="{00000000-0005-0000-0000-0000556C0000}"/>
    <cellStyle name="Normal 56 6 5" xfId="7614" xr:uid="{00000000-0005-0000-0000-0000BE1D0000}"/>
    <cellStyle name="Normal 56 6 5 3" xfId="22716" xr:uid="{00000000-0005-0000-0000-0000BC580000}"/>
    <cellStyle name="Normal 56 6 7" xfId="17703" xr:uid="{00000000-0005-0000-0000-000027450000}"/>
    <cellStyle name="Normal 56 7" xfId="3392" xr:uid="{00000000-0005-0000-0000-0000400D0000}"/>
    <cellStyle name="Normal 56 7 2" xfId="13470" xr:uid="{00000000-0005-0000-0000-00009E340000}"/>
    <cellStyle name="Normal 56 7 2 3" xfId="28568" xr:uid="{00000000-0005-0000-0000-0000986F0000}"/>
    <cellStyle name="Normal 56 7 3" xfId="8450" xr:uid="{00000000-0005-0000-0000-000002210000}"/>
    <cellStyle name="Normal 56 7 3 3" xfId="23551" xr:uid="{00000000-0005-0000-0000-0000FF5B0000}"/>
    <cellStyle name="Normal 56 7 5" xfId="18538" xr:uid="{00000000-0005-0000-0000-00006A480000}"/>
    <cellStyle name="Normal 56 8" xfId="5086" xr:uid="{00000000-0005-0000-0000-0000DE130000}"/>
    <cellStyle name="Normal 56 8 2" xfId="15141" xr:uid="{00000000-0005-0000-0000-0000253B0000}"/>
    <cellStyle name="Normal 56 8 2 3" xfId="30239" xr:uid="{00000000-0005-0000-0000-00001F760000}"/>
    <cellStyle name="Normal 56 8 3" xfId="10121" xr:uid="{00000000-0005-0000-0000-000089270000}"/>
    <cellStyle name="Normal 56 8 3 3" xfId="25222" xr:uid="{00000000-0005-0000-0000-000086620000}"/>
    <cellStyle name="Normal 56 8 5" xfId="20209" xr:uid="{00000000-0005-0000-0000-0000F14E0000}"/>
    <cellStyle name="Normal 56 9" xfId="11797" xr:uid="{00000000-0005-0000-0000-0000152E0000}"/>
    <cellStyle name="Normal 56 9 3" xfId="26897" xr:uid="{00000000-0005-0000-0000-000011690000}"/>
    <cellStyle name="Normal 57" xfId="1458" xr:uid="{00000000-0005-0000-0000-0000B2050000}"/>
    <cellStyle name="Normal 57 10" xfId="6777" xr:uid="{00000000-0005-0000-0000-0000791A0000}"/>
    <cellStyle name="Normal 57 10 3" xfId="21881" xr:uid="{00000000-0005-0000-0000-000079550000}"/>
    <cellStyle name="Normal 57 12" xfId="16866" xr:uid="{00000000-0005-0000-0000-0000E2410000}"/>
    <cellStyle name="Normal 57 2" xfId="1741" xr:uid="{00000000-0005-0000-0000-0000CD060000}"/>
    <cellStyle name="Normal 57 2 11" xfId="16920" xr:uid="{00000000-0005-0000-0000-000018420000}"/>
    <cellStyle name="Normal 57 2 2" xfId="1849" xr:uid="{00000000-0005-0000-0000-000039070000}"/>
    <cellStyle name="Normal 57 2 2 10" xfId="17024" xr:uid="{00000000-0005-0000-0000-000080420000}"/>
    <cellStyle name="Normal 57 2 2 2" xfId="2066" xr:uid="{00000000-0005-0000-0000-000012080000}"/>
    <cellStyle name="Normal 57 2 2 2 2" xfId="2487" xr:uid="{00000000-0005-0000-0000-0000B7090000}"/>
    <cellStyle name="Normal 57 2 2 2 2 2" xfId="3326" xr:uid="{00000000-0005-0000-0000-0000FE0C0000}"/>
    <cellStyle name="Normal 57 2 2 2 2 2 2" xfId="5016" xr:uid="{00000000-0005-0000-0000-000098130000}"/>
    <cellStyle name="Normal 57 2 2 2 2 2 2 2" xfId="15089" xr:uid="{00000000-0005-0000-0000-0000F13A0000}"/>
    <cellStyle name="Normal 57 2 2 2 2 2 2 2 3" xfId="30187" xr:uid="{00000000-0005-0000-0000-0000EB750000}"/>
    <cellStyle name="Normal 57 2 2 2 2 2 2 3" xfId="10069" xr:uid="{00000000-0005-0000-0000-000055270000}"/>
    <cellStyle name="Normal 57 2 2 2 2 2 2 3 3" xfId="25170" xr:uid="{00000000-0005-0000-0000-000052620000}"/>
    <cellStyle name="Normal 57 2 2 2 2 2 2 5" xfId="20157" xr:uid="{00000000-0005-0000-0000-0000BD4E0000}"/>
    <cellStyle name="Normal 57 2 2 2 2 2 3" xfId="6708" xr:uid="{00000000-0005-0000-0000-0000341A0000}"/>
    <cellStyle name="Normal 57 2 2 2 2 2 3 2" xfId="16760" xr:uid="{00000000-0005-0000-0000-000078410000}"/>
    <cellStyle name="Normal 57 2 2 2 2 2 3 3" xfId="11740" xr:uid="{00000000-0005-0000-0000-0000DC2D0000}"/>
    <cellStyle name="Normal 57 2 2 2 2 2 3 3 3" xfId="26841" xr:uid="{00000000-0005-0000-0000-0000D9680000}"/>
    <cellStyle name="Normal 57 2 2 2 2 2 3 5" xfId="21828" xr:uid="{00000000-0005-0000-0000-000044550000}"/>
    <cellStyle name="Normal 57 2 2 2 2 2 4" xfId="13418" xr:uid="{00000000-0005-0000-0000-00006A340000}"/>
    <cellStyle name="Normal 57 2 2 2 2 2 4 3" xfId="28516" xr:uid="{00000000-0005-0000-0000-0000646F0000}"/>
    <cellStyle name="Normal 57 2 2 2 2 2 5" xfId="8397" xr:uid="{00000000-0005-0000-0000-0000CD200000}"/>
    <cellStyle name="Normal 57 2 2 2 2 2 5 3" xfId="23499" xr:uid="{00000000-0005-0000-0000-0000CB5B0000}"/>
    <cellStyle name="Normal 57 2 2 2 2 2 7" xfId="18486" xr:uid="{00000000-0005-0000-0000-000036480000}"/>
    <cellStyle name="Normal 57 2 2 2 2 3" xfId="4179" xr:uid="{00000000-0005-0000-0000-000053100000}"/>
    <cellStyle name="Normal 57 2 2 2 2 3 2" xfId="14253" xr:uid="{00000000-0005-0000-0000-0000AD370000}"/>
    <cellStyle name="Normal 57 2 2 2 2 3 2 3" xfId="29351" xr:uid="{00000000-0005-0000-0000-0000A7720000}"/>
    <cellStyle name="Normal 57 2 2 2 2 3 3" xfId="9233" xr:uid="{00000000-0005-0000-0000-000011240000}"/>
    <cellStyle name="Normal 57 2 2 2 2 3 3 3" xfId="24334" xr:uid="{00000000-0005-0000-0000-00000E5F0000}"/>
    <cellStyle name="Normal 57 2 2 2 2 3 5" xfId="19321" xr:uid="{00000000-0005-0000-0000-0000794B0000}"/>
    <cellStyle name="Normal 57 2 2 2 2 4" xfId="5872" xr:uid="{00000000-0005-0000-0000-0000F0160000}"/>
    <cellStyle name="Normal 57 2 2 2 2 4 2" xfId="15924" xr:uid="{00000000-0005-0000-0000-0000343E0000}"/>
    <cellStyle name="Normal 57 2 2 2 2 4 3" xfId="10904" xr:uid="{00000000-0005-0000-0000-0000982A0000}"/>
    <cellStyle name="Normal 57 2 2 2 2 4 3 3" xfId="26005" xr:uid="{00000000-0005-0000-0000-000095650000}"/>
    <cellStyle name="Normal 57 2 2 2 2 4 5" xfId="20992" xr:uid="{00000000-0005-0000-0000-000000520000}"/>
    <cellStyle name="Normal 57 2 2 2 2 5" xfId="12582" xr:uid="{00000000-0005-0000-0000-000026310000}"/>
    <cellStyle name="Normal 57 2 2 2 2 5 3" xfId="27680" xr:uid="{00000000-0005-0000-0000-0000206C0000}"/>
    <cellStyle name="Normal 57 2 2 2 2 6" xfId="7561" xr:uid="{00000000-0005-0000-0000-0000891D0000}"/>
    <cellStyle name="Normal 57 2 2 2 2 6 3" xfId="22663" xr:uid="{00000000-0005-0000-0000-000087580000}"/>
    <cellStyle name="Normal 57 2 2 2 2 8" xfId="17650" xr:uid="{00000000-0005-0000-0000-0000F2440000}"/>
    <cellStyle name="Normal 57 2 2 2 3" xfId="2908" xr:uid="{00000000-0005-0000-0000-00005C0B0000}"/>
    <cellStyle name="Normal 57 2 2 2 3 2" xfId="4598" xr:uid="{00000000-0005-0000-0000-0000F6110000}"/>
    <cellStyle name="Normal 57 2 2 2 3 2 2" xfId="14671" xr:uid="{00000000-0005-0000-0000-00004F390000}"/>
    <cellStyle name="Normal 57 2 2 2 3 2 2 3" xfId="29769" xr:uid="{00000000-0005-0000-0000-000049740000}"/>
    <cellStyle name="Normal 57 2 2 2 3 2 3" xfId="9651" xr:uid="{00000000-0005-0000-0000-0000B3250000}"/>
    <cellStyle name="Normal 57 2 2 2 3 2 3 3" xfId="24752" xr:uid="{00000000-0005-0000-0000-0000B0600000}"/>
    <cellStyle name="Normal 57 2 2 2 3 2 5" xfId="19739" xr:uid="{00000000-0005-0000-0000-00001B4D0000}"/>
    <cellStyle name="Normal 57 2 2 2 3 3" xfId="6290" xr:uid="{00000000-0005-0000-0000-000092180000}"/>
    <cellStyle name="Normal 57 2 2 2 3 3 2" xfId="16342" xr:uid="{00000000-0005-0000-0000-0000D63F0000}"/>
    <cellStyle name="Normal 57 2 2 2 3 3 3" xfId="11322" xr:uid="{00000000-0005-0000-0000-00003A2C0000}"/>
    <cellStyle name="Normal 57 2 2 2 3 3 3 3" xfId="26423" xr:uid="{00000000-0005-0000-0000-000037670000}"/>
    <cellStyle name="Normal 57 2 2 2 3 3 5" xfId="21410" xr:uid="{00000000-0005-0000-0000-0000A2530000}"/>
    <cellStyle name="Normal 57 2 2 2 3 4" xfId="13000" xr:uid="{00000000-0005-0000-0000-0000C8320000}"/>
    <cellStyle name="Normal 57 2 2 2 3 4 3" xfId="28098" xr:uid="{00000000-0005-0000-0000-0000C26D0000}"/>
    <cellStyle name="Normal 57 2 2 2 3 5" xfId="7979" xr:uid="{00000000-0005-0000-0000-00002B1F0000}"/>
    <cellStyle name="Normal 57 2 2 2 3 5 3" xfId="23081" xr:uid="{00000000-0005-0000-0000-0000295A0000}"/>
    <cellStyle name="Normal 57 2 2 2 3 7" xfId="18068" xr:uid="{00000000-0005-0000-0000-000094460000}"/>
    <cellStyle name="Normal 57 2 2 2 4" xfId="3761" xr:uid="{00000000-0005-0000-0000-0000B10E0000}"/>
    <cellStyle name="Normal 57 2 2 2 4 2" xfId="13835" xr:uid="{00000000-0005-0000-0000-00000B360000}"/>
    <cellStyle name="Normal 57 2 2 2 4 2 3" xfId="28933" xr:uid="{00000000-0005-0000-0000-000005710000}"/>
    <cellStyle name="Normal 57 2 2 2 4 3" xfId="8815" xr:uid="{00000000-0005-0000-0000-00006F220000}"/>
    <cellStyle name="Normal 57 2 2 2 4 3 3" xfId="23916" xr:uid="{00000000-0005-0000-0000-00006C5D0000}"/>
    <cellStyle name="Normal 57 2 2 2 4 5" xfId="18903" xr:uid="{00000000-0005-0000-0000-0000D7490000}"/>
    <cellStyle name="Normal 57 2 2 2 5" xfId="5454" xr:uid="{00000000-0005-0000-0000-00004E150000}"/>
    <cellStyle name="Normal 57 2 2 2 5 2" xfId="15506" xr:uid="{00000000-0005-0000-0000-0000923C0000}"/>
    <cellStyle name="Normal 57 2 2 2 5 2 3" xfId="30604" xr:uid="{00000000-0005-0000-0000-00008C770000}"/>
    <cellStyle name="Normal 57 2 2 2 5 3" xfId="10486" xr:uid="{00000000-0005-0000-0000-0000F6280000}"/>
    <cellStyle name="Normal 57 2 2 2 5 3 3" xfId="25587" xr:uid="{00000000-0005-0000-0000-0000F3630000}"/>
    <cellStyle name="Normal 57 2 2 2 5 5" xfId="20574" xr:uid="{00000000-0005-0000-0000-00005E500000}"/>
    <cellStyle name="Normal 57 2 2 2 6" xfId="12164" xr:uid="{00000000-0005-0000-0000-0000842F0000}"/>
    <cellStyle name="Normal 57 2 2 2 6 3" xfId="27262" xr:uid="{00000000-0005-0000-0000-00007E6A0000}"/>
    <cellStyle name="Normal 57 2 2 2 7" xfId="7143" xr:uid="{00000000-0005-0000-0000-0000E71B0000}"/>
    <cellStyle name="Normal 57 2 2 2 7 3" xfId="22245" xr:uid="{00000000-0005-0000-0000-0000E5560000}"/>
    <cellStyle name="Normal 57 2 2 2 9" xfId="17232" xr:uid="{00000000-0005-0000-0000-000050430000}"/>
    <cellStyle name="Normal 57 2 2 3" xfId="2279" xr:uid="{00000000-0005-0000-0000-0000E7080000}"/>
    <cellStyle name="Normal 57 2 2 3 2" xfId="3118" xr:uid="{00000000-0005-0000-0000-00002E0C0000}"/>
    <cellStyle name="Normal 57 2 2 3 2 2" xfId="4808" xr:uid="{00000000-0005-0000-0000-0000C8120000}"/>
    <cellStyle name="Normal 57 2 2 3 2 2 2" xfId="14881" xr:uid="{00000000-0005-0000-0000-0000213A0000}"/>
    <cellStyle name="Normal 57 2 2 3 2 2 2 3" xfId="29979" xr:uid="{00000000-0005-0000-0000-00001B750000}"/>
    <cellStyle name="Normal 57 2 2 3 2 2 3" xfId="9861" xr:uid="{00000000-0005-0000-0000-000085260000}"/>
    <cellStyle name="Normal 57 2 2 3 2 2 3 3" xfId="24962" xr:uid="{00000000-0005-0000-0000-000082610000}"/>
    <cellStyle name="Normal 57 2 2 3 2 2 5" xfId="19949" xr:uid="{00000000-0005-0000-0000-0000ED4D0000}"/>
    <cellStyle name="Normal 57 2 2 3 2 3" xfId="6500" xr:uid="{00000000-0005-0000-0000-000064190000}"/>
    <cellStyle name="Normal 57 2 2 3 2 3 2" xfId="16552" xr:uid="{00000000-0005-0000-0000-0000A8400000}"/>
    <cellStyle name="Normal 57 2 2 3 2 3 3" xfId="11532" xr:uid="{00000000-0005-0000-0000-00000C2D0000}"/>
    <cellStyle name="Normal 57 2 2 3 2 3 3 3" xfId="26633" xr:uid="{00000000-0005-0000-0000-000009680000}"/>
    <cellStyle name="Normal 57 2 2 3 2 3 5" xfId="21620" xr:uid="{00000000-0005-0000-0000-000074540000}"/>
    <cellStyle name="Normal 57 2 2 3 2 4" xfId="13210" xr:uid="{00000000-0005-0000-0000-00009A330000}"/>
    <cellStyle name="Normal 57 2 2 3 2 4 3" xfId="28308" xr:uid="{00000000-0005-0000-0000-0000946E0000}"/>
    <cellStyle name="Normal 57 2 2 3 2 5" xfId="8189" xr:uid="{00000000-0005-0000-0000-0000FD1F0000}"/>
    <cellStyle name="Normal 57 2 2 3 2 5 3" xfId="23291" xr:uid="{00000000-0005-0000-0000-0000FB5A0000}"/>
    <cellStyle name="Normal 57 2 2 3 2 7" xfId="18278" xr:uid="{00000000-0005-0000-0000-000066470000}"/>
    <cellStyle name="Normal 57 2 2 3 3" xfId="3971" xr:uid="{00000000-0005-0000-0000-0000830F0000}"/>
    <cellStyle name="Normal 57 2 2 3 3 2" xfId="14045" xr:uid="{00000000-0005-0000-0000-0000DD360000}"/>
    <cellStyle name="Normal 57 2 2 3 3 2 3" xfId="29143" xr:uid="{00000000-0005-0000-0000-0000D7710000}"/>
    <cellStyle name="Normal 57 2 2 3 3 3" xfId="9025" xr:uid="{00000000-0005-0000-0000-000041230000}"/>
    <cellStyle name="Normal 57 2 2 3 3 3 3" xfId="24126" xr:uid="{00000000-0005-0000-0000-00003E5E0000}"/>
    <cellStyle name="Normal 57 2 2 3 3 5" xfId="19113" xr:uid="{00000000-0005-0000-0000-0000A94A0000}"/>
    <cellStyle name="Normal 57 2 2 3 4" xfId="5664" xr:uid="{00000000-0005-0000-0000-000020160000}"/>
    <cellStyle name="Normal 57 2 2 3 4 2" xfId="15716" xr:uid="{00000000-0005-0000-0000-0000643D0000}"/>
    <cellStyle name="Normal 57 2 2 3 4 2 3" xfId="30814" xr:uid="{00000000-0005-0000-0000-00005E780000}"/>
    <cellStyle name="Normal 57 2 2 3 4 3" xfId="10696" xr:uid="{00000000-0005-0000-0000-0000C8290000}"/>
    <cellStyle name="Normal 57 2 2 3 4 3 3" xfId="25797" xr:uid="{00000000-0005-0000-0000-0000C5640000}"/>
    <cellStyle name="Normal 57 2 2 3 4 5" xfId="20784" xr:uid="{00000000-0005-0000-0000-000030510000}"/>
    <cellStyle name="Normal 57 2 2 3 5" xfId="12374" xr:uid="{00000000-0005-0000-0000-000056300000}"/>
    <cellStyle name="Normal 57 2 2 3 5 3" xfId="27472" xr:uid="{00000000-0005-0000-0000-0000506B0000}"/>
    <cellStyle name="Normal 57 2 2 3 6" xfId="7353" xr:uid="{00000000-0005-0000-0000-0000B91C0000}"/>
    <cellStyle name="Normal 57 2 2 3 6 3" xfId="22455" xr:uid="{00000000-0005-0000-0000-0000B7570000}"/>
    <cellStyle name="Normal 57 2 2 3 8" xfId="17442" xr:uid="{00000000-0005-0000-0000-000022440000}"/>
    <cellStyle name="Normal 57 2 2 4" xfId="2700" xr:uid="{00000000-0005-0000-0000-00008C0A0000}"/>
    <cellStyle name="Normal 57 2 2 4 2" xfId="4390" xr:uid="{00000000-0005-0000-0000-000026110000}"/>
    <cellStyle name="Normal 57 2 2 4 2 2" xfId="14463" xr:uid="{00000000-0005-0000-0000-00007F380000}"/>
    <cellStyle name="Normal 57 2 2 4 2 2 3" xfId="29561" xr:uid="{00000000-0005-0000-0000-000079730000}"/>
    <cellStyle name="Normal 57 2 2 4 2 3" xfId="9443" xr:uid="{00000000-0005-0000-0000-0000E3240000}"/>
    <cellStyle name="Normal 57 2 2 4 2 3 3" xfId="24544" xr:uid="{00000000-0005-0000-0000-0000E05F0000}"/>
    <cellStyle name="Normal 57 2 2 4 2 5" xfId="19531" xr:uid="{00000000-0005-0000-0000-00004B4C0000}"/>
    <cellStyle name="Normal 57 2 2 4 3" xfId="6082" xr:uid="{00000000-0005-0000-0000-0000C2170000}"/>
    <cellStyle name="Normal 57 2 2 4 3 2" xfId="16134" xr:uid="{00000000-0005-0000-0000-0000063F0000}"/>
    <cellStyle name="Normal 57 2 2 4 3 3" xfId="11114" xr:uid="{00000000-0005-0000-0000-00006A2B0000}"/>
    <cellStyle name="Normal 57 2 2 4 3 3 3" xfId="26215" xr:uid="{00000000-0005-0000-0000-000067660000}"/>
    <cellStyle name="Normal 57 2 2 4 3 5" xfId="21202" xr:uid="{00000000-0005-0000-0000-0000D2520000}"/>
    <cellStyle name="Normal 57 2 2 4 4" xfId="12792" xr:uid="{00000000-0005-0000-0000-0000F8310000}"/>
    <cellStyle name="Normal 57 2 2 4 4 3" xfId="27890" xr:uid="{00000000-0005-0000-0000-0000F26C0000}"/>
    <cellStyle name="Normal 57 2 2 4 5" xfId="7771" xr:uid="{00000000-0005-0000-0000-00005B1E0000}"/>
    <cellStyle name="Normal 57 2 2 4 5 3" xfId="22873" xr:uid="{00000000-0005-0000-0000-000059590000}"/>
    <cellStyle name="Normal 57 2 2 4 7" xfId="17860" xr:uid="{00000000-0005-0000-0000-0000C4450000}"/>
    <cellStyle name="Normal 57 2 2 5" xfId="3553" xr:uid="{00000000-0005-0000-0000-0000E10D0000}"/>
    <cellStyle name="Normal 57 2 2 5 2" xfId="13627" xr:uid="{00000000-0005-0000-0000-00003B350000}"/>
    <cellStyle name="Normal 57 2 2 5 2 3" xfId="28725" xr:uid="{00000000-0005-0000-0000-000035700000}"/>
    <cellStyle name="Normal 57 2 2 5 3" xfId="8607" xr:uid="{00000000-0005-0000-0000-00009F210000}"/>
    <cellStyle name="Normal 57 2 2 5 3 3" xfId="23708" xr:uid="{00000000-0005-0000-0000-00009C5C0000}"/>
    <cellStyle name="Normal 57 2 2 5 5" xfId="18695" xr:uid="{00000000-0005-0000-0000-000007490000}"/>
    <cellStyle name="Normal 57 2 2 6" xfId="5246" xr:uid="{00000000-0005-0000-0000-00007E140000}"/>
    <cellStyle name="Normal 57 2 2 6 2" xfId="15298" xr:uid="{00000000-0005-0000-0000-0000C23B0000}"/>
    <cellStyle name="Normal 57 2 2 6 2 3" xfId="30396" xr:uid="{00000000-0005-0000-0000-0000BC760000}"/>
    <cellStyle name="Normal 57 2 2 6 3" xfId="10278" xr:uid="{00000000-0005-0000-0000-000026280000}"/>
    <cellStyle name="Normal 57 2 2 6 3 3" xfId="25379" xr:uid="{00000000-0005-0000-0000-000023630000}"/>
    <cellStyle name="Normal 57 2 2 6 5" xfId="20366" xr:uid="{00000000-0005-0000-0000-00008E4F0000}"/>
    <cellStyle name="Normal 57 2 2 7" xfId="11956" xr:uid="{00000000-0005-0000-0000-0000B42E0000}"/>
    <cellStyle name="Normal 57 2 2 7 3" xfId="27054" xr:uid="{00000000-0005-0000-0000-0000AE690000}"/>
    <cellStyle name="Normal 57 2 2 8" xfId="6935" xr:uid="{00000000-0005-0000-0000-0000171B0000}"/>
    <cellStyle name="Normal 57 2 2 8 3" xfId="22037" xr:uid="{00000000-0005-0000-0000-000015560000}"/>
    <cellStyle name="Normal 57 2 3" xfId="1962" xr:uid="{00000000-0005-0000-0000-0000AA070000}"/>
    <cellStyle name="Normal 57 2 3 2" xfId="2383" xr:uid="{00000000-0005-0000-0000-00004F090000}"/>
    <cellStyle name="Normal 57 2 3 2 2" xfId="3222" xr:uid="{00000000-0005-0000-0000-0000960C0000}"/>
    <cellStyle name="Normal 57 2 3 2 2 2" xfId="4912" xr:uid="{00000000-0005-0000-0000-000030130000}"/>
    <cellStyle name="Normal 57 2 3 2 2 2 2" xfId="14985" xr:uid="{00000000-0005-0000-0000-0000893A0000}"/>
    <cellStyle name="Normal 57 2 3 2 2 2 2 3" xfId="30083" xr:uid="{00000000-0005-0000-0000-000083750000}"/>
    <cellStyle name="Normal 57 2 3 2 2 2 3" xfId="9965" xr:uid="{00000000-0005-0000-0000-0000ED260000}"/>
    <cellStyle name="Normal 57 2 3 2 2 2 3 3" xfId="25066" xr:uid="{00000000-0005-0000-0000-0000EA610000}"/>
    <cellStyle name="Normal 57 2 3 2 2 2 5" xfId="20053" xr:uid="{00000000-0005-0000-0000-0000554E0000}"/>
    <cellStyle name="Normal 57 2 3 2 2 3" xfId="6604" xr:uid="{00000000-0005-0000-0000-0000CC190000}"/>
    <cellStyle name="Normal 57 2 3 2 2 3 2" xfId="16656" xr:uid="{00000000-0005-0000-0000-000010410000}"/>
    <cellStyle name="Normal 57 2 3 2 2 3 3" xfId="11636" xr:uid="{00000000-0005-0000-0000-0000742D0000}"/>
    <cellStyle name="Normal 57 2 3 2 2 3 3 3" xfId="26737" xr:uid="{00000000-0005-0000-0000-000071680000}"/>
    <cellStyle name="Normal 57 2 3 2 2 3 5" xfId="21724" xr:uid="{00000000-0005-0000-0000-0000DC540000}"/>
    <cellStyle name="Normal 57 2 3 2 2 4" xfId="13314" xr:uid="{00000000-0005-0000-0000-000002340000}"/>
    <cellStyle name="Normal 57 2 3 2 2 4 3" xfId="28412" xr:uid="{00000000-0005-0000-0000-0000FC6E0000}"/>
    <cellStyle name="Normal 57 2 3 2 2 5" xfId="8293" xr:uid="{00000000-0005-0000-0000-000065200000}"/>
    <cellStyle name="Normal 57 2 3 2 2 5 3" xfId="23395" xr:uid="{00000000-0005-0000-0000-0000635B0000}"/>
    <cellStyle name="Normal 57 2 3 2 2 7" xfId="18382" xr:uid="{00000000-0005-0000-0000-0000CE470000}"/>
    <cellStyle name="Normal 57 2 3 2 3" xfId="4075" xr:uid="{00000000-0005-0000-0000-0000EB0F0000}"/>
    <cellStyle name="Normal 57 2 3 2 3 2" xfId="14149" xr:uid="{00000000-0005-0000-0000-000045370000}"/>
    <cellStyle name="Normal 57 2 3 2 3 2 3" xfId="29247" xr:uid="{00000000-0005-0000-0000-00003F720000}"/>
    <cellStyle name="Normal 57 2 3 2 3 3" xfId="9129" xr:uid="{00000000-0005-0000-0000-0000A9230000}"/>
    <cellStyle name="Normal 57 2 3 2 3 3 3" xfId="24230" xr:uid="{00000000-0005-0000-0000-0000A65E0000}"/>
    <cellStyle name="Normal 57 2 3 2 3 5" xfId="19217" xr:uid="{00000000-0005-0000-0000-0000114B0000}"/>
    <cellStyle name="Normal 57 2 3 2 4" xfId="5768" xr:uid="{00000000-0005-0000-0000-000088160000}"/>
    <cellStyle name="Normal 57 2 3 2 4 2" xfId="15820" xr:uid="{00000000-0005-0000-0000-0000CC3D0000}"/>
    <cellStyle name="Normal 57 2 3 2 4 2 3" xfId="30918" xr:uid="{00000000-0005-0000-0000-0000C6780000}"/>
    <cellStyle name="Normal 57 2 3 2 4 3" xfId="10800" xr:uid="{00000000-0005-0000-0000-0000302A0000}"/>
    <cellStyle name="Normal 57 2 3 2 4 3 3" xfId="25901" xr:uid="{00000000-0005-0000-0000-00002D650000}"/>
    <cellStyle name="Normal 57 2 3 2 4 5" xfId="20888" xr:uid="{00000000-0005-0000-0000-000098510000}"/>
    <cellStyle name="Normal 57 2 3 2 5" xfId="12478" xr:uid="{00000000-0005-0000-0000-0000BE300000}"/>
    <cellStyle name="Normal 57 2 3 2 5 3" xfId="27576" xr:uid="{00000000-0005-0000-0000-0000B86B0000}"/>
    <cellStyle name="Normal 57 2 3 2 6" xfId="7457" xr:uid="{00000000-0005-0000-0000-0000211D0000}"/>
    <cellStyle name="Normal 57 2 3 2 6 3" xfId="22559" xr:uid="{00000000-0005-0000-0000-00001F580000}"/>
    <cellStyle name="Normal 57 2 3 2 8" xfId="17546" xr:uid="{00000000-0005-0000-0000-00008A440000}"/>
    <cellStyle name="Normal 57 2 3 3" xfId="2804" xr:uid="{00000000-0005-0000-0000-0000F40A0000}"/>
    <cellStyle name="Normal 57 2 3 3 2" xfId="4494" xr:uid="{00000000-0005-0000-0000-00008E110000}"/>
    <cellStyle name="Normal 57 2 3 3 2 2" xfId="14567" xr:uid="{00000000-0005-0000-0000-0000E7380000}"/>
    <cellStyle name="Normal 57 2 3 3 2 2 3" xfId="29665" xr:uid="{00000000-0005-0000-0000-0000E1730000}"/>
    <cellStyle name="Normal 57 2 3 3 2 3" xfId="9547" xr:uid="{00000000-0005-0000-0000-00004B250000}"/>
    <cellStyle name="Normal 57 2 3 3 2 3 3" xfId="24648" xr:uid="{00000000-0005-0000-0000-000048600000}"/>
    <cellStyle name="Normal 57 2 3 3 2 5" xfId="19635" xr:uid="{00000000-0005-0000-0000-0000B34C0000}"/>
    <cellStyle name="Normal 57 2 3 3 3" xfId="6186" xr:uid="{00000000-0005-0000-0000-00002A180000}"/>
    <cellStyle name="Normal 57 2 3 3 3 2" xfId="16238" xr:uid="{00000000-0005-0000-0000-00006E3F0000}"/>
    <cellStyle name="Normal 57 2 3 3 3 3" xfId="11218" xr:uid="{00000000-0005-0000-0000-0000D22B0000}"/>
    <cellStyle name="Normal 57 2 3 3 3 3 3" xfId="26319" xr:uid="{00000000-0005-0000-0000-0000CF660000}"/>
    <cellStyle name="Normal 57 2 3 3 3 5" xfId="21306" xr:uid="{00000000-0005-0000-0000-00003A530000}"/>
    <cellStyle name="Normal 57 2 3 3 4" xfId="12896" xr:uid="{00000000-0005-0000-0000-000060320000}"/>
    <cellStyle name="Normal 57 2 3 3 4 3" xfId="27994" xr:uid="{00000000-0005-0000-0000-00005A6D0000}"/>
    <cellStyle name="Normal 57 2 3 3 5" xfId="7875" xr:uid="{00000000-0005-0000-0000-0000C31E0000}"/>
    <cellStyle name="Normal 57 2 3 3 5 3" xfId="22977" xr:uid="{00000000-0005-0000-0000-0000C1590000}"/>
    <cellStyle name="Normal 57 2 3 3 7" xfId="17964" xr:uid="{00000000-0005-0000-0000-00002C460000}"/>
    <cellStyle name="Normal 57 2 3 4" xfId="3657" xr:uid="{00000000-0005-0000-0000-0000490E0000}"/>
    <cellStyle name="Normal 57 2 3 4 2" xfId="13731" xr:uid="{00000000-0005-0000-0000-0000A3350000}"/>
    <cellStyle name="Normal 57 2 3 4 2 3" xfId="28829" xr:uid="{00000000-0005-0000-0000-00009D700000}"/>
    <cellStyle name="Normal 57 2 3 4 3" xfId="8711" xr:uid="{00000000-0005-0000-0000-000007220000}"/>
    <cellStyle name="Normal 57 2 3 4 3 3" xfId="23812" xr:uid="{00000000-0005-0000-0000-0000045D0000}"/>
    <cellStyle name="Normal 57 2 3 4 5" xfId="18799" xr:uid="{00000000-0005-0000-0000-00006F490000}"/>
    <cellStyle name="Normal 57 2 3 5" xfId="5350" xr:uid="{00000000-0005-0000-0000-0000E6140000}"/>
    <cellStyle name="Normal 57 2 3 5 2" xfId="15402" xr:uid="{00000000-0005-0000-0000-00002A3C0000}"/>
    <cellStyle name="Normal 57 2 3 5 2 3" xfId="30500" xr:uid="{00000000-0005-0000-0000-000024770000}"/>
    <cellStyle name="Normal 57 2 3 5 3" xfId="10382" xr:uid="{00000000-0005-0000-0000-00008E280000}"/>
    <cellStyle name="Normal 57 2 3 5 3 3" xfId="25483" xr:uid="{00000000-0005-0000-0000-00008B630000}"/>
    <cellStyle name="Normal 57 2 3 5 5" xfId="20470" xr:uid="{00000000-0005-0000-0000-0000F64F0000}"/>
    <cellStyle name="Normal 57 2 3 6" xfId="12060" xr:uid="{00000000-0005-0000-0000-00001C2F0000}"/>
    <cellStyle name="Normal 57 2 3 6 3" xfId="27158" xr:uid="{00000000-0005-0000-0000-0000166A0000}"/>
    <cellStyle name="Normal 57 2 3 7" xfId="7039" xr:uid="{00000000-0005-0000-0000-00007F1B0000}"/>
    <cellStyle name="Normal 57 2 3 7 3" xfId="22141" xr:uid="{00000000-0005-0000-0000-00007D560000}"/>
    <cellStyle name="Normal 57 2 3 9" xfId="17128" xr:uid="{00000000-0005-0000-0000-0000E8420000}"/>
    <cellStyle name="Normal 57 2 4" xfId="2175" xr:uid="{00000000-0005-0000-0000-00007F080000}"/>
    <cellStyle name="Normal 57 2 4 2" xfId="3014" xr:uid="{00000000-0005-0000-0000-0000C60B0000}"/>
    <cellStyle name="Normal 57 2 4 2 2" xfId="4704" xr:uid="{00000000-0005-0000-0000-000060120000}"/>
    <cellStyle name="Normal 57 2 4 2 2 2" xfId="14777" xr:uid="{00000000-0005-0000-0000-0000B9390000}"/>
    <cellStyle name="Normal 57 2 4 2 2 2 3" xfId="29875" xr:uid="{00000000-0005-0000-0000-0000B3740000}"/>
    <cellStyle name="Normal 57 2 4 2 2 3" xfId="9757" xr:uid="{00000000-0005-0000-0000-00001D260000}"/>
    <cellStyle name="Normal 57 2 4 2 2 3 3" xfId="24858" xr:uid="{00000000-0005-0000-0000-00001A610000}"/>
    <cellStyle name="Normal 57 2 4 2 2 5" xfId="19845" xr:uid="{00000000-0005-0000-0000-0000854D0000}"/>
    <cellStyle name="Normal 57 2 4 2 3" xfId="6396" xr:uid="{00000000-0005-0000-0000-0000FC180000}"/>
    <cellStyle name="Normal 57 2 4 2 3 2" xfId="16448" xr:uid="{00000000-0005-0000-0000-000040400000}"/>
    <cellStyle name="Normal 57 2 4 2 3 3" xfId="11428" xr:uid="{00000000-0005-0000-0000-0000A42C0000}"/>
    <cellStyle name="Normal 57 2 4 2 3 3 3" xfId="26529" xr:uid="{00000000-0005-0000-0000-0000A1670000}"/>
    <cellStyle name="Normal 57 2 4 2 3 5" xfId="21516" xr:uid="{00000000-0005-0000-0000-00000C540000}"/>
    <cellStyle name="Normal 57 2 4 2 4" xfId="13106" xr:uid="{00000000-0005-0000-0000-000032330000}"/>
    <cellStyle name="Normal 57 2 4 2 4 3" xfId="28204" xr:uid="{00000000-0005-0000-0000-00002C6E0000}"/>
    <cellStyle name="Normal 57 2 4 2 5" xfId="8085" xr:uid="{00000000-0005-0000-0000-0000951F0000}"/>
    <cellStyle name="Normal 57 2 4 2 5 3" xfId="23187" xr:uid="{00000000-0005-0000-0000-0000935A0000}"/>
    <cellStyle name="Normal 57 2 4 2 7" xfId="18174" xr:uid="{00000000-0005-0000-0000-0000FE460000}"/>
    <cellStyle name="Normal 57 2 4 3" xfId="3867" xr:uid="{00000000-0005-0000-0000-00001B0F0000}"/>
    <cellStyle name="Normal 57 2 4 3 2" xfId="13941" xr:uid="{00000000-0005-0000-0000-000075360000}"/>
    <cellStyle name="Normal 57 2 4 3 2 3" xfId="29039" xr:uid="{00000000-0005-0000-0000-00006F710000}"/>
    <cellStyle name="Normal 57 2 4 3 3" xfId="8921" xr:uid="{00000000-0005-0000-0000-0000D9220000}"/>
    <cellStyle name="Normal 57 2 4 3 3 3" xfId="24022" xr:uid="{00000000-0005-0000-0000-0000D65D0000}"/>
    <cellStyle name="Normal 57 2 4 3 5" xfId="19009" xr:uid="{00000000-0005-0000-0000-0000414A0000}"/>
    <cellStyle name="Normal 57 2 4 4" xfId="5560" xr:uid="{00000000-0005-0000-0000-0000B8150000}"/>
    <cellStyle name="Normal 57 2 4 4 2" xfId="15612" xr:uid="{00000000-0005-0000-0000-0000FC3C0000}"/>
    <cellStyle name="Normal 57 2 4 4 2 3" xfId="30710" xr:uid="{00000000-0005-0000-0000-0000F6770000}"/>
    <cellStyle name="Normal 57 2 4 4 3" xfId="10592" xr:uid="{00000000-0005-0000-0000-000060290000}"/>
    <cellStyle name="Normal 57 2 4 4 3 3" xfId="25693" xr:uid="{00000000-0005-0000-0000-00005D640000}"/>
    <cellStyle name="Normal 57 2 4 4 5" xfId="20680" xr:uid="{00000000-0005-0000-0000-0000C8500000}"/>
    <cellStyle name="Normal 57 2 4 5" xfId="12270" xr:uid="{00000000-0005-0000-0000-0000EE2F0000}"/>
    <cellStyle name="Normal 57 2 4 5 3" xfId="27368" xr:uid="{00000000-0005-0000-0000-0000E86A0000}"/>
    <cellStyle name="Normal 57 2 4 6" xfId="7249" xr:uid="{00000000-0005-0000-0000-0000511C0000}"/>
    <cellStyle name="Normal 57 2 4 6 3" xfId="22351" xr:uid="{00000000-0005-0000-0000-00004F570000}"/>
    <cellStyle name="Normal 57 2 4 8" xfId="17338" xr:uid="{00000000-0005-0000-0000-0000BA430000}"/>
    <cellStyle name="Normal 57 2 5" xfId="2596" xr:uid="{00000000-0005-0000-0000-0000240A0000}"/>
    <cellStyle name="Normal 57 2 5 2" xfId="4286" xr:uid="{00000000-0005-0000-0000-0000BE100000}"/>
    <cellStyle name="Normal 57 2 5 2 2" xfId="14359" xr:uid="{00000000-0005-0000-0000-000017380000}"/>
    <cellStyle name="Normal 57 2 5 2 2 3" xfId="29457" xr:uid="{00000000-0005-0000-0000-000011730000}"/>
    <cellStyle name="Normal 57 2 5 2 3" xfId="9339" xr:uid="{00000000-0005-0000-0000-00007B240000}"/>
    <cellStyle name="Normal 57 2 5 2 3 3" xfId="24440" xr:uid="{00000000-0005-0000-0000-0000785F0000}"/>
    <cellStyle name="Normal 57 2 5 2 5" xfId="19427" xr:uid="{00000000-0005-0000-0000-0000E34B0000}"/>
    <cellStyle name="Normal 57 2 5 3" xfId="5978" xr:uid="{00000000-0005-0000-0000-00005A170000}"/>
    <cellStyle name="Normal 57 2 5 3 2" xfId="16030" xr:uid="{00000000-0005-0000-0000-00009E3E0000}"/>
    <cellStyle name="Normal 57 2 5 3 3" xfId="11010" xr:uid="{00000000-0005-0000-0000-0000022B0000}"/>
    <cellStyle name="Normal 57 2 5 3 3 3" xfId="26111" xr:uid="{00000000-0005-0000-0000-0000FF650000}"/>
    <cellStyle name="Normal 57 2 5 3 5" xfId="21098" xr:uid="{00000000-0005-0000-0000-00006A520000}"/>
    <cellStyle name="Normal 57 2 5 4" xfId="12688" xr:uid="{00000000-0005-0000-0000-000090310000}"/>
    <cellStyle name="Normal 57 2 5 4 3" xfId="27786" xr:uid="{00000000-0005-0000-0000-00008A6C0000}"/>
    <cellStyle name="Normal 57 2 5 5" xfId="7667" xr:uid="{00000000-0005-0000-0000-0000F31D0000}"/>
    <cellStyle name="Normal 57 2 5 5 3" xfId="22769" xr:uid="{00000000-0005-0000-0000-0000F1580000}"/>
    <cellStyle name="Normal 57 2 5 7" xfId="17756" xr:uid="{00000000-0005-0000-0000-00005C450000}"/>
    <cellStyle name="Normal 57 2 6" xfId="3449" xr:uid="{00000000-0005-0000-0000-0000790D0000}"/>
    <cellStyle name="Normal 57 2 6 2" xfId="13523" xr:uid="{00000000-0005-0000-0000-0000D3340000}"/>
    <cellStyle name="Normal 57 2 6 2 3" xfId="28621" xr:uid="{00000000-0005-0000-0000-0000CD6F0000}"/>
    <cellStyle name="Normal 57 2 6 3" xfId="8503" xr:uid="{00000000-0005-0000-0000-000037210000}"/>
    <cellStyle name="Normal 57 2 6 3 3" xfId="23604" xr:uid="{00000000-0005-0000-0000-0000345C0000}"/>
    <cellStyle name="Normal 57 2 6 5" xfId="18591" xr:uid="{00000000-0005-0000-0000-00009F480000}"/>
    <cellStyle name="Normal 57 2 7" xfId="5142" xr:uid="{00000000-0005-0000-0000-000016140000}"/>
    <cellStyle name="Normal 57 2 7 2" xfId="15194" xr:uid="{00000000-0005-0000-0000-00005A3B0000}"/>
    <cellStyle name="Normal 57 2 7 2 3" xfId="30292" xr:uid="{00000000-0005-0000-0000-000054760000}"/>
    <cellStyle name="Normal 57 2 7 3" xfId="10174" xr:uid="{00000000-0005-0000-0000-0000BE270000}"/>
    <cellStyle name="Normal 57 2 7 3 3" xfId="25275" xr:uid="{00000000-0005-0000-0000-0000BB620000}"/>
    <cellStyle name="Normal 57 2 7 5" xfId="20262" xr:uid="{00000000-0005-0000-0000-0000264F0000}"/>
    <cellStyle name="Normal 57 2 8" xfId="11852" xr:uid="{00000000-0005-0000-0000-00004C2E0000}"/>
    <cellStyle name="Normal 57 2 8 3" xfId="26950" xr:uid="{00000000-0005-0000-0000-000046690000}"/>
    <cellStyle name="Normal 57 2 9" xfId="6831" xr:uid="{00000000-0005-0000-0000-0000AF1A0000}"/>
    <cellStyle name="Normal 57 2 9 3" xfId="21933" xr:uid="{00000000-0005-0000-0000-0000AD550000}"/>
    <cellStyle name="Normal 57 3" xfId="1795" xr:uid="{00000000-0005-0000-0000-000003070000}"/>
    <cellStyle name="Normal 57 3 10" xfId="16972" xr:uid="{00000000-0005-0000-0000-00004C420000}"/>
    <cellStyle name="Normal 57 3 2" xfId="2014" xr:uid="{00000000-0005-0000-0000-0000DE070000}"/>
    <cellStyle name="Normal 57 3 2 2" xfId="2435" xr:uid="{00000000-0005-0000-0000-000083090000}"/>
    <cellStyle name="Normal 57 3 2 2 2" xfId="3274" xr:uid="{00000000-0005-0000-0000-0000CA0C0000}"/>
    <cellStyle name="Normal 57 3 2 2 2 2" xfId="4964" xr:uid="{00000000-0005-0000-0000-000064130000}"/>
    <cellStyle name="Normal 57 3 2 2 2 2 2" xfId="15037" xr:uid="{00000000-0005-0000-0000-0000BD3A0000}"/>
    <cellStyle name="Normal 57 3 2 2 2 2 2 3" xfId="30135" xr:uid="{00000000-0005-0000-0000-0000B7750000}"/>
    <cellStyle name="Normal 57 3 2 2 2 2 3" xfId="10017" xr:uid="{00000000-0005-0000-0000-000021270000}"/>
    <cellStyle name="Normal 57 3 2 2 2 2 3 3" xfId="25118" xr:uid="{00000000-0005-0000-0000-00001E620000}"/>
    <cellStyle name="Normal 57 3 2 2 2 2 5" xfId="20105" xr:uid="{00000000-0005-0000-0000-0000894E0000}"/>
    <cellStyle name="Normal 57 3 2 2 2 3" xfId="6656" xr:uid="{00000000-0005-0000-0000-0000001A0000}"/>
    <cellStyle name="Normal 57 3 2 2 2 3 2" xfId="16708" xr:uid="{00000000-0005-0000-0000-000044410000}"/>
    <cellStyle name="Normal 57 3 2 2 2 3 3" xfId="11688" xr:uid="{00000000-0005-0000-0000-0000A82D0000}"/>
    <cellStyle name="Normal 57 3 2 2 2 3 3 3" xfId="26789" xr:uid="{00000000-0005-0000-0000-0000A5680000}"/>
    <cellStyle name="Normal 57 3 2 2 2 3 5" xfId="21776" xr:uid="{00000000-0005-0000-0000-000010550000}"/>
    <cellStyle name="Normal 57 3 2 2 2 4" xfId="13366" xr:uid="{00000000-0005-0000-0000-000036340000}"/>
    <cellStyle name="Normal 57 3 2 2 2 4 3" xfId="28464" xr:uid="{00000000-0005-0000-0000-0000306F0000}"/>
    <cellStyle name="Normal 57 3 2 2 2 5" xfId="8345" xr:uid="{00000000-0005-0000-0000-000099200000}"/>
    <cellStyle name="Normal 57 3 2 2 2 5 3" xfId="23447" xr:uid="{00000000-0005-0000-0000-0000975B0000}"/>
    <cellStyle name="Normal 57 3 2 2 2 7" xfId="18434" xr:uid="{00000000-0005-0000-0000-000002480000}"/>
    <cellStyle name="Normal 57 3 2 2 3" xfId="4127" xr:uid="{00000000-0005-0000-0000-00001F100000}"/>
    <cellStyle name="Normal 57 3 2 2 3 2" xfId="14201" xr:uid="{00000000-0005-0000-0000-000079370000}"/>
    <cellStyle name="Normal 57 3 2 2 3 2 3" xfId="29299" xr:uid="{00000000-0005-0000-0000-000073720000}"/>
    <cellStyle name="Normal 57 3 2 2 3 3" xfId="9181" xr:uid="{00000000-0005-0000-0000-0000DD230000}"/>
    <cellStyle name="Normal 57 3 2 2 3 3 3" xfId="24282" xr:uid="{00000000-0005-0000-0000-0000DA5E0000}"/>
    <cellStyle name="Normal 57 3 2 2 3 5" xfId="19269" xr:uid="{00000000-0005-0000-0000-0000454B0000}"/>
    <cellStyle name="Normal 57 3 2 2 4" xfId="5820" xr:uid="{00000000-0005-0000-0000-0000BC160000}"/>
    <cellStyle name="Normal 57 3 2 2 4 2" xfId="15872" xr:uid="{00000000-0005-0000-0000-0000003E0000}"/>
    <cellStyle name="Normal 57 3 2 2 4 3" xfId="10852" xr:uid="{00000000-0005-0000-0000-0000642A0000}"/>
    <cellStyle name="Normal 57 3 2 2 4 3 3" xfId="25953" xr:uid="{00000000-0005-0000-0000-000061650000}"/>
    <cellStyle name="Normal 57 3 2 2 4 5" xfId="20940" xr:uid="{00000000-0005-0000-0000-0000CC510000}"/>
    <cellStyle name="Normal 57 3 2 2 5" xfId="12530" xr:uid="{00000000-0005-0000-0000-0000F2300000}"/>
    <cellStyle name="Normal 57 3 2 2 5 3" xfId="27628" xr:uid="{00000000-0005-0000-0000-0000EC6B0000}"/>
    <cellStyle name="Normal 57 3 2 2 6" xfId="7509" xr:uid="{00000000-0005-0000-0000-0000551D0000}"/>
    <cellStyle name="Normal 57 3 2 2 6 3" xfId="22611" xr:uid="{00000000-0005-0000-0000-000053580000}"/>
    <cellStyle name="Normal 57 3 2 2 8" xfId="17598" xr:uid="{00000000-0005-0000-0000-0000BE440000}"/>
    <cellStyle name="Normal 57 3 2 3" xfId="2856" xr:uid="{00000000-0005-0000-0000-0000280B0000}"/>
    <cellStyle name="Normal 57 3 2 3 2" xfId="4546" xr:uid="{00000000-0005-0000-0000-0000C2110000}"/>
    <cellStyle name="Normal 57 3 2 3 2 2" xfId="14619" xr:uid="{00000000-0005-0000-0000-00001B390000}"/>
    <cellStyle name="Normal 57 3 2 3 2 2 3" xfId="29717" xr:uid="{00000000-0005-0000-0000-000015740000}"/>
    <cellStyle name="Normal 57 3 2 3 2 3" xfId="9599" xr:uid="{00000000-0005-0000-0000-00007F250000}"/>
    <cellStyle name="Normal 57 3 2 3 2 3 3" xfId="24700" xr:uid="{00000000-0005-0000-0000-00007C600000}"/>
    <cellStyle name="Normal 57 3 2 3 2 5" xfId="19687" xr:uid="{00000000-0005-0000-0000-0000E74C0000}"/>
    <cellStyle name="Normal 57 3 2 3 3" xfId="6238" xr:uid="{00000000-0005-0000-0000-00005E180000}"/>
    <cellStyle name="Normal 57 3 2 3 3 2" xfId="16290" xr:uid="{00000000-0005-0000-0000-0000A23F0000}"/>
    <cellStyle name="Normal 57 3 2 3 3 3" xfId="11270" xr:uid="{00000000-0005-0000-0000-0000062C0000}"/>
    <cellStyle name="Normal 57 3 2 3 3 3 3" xfId="26371" xr:uid="{00000000-0005-0000-0000-000003670000}"/>
    <cellStyle name="Normal 57 3 2 3 3 5" xfId="21358" xr:uid="{00000000-0005-0000-0000-00006E530000}"/>
    <cellStyle name="Normal 57 3 2 3 4" xfId="12948" xr:uid="{00000000-0005-0000-0000-000094320000}"/>
    <cellStyle name="Normal 57 3 2 3 4 3" xfId="28046" xr:uid="{00000000-0005-0000-0000-00008E6D0000}"/>
    <cellStyle name="Normal 57 3 2 3 5" xfId="7927" xr:uid="{00000000-0005-0000-0000-0000F71E0000}"/>
    <cellStyle name="Normal 57 3 2 3 5 3" xfId="23029" xr:uid="{00000000-0005-0000-0000-0000F5590000}"/>
    <cellStyle name="Normal 57 3 2 3 7" xfId="18016" xr:uid="{00000000-0005-0000-0000-000060460000}"/>
    <cellStyle name="Normal 57 3 2 4" xfId="3709" xr:uid="{00000000-0005-0000-0000-00007D0E0000}"/>
    <cellStyle name="Normal 57 3 2 4 2" xfId="13783" xr:uid="{00000000-0005-0000-0000-0000D7350000}"/>
    <cellStyle name="Normal 57 3 2 4 2 3" xfId="28881" xr:uid="{00000000-0005-0000-0000-0000D1700000}"/>
    <cellStyle name="Normal 57 3 2 4 3" xfId="8763" xr:uid="{00000000-0005-0000-0000-00003B220000}"/>
    <cellStyle name="Normal 57 3 2 4 3 3" xfId="23864" xr:uid="{00000000-0005-0000-0000-0000385D0000}"/>
    <cellStyle name="Normal 57 3 2 4 5" xfId="18851" xr:uid="{00000000-0005-0000-0000-0000A3490000}"/>
    <cellStyle name="Normal 57 3 2 5" xfId="5402" xr:uid="{00000000-0005-0000-0000-00001A150000}"/>
    <cellStyle name="Normal 57 3 2 5 2" xfId="15454" xr:uid="{00000000-0005-0000-0000-00005E3C0000}"/>
    <cellStyle name="Normal 57 3 2 5 2 3" xfId="30552" xr:uid="{00000000-0005-0000-0000-000058770000}"/>
    <cellStyle name="Normal 57 3 2 5 3" xfId="10434" xr:uid="{00000000-0005-0000-0000-0000C2280000}"/>
    <cellStyle name="Normal 57 3 2 5 3 3" xfId="25535" xr:uid="{00000000-0005-0000-0000-0000BF630000}"/>
    <cellStyle name="Normal 57 3 2 5 5" xfId="20522" xr:uid="{00000000-0005-0000-0000-00002A500000}"/>
    <cellStyle name="Normal 57 3 2 6" xfId="12112" xr:uid="{00000000-0005-0000-0000-0000502F0000}"/>
    <cellStyle name="Normal 57 3 2 6 3" xfId="27210" xr:uid="{00000000-0005-0000-0000-00004A6A0000}"/>
    <cellStyle name="Normal 57 3 2 7" xfId="7091" xr:uid="{00000000-0005-0000-0000-0000B31B0000}"/>
    <cellStyle name="Normal 57 3 2 7 3" xfId="22193" xr:uid="{00000000-0005-0000-0000-0000B1560000}"/>
    <cellStyle name="Normal 57 3 2 9" xfId="17180" xr:uid="{00000000-0005-0000-0000-00001C430000}"/>
    <cellStyle name="Normal 57 3 3" xfId="2227" xr:uid="{00000000-0005-0000-0000-0000B3080000}"/>
    <cellStyle name="Normal 57 3 3 2" xfId="3066" xr:uid="{00000000-0005-0000-0000-0000FA0B0000}"/>
    <cellStyle name="Normal 57 3 3 2 2" xfId="4756" xr:uid="{00000000-0005-0000-0000-000094120000}"/>
    <cellStyle name="Normal 57 3 3 2 2 2" xfId="14829" xr:uid="{00000000-0005-0000-0000-0000ED390000}"/>
    <cellStyle name="Normal 57 3 3 2 2 2 3" xfId="29927" xr:uid="{00000000-0005-0000-0000-0000E7740000}"/>
    <cellStyle name="Normal 57 3 3 2 2 3" xfId="9809" xr:uid="{00000000-0005-0000-0000-000051260000}"/>
    <cellStyle name="Normal 57 3 3 2 2 3 3" xfId="24910" xr:uid="{00000000-0005-0000-0000-00004E610000}"/>
    <cellStyle name="Normal 57 3 3 2 2 5" xfId="19897" xr:uid="{00000000-0005-0000-0000-0000B94D0000}"/>
    <cellStyle name="Normal 57 3 3 2 3" xfId="6448" xr:uid="{00000000-0005-0000-0000-000030190000}"/>
    <cellStyle name="Normal 57 3 3 2 3 2" xfId="16500" xr:uid="{00000000-0005-0000-0000-000074400000}"/>
    <cellStyle name="Normal 57 3 3 2 3 3" xfId="11480" xr:uid="{00000000-0005-0000-0000-0000D82C0000}"/>
    <cellStyle name="Normal 57 3 3 2 3 3 3" xfId="26581" xr:uid="{00000000-0005-0000-0000-0000D5670000}"/>
    <cellStyle name="Normal 57 3 3 2 3 5" xfId="21568" xr:uid="{00000000-0005-0000-0000-000040540000}"/>
    <cellStyle name="Normal 57 3 3 2 4" xfId="13158" xr:uid="{00000000-0005-0000-0000-000066330000}"/>
    <cellStyle name="Normal 57 3 3 2 4 3" xfId="28256" xr:uid="{00000000-0005-0000-0000-0000606E0000}"/>
    <cellStyle name="Normal 57 3 3 2 5" xfId="8137" xr:uid="{00000000-0005-0000-0000-0000C91F0000}"/>
    <cellStyle name="Normal 57 3 3 2 5 3" xfId="23239" xr:uid="{00000000-0005-0000-0000-0000C75A0000}"/>
    <cellStyle name="Normal 57 3 3 2 7" xfId="18226" xr:uid="{00000000-0005-0000-0000-000032470000}"/>
    <cellStyle name="Normal 57 3 3 3" xfId="3919" xr:uid="{00000000-0005-0000-0000-00004F0F0000}"/>
    <cellStyle name="Normal 57 3 3 3 2" xfId="13993" xr:uid="{00000000-0005-0000-0000-0000A9360000}"/>
    <cellStyle name="Normal 57 3 3 3 2 3" xfId="29091" xr:uid="{00000000-0005-0000-0000-0000A3710000}"/>
    <cellStyle name="Normal 57 3 3 3 3" xfId="8973" xr:uid="{00000000-0005-0000-0000-00000D230000}"/>
    <cellStyle name="Normal 57 3 3 3 3 3" xfId="24074" xr:uid="{00000000-0005-0000-0000-00000A5E0000}"/>
    <cellStyle name="Normal 57 3 3 3 5" xfId="19061" xr:uid="{00000000-0005-0000-0000-0000754A0000}"/>
    <cellStyle name="Normal 57 3 3 4" xfId="5612" xr:uid="{00000000-0005-0000-0000-0000EC150000}"/>
    <cellStyle name="Normal 57 3 3 4 2" xfId="15664" xr:uid="{00000000-0005-0000-0000-0000303D0000}"/>
    <cellStyle name="Normal 57 3 3 4 2 3" xfId="30762" xr:uid="{00000000-0005-0000-0000-00002A780000}"/>
    <cellStyle name="Normal 57 3 3 4 3" xfId="10644" xr:uid="{00000000-0005-0000-0000-000094290000}"/>
    <cellStyle name="Normal 57 3 3 4 3 3" xfId="25745" xr:uid="{00000000-0005-0000-0000-000091640000}"/>
    <cellStyle name="Normal 57 3 3 4 5" xfId="20732" xr:uid="{00000000-0005-0000-0000-0000FC500000}"/>
    <cellStyle name="Normal 57 3 3 5" xfId="12322" xr:uid="{00000000-0005-0000-0000-000022300000}"/>
    <cellStyle name="Normal 57 3 3 5 3" xfId="27420" xr:uid="{00000000-0005-0000-0000-00001C6B0000}"/>
    <cellStyle name="Normal 57 3 3 6" xfId="7301" xr:uid="{00000000-0005-0000-0000-0000851C0000}"/>
    <cellStyle name="Normal 57 3 3 6 3" xfId="22403" xr:uid="{00000000-0005-0000-0000-000083570000}"/>
    <cellStyle name="Normal 57 3 3 8" xfId="17390" xr:uid="{00000000-0005-0000-0000-0000EE430000}"/>
    <cellStyle name="Normal 57 3 4" xfId="2648" xr:uid="{00000000-0005-0000-0000-0000580A0000}"/>
    <cellStyle name="Normal 57 3 4 2" xfId="4338" xr:uid="{00000000-0005-0000-0000-0000F2100000}"/>
    <cellStyle name="Normal 57 3 4 2 2" xfId="14411" xr:uid="{00000000-0005-0000-0000-00004B380000}"/>
    <cellStyle name="Normal 57 3 4 2 2 3" xfId="29509" xr:uid="{00000000-0005-0000-0000-000045730000}"/>
    <cellStyle name="Normal 57 3 4 2 3" xfId="9391" xr:uid="{00000000-0005-0000-0000-0000AF240000}"/>
    <cellStyle name="Normal 57 3 4 2 3 3" xfId="24492" xr:uid="{00000000-0005-0000-0000-0000AC5F0000}"/>
    <cellStyle name="Normal 57 3 4 2 5" xfId="19479" xr:uid="{00000000-0005-0000-0000-0000174C0000}"/>
    <cellStyle name="Normal 57 3 4 3" xfId="6030" xr:uid="{00000000-0005-0000-0000-00008E170000}"/>
    <cellStyle name="Normal 57 3 4 3 2" xfId="16082" xr:uid="{00000000-0005-0000-0000-0000D23E0000}"/>
    <cellStyle name="Normal 57 3 4 3 3" xfId="11062" xr:uid="{00000000-0005-0000-0000-0000362B0000}"/>
    <cellStyle name="Normal 57 3 4 3 3 3" xfId="26163" xr:uid="{00000000-0005-0000-0000-000033660000}"/>
    <cellStyle name="Normal 57 3 4 3 5" xfId="21150" xr:uid="{00000000-0005-0000-0000-00009E520000}"/>
    <cellStyle name="Normal 57 3 4 4" xfId="12740" xr:uid="{00000000-0005-0000-0000-0000C4310000}"/>
    <cellStyle name="Normal 57 3 4 4 3" xfId="27838" xr:uid="{00000000-0005-0000-0000-0000BE6C0000}"/>
    <cellStyle name="Normal 57 3 4 5" xfId="7719" xr:uid="{00000000-0005-0000-0000-0000271E0000}"/>
    <cellStyle name="Normal 57 3 4 5 3" xfId="22821" xr:uid="{00000000-0005-0000-0000-000025590000}"/>
    <cellStyle name="Normal 57 3 4 7" xfId="17808" xr:uid="{00000000-0005-0000-0000-000090450000}"/>
    <cellStyle name="Normal 57 3 5" xfId="3501" xr:uid="{00000000-0005-0000-0000-0000AD0D0000}"/>
    <cellStyle name="Normal 57 3 5 2" xfId="13575" xr:uid="{00000000-0005-0000-0000-000007350000}"/>
    <cellStyle name="Normal 57 3 5 2 3" xfId="28673" xr:uid="{00000000-0005-0000-0000-000001700000}"/>
    <cellStyle name="Normal 57 3 5 3" xfId="8555" xr:uid="{00000000-0005-0000-0000-00006B210000}"/>
    <cellStyle name="Normal 57 3 5 3 3" xfId="23656" xr:uid="{00000000-0005-0000-0000-0000685C0000}"/>
    <cellStyle name="Normal 57 3 5 5" xfId="18643" xr:uid="{00000000-0005-0000-0000-0000D3480000}"/>
    <cellStyle name="Normal 57 3 6" xfId="5194" xr:uid="{00000000-0005-0000-0000-00004A140000}"/>
    <cellStyle name="Normal 57 3 6 2" xfId="15246" xr:uid="{00000000-0005-0000-0000-00008E3B0000}"/>
    <cellStyle name="Normal 57 3 6 2 3" xfId="30344" xr:uid="{00000000-0005-0000-0000-000088760000}"/>
    <cellStyle name="Normal 57 3 6 3" xfId="10226" xr:uid="{00000000-0005-0000-0000-0000F2270000}"/>
    <cellStyle name="Normal 57 3 6 3 3" xfId="25327" xr:uid="{00000000-0005-0000-0000-0000EF620000}"/>
    <cellStyle name="Normal 57 3 6 5" xfId="20314" xr:uid="{00000000-0005-0000-0000-00005A4F0000}"/>
    <cellStyle name="Normal 57 3 7" xfId="11904" xr:uid="{00000000-0005-0000-0000-0000802E0000}"/>
    <cellStyle name="Normal 57 3 7 3" xfId="27002" xr:uid="{00000000-0005-0000-0000-00007A690000}"/>
    <cellStyle name="Normal 57 3 8" xfId="6883" xr:uid="{00000000-0005-0000-0000-0000E31A0000}"/>
    <cellStyle name="Normal 57 3 8 3" xfId="21985" xr:uid="{00000000-0005-0000-0000-0000E1550000}"/>
    <cellStyle name="Normal 57 4" xfId="1908" xr:uid="{00000000-0005-0000-0000-000074070000}"/>
    <cellStyle name="Normal 57 4 2" xfId="2331" xr:uid="{00000000-0005-0000-0000-00001B090000}"/>
    <cellStyle name="Normal 57 4 2 2" xfId="3170" xr:uid="{00000000-0005-0000-0000-0000620C0000}"/>
    <cellStyle name="Normal 57 4 2 2 2" xfId="4860" xr:uid="{00000000-0005-0000-0000-0000FC120000}"/>
    <cellStyle name="Normal 57 4 2 2 2 2" xfId="14933" xr:uid="{00000000-0005-0000-0000-0000553A0000}"/>
    <cellStyle name="Normal 57 4 2 2 2 2 3" xfId="30031" xr:uid="{00000000-0005-0000-0000-00004F750000}"/>
    <cellStyle name="Normal 57 4 2 2 2 3" xfId="9913" xr:uid="{00000000-0005-0000-0000-0000B9260000}"/>
    <cellStyle name="Normal 57 4 2 2 2 3 3" xfId="25014" xr:uid="{00000000-0005-0000-0000-0000B6610000}"/>
    <cellStyle name="Normal 57 4 2 2 2 5" xfId="20001" xr:uid="{00000000-0005-0000-0000-0000214E0000}"/>
    <cellStyle name="Normal 57 4 2 2 3" xfId="6552" xr:uid="{00000000-0005-0000-0000-000098190000}"/>
    <cellStyle name="Normal 57 4 2 2 3 2" xfId="16604" xr:uid="{00000000-0005-0000-0000-0000DC400000}"/>
    <cellStyle name="Normal 57 4 2 2 3 3" xfId="11584" xr:uid="{00000000-0005-0000-0000-0000402D0000}"/>
    <cellStyle name="Normal 57 4 2 2 3 3 3" xfId="26685" xr:uid="{00000000-0005-0000-0000-00003D680000}"/>
    <cellStyle name="Normal 57 4 2 2 3 5" xfId="21672" xr:uid="{00000000-0005-0000-0000-0000A8540000}"/>
    <cellStyle name="Normal 57 4 2 2 4" xfId="13262" xr:uid="{00000000-0005-0000-0000-0000CE330000}"/>
    <cellStyle name="Normal 57 4 2 2 4 3" xfId="28360" xr:uid="{00000000-0005-0000-0000-0000C86E0000}"/>
    <cellStyle name="Normal 57 4 2 2 5" xfId="8241" xr:uid="{00000000-0005-0000-0000-000031200000}"/>
    <cellStyle name="Normal 57 4 2 2 5 3" xfId="23343" xr:uid="{00000000-0005-0000-0000-00002F5B0000}"/>
    <cellStyle name="Normal 57 4 2 2 7" xfId="18330" xr:uid="{00000000-0005-0000-0000-00009A470000}"/>
    <cellStyle name="Normal 57 4 2 3" xfId="4023" xr:uid="{00000000-0005-0000-0000-0000B70F0000}"/>
    <cellStyle name="Normal 57 4 2 3 2" xfId="14097" xr:uid="{00000000-0005-0000-0000-000011370000}"/>
    <cellStyle name="Normal 57 4 2 3 2 3" xfId="29195" xr:uid="{00000000-0005-0000-0000-00000B720000}"/>
    <cellStyle name="Normal 57 4 2 3 3" xfId="9077" xr:uid="{00000000-0005-0000-0000-000075230000}"/>
    <cellStyle name="Normal 57 4 2 3 3 3" xfId="24178" xr:uid="{00000000-0005-0000-0000-0000725E0000}"/>
    <cellStyle name="Normal 57 4 2 3 5" xfId="19165" xr:uid="{00000000-0005-0000-0000-0000DD4A0000}"/>
    <cellStyle name="Normal 57 4 2 4" xfId="5716" xr:uid="{00000000-0005-0000-0000-000054160000}"/>
    <cellStyle name="Normal 57 4 2 4 2" xfId="15768" xr:uid="{00000000-0005-0000-0000-0000983D0000}"/>
    <cellStyle name="Normal 57 4 2 4 2 3" xfId="30866" xr:uid="{00000000-0005-0000-0000-000092780000}"/>
    <cellStyle name="Normal 57 4 2 4 3" xfId="10748" xr:uid="{00000000-0005-0000-0000-0000FC290000}"/>
    <cellStyle name="Normal 57 4 2 4 3 3" xfId="25849" xr:uid="{00000000-0005-0000-0000-0000F9640000}"/>
    <cellStyle name="Normal 57 4 2 4 5" xfId="20836" xr:uid="{00000000-0005-0000-0000-000064510000}"/>
    <cellStyle name="Normal 57 4 2 5" xfId="12426" xr:uid="{00000000-0005-0000-0000-00008A300000}"/>
    <cellStyle name="Normal 57 4 2 5 3" xfId="27524" xr:uid="{00000000-0005-0000-0000-0000846B0000}"/>
    <cellStyle name="Normal 57 4 2 6" xfId="7405" xr:uid="{00000000-0005-0000-0000-0000ED1C0000}"/>
    <cellStyle name="Normal 57 4 2 6 3" xfId="22507" xr:uid="{00000000-0005-0000-0000-0000EB570000}"/>
    <cellStyle name="Normal 57 4 2 8" xfId="17494" xr:uid="{00000000-0005-0000-0000-000056440000}"/>
    <cellStyle name="Normal 57 4 3" xfId="2752" xr:uid="{00000000-0005-0000-0000-0000C00A0000}"/>
    <cellStyle name="Normal 57 4 3 2" xfId="4442" xr:uid="{00000000-0005-0000-0000-00005A110000}"/>
    <cellStyle name="Normal 57 4 3 2 2" xfId="14515" xr:uid="{00000000-0005-0000-0000-0000B3380000}"/>
    <cellStyle name="Normal 57 4 3 2 2 3" xfId="29613" xr:uid="{00000000-0005-0000-0000-0000AD730000}"/>
    <cellStyle name="Normal 57 4 3 2 3" xfId="9495" xr:uid="{00000000-0005-0000-0000-000017250000}"/>
    <cellStyle name="Normal 57 4 3 2 3 3" xfId="24596" xr:uid="{00000000-0005-0000-0000-000014600000}"/>
    <cellStyle name="Normal 57 4 3 2 5" xfId="19583" xr:uid="{00000000-0005-0000-0000-00007F4C0000}"/>
    <cellStyle name="Normal 57 4 3 3" xfId="6134" xr:uid="{00000000-0005-0000-0000-0000F6170000}"/>
    <cellStyle name="Normal 57 4 3 3 2" xfId="16186" xr:uid="{00000000-0005-0000-0000-00003A3F0000}"/>
    <cellStyle name="Normal 57 4 3 3 3" xfId="11166" xr:uid="{00000000-0005-0000-0000-00009E2B0000}"/>
    <cellStyle name="Normal 57 4 3 3 3 3" xfId="26267" xr:uid="{00000000-0005-0000-0000-00009B660000}"/>
    <cellStyle name="Normal 57 4 3 3 5" xfId="21254" xr:uid="{00000000-0005-0000-0000-000006530000}"/>
    <cellStyle name="Normal 57 4 3 4" xfId="12844" xr:uid="{00000000-0005-0000-0000-00002C320000}"/>
    <cellStyle name="Normal 57 4 3 4 3" xfId="27942" xr:uid="{00000000-0005-0000-0000-0000266D0000}"/>
    <cellStyle name="Normal 57 4 3 5" xfId="7823" xr:uid="{00000000-0005-0000-0000-00008F1E0000}"/>
    <cellStyle name="Normal 57 4 3 5 3" xfId="22925" xr:uid="{00000000-0005-0000-0000-00008D590000}"/>
    <cellStyle name="Normal 57 4 3 7" xfId="17912" xr:uid="{00000000-0005-0000-0000-0000F8450000}"/>
    <cellStyle name="Normal 57 4 4" xfId="3605" xr:uid="{00000000-0005-0000-0000-0000150E0000}"/>
    <cellStyle name="Normal 57 4 4 2" xfId="13679" xr:uid="{00000000-0005-0000-0000-00006F350000}"/>
    <cellStyle name="Normal 57 4 4 2 3" xfId="28777" xr:uid="{00000000-0005-0000-0000-000069700000}"/>
    <cellStyle name="Normal 57 4 4 3" xfId="8659" xr:uid="{00000000-0005-0000-0000-0000D3210000}"/>
    <cellStyle name="Normal 57 4 4 3 3" xfId="23760" xr:uid="{00000000-0005-0000-0000-0000D05C0000}"/>
    <cellStyle name="Normal 57 4 4 5" xfId="18747" xr:uid="{00000000-0005-0000-0000-00003B490000}"/>
    <cellStyle name="Normal 57 4 5" xfId="5298" xr:uid="{00000000-0005-0000-0000-0000B2140000}"/>
    <cellStyle name="Normal 57 4 5 2" xfId="15350" xr:uid="{00000000-0005-0000-0000-0000F63B0000}"/>
    <cellStyle name="Normal 57 4 5 2 3" xfId="30448" xr:uid="{00000000-0005-0000-0000-0000F0760000}"/>
    <cellStyle name="Normal 57 4 5 3" xfId="10330" xr:uid="{00000000-0005-0000-0000-00005A280000}"/>
    <cellStyle name="Normal 57 4 5 3 3" xfId="25431" xr:uid="{00000000-0005-0000-0000-000057630000}"/>
    <cellStyle name="Normal 57 4 5 5" xfId="20418" xr:uid="{00000000-0005-0000-0000-0000C24F0000}"/>
    <cellStyle name="Normal 57 4 6" xfId="12008" xr:uid="{00000000-0005-0000-0000-0000E82E0000}"/>
    <cellStyle name="Normal 57 4 6 3" xfId="27106" xr:uid="{00000000-0005-0000-0000-0000E2690000}"/>
    <cellStyle name="Normal 57 4 7" xfId="6987" xr:uid="{00000000-0005-0000-0000-00004B1B0000}"/>
    <cellStyle name="Normal 57 4 7 3" xfId="22089" xr:uid="{00000000-0005-0000-0000-000049560000}"/>
    <cellStyle name="Normal 57 4 9" xfId="17076" xr:uid="{00000000-0005-0000-0000-0000B4420000}"/>
    <cellStyle name="Normal 57 5" xfId="2121" xr:uid="{00000000-0005-0000-0000-000049080000}"/>
    <cellStyle name="Normal 57 5 2" xfId="2962" xr:uid="{00000000-0005-0000-0000-0000920B0000}"/>
    <cellStyle name="Normal 57 5 2 2" xfId="4652" xr:uid="{00000000-0005-0000-0000-00002C120000}"/>
    <cellStyle name="Normal 57 5 2 2 2" xfId="14725" xr:uid="{00000000-0005-0000-0000-000085390000}"/>
    <cellStyle name="Normal 57 5 2 2 2 3" xfId="29823" xr:uid="{00000000-0005-0000-0000-00007F740000}"/>
    <cellStyle name="Normal 57 5 2 2 3" xfId="9705" xr:uid="{00000000-0005-0000-0000-0000E9250000}"/>
    <cellStyle name="Normal 57 5 2 2 3 3" xfId="24806" xr:uid="{00000000-0005-0000-0000-0000E6600000}"/>
    <cellStyle name="Normal 57 5 2 2 5" xfId="19793" xr:uid="{00000000-0005-0000-0000-0000514D0000}"/>
    <cellStyle name="Normal 57 5 2 3" xfId="6344" xr:uid="{00000000-0005-0000-0000-0000C8180000}"/>
    <cellStyle name="Normal 57 5 2 3 2" xfId="16396" xr:uid="{00000000-0005-0000-0000-00000C400000}"/>
    <cellStyle name="Normal 57 5 2 3 3" xfId="11376" xr:uid="{00000000-0005-0000-0000-0000702C0000}"/>
    <cellStyle name="Normal 57 5 2 3 3 3" xfId="26477" xr:uid="{00000000-0005-0000-0000-00006D670000}"/>
    <cellStyle name="Normal 57 5 2 3 5" xfId="21464" xr:uid="{00000000-0005-0000-0000-0000D8530000}"/>
    <cellStyle name="Normal 57 5 2 4" xfId="13054" xr:uid="{00000000-0005-0000-0000-0000FE320000}"/>
    <cellStyle name="Normal 57 5 2 4 3" xfId="28152" xr:uid="{00000000-0005-0000-0000-0000F86D0000}"/>
    <cellStyle name="Normal 57 5 2 5" xfId="8033" xr:uid="{00000000-0005-0000-0000-0000611F0000}"/>
    <cellStyle name="Normal 57 5 2 5 3" xfId="23135" xr:uid="{00000000-0005-0000-0000-00005F5A0000}"/>
    <cellStyle name="Normal 57 5 2 7" xfId="18122" xr:uid="{00000000-0005-0000-0000-0000CA460000}"/>
    <cellStyle name="Normal 57 5 3" xfId="3815" xr:uid="{00000000-0005-0000-0000-0000E70E0000}"/>
    <cellStyle name="Normal 57 5 3 2" xfId="13889" xr:uid="{00000000-0005-0000-0000-000041360000}"/>
    <cellStyle name="Normal 57 5 3 2 3" xfId="28987" xr:uid="{00000000-0005-0000-0000-00003B710000}"/>
    <cellStyle name="Normal 57 5 3 3" xfId="8869" xr:uid="{00000000-0005-0000-0000-0000A5220000}"/>
    <cellStyle name="Normal 57 5 3 3 3" xfId="23970" xr:uid="{00000000-0005-0000-0000-0000A25D0000}"/>
    <cellStyle name="Normal 57 5 3 5" xfId="18957" xr:uid="{00000000-0005-0000-0000-00000D4A0000}"/>
    <cellStyle name="Normal 57 5 4" xfId="5508" xr:uid="{00000000-0005-0000-0000-000084150000}"/>
    <cellStyle name="Normal 57 5 4 2" xfId="15560" xr:uid="{00000000-0005-0000-0000-0000C83C0000}"/>
    <cellStyle name="Normal 57 5 4 2 3" xfId="30658" xr:uid="{00000000-0005-0000-0000-0000C2770000}"/>
    <cellStyle name="Normal 57 5 4 3" xfId="10540" xr:uid="{00000000-0005-0000-0000-00002C290000}"/>
    <cellStyle name="Normal 57 5 4 3 3" xfId="25641" xr:uid="{00000000-0005-0000-0000-000029640000}"/>
    <cellStyle name="Normal 57 5 4 5" xfId="20628" xr:uid="{00000000-0005-0000-0000-000094500000}"/>
    <cellStyle name="Normal 57 5 5" xfId="12218" xr:uid="{00000000-0005-0000-0000-0000BA2F0000}"/>
    <cellStyle name="Normal 57 5 5 3" xfId="27316" xr:uid="{00000000-0005-0000-0000-0000B46A0000}"/>
    <cellStyle name="Normal 57 5 6" xfId="7197" xr:uid="{00000000-0005-0000-0000-00001D1C0000}"/>
    <cellStyle name="Normal 57 5 6 3" xfId="22299" xr:uid="{00000000-0005-0000-0000-00001B570000}"/>
    <cellStyle name="Normal 57 5 8" xfId="17286" xr:uid="{00000000-0005-0000-0000-000086430000}"/>
    <cellStyle name="Normal 57 6" xfId="2542" xr:uid="{00000000-0005-0000-0000-0000EE090000}"/>
    <cellStyle name="Normal 57 6 2" xfId="4234" xr:uid="{00000000-0005-0000-0000-00008A100000}"/>
    <cellStyle name="Normal 57 6 2 2" xfId="14307" xr:uid="{00000000-0005-0000-0000-0000E3370000}"/>
    <cellStyle name="Normal 57 6 2 2 3" xfId="29405" xr:uid="{00000000-0005-0000-0000-0000DD720000}"/>
    <cellStyle name="Normal 57 6 2 3" xfId="9287" xr:uid="{00000000-0005-0000-0000-000047240000}"/>
    <cellStyle name="Normal 57 6 2 3 3" xfId="24388" xr:uid="{00000000-0005-0000-0000-0000445F0000}"/>
    <cellStyle name="Normal 57 6 2 5" xfId="19375" xr:uid="{00000000-0005-0000-0000-0000AF4B0000}"/>
    <cellStyle name="Normal 57 6 3" xfId="5926" xr:uid="{00000000-0005-0000-0000-000026170000}"/>
    <cellStyle name="Normal 57 6 3 2" xfId="15978" xr:uid="{00000000-0005-0000-0000-00006A3E0000}"/>
    <cellStyle name="Normal 57 6 3 3" xfId="10958" xr:uid="{00000000-0005-0000-0000-0000CE2A0000}"/>
    <cellStyle name="Normal 57 6 3 3 3" xfId="26059" xr:uid="{00000000-0005-0000-0000-0000CB650000}"/>
    <cellStyle name="Normal 57 6 3 5" xfId="21046" xr:uid="{00000000-0005-0000-0000-000036520000}"/>
    <cellStyle name="Normal 57 6 4" xfId="12636" xr:uid="{00000000-0005-0000-0000-00005C310000}"/>
    <cellStyle name="Normal 57 6 4 3" xfId="27734" xr:uid="{00000000-0005-0000-0000-0000566C0000}"/>
    <cellStyle name="Normal 57 6 5" xfId="7615" xr:uid="{00000000-0005-0000-0000-0000BF1D0000}"/>
    <cellStyle name="Normal 57 6 5 3" xfId="22717" xr:uid="{00000000-0005-0000-0000-0000BD580000}"/>
    <cellStyle name="Normal 57 6 7" xfId="17704" xr:uid="{00000000-0005-0000-0000-000028450000}"/>
    <cellStyle name="Normal 57 7" xfId="3393" xr:uid="{00000000-0005-0000-0000-0000410D0000}"/>
    <cellStyle name="Normal 57 7 2" xfId="13471" xr:uid="{00000000-0005-0000-0000-00009F340000}"/>
    <cellStyle name="Normal 57 7 2 3" xfId="28569" xr:uid="{00000000-0005-0000-0000-0000996F0000}"/>
    <cellStyle name="Normal 57 7 3" xfId="8451" xr:uid="{00000000-0005-0000-0000-000003210000}"/>
    <cellStyle name="Normal 57 7 3 3" xfId="23552" xr:uid="{00000000-0005-0000-0000-0000005C0000}"/>
    <cellStyle name="Normal 57 7 5" xfId="18539" xr:uid="{00000000-0005-0000-0000-00006B480000}"/>
    <cellStyle name="Normal 57 8" xfId="5087" xr:uid="{00000000-0005-0000-0000-0000DF130000}"/>
    <cellStyle name="Normal 57 8 2" xfId="15142" xr:uid="{00000000-0005-0000-0000-0000263B0000}"/>
    <cellStyle name="Normal 57 8 2 3" xfId="30240" xr:uid="{00000000-0005-0000-0000-000020760000}"/>
    <cellStyle name="Normal 57 8 3" xfId="10122" xr:uid="{00000000-0005-0000-0000-00008A270000}"/>
    <cellStyle name="Normal 57 8 3 3" xfId="25223" xr:uid="{00000000-0005-0000-0000-000087620000}"/>
    <cellStyle name="Normal 57 8 5" xfId="20210" xr:uid="{00000000-0005-0000-0000-0000F24E0000}"/>
    <cellStyle name="Normal 57 9" xfId="11798" xr:uid="{00000000-0005-0000-0000-0000162E0000}"/>
    <cellStyle name="Normal 57 9 3" xfId="26898" xr:uid="{00000000-0005-0000-0000-000012690000}"/>
    <cellStyle name="Normal 58" xfId="1459" xr:uid="{00000000-0005-0000-0000-0000B3050000}"/>
    <cellStyle name="Normal 59" xfId="1460" xr:uid="{00000000-0005-0000-0000-0000B4050000}"/>
    <cellStyle name="Normal 6" xfId="132" xr:uid="{00000000-0005-0000-0000-000084000000}"/>
    <cellStyle name="Normal 6 11" xfId="973" xr:uid="{00000000-0005-0000-0000-0000CD030000}"/>
    <cellStyle name="Normal 6 12" xfId="412" xr:uid="{00000000-0005-0000-0000-00009C010000}"/>
    <cellStyle name="Normal 6 2" xfId="658" xr:uid="{00000000-0005-0000-0000-000092020000}"/>
    <cellStyle name="Normal 6 2 10" xfId="2091" xr:uid="{00000000-0005-0000-0000-00002B080000}"/>
    <cellStyle name="Normal 6 2 10 2" xfId="2932" xr:uid="{00000000-0005-0000-0000-0000740B0000}"/>
    <cellStyle name="Normal 6 2 10 2 2" xfId="4622" xr:uid="{00000000-0005-0000-0000-00000E120000}"/>
    <cellStyle name="Normal 6 2 10 2 2 2" xfId="14695" xr:uid="{00000000-0005-0000-0000-000067390000}"/>
    <cellStyle name="Normal 6 2 10 2 2 2 3" xfId="29793" xr:uid="{00000000-0005-0000-0000-000061740000}"/>
    <cellStyle name="Normal 6 2 10 2 2 3" xfId="9675" xr:uid="{00000000-0005-0000-0000-0000CB250000}"/>
    <cellStyle name="Normal 6 2 10 2 2 3 3" xfId="24776" xr:uid="{00000000-0005-0000-0000-0000C8600000}"/>
    <cellStyle name="Normal 6 2 10 2 2 5" xfId="19763" xr:uid="{00000000-0005-0000-0000-0000334D0000}"/>
    <cellStyle name="Normal 6 2 10 2 3" xfId="6314" xr:uid="{00000000-0005-0000-0000-0000AA180000}"/>
    <cellStyle name="Normal 6 2 10 2 3 2" xfId="16366" xr:uid="{00000000-0005-0000-0000-0000EE3F0000}"/>
    <cellStyle name="Normal 6 2 10 2 3 3" xfId="11346" xr:uid="{00000000-0005-0000-0000-0000522C0000}"/>
    <cellStyle name="Normal 6 2 10 2 3 3 3" xfId="26447" xr:uid="{00000000-0005-0000-0000-00004F670000}"/>
    <cellStyle name="Normal 6 2 10 2 3 5" xfId="21434" xr:uid="{00000000-0005-0000-0000-0000BA530000}"/>
    <cellStyle name="Normal 6 2 10 2 4" xfId="13024" xr:uid="{00000000-0005-0000-0000-0000E0320000}"/>
    <cellStyle name="Normal 6 2 10 2 4 3" xfId="28122" xr:uid="{00000000-0005-0000-0000-0000DA6D0000}"/>
    <cellStyle name="Normal 6 2 10 2 5" xfId="8003" xr:uid="{00000000-0005-0000-0000-0000431F0000}"/>
    <cellStyle name="Normal 6 2 10 2 5 3" xfId="23105" xr:uid="{00000000-0005-0000-0000-0000415A0000}"/>
    <cellStyle name="Normal 6 2 10 2 7" xfId="18092" xr:uid="{00000000-0005-0000-0000-0000AC460000}"/>
    <cellStyle name="Normal 6 2 10 3" xfId="3785" xr:uid="{00000000-0005-0000-0000-0000C90E0000}"/>
    <cellStyle name="Normal 6 2 10 3 2" xfId="13859" xr:uid="{00000000-0005-0000-0000-000023360000}"/>
    <cellStyle name="Normal 6 2 10 3 2 3" xfId="28957" xr:uid="{00000000-0005-0000-0000-00001D710000}"/>
    <cellStyle name="Normal 6 2 10 3 3" xfId="8839" xr:uid="{00000000-0005-0000-0000-000087220000}"/>
    <cellStyle name="Normal 6 2 10 3 3 3" xfId="23940" xr:uid="{00000000-0005-0000-0000-0000845D0000}"/>
    <cellStyle name="Normal 6 2 10 3 5" xfId="18927" xr:uid="{00000000-0005-0000-0000-0000EF490000}"/>
    <cellStyle name="Normal 6 2 10 4" xfId="5478" xr:uid="{00000000-0005-0000-0000-000066150000}"/>
    <cellStyle name="Normal 6 2 10 4 2" xfId="15530" xr:uid="{00000000-0005-0000-0000-0000AA3C0000}"/>
    <cellStyle name="Normal 6 2 10 4 2 3" xfId="30628" xr:uid="{00000000-0005-0000-0000-0000A4770000}"/>
    <cellStyle name="Normal 6 2 10 4 3" xfId="10510" xr:uid="{00000000-0005-0000-0000-00000E290000}"/>
    <cellStyle name="Normal 6 2 10 4 3 3" xfId="25611" xr:uid="{00000000-0005-0000-0000-00000B640000}"/>
    <cellStyle name="Normal 6 2 10 4 5" xfId="20598" xr:uid="{00000000-0005-0000-0000-000076500000}"/>
    <cellStyle name="Normal 6 2 10 5" xfId="12188" xr:uid="{00000000-0005-0000-0000-00009C2F0000}"/>
    <cellStyle name="Normal 6 2 10 5 3" xfId="27286" xr:uid="{00000000-0005-0000-0000-0000966A0000}"/>
    <cellStyle name="Normal 6 2 10 6" xfId="7167" xr:uid="{00000000-0005-0000-0000-0000FF1B0000}"/>
    <cellStyle name="Normal 6 2 10 6 3" xfId="22269" xr:uid="{00000000-0005-0000-0000-0000FD560000}"/>
    <cellStyle name="Normal 6 2 10 8" xfId="17256" xr:uid="{00000000-0005-0000-0000-000068430000}"/>
    <cellStyle name="Normal 6 2 11" xfId="2512" xr:uid="{00000000-0005-0000-0000-0000D0090000}"/>
    <cellStyle name="Normal 6 2 11 2" xfId="4204" xr:uid="{00000000-0005-0000-0000-00006C100000}"/>
    <cellStyle name="Normal 6 2 11 2 2" xfId="14277" xr:uid="{00000000-0005-0000-0000-0000C5370000}"/>
    <cellStyle name="Normal 6 2 11 2 2 3" xfId="29375" xr:uid="{00000000-0005-0000-0000-0000BF720000}"/>
    <cellStyle name="Normal 6 2 11 2 3" xfId="9257" xr:uid="{00000000-0005-0000-0000-000029240000}"/>
    <cellStyle name="Normal 6 2 11 2 3 3" xfId="24358" xr:uid="{00000000-0005-0000-0000-0000265F0000}"/>
    <cellStyle name="Normal 6 2 11 2 5" xfId="19345" xr:uid="{00000000-0005-0000-0000-0000914B0000}"/>
    <cellStyle name="Normal 6 2 11 3" xfId="5896" xr:uid="{00000000-0005-0000-0000-000008170000}"/>
    <cellStyle name="Normal 6 2 11 3 2" xfId="15948" xr:uid="{00000000-0005-0000-0000-00004C3E0000}"/>
    <cellStyle name="Normal 6 2 11 3 3" xfId="10928" xr:uid="{00000000-0005-0000-0000-0000B02A0000}"/>
    <cellStyle name="Normal 6 2 11 3 3 3" xfId="26029" xr:uid="{00000000-0005-0000-0000-0000AD650000}"/>
    <cellStyle name="Normal 6 2 11 3 5" xfId="21016" xr:uid="{00000000-0005-0000-0000-000018520000}"/>
    <cellStyle name="Normal 6 2 11 4" xfId="12606" xr:uid="{00000000-0005-0000-0000-00003E310000}"/>
    <cellStyle name="Normal 6 2 11 4 3" xfId="27704" xr:uid="{00000000-0005-0000-0000-0000386C0000}"/>
    <cellStyle name="Normal 6 2 11 5" xfId="7585" xr:uid="{00000000-0005-0000-0000-0000A11D0000}"/>
    <cellStyle name="Normal 6 2 11 5 3" xfId="22687" xr:uid="{00000000-0005-0000-0000-00009F580000}"/>
    <cellStyle name="Normal 6 2 11 7" xfId="17674" xr:uid="{00000000-0005-0000-0000-00000A450000}"/>
    <cellStyle name="Normal 6 2 12" xfId="3361" xr:uid="{00000000-0005-0000-0000-0000210D0000}"/>
    <cellStyle name="Normal 6 2 12 2" xfId="13441" xr:uid="{00000000-0005-0000-0000-000081340000}"/>
    <cellStyle name="Normal 6 2 12 2 3" xfId="28539" xr:uid="{00000000-0005-0000-0000-00007B6F0000}"/>
    <cellStyle name="Normal 6 2 12 3" xfId="8421" xr:uid="{00000000-0005-0000-0000-0000E5200000}"/>
    <cellStyle name="Normal 6 2 12 3 3" xfId="23522" xr:uid="{00000000-0005-0000-0000-0000E25B0000}"/>
    <cellStyle name="Normal 6 2 12 5" xfId="18509" xr:uid="{00000000-0005-0000-0000-00004D480000}"/>
    <cellStyle name="Normal 6 2 13" xfId="5056" xr:uid="{00000000-0005-0000-0000-0000C0130000}"/>
    <cellStyle name="Normal 6 2 13 2" xfId="15112" xr:uid="{00000000-0005-0000-0000-0000083B0000}"/>
    <cellStyle name="Normal 6 2 13 2 3" xfId="30210" xr:uid="{00000000-0005-0000-0000-000002760000}"/>
    <cellStyle name="Normal 6 2 13 3" xfId="10092" xr:uid="{00000000-0005-0000-0000-00006C270000}"/>
    <cellStyle name="Normal 6 2 13 3 3" xfId="25193" xr:uid="{00000000-0005-0000-0000-000069620000}"/>
    <cellStyle name="Normal 6 2 13 5" xfId="20180" xr:uid="{00000000-0005-0000-0000-0000D44E0000}"/>
    <cellStyle name="Normal 6 2 14" xfId="11768" xr:uid="{00000000-0005-0000-0000-0000F82D0000}"/>
    <cellStyle name="Normal 6 2 14 3" xfId="26868" xr:uid="{00000000-0005-0000-0000-0000F4680000}"/>
    <cellStyle name="Normal 6 2 15" xfId="6746" xr:uid="{00000000-0005-0000-0000-00005A1A0000}"/>
    <cellStyle name="Normal 6 2 15 3" xfId="21851" xr:uid="{00000000-0005-0000-0000-00005B550000}"/>
    <cellStyle name="Normal 6 2 16" xfId="31035" xr:uid="{208380C7-FDBF-470B-A7A7-A72B020F9B4A}"/>
    <cellStyle name="Normal 6 2 17" xfId="16836" xr:uid="{00000000-0005-0000-0000-0000C4410000}"/>
    <cellStyle name="Normal 6 2 18" xfId="1162" xr:uid="{00000000-0005-0000-0000-00008A040000}"/>
    <cellStyle name="Normal 6 2 2" xfId="662" xr:uid="{00000000-0005-0000-0000-000096020000}"/>
    <cellStyle name="Normal 6 2 2 2" xfId="715" xr:uid="{00000000-0005-0000-0000-0000CB020000}"/>
    <cellStyle name="Normal 6 2 2 2 2" xfId="736" xr:uid="{00000000-0005-0000-0000-0000E0020000}"/>
    <cellStyle name="Normal 6 2 2 2 2 2" xfId="15105" xr:uid="{00000000-0005-0000-0000-0000013B0000}"/>
    <cellStyle name="Normal 6 2 2 2 2 2 3" xfId="30203" xr:uid="{00000000-0005-0000-0000-0000FB750000}"/>
    <cellStyle name="Normal 6 2 2 2 2 3" xfId="10085" xr:uid="{00000000-0005-0000-0000-000065270000}"/>
    <cellStyle name="Normal 6 2 2 2 2 3 3" xfId="25186" xr:uid="{00000000-0005-0000-0000-000062620000}"/>
    <cellStyle name="Normal 6 2 2 2 2 5" xfId="20173" xr:uid="{00000000-0005-0000-0000-0000CD4E0000}"/>
    <cellStyle name="Normal 6 2 2 2 2 6" xfId="5033" xr:uid="{00000000-0005-0000-0000-0000A9130000}"/>
    <cellStyle name="Normal 6 2 2 2 3" xfId="757" xr:uid="{00000000-0005-0000-0000-0000F5020000}"/>
    <cellStyle name="Normal 6 2 2 2 3 2" xfId="16776" xr:uid="{00000000-0005-0000-0000-000088410000}"/>
    <cellStyle name="Normal 6 2 2 2 3 3" xfId="11756" xr:uid="{00000000-0005-0000-0000-0000EC2D0000}"/>
    <cellStyle name="Normal 6 2 2 2 3 3 3" xfId="26857" xr:uid="{00000000-0005-0000-0000-0000E9680000}"/>
    <cellStyle name="Normal 6 2 2 2 3 5" xfId="21844" xr:uid="{00000000-0005-0000-0000-000054550000}"/>
    <cellStyle name="Normal 6 2 2 2 3 6" xfId="6724" xr:uid="{00000000-0005-0000-0000-0000441A0000}"/>
    <cellStyle name="Normal 6 2 2 2 4" xfId="13434" xr:uid="{00000000-0005-0000-0000-00007A340000}"/>
    <cellStyle name="Normal 6 2 2 2 4 3" xfId="28532" xr:uid="{00000000-0005-0000-0000-0000746F0000}"/>
    <cellStyle name="Normal 6 2 2 2 5" xfId="8413" xr:uid="{00000000-0005-0000-0000-0000DD200000}"/>
    <cellStyle name="Normal 6 2 2 2 5 3" xfId="23515" xr:uid="{00000000-0005-0000-0000-0000DB5B0000}"/>
    <cellStyle name="Normal 6 2 2 2 7" xfId="18502" xr:uid="{00000000-0005-0000-0000-000046480000}"/>
    <cellStyle name="Normal 6 2 2 2 8" xfId="3343" xr:uid="{00000000-0005-0000-0000-00000F0D0000}"/>
    <cellStyle name="Normal 6 2 2 3" xfId="727" xr:uid="{00000000-0005-0000-0000-0000D7020000}"/>
    <cellStyle name="Normal 6 2 2 4" xfId="748" xr:uid="{00000000-0005-0000-0000-0000EC020000}"/>
    <cellStyle name="Normal 6 2 2 5" xfId="1462" xr:uid="{00000000-0005-0000-0000-0000B6050000}"/>
    <cellStyle name="Normal 6 2 3" xfId="711" xr:uid="{00000000-0005-0000-0000-0000C7020000}"/>
    <cellStyle name="Normal 6 2 3 10" xfId="6778" xr:uid="{00000000-0005-0000-0000-00007A1A0000}"/>
    <cellStyle name="Normal 6 2 3 10 3" xfId="21882" xr:uid="{00000000-0005-0000-0000-00007A550000}"/>
    <cellStyle name="Normal 6 2 3 12" xfId="16867" xr:uid="{00000000-0005-0000-0000-0000E3410000}"/>
    <cellStyle name="Normal 6 2 3 13" xfId="1463" xr:uid="{00000000-0005-0000-0000-0000B7050000}"/>
    <cellStyle name="Normal 6 2 3 2" xfId="732" xr:uid="{00000000-0005-0000-0000-0000DC020000}"/>
    <cellStyle name="Normal 6 2 3 2 11" xfId="16921" xr:uid="{00000000-0005-0000-0000-000019420000}"/>
    <cellStyle name="Normal 6 2 3 2 12" xfId="1742" xr:uid="{00000000-0005-0000-0000-0000CE060000}"/>
    <cellStyle name="Normal 6 2 3 2 2" xfId="1850" xr:uid="{00000000-0005-0000-0000-00003A070000}"/>
    <cellStyle name="Normal 6 2 3 2 2 10" xfId="17025" xr:uid="{00000000-0005-0000-0000-000081420000}"/>
    <cellStyle name="Normal 6 2 3 2 2 2" xfId="2067" xr:uid="{00000000-0005-0000-0000-000013080000}"/>
    <cellStyle name="Normal 6 2 3 2 2 2 2" xfId="2488" xr:uid="{00000000-0005-0000-0000-0000B8090000}"/>
    <cellStyle name="Normal 6 2 3 2 2 2 2 2" xfId="3327" xr:uid="{00000000-0005-0000-0000-0000FF0C0000}"/>
    <cellStyle name="Normal 6 2 3 2 2 2 2 2 2" xfId="5017" xr:uid="{00000000-0005-0000-0000-000099130000}"/>
    <cellStyle name="Normal 6 2 3 2 2 2 2 2 2 2" xfId="15090" xr:uid="{00000000-0005-0000-0000-0000F23A0000}"/>
    <cellStyle name="Normal 6 2 3 2 2 2 2 2 2 2 3" xfId="30188" xr:uid="{00000000-0005-0000-0000-0000EC750000}"/>
    <cellStyle name="Normal 6 2 3 2 2 2 2 2 2 3" xfId="10070" xr:uid="{00000000-0005-0000-0000-000056270000}"/>
    <cellStyle name="Normal 6 2 3 2 2 2 2 2 2 3 3" xfId="25171" xr:uid="{00000000-0005-0000-0000-000053620000}"/>
    <cellStyle name="Normal 6 2 3 2 2 2 2 2 2 5" xfId="20158" xr:uid="{00000000-0005-0000-0000-0000BE4E0000}"/>
    <cellStyle name="Normal 6 2 3 2 2 2 2 2 3" xfId="6709" xr:uid="{00000000-0005-0000-0000-0000351A0000}"/>
    <cellStyle name="Normal 6 2 3 2 2 2 2 2 3 2" xfId="16761" xr:uid="{00000000-0005-0000-0000-000079410000}"/>
    <cellStyle name="Normal 6 2 3 2 2 2 2 2 3 3" xfId="11741" xr:uid="{00000000-0005-0000-0000-0000DD2D0000}"/>
    <cellStyle name="Normal 6 2 3 2 2 2 2 2 3 3 3" xfId="26842" xr:uid="{00000000-0005-0000-0000-0000DA680000}"/>
    <cellStyle name="Normal 6 2 3 2 2 2 2 2 3 5" xfId="21829" xr:uid="{00000000-0005-0000-0000-000045550000}"/>
    <cellStyle name="Normal 6 2 3 2 2 2 2 2 4" xfId="13419" xr:uid="{00000000-0005-0000-0000-00006B340000}"/>
    <cellStyle name="Normal 6 2 3 2 2 2 2 2 4 3" xfId="28517" xr:uid="{00000000-0005-0000-0000-0000656F0000}"/>
    <cellStyle name="Normal 6 2 3 2 2 2 2 2 5" xfId="8398" xr:uid="{00000000-0005-0000-0000-0000CE200000}"/>
    <cellStyle name="Normal 6 2 3 2 2 2 2 2 5 3" xfId="23500" xr:uid="{00000000-0005-0000-0000-0000CC5B0000}"/>
    <cellStyle name="Normal 6 2 3 2 2 2 2 2 7" xfId="18487" xr:uid="{00000000-0005-0000-0000-000037480000}"/>
    <cellStyle name="Normal 6 2 3 2 2 2 2 3" xfId="4180" xr:uid="{00000000-0005-0000-0000-000054100000}"/>
    <cellStyle name="Normal 6 2 3 2 2 2 2 3 2" xfId="14254" xr:uid="{00000000-0005-0000-0000-0000AE370000}"/>
    <cellStyle name="Normal 6 2 3 2 2 2 2 3 2 3" xfId="29352" xr:uid="{00000000-0005-0000-0000-0000A8720000}"/>
    <cellStyle name="Normal 6 2 3 2 2 2 2 3 3" xfId="9234" xr:uid="{00000000-0005-0000-0000-000012240000}"/>
    <cellStyle name="Normal 6 2 3 2 2 2 2 3 3 3" xfId="24335" xr:uid="{00000000-0005-0000-0000-00000F5F0000}"/>
    <cellStyle name="Normal 6 2 3 2 2 2 2 3 5" xfId="19322" xr:uid="{00000000-0005-0000-0000-00007A4B0000}"/>
    <cellStyle name="Normal 6 2 3 2 2 2 2 4" xfId="5873" xr:uid="{00000000-0005-0000-0000-0000F1160000}"/>
    <cellStyle name="Normal 6 2 3 2 2 2 2 4 2" xfId="15925" xr:uid="{00000000-0005-0000-0000-0000353E0000}"/>
    <cellStyle name="Normal 6 2 3 2 2 2 2 4 3" xfId="10905" xr:uid="{00000000-0005-0000-0000-0000992A0000}"/>
    <cellStyle name="Normal 6 2 3 2 2 2 2 4 3 3" xfId="26006" xr:uid="{00000000-0005-0000-0000-000096650000}"/>
    <cellStyle name="Normal 6 2 3 2 2 2 2 4 5" xfId="20993" xr:uid="{00000000-0005-0000-0000-000001520000}"/>
    <cellStyle name="Normal 6 2 3 2 2 2 2 5" xfId="12583" xr:uid="{00000000-0005-0000-0000-000027310000}"/>
    <cellStyle name="Normal 6 2 3 2 2 2 2 5 3" xfId="27681" xr:uid="{00000000-0005-0000-0000-0000216C0000}"/>
    <cellStyle name="Normal 6 2 3 2 2 2 2 6" xfId="7562" xr:uid="{00000000-0005-0000-0000-00008A1D0000}"/>
    <cellStyle name="Normal 6 2 3 2 2 2 2 6 3" xfId="22664" xr:uid="{00000000-0005-0000-0000-000088580000}"/>
    <cellStyle name="Normal 6 2 3 2 2 2 2 8" xfId="17651" xr:uid="{00000000-0005-0000-0000-0000F3440000}"/>
    <cellStyle name="Normal 6 2 3 2 2 2 3" xfId="2909" xr:uid="{00000000-0005-0000-0000-00005D0B0000}"/>
    <cellStyle name="Normal 6 2 3 2 2 2 3 2" xfId="4599" xr:uid="{00000000-0005-0000-0000-0000F7110000}"/>
    <cellStyle name="Normal 6 2 3 2 2 2 3 2 2" xfId="14672" xr:uid="{00000000-0005-0000-0000-000050390000}"/>
    <cellStyle name="Normal 6 2 3 2 2 2 3 2 2 3" xfId="29770" xr:uid="{00000000-0005-0000-0000-00004A740000}"/>
    <cellStyle name="Normal 6 2 3 2 2 2 3 2 3" xfId="9652" xr:uid="{00000000-0005-0000-0000-0000B4250000}"/>
    <cellStyle name="Normal 6 2 3 2 2 2 3 2 3 3" xfId="24753" xr:uid="{00000000-0005-0000-0000-0000B1600000}"/>
    <cellStyle name="Normal 6 2 3 2 2 2 3 2 5" xfId="19740" xr:uid="{00000000-0005-0000-0000-00001C4D0000}"/>
    <cellStyle name="Normal 6 2 3 2 2 2 3 3" xfId="6291" xr:uid="{00000000-0005-0000-0000-000093180000}"/>
    <cellStyle name="Normal 6 2 3 2 2 2 3 3 2" xfId="16343" xr:uid="{00000000-0005-0000-0000-0000D73F0000}"/>
    <cellStyle name="Normal 6 2 3 2 2 2 3 3 3" xfId="11323" xr:uid="{00000000-0005-0000-0000-00003B2C0000}"/>
    <cellStyle name="Normal 6 2 3 2 2 2 3 3 3 3" xfId="26424" xr:uid="{00000000-0005-0000-0000-000038670000}"/>
    <cellStyle name="Normal 6 2 3 2 2 2 3 3 5" xfId="21411" xr:uid="{00000000-0005-0000-0000-0000A3530000}"/>
    <cellStyle name="Normal 6 2 3 2 2 2 3 4" xfId="13001" xr:uid="{00000000-0005-0000-0000-0000C9320000}"/>
    <cellStyle name="Normal 6 2 3 2 2 2 3 4 3" xfId="28099" xr:uid="{00000000-0005-0000-0000-0000C36D0000}"/>
    <cellStyle name="Normal 6 2 3 2 2 2 3 5" xfId="7980" xr:uid="{00000000-0005-0000-0000-00002C1F0000}"/>
    <cellStyle name="Normal 6 2 3 2 2 2 3 5 3" xfId="23082" xr:uid="{00000000-0005-0000-0000-00002A5A0000}"/>
    <cellStyle name="Normal 6 2 3 2 2 2 3 7" xfId="18069" xr:uid="{00000000-0005-0000-0000-000095460000}"/>
    <cellStyle name="Normal 6 2 3 2 2 2 4" xfId="3762" xr:uid="{00000000-0005-0000-0000-0000B20E0000}"/>
    <cellStyle name="Normal 6 2 3 2 2 2 4 2" xfId="13836" xr:uid="{00000000-0005-0000-0000-00000C360000}"/>
    <cellStyle name="Normal 6 2 3 2 2 2 4 2 3" xfId="28934" xr:uid="{00000000-0005-0000-0000-000006710000}"/>
    <cellStyle name="Normal 6 2 3 2 2 2 4 3" xfId="8816" xr:uid="{00000000-0005-0000-0000-000070220000}"/>
    <cellStyle name="Normal 6 2 3 2 2 2 4 3 3" xfId="23917" xr:uid="{00000000-0005-0000-0000-00006D5D0000}"/>
    <cellStyle name="Normal 6 2 3 2 2 2 4 5" xfId="18904" xr:uid="{00000000-0005-0000-0000-0000D8490000}"/>
    <cellStyle name="Normal 6 2 3 2 2 2 5" xfId="5455" xr:uid="{00000000-0005-0000-0000-00004F150000}"/>
    <cellStyle name="Normal 6 2 3 2 2 2 5 2" xfId="15507" xr:uid="{00000000-0005-0000-0000-0000933C0000}"/>
    <cellStyle name="Normal 6 2 3 2 2 2 5 2 3" xfId="30605" xr:uid="{00000000-0005-0000-0000-00008D770000}"/>
    <cellStyle name="Normal 6 2 3 2 2 2 5 3" xfId="10487" xr:uid="{00000000-0005-0000-0000-0000F7280000}"/>
    <cellStyle name="Normal 6 2 3 2 2 2 5 3 3" xfId="25588" xr:uid="{00000000-0005-0000-0000-0000F4630000}"/>
    <cellStyle name="Normal 6 2 3 2 2 2 5 5" xfId="20575" xr:uid="{00000000-0005-0000-0000-00005F500000}"/>
    <cellStyle name="Normal 6 2 3 2 2 2 6" xfId="12165" xr:uid="{00000000-0005-0000-0000-0000852F0000}"/>
    <cellStyle name="Normal 6 2 3 2 2 2 6 3" xfId="27263" xr:uid="{00000000-0005-0000-0000-00007F6A0000}"/>
    <cellStyle name="Normal 6 2 3 2 2 2 7" xfId="7144" xr:uid="{00000000-0005-0000-0000-0000E81B0000}"/>
    <cellStyle name="Normal 6 2 3 2 2 2 7 3" xfId="22246" xr:uid="{00000000-0005-0000-0000-0000E6560000}"/>
    <cellStyle name="Normal 6 2 3 2 2 2 9" xfId="17233" xr:uid="{00000000-0005-0000-0000-000051430000}"/>
    <cellStyle name="Normal 6 2 3 2 2 3" xfId="2280" xr:uid="{00000000-0005-0000-0000-0000E8080000}"/>
    <cellStyle name="Normal 6 2 3 2 2 3 2" xfId="3119" xr:uid="{00000000-0005-0000-0000-00002F0C0000}"/>
    <cellStyle name="Normal 6 2 3 2 2 3 2 2" xfId="4809" xr:uid="{00000000-0005-0000-0000-0000C9120000}"/>
    <cellStyle name="Normal 6 2 3 2 2 3 2 2 2" xfId="14882" xr:uid="{00000000-0005-0000-0000-0000223A0000}"/>
    <cellStyle name="Normal 6 2 3 2 2 3 2 2 2 3" xfId="29980" xr:uid="{00000000-0005-0000-0000-00001C750000}"/>
    <cellStyle name="Normal 6 2 3 2 2 3 2 2 3" xfId="9862" xr:uid="{00000000-0005-0000-0000-000086260000}"/>
    <cellStyle name="Normal 6 2 3 2 2 3 2 2 3 3" xfId="24963" xr:uid="{00000000-0005-0000-0000-000083610000}"/>
    <cellStyle name="Normal 6 2 3 2 2 3 2 2 5" xfId="19950" xr:uid="{00000000-0005-0000-0000-0000EE4D0000}"/>
    <cellStyle name="Normal 6 2 3 2 2 3 2 3" xfId="6501" xr:uid="{00000000-0005-0000-0000-000065190000}"/>
    <cellStyle name="Normal 6 2 3 2 2 3 2 3 2" xfId="16553" xr:uid="{00000000-0005-0000-0000-0000A9400000}"/>
    <cellStyle name="Normal 6 2 3 2 2 3 2 3 3" xfId="11533" xr:uid="{00000000-0005-0000-0000-00000D2D0000}"/>
    <cellStyle name="Normal 6 2 3 2 2 3 2 3 3 3" xfId="26634" xr:uid="{00000000-0005-0000-0000-00000A680000}"/>
    <cellStyle name="Normal 6 2 3 2 2 3 2 3 5" xfId="21621" xr:uid="{00000000-0005-0000-0000-000075540000}"/>
    <cellStyle name="Normal 6 2 3 2 2 3 2 4" xfId="13211" xr:uid="{00000000-0005-0000-0000-00009B330000}"/>
    <cellStyle name="Normal 6 2 3 2 2 3 2 4 3" xfId="28309" xr:uid="{00000000-0005-0000-0000-0000956E0000}"/>
    <cellStyle name="Normal 6 2 3 2 2 3 2 5" xfId="8190" xr:uid="{00000000-0005-0000-0000-0000FE1F0000}"/>
    <cellStyle name="Normal 6 2 3 2 2 3 2 5 3" xfId="23292" xr:uid="{00000000-0005-0000-0000-0000FC5A0000}"/>
    <cellStyle name="Normal 6 2 3 2 2 3 2 7" xfId="18279" xr:uid="{00000000-0005-0000-0000-000067470000}"/>
    <cellStyle name="Normal 6 2 3 2 2 3 3" xfId="3972" xr:uid="{00000000-0005-0000-0000-0000840F0000}"/>
    <cellStyle name="Normal 6 2 3 2 2 3 3 2" xfId="14046" xr:uid="{00000000-0005-0000-0000-0000DE360000}"/>
    <cellStyle name="Normal 6 2 3 2 2 3 3 2 3" xfId="29144" xr:uid="{00000000-0005-0000-0000-0000D8710000}"/>
    <cellStyle name="Normal 6 2 3 2 2 3 3 3" xfId="9026" xr:uid="{00000000-0005-0000-0000-000042230000}"/>
    <cellStyle name="Normal 6 2 3 2 2 3 3 3 3" xfId="24127" xr:uid="{00000000-0005-0000-0000-00003F5E0000}"/>
    <cellStyle name="Normal 6 2 3 2 2 3 3 5" xfId="19114" xr:uid="{00000000-0005-0000-0000-0000AA4A0000}"/>
    <cellStyle name="Normal 6 2 3 2 2 3 4" xfId="5665" xr:uid="{00000000-0005-0000-0000-000021160000}"/>
    <cellStyle name="Normal 6 2 3 2 2 3 4 2" xfId="15717" xr:uid="{00000000-0005-0000-0000-0000653D0000}"/>
    <cellStyle name="Normal 6 2 3 2 2 3 4 2 3" xfId="30815" xr:uid="{00000000-0005-0000-0000-00005F780000}"/>
    <cellStyle name="Normal 6 2 3 2 2 3 4 3" xfId="10697" xr:uid="{00000000-0005-0000-0000-0000C9290000}"/>
    <cellStyle name="Normal 6 2 3 2 2 3 4 3 3" xfId="25798" xr:uid="{00000000-0005-0000-0000-0000C6640000}"/>
    <cellStyle name="Normal 6 2 3 2 2 3 4 5" xfId="20785" xr:uid="{00000000-0005-0000-0000-000031510000}"/>
    <cellStyle name="Normal 6 2 3 2 2 3 5" xfId="12375" xr:uid="{00000000-0005-0000-0000-000057300000}"/>
    <cellStyle name="Normal 6 2 3 2 2 3 5 3" xfId="27473" xr:uid="{00000000-0005-0000-0000-0000516B0000}"/>
    <cellStyle name="Normal 6 2 3 2 2 3 6" xfId="7354" xr:uid="{00000000-0005-0000-0000-0000BA1C0000}"/>
    <cellStyle name="Normal 6 2 3 2 2 3 6 3" xfId="22456" xr:uid="{00000000-0005-0000-0000-0000B8570000}"/>
    <cellStyle name="Normal 6 2 3 2 2 3 8" xfId="17443" xr:uid="{00000000-0005-0000-0000-000023440000}"/>
    <cellStyle name="Normal 6 2 3 2 2 4" xfId="2701" xr:uid="{00000000-0005-0000-0000-00008D0A0000}"/>
    <cellStyle name="Normal 6 2 3 2 2 4 2" xfId="4391" xr:uid="{00000000-0005-0000-0000-000027110000}"/>
    <cellStyle name="Normal 6 2 3 2 2 4 2 2" xfId="14464" xr:uid="{00000000-0005-0000-0000-000080380000}"/>
    <cellStyle name="Normal 6 2 3 2 2 4 2 2 3" xfId="29562" xr:uid="{00000000-0005-0000-0000-00007A730000}"/>
    <cellStyle name="Normal 6 2 3 2 2 4 2 3" xfId="9444" xr:uid="{00000000-0005-0000-0000-0000E4240000}"/>
    <cellStyle name="Normal 6 2 3 2 2 4 2 3 3" xfId="24545" xr:uid="{00000000-0005-0000-0000-0000E15F0000}"/>
    <cellStyle name="Normal 6 2 3 2 2 4 2 5" xfId="19532" xr:uid="{00000000-0005-0000-0000-00004C4C0000}"/>
    <cellStyle name="Normal 6 2 3 2 2 4 3" xfId="6083" xr:uid="{00000000-0005-0000-0000-0000C3170000}"/>
    <cellStyle name="Normal 6 2 3 2 2 4 3 2" xfId="16135" xr:uid="{00000000-0005-0000-0000-0000073F0000}"/>
    <cellStyle name="Normal 6 2 3 2 2 4 3 3" xfId="11115" xr:uid="{00000000-0005-0000-0000-00006B2B0000}"/>
    <cellStyle name="Normal 6 2 3 2 2 4 3 3 3" xfId="26216" xr:uid="{00000000-0005-0000-0000-000068660000}"/>
    <cellStyle name="Normal 6 2 3 2 2 4 3 5" xfId="21203" xr:uid="{00000000-0005-0000-0000-0000D3520000}"/>
    <cellStyle name="Normal 6 2 3 2 2 4 4" xfId="12793" xr:uid="{00000000-0005-0000-0000-0000F9310000}"/>
    <cellStyle name="Normal 6 2 3 2 2 4 4 3" xfId="27891" xr:uid="{00000000-0005-0000-0000-0000F36C0000}"/>
    <cellStyle name="Normal 6 2 3 2 2 4 5" xfId="7772" xr:uid="{00000000-0005-0000-0000-00005C1E0000}"/>
    <cellStyle name="Normal 6 2 3 2 2 4 5 3" xfId="22874" xr:uid="{00000000-0005-0000-0000-00005A590000}"/>
    <cellStyle name="Normal 6 2 3 2 2 4 7" xfId="17861" xr:uid="{00000000-0005-0000-0000-0000C5450000}"/>
    <cellStyle name="Normal 6 2 3 2 2 5" xfId="3554" xr:uid="{00000000-0005-0000-0000-0000E20D0000}"/>
    <cellStyle name="Normal 6 2 3 2 2 5 2" xfId="13628" xr:uid="{00000000-0005-0000-0000-00003C350000}"/>
    <cellStyle name="Normal 6 2 3 2 2 5 2 3" xfId="28726" xr:uid="{00000000-0005-0000-0000-000036700000}"/>
    <cellStyle name="Normal 6 2 3 2 2 5 3" xfId="8608" xr:uid="{00000000-0005-0000-0000-0000A0210000}"/>
    <cellStyle name="Normal 6 2 3 2 2 5 3 3" xfId="23709" xr:uid="{00000000-0005-0000-0000-00009D5C0000}"/>
    <cellStyle name="Normal 6 2 3 2 2 5 5" xfId="18696" xr:uid="{00000000-0005-0000-0000-000008490000}"/>
    <cellStyle name="Normal 6 2 3 2 2 6" xfId="5247" xr:uid="{00000000-0005-0000-0000-00007F140000}"/>
    <cellStyle name="Normal 6 2 3 2 2 6 2" xfId="15299" xr:uid="{00000000-0005-0000-0000-0000C33B0000}"/>
    <cellStyle name="Normal 6 2 3 2 2 6 2 3" xfId="30397" xr:uid="{00000000-0005-0000-0000-0000BD760000}"/>
    <cellStyle name="Normal 6 2 3 2 2 6 3" xfId="10279" xr:uid="{00000000-0005-0000-0000-000027280000}"/>
    <cellStyle name="Normal 6 2 3 2 2 6 3 3" xfId="25380" xr:uid="{00000000-0005-0000-0000-000024630000}"/>
    <cellStyle name="Normal 6 2 3 2 2 6 5" xfId="20367" xr:uid="{00000000-0005-0000-0000-00008F4F0000}"/>
    <cellStyle name="Normal 6 2 3 2 2 7" xfId="11957" xr:uid="{00000000-0005-0000-0000-0000B52E0000}"/>
    <cellStyle name="Normal 6 2 3 2 2 7 3" xfId="27055" xr:uid="{00000000-0005-0000-0000-0000AF690000}"/>
    <cellStyle name="Normal 6 2 3 2 2 8" xfId="6936" xr:uid="{00000000-0005-0000-0000-0000181B0000}"/>
    <cellStyle name="Normal 6 2 3 2 2 8 3" xfId="22038" xr:uid="{00000000-0005-0000-0000-000016560000}"/>
    <cellStyle name="Normal 6 2 3 2 3" xfId="1963" xr:uid="{00000000-0005-0000-0000-0000AB070000}"/>
    <cellStyle name="Normal 6 2 3 2 3 2" xfId="2384" xr:uid="{00000000-0005-0000-0000-000050090000}"/>
    <cellStyle name="Normal 6 2 3 2 3 2 2" xfId="3223" xr:uid="{00000000-0005-0000-0000-0000970C0000}"/>
    <cellStyle name="Normal 6 2 3 2 3 2 2 2" xfId="4913" xr:uid="{00000000-0005-0000-0000-000031130000}"/>
    <cellStyle name="Normal 6 2 3 2 3 2 2 2 2" xfId="14986" xr:uid="{00000000-0005-0000-0000-00008A3A0000}"/>
    <cellStyle name="Normal 6 2 3 2 3 2 2 2 2 3" xfId="30084" xr:uid="{00000000-0005-0000-0000-000084750000}"/>
    <cellStyle name="Normal 6 2 3 2 3 2 2 2 3" xfId="9966" xr:uid="{00000000-0005-0000-0000-0000EE260000}"/>
    <cellStyle name="Normal 6 2 3 2 3 2 2 2 3 3" xfId="25067" xr:uid="{00000000-0005-0000-0000-0000EB610000}"/>
    <cellStyle name="Normal 6 2 3 2 3 2 2 2 5" xfId="20054" xr:uid="{00000000-0005-0000-0000-0000564E0000}"/>
    <cellStyle name="Normal 6 2 3 2 3 2 2 3" xfId="6605" xr:uid="{00000000-0005-0000-0000-0000CD190000}"/>
    <cellStyle name="Normal 6 2 3 2 3 2 2 3 2" xfId="16657" xr:uid="{00000000-0005-0000-0000-000011410000}"/>
    <cellStyle name="Normal 6 2 3 2 3 2 2 3 3" xfId="11637" xr:uid="{00000000-0005-0000-0000-0000752D0000}"/>
    <cellStyle name="Normal 6 2 3 2 3 2 2 3 3 3" xfId="26738" xr:uid="{00000000-0005-0000-0000-000072680000}"/>
    <cellStyle name="Normal 6 2 3 2 3 2 2 3 5" xfId="21725" xr:uid="{00000000-0005-0000-0000-0000DD540000}"/>
    <cellStyle name="Normal 6 2 3 2 3 2 2 4" xfId="13315" xr:uid="{00000000-0005-0000-0000-000003340000}"/>
    <cellStyle name="Normal 6 2 3 2 3 2 2 4 3" xfId="28413" xr:uid="{00000000-0005-0000-0000-0000FD6E0000}"/>
    <cellStyle name="Normal 6 2 3 2 3 2 2 5" xfId="8294" xr:uid="{00000000-0005-0000-0000-000066200000}"/>
    <cellStyle name="Normal 6 2 3 2 3 2 2 5 3" xfId="23396" xr:uid="{00000000-0005-0000-0000-0000645B0000}"/>
    <cellStyle name="Normal 6 2 3 2 3 2 2 7" xfId="18383" xr:uid="{00000000-0005-0000-0000-0000CF470000}"/>
    <cellStyle name="Normal 6 2 3 2 3 2 3" xfId="4076" xr:uid="{00000000-0005-0000-0000-0000EC0F0000}"/>
    <cellStyle name="Normal 6 2 3 2 3 2 3 2" xfId="14150" xr:uid="{00000000-0005-0000-0000-000046370000}"/>
    <cellStyle name="Normal 6 2 3 2 3 2 3 2 3" xfId="29248" xr:uid="{00000000-0005-0000-0000-000040720000}"/>
    <cellStyle name="Normal 6 2 3 2 3 2 3 3" xfId="9130" xr:uid="{00000000-0005-0000-0000-0000AA230000}"/>
    <cellStyle name="Normal 6 2 3 2 3 2 3 3 3" xfId="24231" xr:uid="{00000000-0005-0000-0000-0000A75E0000}"/>
    <cellStyle name="Normal 6 2 3 2 3 2 3 5" xfId="19218" xr:uid="{00000000-0005-0000-0000-0000124B0000}"/>
    <cellStyle name="Normal 6 2 3 2 3 2 4" xfId="5769" xr:uid="{00000000-0005-0000-0000-000089160000}"/>
    <cellStyle name="Normal 6 2 3 2 3 2 4 2" xfId="15821" xr:uid="{00000000-0005-0000-0000-0000CD3D0000}"/>
    <cellStyle name="Normal 6 2 3 2 3 2 4 2 3" xfId="30919" xr:uid="{00000000-0005-0000-0000-0000C7780000}"/>
    <cellStyle name="Normal 6 2 3 2 3 2 4 3" xfId="10801" xr:uid="{00000000-0005-0000-0000-0000312A0000}"/>
    <cellStyle name="Normal 6 2 3 2 3 2 4 3 3" xfId="25902" xr:uid="{00000000-0005-0000-0000-00002E650000}"/>
    <cellStyle name="Normal 6 2 3 2 3 2 4 5" xfId="20889" xr:uid="{00000000-0005-0000-0000-000099510000}"/>
    <cellStyle name="Normal 6 2 3 2 3 2 5" xfId="12479" xr:uid="{00000000-0005-0000-0000-0000BF300000}"/>
    <cellStyle name="Normal 6 2 3 2 3 2 5 3" xfId="27577" xr:uid="{00000000-0005-0000-0000-0000B96B0000}"/>
    <cellStyle name="Normal 6 2 3 2 3 2 6" xfId="7458" xr:uid="{00000000-0005-0000-0000-0000221D0000}"/>
    <cellStyle name="Normal 6 2 3 2 3 2 6 3" xfId="22560" xr:uid="{00000000-0005-0000-0000-000020580000}"/>
    <cellStyle name="Normal 6 2 3 2 3 2 8" xfId="17547" xr:uid="{00000000-0005-0000-0000-00008B440000}"/>
    <cellStyle name="Normal 6 2 3 2 3 3" xfId="2805" xr:uid="{00000000-0005-0000-0000-0000F50A0000}"/>
    <cellStyle name="Normal 6 2 3 2 3 3 2" xfId="4495" xr:uid="{00000000-0005-0000-0000-00008F110000}"/>
    <cellStyle name="Normal 6 2 3 2 3 3 2 2" xfId="14568" xr:uid="{00000000-0005-0000-0000-0000E8380000}"/>
    <cellStyle name="Normal 6 2 3 2 3 3 2 2 3" xfId="29666" xr:uid="{00000000-0005-0000-0000-0000E2730000}"/>
    <cellStyle name="Normal 6 2 3 2 3 3 2 3" xfId="9548" xr:uid="{00000000-0005-0000-0000-00004C250000}"/>
    <cellStyle name="Normal 6 2 3 2 3 3 2 3 3" xfId="24649" xr:uid="{00000000-0005-0000-0000-000049600000}"/>
    <cellStyle name="Normal 6 2 3 2 3 3 2 5" xfId="19636" xr:uid="{00000000-0005-0000-0000-0000B44C0000}"/>
    <cellStyle name="Normal 6 2 3 2 3 3 3" xfId="6187" xr:uid="{00000000-0005-0000-0000-00002B180000}"/>
    <cellStyle name="Normal 6 2 3 2 3 3 3 2" xfId="16239" xr:uid="{00000000-0005-0000-0000-00006F3F0000}"/>
    <cellStyle name="Normal 6 2 3 2 3 3 3 3" xfId="11219" xr:uid="{00000000-0005-0000-0000-0000D32B0000}"/>
    <cellStyle name="Normal 6 2 3 2 3 3 3 3 3" xfId="26320" xr:uid="{00000000-0005-0000-0000-0000D0660000}"/>
    <cellStyle name="Normal 6 2 3 2 3 3 3 5" xfId="21307" xr:uid="{00000000-0005-0000-0000-00003B530000}"/>
    <cellStyle name="Normal 6 2 3 2 3 3 4" xfId="12897" xr:uid="{00000000-0005-0000-0000-000061320000}"/>
    <cellStyle name="Normal 6 2 3 2 3 3 4 3" xfId="27995" xr:uid="{00000000-0005-0000-0000-00005B6D0000}"/>
    <cellStyle name="Normal 6 2 3 2 3 3 5" xfId="7876" xr:uid="{00000000-0005-0000-0000-0000C41E0000}"/>
    <cellStyle name="Normal 6 2 3 2 3 3 5 3" xfId="22978" xr:uid="{00000000-0005-0000-0000-0000C2590000}"/>
    <cellStyle name="Normal 6 2 3 2 3 3 7" xfId="17965" xr:uid="{00000000-0005-0000-0000-00002D460000}"/>
    <cellStyle name="Normal 6 2 3 2 3 4" xfId="3658" xr:uid="{00000000-0005-0000-0000-00004A0E0000}"/>
    <cellStyle name="Normal 6 2 3 2 3 4 2" xfId="13732" xr:uid="{00000000-0005-0000-0000-0000A4350000}"/>
    <cellStyle name="Normal 6 2 3 2 3 4 2 3" xfId="28830" xr:uid="{00000000-0005-0000-0000-00009E700000}"/>
    <cellStyle name="Normal 6 2 3 2 3 4 3" xfId="8712" xr:uid="{00000000-0005-0000-0000-000008220000}"/>
    <cellStyle name="Normal 6 2 3 2 3 4 3 3" xfId="23813" xr:uid="{00000000-0005-0000-0000-0000055D0000}"/>
    <cellStyle name="Normal 6 2 3 2 3 4 5" xfId="18800" xr:uid="{00000000-0005-0000-0000-000070490000}"/>
    <cellStyle name="Normal 6 2 3 2 3 5" xfId="5351" xr:uid="{00000000-0005-0000-0000-0000E7140000}"/>
    <cellStyle name="Normal 6 2 3 2 3 5 2" xfId="15403" xr:uid="{00000000-0005-0000-0000-00002B3C0000}"/>
    <cellStyle name="Normal 6 2 3 2 3 5 2 3" xfId="30501" xr:uid="{00000000-0005-0000-0000-000025770000}"/>
    <cellStyle name="Normal 6 2 3 2 3 5 3" xfId="10383" xr:uid="{00000000-0005-0000-0000-00008F280000}"/>
    <cellStyle name="Normal 6 2 3 2 3 5 3 3" xfId="25484" xr:uid="{00000000-0005-0000-0000-00008C630000}"/>
    <cellStyle name="Normal 6 2 3 2 3 5 5" xfId="20471" xr:uid="{00000000-0005-0000-0000-0000F74F0000}"/>
    <cellStyle name="Normal 6 2 3 2 3 6" xfId="12061" xr:uid="{00000000-0005-0000-0000-00001D2F0000}"/>
    <cellStyle name="Normal 6 2 3 2 3 6 3" xfId="27159" xr:uid="{00000000-0005-0000-0000-0000176A0000}"/>
    <cellStyle name="Normal 6 2 3 2 3 7" xfId="7040" xr:uid="{00000000-0005-0000-0000-0000801B0000}"/>
    <cellStyle name="Normal 6 2 3 2 3 7 3" xfId="22142" xr:uid="{00000000-0005-0000-0000-00007E560000}"/>
    <cellStyle name="Normal 6 2 3 2 3 9" xfId="17129" xr:uid="{00000000-0005-0000-0000-0000E9420000}"/>
    <cellStyle name="Normal 6 2 3 2 4" xfId="2176" xr:uid="{00000000-0005-0000-0000-000080080000}"/>
    <cellStyle name="Normal 6 2 3 2 4 2" xfId="3015" xr:uid="{00000000-0005-0000-0000-0000C70B0000}"/>
    <cellStyle name="Normal 6 2 3 2 4 2 2" xfId="4705" xr:uid="{00000000-0005-0000-0000-000061120000}"/>
    <cellStyle name="Normal 6 2 3 2 4 2 2 2" xfId="14778" xr:uid="{00000000-0005-0000-0000-0000BA390000}"/>
    <cellStyle name="Normal 6 2 3 2 4 2 2 2 3" xfId="29876" xr:uid="{00000000-0005-0000-0000-0000B4740000}"/>
    <cellStyle name="Normal 6 2 3 2 4 2 2 3" xfId="9758" xr:uid="{00000000-0005-0000-0000-00001E260000}"/>
    <cellStyle name="Normal 6 2 3 2 4 2 2 3 3" xfId="24859" xr:uid="{00000000-0005-0000-0000-00001B610000}"/>
    <cellStyle name="Normal 6 2 3 2 4 2 2 5" xfId="19846" xr:uid="{00000000-0005-0000-0000-0000864D0000}"/>
    <cellStyle name="Normal 6 2 3 2 4 2 3" xfId="6397" xr:uid="{00000000-0005-0000-0000-0000FD180000}"/>
    <cellStyle name="Normal 6 2 3 2 4 2 3 2" xfId="16449" xr:uid="{00000000-0005-0000-0000-000041400000}"/>
    <cellStyle name="Normal 6 2 3 2 4 2 3 3" xfId="11429" xr:uid="{00000000-0005-0000-0000-0000A52C0000}"/>
    <cellStyle name="Normal 6 2 3 2 4 2 3 3 3" xfId="26530" xr:uid="{00000000-0005-0000-0000-0000A2670000}"/>
    <cellStyle name="Normal 6 2 3 2 4 2 3 5" xfId="21517" xr:uid="{00000000-0005-0000-0000-00000D540000}"/>
    <cellStyle name="Normal 6 2 3 2 4 2 4" xfId="13107" xr:uid="{00000000-0005-0000-0000-000033330000}"/>
    <cellStyle name="Normal 6 2 3 2 4 2 4 3" xfId="28205" xr:uid="{00000000-0005-0000-0000-00002D6E0000}"/>
    <cellStyle name="Normal 6 2 3 2 4 2 5" xfId="8086" xr:uid="{00000000-0005-0000-0000-0000961F0000}"/>
    <cellStyle name="Normal 6 2 3 2 4 2 5 3" xfId="23188" xr:uid="{00000000-0005-0000-0000-0000945A0000}"/>
    <cellStyle name="Normal 6 2 3 2 4 2 7" xfId="18175" xr:uid="{00000000-0005-0000-0000-0000FF460000}"/>
    <cellStyle name="Normal 6 2 3 2 4 3" xfId="3868" xr:uid="{00000000-0005-0000-0000-00001C0F0000}"/>
    <cellStyle name="Normal 6 2 3 2 4 3 2" xfId="13942" xr:uid="{00000000-0005-0000-0000-000076360000}"/>
    <cellStyle name="Normal 6 2 3 2 4 3 2 3" xfId="29040" xr:uid="{00000000-0005-0000-0000-000070710000}"/>
    <cellStyle name="Normal 6 2 3 2 4 3 3" xfId="8922" xr:uid="{00000000-0005-0000-0000-0000DA220000}"/>
    <cellStyle name="Normal 6 2 3 2 4 3 3 3" xfId="24023" xr:uid="{00000000-0005-0000-0000-0000D75D0000}"/>
    <cellStyle name="Normal 6 2 3 2 4 3 5" xfId="19010" xr:uid="{00000000-0005-0000-0000-0000424A0000}"/>
    <cellStyle name="Normal 6 2 3 2 4 4" xfId="5561" xr:uid="{00000000-0005-0000-0000-0000B9150000}"/>
    <cellStyle name="Normal 6 2 3 2 4 4 2" xfId="15613" xr:uid="{00000000-0005-0000-0000-0000FD3C0000}"/>
    <cellStyle name="Normal 6 2 3 2 4 4 2 3" xfId="30711" xr:uid="{00000000-0005-0000-0000-0000F7770000}"/>
    <cellStyle name="Normal 6 2 3 2 4 4 3" xfId="10593" xr:uid="{00000000-0005-0000-0000-000061290000}"/>
    <cellStyle name="Normal 6 2 3 2 4 4 3 3" xfId="25694" xr:uid="{00000000-0005-0000-0000-00005E640000}"/>
    <cellStyle name="Normal 6 2 3 2 4 4 5" xfId="20681" xr:uid="{00000000-0005-0000-0000-0000C9500000}"/>
    <cellStyle name="Normal 6 2 3 2 4 5" xfId="12271" xr:uid="{00000000-0005-0000-0000-0000EF2F0000}"/>
    <cellStyle name="Normal 6 2 3 2 4 5 3" xfId="27369" xr:uid="{00000000-0005-0000-0000-0000E96A0000}"/>
    <cellStyle name="Normal 6 2 3 2 4 6" xfId="7250" xr:uid="{00000000-0005-0000-0000-0000521C0000}"/>
    <cellStyle name="Normal 6 2 3 2 4 6 3" xfId="22352" xr:uid="{00000000-0005-0000-0000-000050570000}"/>
    <cellStyle name="Normal 6 2 3 2 4 8" xfId="17339" xr:uid="{00000000-0005-0000-0000-0000BB430000}"/>
    <cellStyle name="Normal 6 2 3 2 5" xfId="2597" xr:uid="{00000000-0005-0000-0000-0000250A0000}"/>
    <cellStyle name="Normal 6 2 3 2 5 2" xfId="4287" xr:uid="{00000000-0005-0000-0000-0000BF100000}"/>
    <cellStyle name="Normal 6 2 3 2 5 2 2" xfId="14360" xr:uid="{00000000-0005-0000-0000-000018380000}"/>
    <cellStyle name="Normal 6 2 3 2 5 2 2 3" xfId="29458" xr:uid="{00000000-0005-0000-0000-000012730000}"/>
    <cellStyle name="Normal 6 2 3 2 5 2 3" xfId="9340" xr:uid="{00000000-0005-0000-0000-00007C240000}"/>
    <cellStyle name="Normal 6 2 3 2 5 2 3 3" xfId="24441" xr:uid="{00000000-0005-0000-0000-0000795F0000}"/>
    <cellStyle name="Normal 6 2 3 2 5 2 5" xfId="19428" xr:uid="{00000000-0005-0000-0000-0000E44B0000}"/>
    <cellStyle name="Normal 6 2 3 2 5 3" xfId="5979" xr:uid="{00000000-0005-0000-0000-00005B170000}"/>
    <cellStyle name="Normal 6 2 3 2 5 3 2" xfId="16031" xr:uid="{00000000-0005-0000-0000-00009F3E0000}"/>
    <cellStyle name="Normal 6 2 3 2 5 3 3" xfId="11011" xr:uid="{00000000-0005-0000-0000-0000032B0000}"/>
    <cellStyle name="Normal 6 2 3 2 5 3 3 3" xfId="26112" xr:uid="{00000000-0005-0000-0000-000000660000}"/>
    <cellStyle name="Normal 6 2 3 2 5 3 5" xfId="21099" xr:uid="{00000000-0005-0000-0000-00006B520000}"/>
    <cellStyle name="Normal 6 2 3 2 5 4" xfId="12689" xr:uid="{00000000-0005-0000-0000-000091310000}"/>
    <cellStyle name="Normal 6 2 3 2 5 4 3" xfId="27787" xr:uid="{00000000-0005-0000-0000-00008B6C0000}"/>
    <cellStyle name="Normal 6 2 3 2 5 5" xfId="7668" xr:uid="{00000000-0005-0000-0000-0000F41D0000}"/>
    <cellStyle name="Normal 6 2 3 2 5 5 3" xfId="22770" xr:uid="{00000000-0005-0000-0000-0000F2580000}"/>
    <cellStyle name="Normal 6 2 3 2 5 7" xfId="17757" xr:uid="{00000000-0005-0000-0000-00005D450000}"/>
    <cellStyle name="Normal 6 2 3 2 6" xfId="3450" xr:uid="{00000000-0005-0000-0000-00007A0D0000}"/>
    <cellStyle name="Normal 6 2 3 2 6 2" xfId="13524" xr:uid="{00000000-0005-0000-0000-0000D4340000}"/>
    <cellStyle name="Normal 6 2 3 2 6 2 3" xfId="28622" xr:uid="{00000000-0005-0000-0000-0000CE6F0000}"/>
    <cellStyle name="Normal 6 2 3 2 6 3" xfId="8504" xr:uid="{00000000-0005-0000-0000-000038210000}"/>
    <cellStyle name="Normal 6 2 3 2 6 3 3" xfId="23605" xr:uid="{00000000-0005-0000-0000-0000355C0000}"/>
    <cellStyle name="Normal 6 2 3 2 6 5" xfId="18592" xr:uid="{00000000-0005-0000-0000-0000A0480000}"/>
    <cellStyle name="Normal 6 2 3 2 7" xfId="5143" xr:uid="{00000000-0005-0000-0000-000017140000}"/>
    <cellStyle name="Normal 6 2 3 2 7 2" xfId="15195" xr:uid="{00000000-0005-0000-0000-00005B3B0000}"/>
    <cellStyle name="Normal 6 2 3 2 7 2 3" xfId="30293" xr:uid="{00000000-0005-0000-0000-000055760000}"/>
    <cellStyle name="Normal 6 2 3 2 7 3" xfId="10175" xr:uid="{00000000-0005-0000-0000-0000BF270000}"/>
    <cellStyle name="Normal 6 2 3 2 7 3 3" xfId="25276" xr:uid="{00000000-0005-0000-0000-0000BC620000}"/>
    <cellStyle name="Normal 6 2 3 2 7 5" xfId="20263" xr:uid="{00000000-0005-0000-0000-0000274F0000}"/>
    <cellStyle name="Normal 6 2 3 2 8" xfId="11853" xr:uid="{00000000-0005-0000-0000-00004D2E0000}"/>
    <cellStyle name="Normal 6 2 3 2 8 3" xfId="26951" xr:uid="{00000000-0005-0000-0000-000047690000}"/>
    <cellStyle name="Normal 6 2 3 2 9" xfId="6832" xr:uid="{00000000-0005-0000-0000-0000B01A0000}"/>
    <cellStyle name="Normal 6 2 3 2 9 3" xfId="21934" xr:uid="{00000000-0005-0000-0000-0000AE550000}"/>
    <cellStyle name="Normal 6 2 3 3" xfId="753" xr:uid="{00000000-0005-0000-0000-0000F1020000}"/>
    <cellStyle name="Normal 6 2 3 3 10" xfId="16973" xr:uid="{00000000-0005-0000-0000-00004D420000}"/>
    <cellStyle name="Normal 6 2 3 3 11" xfId="1796" xr:uid="{00000000-0005-0000-0000-000004070000}"/>
    <cellStyle name="Normal 6 2 3 3 2" xfId="2015" xr:uid="{00000000-0005-0000-0000-0000DF070000}"/>
    <cellStyle name="Normal 6 2 3 3 2 2" xfId="2436" xr:uid="{00000000-0005-0000-0000-000084090000}"/>
    <cellStyle name="Normal 6 2 3 3 2 2 2" xfId="3275" xr:uid="{00000000-0005-0000-0000-0000CB0C0000}"/>
    <cellStyle name="Normal 6 2 3 3 2 2 2 2" xfId="4965" xr:uid="{00000000-0005-0000-0000-000065130000}"/>
    <cellStyle name="Normal 6 2 3 3 2 2 2 2 2" xfId="15038" xr:uid="{00000000-0005-0000-0000-0000BE3A0000}"/>
    <cellStyle name="Normal 6 2 3 3 2 2 2 2 2 3" xfId="30136" xr:uid="{00000000-0005-0000-0000-0000B8750000}"/>
    <cellStyle name="Normal 6 2 3 3 2 2 2 2 3" xfId="10018" xr:uid="{00000000-0005-0000-0000-000022270000}"/>
    <cellStyle name="Normal 6 2 3 3 2 2 2 2 3 3" xfId="25119" xr:uid="{00000000-0005-0000-0000-00001F620000}"/>
    <cellStyle name="Normal 6 2 3 3 2 2 2 2 5" xfId="20106" xr:uid="{00000000-0005-0000-0000-00008A4E0000}"/>
    <cellStyle name="Normal 6 2 3 3 2 2 2 3" xfId="6657" xr:uid="{00000000-0005-0000-0000-0000011A0000}"/>
    <cellStyle name="Normal 6 2 3 3 2 2 2 3 2" xfId="16709" xr:uid="{00000000-0005-0000-0000-000045410000}"/>
    <cellStyle name="Normal 6 2 3 3 2 2 2 3 3" xfId="11689" xr:uid="{00000000-0005-0000-0000-0000A92D0000}"/>
    <cellStyle name="Normal 6 2 3 3 2 2 2 3 3 3" xfId="26790" xr:uid="{00000000-0005-0000-0000-0000A6680000}"/>
    <cellStyle name="Normal 6 2 3 3 2 2 2 3 5" xfId="21777" xr:uid="{00000000-0005-0000-0000-000011550000}"/>
    <cellStyle name="Normal 6 2 3 3 2 2 2 4" xfId="13367" xr:uid="{00000000-0005-0000-0000-000037340000}"/>
    <cellStyle name="Normal 6 2 3 3 2 2 2 4 3" xfId="28465" xr:uid="{00000000-0005-0000-0000-0000316F0000}"/>
    <cellStyle name="Normal 6 2 3 3 2 2 2 5" xfId="8346" xr:uid="{00000000-0005-0000-0000-00009A200000}"/>
    <cellStyle name="Normal 6 2 3 3 2 2 2 5 3" xfId="23448" xr:uid="{00000000-0005-0000-0000-0000985B0000}"/>
    <cellStyle name="Normal 6 2 3 3 2 2 2 7" xfId="18435" xr:uid="{00000000-0005-0000-0000-000003480000}"/>
    <cellStyle name="Normal 6 2 3 3 2 2 3" xfId="4128" xr:uid="{00000000-0005-0000-0000-000020100000}"/>
    <cellStyle name="Normal 6 2 3 3 2 2 3 2" xfId="14202" xr:uid="{00000000-0005-0000-0000-00007A370000}"/>
    <cellStyle name="Normal 6 2 3 3 2 2 3 2 3" xfId="29300" xr:uid="{00000000-0005-0000-0000-000074720000}"/>
    <cellStyle name="Normal 6 2 3 3 2 2 3 3" xfId="9182" xr:uid="{00000000-0005-0000-0000-0000DE230000}"/>
    <cellStyle name="Normal 6 2 3 3 2 2 3 3 3" xfId="24283" xr:uid="{00000000-0005-0000-0000-0000DB5E0000}"/>
    <cellStyle name="Normal 6 2 3 3 2 2 3 5" xfId="19270" xr:uid="{00000000-0005-0000-0000-0000464B0000}"/>
    <cellStyle name="Normal 6 2 3 3 2 2 4" xfId="5821" xr:uid="{00000000-0005-0000-0000-0000BD160000}"/>
    <cellStyle name="Normal 6 2 3 3 2 2 4 2" xfId="15873" xr:uid="{00000000-0005-0000-0000-0000013E0000}"/>
    <cellStyle name="Normal 6 2 3 3 2 2 4 3" xfId="10853" xr:uid="{00000000-0005-0000-0000-0000652A0000}"/>
    <cellStyle name="Normal 6 2 3 3 2 2 4 3 3" xfId="25954" xr:uid="{00000000-0005-0000-0000-000062650000}"/>
    <cellStyle name="Normal 6 2 3 3 2 2 4 5" xfId="20941" xr:uid="{00000000-0005-0000-0000-0000CD510000}"/>
    <cellStyle name="Normal 6 2 3 3 2 2 5" xfId="12531" xr:uid="{00000000-0005-0000-0000-0000F3300000}"/>
    <cellStyle name="Normal 6 2 3 3 2 2 5 3" xfId="27629" xr:uid="{00000000-0005-0000-0000-0000ED6B0000}"/>
    <cellStyle name="Normal 6 2 3 3 2 2 6" xfId="7510" xr:uid="{00000000-0005-0000-0000-0000561D0000}"/>
    <cellStyle name="Normal 6 2 3 3 2 2 6 3" xfId="22612" xr:uid="{00000000-0005-0000-0000-000054580000}"/>
    <cellStyle name="Normal 6 2 3 3 2 2 8" xfId="17599" xr:uid="{00000000-0005-0000-0000-0000BF440000}"/>
    <cellStyle name="Normal 6 2 3 3 2 3" xfId="2857" xr:uid="{00000000-0005-0000-0000-0000290B0000}"/>
    <cellStyle name="Normal 6 2 3 3 2 3 2" xfId="4547" xr:uid="{00000000-0005-0000-0000-0000C3110000}"/>
    <cellStyle name="Normal 6 2 3 3 2 3 2 2" xfId="14620" xr:uid="{00000000-0005-0000-0000-00001C390000}"/>
    <cellStyle name="Normal 6 2 3 3 2 3 2 2 3" xfId="29718" xr:uid="{00000000-0005-0000-0000-000016740000}"/>
    <cellStyle name="Normal 6 2 3 3 2 3 2 3" xfId="9600" xr:uid="{00000000-0005-0000-0000-000080250000}"/>
    <cellStyle name="Normal 6 2 3 3 2 3 2 3 3" xfId="24701" xr:uid="{00000000-0005-0000-0000-00007D600000}"/>
    <cellStyle name="Normal 6 2 3 3 2 3 2 5" xfId="19688" xr:uid="{00000000-0005-0000-0000-0000E84C0000}"/>
    <cellStyle name="Normal 6 2 3 3 2 3 3" xfId="6239" xr:uid="{00000000-0005-0000-0000-00005F180000}"/>
    <cellStyle name="Normal 6 2 3 3 2 3 3 2" xfId="16291" xr:uid="{00000000-0005-0000-0000-0000A33F0000}"/>
    <cellStyle name="Normal 6 2 3 3 2 3 3 3" xfId="11271" xr:uid="{00000000-0005-0000-0000-0000072C0000}"/>
    <cellStyle name="Normal 6 2 3 3 2 3 3 3 3" xfId="26372" xr:uid="{00000000-0005-0000-0000-000004670000}"/>
    <cellStyle name="Normal 6 2 3 3 2 3 3 5" xfId="21359" xr:uid="{00000000-0005-0000-0000-00006F530000}"/>
    <cellStyle name="Normal 6 2 3 3 2 3 4" xfId="12949" xr:uid="{00000000-0005-0000-0000-000095320000}"/>
    <cellStyle name="Normal 6 2 3 3 2 3 4 3" xfId="28047" xr:uid="{00000000-0005-0000-0000-00008F6D0000}"/>
    <cellStyle name="Normal 6 2 3 3 2 3 5" xfId="7928" xr:uid="{00000000-0005-0000-0000-0000F81E0000}"/>
    <cellStyle name="Normal 6 2 3 3 2 3 5 3" xfId="23030" xr:uid="{00000000-0005-0000-0000-0000F6590000}"/>
    <cellStyle name="Normal 6 2 3 3 2 3 7" xfId="18017" xr:uid="{00000000-0005-0000-0000-000061460000}"/>
    <cellStyle name="Normal 6 2 3 3 2 4" xfId="3710" xr:uid="{00000000-0005-0000-0000-00007E0E0000}"/>
    <cellStyle name="Normal 6 2 3 3 2 4 2" xfId="13784" xr:uid="{00000000-0005-0000-0000-0000D8350000}"/>
    <cellStyle name="Normal 6 2 3 3 2 4 2 3" xfId="28882" xr:uid="{00000000-0005-0000-0000-0000D2700000}"/>
    <cellStyle name="Normal 6 2 3 3 2 4 3" xfId="8764" xr:uid="{00000000-0005-0000-0000-00003C220000}"/>
    <cellStyle name="Normal 6 2 3 3 2 4 3 3" xfId="23865" xr:uid="{00000000-0005-0000-0000-0000395D0000}"/>
    <cellStyle name="Normal 6 2 3 3 2 4 5" xfId="18852" xr:uid="{00000000-0005-0000-0000-0000A4490000}"/>
    <cellStyle name="Normal 6 2 3 3 2 5" xfId="5403" xr:uid="{00000000-0005-0000-0000-00001B150000}"/>
    <cellStyle name="Normal 6 2 3 3 2 5 2" xfId="15455" xr:uid="{00000000-0005-0000-0000-00005F3C0000}"/>
    <cellStyle name="Normal 6 2 3 3 2 5 2 3" xfId="30553" xr:uid="{00000000-0005-0000-0000-000059770000}"/>
    <cellStyle name="Normal 6 2 3 3 2 5 3" xfId="10435" xr:uid="{00000000-0005-0000-0000-0000C3280000}"/>
    <cellStyle name="Normal 6 2 3 3 2 5 3 3" xfId="25536" xr:uid="{00000000-0005-0000-0000-0000C0630000}"/>
    <cellStyle name="Normal 6 2 3 3 2 5 5" xfId="20523" xr:uid="{00000000-0005-0000-0000-00002B500000}"/>
    <cellStyle name="Normal 6 2 3 3 2 6" xfId="12113" xr:uid="{00000000-0005-0000-0000-0000512F0000}"/>
    <cellStyle name="Normal 6 2 3 3 2 6 3" xfId="27211" xr:uid="{00000000-0005-0000-0000-00004B6A0000}"/>
    <cellStyle name="Normal 6 2 3 3 2 7" xfId="7092" xr:uid="{00000000-0005-0000-0000-0000B41B0000}"/>
    <cellStyle name="Normal 6 2 3 3 2 7 3" xfId="22194" xr:uid="{00000000-0005-0000-0000-0000B2560000}"/>
    <cellStyle name="Normal 6 2 3 3 2 9" xfId="17181" xr:uid="{00000000-0005-0000-0000-00001D430000}"/>
    <cellStyle name="Normal 6 2 3 3 3" xfId="2228" xr:uid="{00000000-0005-0000-0000-0000B4080000}"/>
    <cellStyle name="Normal 6 2 3 3 3 2" xfId="3067" xr:uid="{00000000-0005-0000-0000-0000FB0B0000}"/>
    <cellStyle name="Normal 6 2 3 3 3 2 2" xfId="4757" xr:uid="{00000000-0005-0000-0000-000095120000}"/>
    <cellStyle name="Normal 6 2 3 3 3 2 2 2" xfId="14830" xr:uid="{00000000-0005-0000-0000-0000EE390000}"/>
    <cellStyle name="Normal 6 2 3 3 3 2 2 2 3" xfId="29928" xr:uid="{00000000-0005-0000-0000-0000E8740000}"/>
    <cellStyle name="Normal 6 2 3 3 3 2 2 3" xfId="9810" xr:uid="{00000000-0005-0000-0000-000052260000}"/>
    <cellStyle name="Normal 6 2 3 3 3 2 2 3 3" xfId="24911" xr:uid="{00000000-0005-0000-0000-00004F610000}"/>
    <cellStyle name="Normal 6 2 3 3 3 2 2 5" xfId="19898" xr:uid="{00000000-0005-0000-0000-0000BA4D0000}"/>
    <cellStyle name="Normal 6 2 3 3 3 2 3" xfId="6449" xr:uid="{00000000-0005-0000-0000-000031190000}"/>
    <cellStyle name="Normal 6 2 3 3 3 2 3 2" xfId="16501" xr:uid="{00000000-0005-0000-0000-000075400000}"/>
    <cellStyle name="Normal 6 2 3 3 3 2 3 3" xfId="11481" xr:uid="{00000000-0005-0000-0000-0000D92C0000}"/>
    <cellStyle name="Normal 6 2 3 3 3 2 3 3 3" xfId="26582" xr:uid="{00000000-0005-0000-0000-0000D6670000}"/>
    <cellStyle name="Normal 6 2 3 3 3 2 3 5" xfId="21569" xr:uid="{00000000-0005-0000-0000-000041540000}"/>
    <cellStyle name="Normal 6 2 3 3 3 2 4" xfId="13159" xr:uid="{00000000-0005-0000-0000-000067330000}"/>
    <cellStyle name="Normal 6 2 3 3 3 2 4 3" xfId="28257" xr:uid="{00000000-0005-0000-0000-0000616E0000}"/>
    <cellStyle name="Normal 6 2 3 3 3 2 5" xfId="8138" xr:uid="{00000000-0005-0000-0000-0000CA1F0000}"/>
    <cellStyle name="Normal 6 2 3 3 3 2 5 3" xfId="23240" xr:uid="{00000000-0005-0000-0000-0000C85A0000}"/>
    <cellStyle name="Normal 6 2 3 3 3 2 7" xfId="18227" xr:uid="{00000000-0005-0000-0000-000033470000}"/>
    <cellStyle name="Normal 6 2 3 3 3 3" xfId="3920" xr:uid="{00000000-0005-0000-0000-0000500F0000}"/>
    <cellStyle name="Normal 6 2 3 3 3 3 2" xfId="13994" xr:uid="{00000000-0005-0000-0000-0000AA360000}"/>
    <cellStyle name="Normal 6 2 3 3 3 3 2 3" xfId="29092" xr:uid="{00000000-0005-0000-0000-0000A4710000}"/>
    <cellStyle name="Normal 6 2 3 3 3 3 3" xfId="8974" xr:uid="{00000000-0005-0000-0000-00000E230000}"/>
    <cellStyle name="Normal 6 2 3 3 3 3 3 3" xfId="24075" xr:uid="{00000000-0005-0000-0000-00000B5E0000}"/>
    <cellStyle name="Normal 6 2 3 3 3 3 5" xfId="19062" xr:uid="{00000000-0005-0000-0000-0000764A0000}"/>
    <cellStyle name="Normal 6 2 3 3 3 4" xfId="5613" xr:uid="{00000000-0005-0000-0000-0000ED150000}"/>
    <cellStyle name="Normal 6 2 3 3 3 4 2" xfId="15665" xr:uid="{00000000-0005-0000-0000-0000313D0000}"/>
    <cellStyle name="Normal 6 2 3 3 3 4 2 3" xfId="30763" xr:uid="{00000000-0005-0000-0000-00002B780000}"/>
    <cellStyle name="Normal 6 2 3 3 3 4 3" xfId="10645" xr:uid="{00000000-0005-0000-0000-000095290000}"/>
    <cellStyle name="Normal 6 2 3 3 3 4 3 3" xfId="25746" xr:uid="{00000000-0005-0000-0000-000092640000}"/>
    <cellStyle name="Normal 6 2 3 3 3 4 5" xfId="20733" xr:uid="{00000000-0005-0000-0000-0000FD500000}"/>
    <cellStyle name="Normal 6 2 3 3 3 5" xfId="12323" xr:uid="{00000000-0005-0000-0000-000023300000}"/>
    <cellStyle name="Normal 6 2 3 3 3 5 3" xfId="27421" xr:uid="{00000000-0005-0000-0000-00001D6B0000}"/>
    <cellStyle name="Normal 6 2 3 3 3 6" xfId="7302" xr:uid="{00000000-0005-0000-0000-0000861C0000}"/>
    <cellStyle name="Normal 6 2 3 3 3 6 3" xfId="22404" xr:uid="{00000000-0005-0000-0000-000084570000}"/>
    <cellStyle name="Normal 6 2 3 3 3 8" xfId="17391" xr:uid="{00000000-0005-0000-0000-0000EF430000}"/>
    <cellStyle name="Normal 6 2 3 3 4" xfId="2649" xr:uid="{00000000-0005-0000-0000-0000590A0000}"/>
    <cellStyle name="Normal 6 2 3 3 4 2" xfId="4339" xr:uid="{00000000-0005-0000-0000-0000F3100000}"/>
    <cellStyle name="Normal 6 2 3 3 4 2 2" xfId="14412" xr:uid="{00000000-0005-0000-0000-00004C380000}"/>
    <cellStyle name="Normal 6 2 3 3 4 2 2 3" xfId="29510" xr:uid="{00000000-0005-0000-0000-000046730000}"/>
    <cellStyle name="Normal 6 2 3 3 4 2 3" xfId="9392" xr:uid="{00000000-0005-0000-0000-0000B0240000}"/>
    <cellStyle name="Normal 6 2 3 3 4 2 3 3" xfId="24493" xr:uid="{00000000-0005-0000-0000-0000AD5F0000}"/>
    <cellStyle name="Normal 6 2 3 3 4 2 5" xfId="19480" xr:uid="{00000000-0005-0000-0000-0000184C0000}"/>
    <cellStyle name="Normal 6 2 3 3 4 3" xfId="6031" xr:uid="{00000000-0005-0000-0000-00008F170000}"/>
    <cellStyle name="Normal 6 2 3 3 4 3 2" xfId="16083" xr:uid="{00000000-0005-0000-0000-0000D33E0000}"/>
    <cellStyle name="Normal 6 2 3 3 4 3 3" xfId="11063" xr:uid="{00000000-0005-0000-0000-0000372B0000}"/>
    <cellStyle name="Normal 6 2 3 3 4 3 3 3" xfId="26164" xr:uid="{00000000-0005-0000-0000-000034660000}"/>
    <cellStyle name="Normal 6 2 3 3 4 3 5" xfId="21151" xr:uid="{00000000-0005-0000-0000-00009F520000}"/>
    <cellStyle name="Normal 6 2 3 3 4 4" xfId="12741" xr:uid="{00000000-0005-0000-0000-0000C5310000}"/>
    <cellStyle name="Normal 6 2 3 3 4 4 3" xfId="27839" xr:uid="{00000000-0005-0000-0000-0000BF6C0000}"/>
    <cellStyle name="Normal 6 2 3 3 4 5" xfId="7720" xr:uid="{00000000-0005-0000-0000-0000281E0000}"/>
    <cellStyle name="Normal 6 2 3 3 4 5 3" xfId="22822" xr:uid="{00000000-0005-0000-0000-000026590000}"/>
    <cellStyle name="Normal 6 2 3 3 4 7" xfId="17809" xr:uid="{00000000-0005-0000-0000-000091450000}"/>
    <cellStyle name="Normal 6 2 3 3 5" xfId="3502" xr:uid="{00000000-0005-0000-0000-0000AE0D0000}"/>
    <cellStyle name="Normal 6 2 3 3 5 2" xfId="13576" xr:uid="{00000000-0005-0000-0000-000008350000}"/>
    <cellStyle name="Normal 6 2 3 3 5 2 3" xfId="28674" xr:uid="{00000000-0005-0000-0000-000002700000}"/>
    <cellStyle name="Normal 6 2 3 3 5 3" xfId="8556" xr:uid="{00000000-0005-0000-0000-00006C210000}"/>
    <cellStyle name="Normal 6 2 3 3 5 3 3" xfId="23657" xr:uid="{00000000-0005-0000-0000-0000695C0000}"/>
    <cellStyle name="Normal 6 2 3 3 5 5" xfId="18644" xr:uid="{00000000-0005-0000-0000-0000D4480000}"/>
    <cellStyle name="Normal 6 2 3 3 6" xfId="5195" xr:uid="{00000000-0005-0000-0000-00004B140000}"/>
    <cellStyle name="Normal 6 2 3 3 6 2" xfId="15247" xr:uid="{00000000-0005-0000-0000-00008F3B0000}"/>
    <cellStyle name="Normal 6 2 3 3 6 2 3" xfId="30345" xr:uid="{00000000-0005-0000-0000-000089760000}"/>
    <cellStyle name="Normal 6 2 3 3 6 3" xfId="10227" xr:uid="{00000000-0005-0000-0000-0000F3270000}"/>
    <cellStyle name="Normal 6 2 3 3 6 3 3" xfId="25328" xr:uid="{00000000-0005-0000-0000-0000F0620000}"/>
    <cellStyle name="Normal 6 2 3 3 6 5" xfId="20315" xr:uid="{00000000-0005-0000-0000-00005B4F0000}"/>
    <cellStyle name="Normal 6 2 3 3 7" xfId="11905" xr:uid="{00000000-0005-0000-0000-0000812E0000}"/>
    <cellStyle name="Normal 6 2 3 3 7 3" xfId="27003" xr:uid="{00000000-0005-0000-0000-00007B690000}"/>
    <cellStyle name="Normal 6 2 3 3 8" xfId="6884" xr:uid="{00000000-0005-0000-0000-0000E41A0000}"/>
    <cellStyle name="Normal 6 2 3 3 8 3" xfId="21986" xr:uid="{00000000-0005-0000-0000-0000E2550000}"/>
    <cellStyle name="Normal 6 2 3 4" xfId="1909" xr:uid="{00000000-0005-0000-0000-000075070000}"/>
    <cellStyle name="Normal 6 2 3 4 2" xfId="2332" xr:uid="{00000000-0005-0000-0000-00001C090000}"/>
    <cellStyle name="Normal 6 2 3 4 2 2" xfId="3171" xr:uid="{00000000-0005-0000-0000-0000630C0000}"/>
    <cellStyle name="Normal 6 2 3 4 2 2 2" xfId="4861" xr:uid="{00000000-0005-0000-0000-0000FD120000}"/>
    <cellStyle name="Normal 6 2 3 4 2 2 2 2" xfId="14934" xr:uid="{00000000-0005-0000-0000-0000563A0000}"/>
    <cellStyle name="Normal 6 2 3 4 2 2 2 2 3" xfId="30032" xr:uid="{00000000-0005-0000-0000-000050750000}"/>
    <cellStyle name="Normal 6 2 3 4 2 2 2 3" xfId="9914" xr:uid="{00000000-0005-0000-0000-0000BA260000}"/>
    <cellStyle name="Normal 6 2 3 4 2 2 2 3 3" xfId="25015" xr:uid="{00000000-0005-0000-0000-0000B7610000}"/>
    <cellStyle name="Normal 6 2 3 4 2 2 2 5" xfId="20002" xr:uid="{00000000-0005-0000-0000-0000224E0000}"/>
    <cellStyle name="Normal 6 2 3 4 2 2 3" xfId="6553" xr:uid="{00000000-0005-0000-0000-000099190000}"/>
    <cellStyle name="Normal 6 2 3 4 2 2 3 2" xfId="16605" xr:uid="{00000000-0005-0000-0000-0000DD400000}"/>
    <cellStyle name="Normal 6 2 3 4 2 2 3 3" xfId="11585" xr:uid="{00000000-0005-0000-0000-0000412D0000}"/>
    <cellStyle name="Normal 6 2 3 4 2 2 3 3 3" xfId="26686" xr:uid="{00000000-0005-0000-0000-00003E680000}"/>
    <cellStyle name="Normal 6 2 3 4 2 2 3 5" xfId="21673" xr:uid="{00000000-0005-0000-0000-0000A9540000}"/>
    <cellStyle name="Normal 6 2 3 4 2 2 4" xfId="13263" xr:uid="{00000000-0005-0000-0000-0000CF330000}"/>
    <cellStyle name="Normal 6 2 3 4 2 2 4 3" xfId="28361" xr:uid="{00000000-0005-0000-0000-0000C96E0000}"/>
    <cellStyle name="Normal 6 2 3 4 2 2 5" xfId="8242" xr:uid="{00000000-0005-0000-0000-000032200000}"/>
    <cellStyle name="Normal 6 2 3 4 2 2 5 3" xfId="23344" xr:uid="{00000000-0005-0000-0000-0000305B0000}"/>
    <cellStyle name="Normal 6 2 3 4 2 2 7" xfId="18331" xr:uid="{00000000-0005-0000-0000-00009B470000}"/>
    <cellStyle name="Normal 6 2 3 4 2 3" xfId="4024" xr:uid="{00000000-0005-0000-0000-0000B80F0000}"/>
    <cellStyle name="Normal 6 2 3 4 2 3 2" xfId="14098" xr:uid="{00000000-0005-0000-0000-000012370000}"/>
    <cellStyle name="Normal 6 2 3 4 2 3 2 3" xfId="29196" xr:uid="{00000000-0005-0000-0000-00000C720000}"/>
    <cellStyle name="Normal 6 2 3 4 2 3 3" xfId="9078" xr:uid="{00000000-0005-0000-0000-000076230000}"/>
    <cellStyle name="Normal 6 2 3 4 2 3 3 3" xfId="24179" xr:uid="{00000000-0005-0000-0000-0000735E0000}"/>
    <cellStyle name="Normal 6 2 3 4 2 3 5" xfId="19166" xr:uid="{00000000-0005-0000-0000-0000DE4A0000}"/>
    <cellStyle name="Normal 6 2 3 4 2 4" xfId="5717" xr:uid="{00000000-0005-0000-0000-000055160000}"/>
    <cellStyle name="Normal 6 2 3 4 2 4 2" xfId="15769" xr:uid="{00000000-0005-0000-0000-0000993D0000}"/>
    <cellStyle name="Normal 6 2 3 4 2 4 2 3" xfId="30867" xr:uid="{00000000-0005-0000-0000-000093780000}"/>
    <cellStyle name="Normal 6 2 3 4 2 4 3" xfId="10749" xr:uid="{00000000-0005-0000-0000-0000FD290000}"/>
    <cellStyle name="Normal 6 2 3 4 2 4 3 3" xfId="25850" xr:uid="{00000000-0005-0000-0000-0000FA640000}"/>
    <cellStyle name="Normal 6 2 3 4 2 4 5" xfId="20837" xr:uid="{00000000-0005-0000-0000-000065510000}"/>
    <cellStyle name="Normal 6 2 3 4 2 5" xfId="12427" xr:uid="{00000000-0005-0000-0000-00008B300000}"/>
    <cellStyle name="Normal 6 2 3 4 2 5 3" xfId="27525" xr:uid="{00000000-0005-0000-0000-0000856B0000}"/>
    <cellStyle name="Normal 6 2 3 4 2 6" xfId="7406" xr:uid="{00000000-0005-0000-0000-0000EE1C0000}"/>
    <cellStyle name="Normal 6 2 3 4 2 6 3" xfId="22508" xr:uid="{00000000-0005-0000-0000-0000EC570000}"/>
    <cellStyle name="Normal 6 2 3 4 2 8" xfId="17495" xr:uid="{00000000-0005-0000-0000-000057440000}"/>
    <cellStyle name="Normal 6 2 3 4 3" xfId="2753" xr:uid="{00000000-0005-0000-0000-0000C10A0000}"/>
    <cellStyle name="Normal 6 2 3 4 3 2" xfId="4443" xr:uid="{00000000-0005-0000-0000-00005B110000}"/>
    <cellStyle name="Normal 6 2 3 4 3 2 2" xfId="14516" xr:uid="{00000000-0005-0000-0000-0000B4380000}"/>
    <cellStyle name="Normal 6 2 3 4 3 2 2 3" xfId="29614" xr:uid="{00000000-0005-0000-0000-0000AE730000}"/>
    <cellStyle name="Normal 6 2 3 4 3 2 3" xfId="9496" xr:uid="{00000000-0005-0000-0000-000018250000}"/>
    <cellStyle name="Normal 6 2 3 4 3 2 3 3" xfId="24597" xr:uid="{00000000-0005-0000-0000-000015600000}"/>
    <cellStyle name="Normal 6 2 3 4 3 2 5" xfId="19584" xr:uid="{00000000-0005-0000-0000-0000804C0000}"/>
    <cellStyle name="Normal 6 2 3 4 3 3" xfId="6135" xr:uid="{00000000-0005-0000-0000-0000F7170000}"/>
    <cellStyle name="Normal 6 2 3 4 3 3 2" xfId="16187" xr:uid="{00000000-0005-0000-0000-00003B3F0000}"/>
    <cellStyle name="Normal 6 2 3 4 3 3 3" xfId="11167" xr:uid="{00000000-0005-0000-0000-00009F2B0000}"/>
    <cellStyle name="Normal 6 2 3 4 3 3 3 3" xfId="26268" xr:uid="{00000000-0005-0000-0000-00009C660000}"/>
    <cellStyle name="Normal 6 2 3 4 3 3 5" xfId="21255" xr:uid="{00000000-0005-0000-0000-000007530000}"/>
    <cellStyle name="Normal 6 2 3 4 3 4" xfId="12845" xr:uid="{00000000-0005-0000-0000-00002D320000}"/>
    <cellStyle name="Normal 6 2 3 4 3 4 3" xfId="27943" xr:uid="{00000000-0005-0000-0000-0000276D0000}"/>
    <cellStyle name="Normal 6 2 3 4 3 5" xfId="7824" xr:uid="{00000000-0005-0000-0000-0000901E0000}"/>
    <cellStyle name="Normal 6 2 3 4 3 5 3" xfId="22926" xr:uid="{00000000-0005-0000-0000-00008E590000}"/>
    <cellStyle name="Normal 6 2 3 4 3 7" xfId="17913" xr:uid="{00000000-0005-0000-0000-0000F9450000}"/>
    <cellStyle name="Normal 6 2 3 4 4" xfId="3606" xr:uid="{00000000-0005-0000-0000-0000160E0000}"/>
    <cellStyle name="Normal 6 2 3 4 4 2" xfId="13680" xr:uid="{00000000-0005-0000-0000-000070350000}"/>
    <cellStyle name="Normal 6 2 3 4 4 2 3" xfId="28778" xr:uid="{00000000-0005-0000-0000-00006A700000}"/>
    <cellStyle name="Normal 6 2 3 4 4 3" xfId="8660" xr:uid="{00000000-0005-0000-0000-0000D4210000}"/>
    <cellStyle name="Normal 6 2 3 4 4 3 3" xfId="23761" xr:uid="{00000000-0005-0000-0000-0000D15C0000}"/>
    <cellStyle name="Normal 6 2 3 4 4 5" xfId="18748" xr:uid="{00000000-0005-0000-0000-00003C490000}"/>
    <cellStyle name="Normal 6 2 3 4 5" xfId="5299" xr:uid="{00000000-0005-0000-0000-0000B3140000}"/>
    <cellStyle name="Normal 6 2 3 4 5 2" xfId="15351" xr:uid="{00000000-0005-0000-0000-0000F73B0000}"/>
    <cellStyle name="Normal 6 2 3 4 5 2 3" xfId="30449" xr:uid="{00000000-0005-0000-0000-0000F1760000}"/>
    <cellStyle name="Normal 6 2 3 4 5 3" xfId="10331" xr:uid="{00000000-0005-0000-0000-00005B280000}"/>
    <cellStyle name="Normal 6 2 3 4 5 3 3" xfId="25432" xr:uid="{00000000-0005-0000-0000-000058630000}"/>
    <cellStyle name="Normal 6 2 3 4 5 5" xfId="20419" xr:uid="{00000000-0005-0000-0000-0000C34F0000}"/>
    <cellStyle name="Normal 6 2 3 4 6" xfId="12009" xr:uid="{00000000-0005-0000-0000-0000E92E0000}"/>
    <cellStyle name="Normal 6 2 3 4 6 3" xfId="27107" xr:uid="{00000000-0005-0000-0000-0000E3690000}"/>
    <cellStyle name="Normal 6 2 3 4 7" xfId="6988" xr:uid="{00000000-0005-0000-0000-00004C1B0000}"/>
    <cellStyle name="Normal 6 2 3 4 7 3" xfId="22090" xr:uid="{00000000-0005-0000-0000-00004A560000}"/>
    <cellStyle name="Normal 6 2 3 4 9" xfId="17077" xr:uid="{00000000-0005-0000-0000-0000B5420000}"/>
    <cellStyle name="Normal 6 2 3 5" xfId="2122" xr:uid="{00000000-0005-0000-0000-00004A080000}"/>
    <cellStyle name="Normal 6 2 3 5 2" xfId="2963" xr:uid="{00000000-0005-0000-0000-0000930B0000}"/>
    <cellStyle name="Normal 6 2 3 5 2 2" xfId="4653" xr:uid="{00000000-0005-0000-0000-00002D120000}"/>
    <cellStyle name="Normal 6 2 3 5 2 2 2" xfId="14726" xr:uid="{00000000-0005-0000-0000-000086390000}"/>
    <cellStyle name="Normal 6 2 3 5 2 2 2 3" xfId="29824" xr:uid="{00000000-0005-0000-0000-000080740000}"/>
    <cellStyle name="Normal 6 2 3 5 2 2 3" xfId="9706" xr:uid="{00000000-0005-0000-0000-0000EA250000}"/>
    <cellStyle name="Normal 6 2 3 5 2 2 3 3" xfId="24807" xr:uid="{00000000-0005-0000-0000-0000E7600000}"/>
    <cellStyle name="Normal 6 2 3 5 2 2 5" xfId="19794" xr:uid="{00000000-0005-0000-0000-0000524D0000}"/>
    <cellStyle name="Normal 6 2 3 5 2 3" xfId="6345" xr:uid="{00000000-0005-0000-0000-0000C9180000}"/>
    <cellStyle name="Normal 6 2 3 5 2 3 2" xfId="16397" xr:uid="{00000000-0005-0000-0000-00000D400000}"/>
    <cellStyle name="Normal 6 2 3 5 2 3 3" xfId="11377" xr:uid="{00000000-0005-0000-0000-0000712C0000}"/>
    <cellStyle name="Normal 6 2 3 5 2 3 3 3" xfId="26478" xr:uid="{00000000-0005-0000-0000-00006E670000}"/>
    <cellStyle name="Normal 6 2 3 5 2 3 5" xfId="21465" xr:uid="{00000000-0005-0000-0000-0000D9530000}"/>
    <cellStyle name="Normal 6 2 3 5 2 4" xfId="13055" xr:uid="{00000000-0005-0000-0000-0000FF320000}"/>
    <cellStyle name="Normal 6 2 3 5 2 4 3" xfId="28153" xr:uid="{00000000-0005-0000-0000-0000F96D0000}"/>
    <cellStyle name="Normal 6 2 3 5 2 5" xfId="8034" xr:uid="{00000000-0005-0000-0000-0000621F0000}"/>
    <cellStyle name="Normal 6 2 3 5 2 5 3" xfId="23136" xr:uid="{00000000-0005-0000-0000-0000605A0000}"/>
    <cellStyle name="Normal 6 2 3 5 2 7" xfId="18123" xr:uid="{00000000-0005-0000-0000-0000CB460000}"/>
    <cellStyle name="Normal 6 2 3 5 3" xfId="3816" xr:uid="{00000000-0005-0000-0000-0000E80E0000}"/>
    <cellStyle name="Normal 6 2 3 5 3 2" xfId="13890" xr:uid="{00000000-0005-0000-0000-000042360000}"/>
    <cellStyle name="Normal 6 2 3 5 3 2 3" xfId="28988" xr:uid="{00000000-0005-0000-0000-00003C710000}"/>
    <cellStyle name="Normal 6 2 3 5 3 3" xfId="8870" xr:uid="{00000000-0005-0000-0000-0000A6220000}"/>
    <cellStyle name="Normal 6 2 3 5 3 3 3" xfId="23971" xr:uid="{00000000-0005-0000-0000-0000A35D0000}"/>
    <cellStyle name="Normal 6 2 3 5 3 5" xfId="18958" xr:uid="{00000000-0005-0000-0000-00000E4A0000}"/>
    <cellStyle name="Normal 6 2 3 5 4" xfId="5509" xr:uid="{00000000-0005-0000-0000-000085150000}"/>
    <cellStyle name="Normal 6 2 3 5 4 2" xfId="15561" xr:uid="{00000000-0005-0000-0000-0000C93C0000}"/>
    <cellStyle name="Normal 6 2 3 5 4 2 3" xfId="30659" xr:uid="{00000000-0005-0000-0000-0000C3770000}"/>
    <cellStyle name="Normal 6 2 3 5 4 3" xfId="10541" xr:uid="{00000000-0005-0000-0000-00002D290000}"/>
    <cellStyle name="Normal 6 2 3 5 4 3 3" xfId="25642" xr:uid="{00000000-0005-0000-0000-00002A640000}"/>
    <cellStyle name="Normal 6 2 3 5 4 5" xfId="20629" xr:uid="{00000000-0005-0000-0000-000095500000}"/>
    <cellStyle name="Normal 6 2 3 5 5" xfId="12219" xr:uid="{00000000-0005-0000-0000-0000BB2F0000}"/>
    <cellStyle name="Normal 6 2 3 5 5 3" xfId="27317" xr:uid="{00000000-0005-0000-0000-0000B56A0000}"/>
    <cellStyle name="Normal 6 2 3 5 6" xfId="7198" xr:uid="{00000000-0005-0000-0000-00001E1C0000}"/>
    <cellStyle name="Normal 6 2 3 5 6 3" xfId="22300" xr:uid="{00000000-0005-0000-0000-00001C570000}"/>
    <cellStyle name="Normal 6 2 3 5 8" xfId="17287" xr:uid="{00000000-0005-0000-0000-000087430000}"/>
    <cellStyle name="Normal 6 2 3 6" xfId="2543" xr:uid="{00000000-0005-0000-0000-0000EF090000}"/>
    <cellStyle name="Normal 6 2 3 6 2" xfId="4235" xr:uid="{00000000-0005-0000-0000-00008B100000}"/>
    <cellStyle name="Normal 6 2 3 6 2 2" xfId="14308" xr:uid="{00000000-0005-0000-0000-0000E4370000}"/>
    <cellStyle name="Normal 6 2 3 6 2 2 3" xfId="29406" xr:uid="{00000000-0005-0000-0000-0000DE720000}"/>
    <cellStyle name="Normal 6 2 3 6 2 3" xfId="9288" xr:uid="{00000000-0005-0000-0000-000048240000}"/>
    <cellStyle name="Normal 6 2 3 6 2 3 3" xfId="24389" xr:uid="{00000000-0005-0000-0000-0000455F0000}"/>
    <cellStyle name="Normal 6 2 3 6 2 5" xfId="19376" xr:uid="{00000000-0005-0000-0000-0000B04B0000}"/>
    <cellStyle name="Normal 6 2 3 6 3" xfId="5927" xr:uid="{00000000-0005-0000-0000-000027170000}"/>
    <cellStyle name="Normal 6 2 3 6 3 2" xfId="15979" xr:uid="{00000000-0005-0000-0000-00006B3E0000}"/>
    <cellStyle name="Normal 6 2 3 6 3 3" xfId="10959" xr:uid="{00000000-0005-0000-0000-0000CF2A0000}"/>
    <cellStyle name="Normal 6 2 3 6 3 3 3" xfId="26060" xr:uid="{00000000-0005-0000-0000-0000CC650000}"/>
    <cellStyle name="Normal 6 2 3 6 3 5" xfId="21047" xr:uid="{00000000-0005-0000-0000-000037520000}"/>
    <cellStyle name="Normal 6 2 3 6 4" xfId="12637" xr:uid="{00000000-0005-0000-0000-00005D310000}"/>
    <cellStyle name="Normal 6 2 3 6 4 3" xfId="27735" xr:uid="{00000000-0005-0000-0000-0000576C0000}"/>
    <cellStyle name="Normal 6 2 3 6 5" xfId="7616" xr:uid="{00000000-0005-0000-0000-0000C01D0000}"/>
    <cellStyle name="Normal 6 2 3 6 5 3" xfId="22718" xr:uid="{00000000-0005-0000-0000-0000BE580000}"/>
    <cellStyle name="Normal 6 2 3 6 7" xfId="17705" xr:uid="{00000000-0005-0000-0000-000029450000}"/>
    <cellStyle name="Normal 6 2 3 7" xfId="3394" xr:uid="{00000000-0005-0000-0000-0000420D0000}"/>
    <cellStyle name="Normal 6 2 3 7 2" xfId="13472" xr:uid="{00000000-0005-0000-0000-0000A0340000}"/>
    <cellStyle name="Normal 6 2 3 7 2 3" xfId="28570" xr:uid="{00000000-0005-0000-0000-00009A6F0000}"/>
    <cellStyle name="Normal 6 2 3 7 3" xfId="8452" xr:uid="{00000000-0005-0000-0000-000004210000}"/>
    <cellStyle name="Normal 6 2 3 7 3 3" xfId="23553" xr:uid="{00000000-0005-0000-0000-0000015C0000}"/>
    <cellStyle name="Normal 6 2 3 7 5" xfId="18540" xr:uid="{00000000-0005-0000-0000-00006C480000}"/>
    <cellStyle name="Normal 6 2 3 8" xfId="5088" xr:uid="{00000000-0005-0000-0000-0000E0130000}"/>
    <cellStyle name="Normal 6 2 3 8 2" xfId="15143" xr:uid="{00000000-0005-0000-0000-0000273B0000}"/>
    <cellStyle name="Normal 6 2 3 8 2 3" xfId="30241" xr:uid="{00000000-0005-0000-0000-000021760000}"/>
    <cellStyle name="Normal 6 2 3 8 3" xfId="10123" xr:uid="{00000000-0005-0000-0000-00008B270000}"/>
    <cellStyle name="Normal 6 2 3 8 3 3" xfId="25224" xr:uid="{00000000-0005-0000-0000-000088620000}"/>
    <cellStyle name="Normal 6 2 3 8 5" xfId="20211" xr:uid="{00000000-0005-0000-0000-0000F34E0000}"/>
    <cellStyle name="Normal 6 2 3 9" xfId="11799" xr:uid="{00000000-0005-0000-0000-0000172E0000}"/>
    <cellStyle name="Normal 6 2 3 9 3" xfId="26899" xr:uid="{00000000-0005-0000-0000-000013690000}"/>
    <cellStyle name="Normal 6 2 4" xfId="723" xr:uid="{00000000-0005-0000-0000-0000D3020000}"/>
    <cellStyle name="Normal 6 2 4 2" xfId="1464" xr:uid="{00000000-0005-0000-0000-0000B8050000}"/>
    <cellStyle name="Normal 6 2 5" xfId="744" xr:uid="{00000000-0005-0000-0000-0000E8020000}"/>
    <cellStyle name="Normal 6 2 5 2" xfId="1465" xr:uid="{00000000-0005-0000-0000-0000B9050000}"/>
    <cellStyle name="Normal 6 2 6" xfId="1461" xr:uid="{00000000-0005-0000-0000-0000B5050000}"/>
    <cellStyle name="Normal 6 2 7" xfId="1711" xr:uid="{00000000-0005-0000-0000-0000AF060000}"/>
    <cellStyle name="Normal 6 2 7 11" xfId="16890" xr:uid="{00000000-0005-0000-0000-0000FA410000}"/>
    <cellStyle name="Normal 6 2 7 2" xfId="1819" xr:uid="{00000000-0005-0000-0000-00001B070000}"/>
    <cellStyle name="Normal 6 2 7 2 10" xfId="16994" xr:uid="{00000000-0005-0000-0000-000062420000}"/>
    <cellStyle name="Normal 6 2 7 2 2" xfId="2036" xr:uid="{00000000-0005-0000-0000-0000F4070000}"/>
    <cellStyle name="Normal 6 2 7 2 2 2" xfId="2457" xr:uid="{00000000-0005-0000-0000-000099090000}"/>
    <cellStyle name="Normal 6 2 7 2 2 2 2" xfId="3296" xr:uid="{00000000-0005-0000-0000-0000E00C0000}"/>
    <cellStyle name="Normal 6 2 7 2 2 2 2 2" xfId="4986" xr:uid="{00000000-0005-0000-0000-00007A130000}"/>
    <cellStyle name="Normal 6 2 7 2 2 2 2 2 2" xfId="15059" xr:uid="{00000000-0005-0000-0000-0000D33A0000}"/>
    <cellStyle name="Normal 6 2 7 2 2 2 2 2 2 3" xfId="30157" xr:uid="{00000000-0005-0000-0000-0000CD750000}"/>
    <cellStyle name="Normal 6 2 7 2 2 2 2 2 3" xfId="10039" xr:uid="{00000000-0005-0000-0000-000037270000}"/>
    <cellStyle name="Normal 6 2 7 2 2 2 2 2 3 3" xfId="25140" xr:uid="{00000000-0005-0000-0000-000034620000}"/>
    <cellStyle name="Normal 6 2 7 2 2 2 2 2 5" xfId="20127" xr:uid="{00000000-0005-0000-0000-00009F4E0000}"/>
    <cellStyle name="Normal 6 2 7 2 2 2 2 3" xfId="6678" xr:uid="{00000000-0005-0000-0000-0000161A0000}"/>
    <cellStyle name="Normal 6 2 7 2 2 2 2 3 2" xfId="16730" xr:uid="{00000000-0005-0000-0000-00005A410000}"/>
    <cellStyle name="Normal 6 2 7 2 2 2 2 3 3" xfId="11710" xr:uid="{00000000-0005-0000-0000-0000BE2D0000}"/>
    <cellStyle name="Normal 6 2 7 2 2 2 2 3 3 3" xfId="26811" xr:uid="{00000000-0005-0000-0000-0000BB680000}"/>
    <cellStyle name="Normal 6 2 7 2 2 2 2 3 5" xfId="21798" xr:uid="{00000000-0005-0000-0000-000026550000}"/>
    <cellStyle name="Normal 6 2 7 2 2 2 2 4" xfId="13388" xr:uid="{00000000-0005-0000-0000-00004C340000}"/>
    <cellStyle name="Normal 6 2 7 2 2 2 2 4 3" xfId="28486" xr:uid="{00000000-0005-0000-0000-0000466F0000}"/>
    <cellStyle name="Normal 6 2 7 2 2 2 2 5" xfId="8367" xr:uid="{00000000-0005-0000-0000-0000AF200000}"/>
    <cellStyle name="Normal 6 2 7 2 2 2 2 5 3" xfId="23469" xr:uid="{00000000-0005-0000-0000-0000AD5B0000}"/>
    <cellStyle name="Normal 6 2 7 2 2 2 2 7" xfId="18456" xr:uid="{00000000-0005-0000-0000-000018480000}"/>
    <cellStyle name="Normal 6 2 7 2 2 2 3" xfId="4149" xr:uid="{00000000-0005-0000-0000-000035100000}"/>
    <cellStyle name="Normal 6 2 7 2 2 2 3 2" xfId="14223" xr:uid="{00000000-0005-0000-0000-00008F370000}"/>
    <cellStyle name="Normal 6 2 7 2 2 2 3 2 3" xfId="29321" xr:uid="{00000000-0005-0000-0000-000089720000}"/>
    <cellStyle name="Normal 6 2 7 2 2 2 3 3" xfId="9203" xr:uid="{00000000-0005-0000-0000-0000F3230000}"/>
    <cellStyle name="Normal 6 2 7 2 2 2 3 3 3" xfId="24304" xr:uid="{00000000-0005-0000-0000-0000F05E0000}"/>
    <cellStyle name="Normal 6 2 7 2 2 2 3 5" xfId="19291" xr:uid="{00000000-0005-0000-0000-00005B4B0000}"/>
    <cellStyle name="Normal 6 2 7 2 2 2 4" xfId="5842" xr:uid="{00000000-0005-0000-0000-0000D2160000}"/>
    <cellStyle name="Normal 6 2 7 2 2 2 4 2" xfId="15894" xr:uid="{00000000-0005-0000-0000-0000163E0000}"/>
    <cellStyle name="Normal 6 2 7 2 2 2 4 3" xfId="10874" xr:uid="{00000000-0005-0000-0000-00007A2A0000}"/>
    <cellStyle name="Normal 6 2 7 2 2 2 4 3 3" xfId="25975" xr:uid="{00000000-0005-0000-0000-000077650000}"/>
    <cellStyle name="Normal 6 2 7 2 2 2 4 5" xfId="20962" xr:uid="{00000000-0005-0000-0000-0000E2510000}"/>
    <cellStyle name="Normal 6 2 7 2 2 2 5" xfId="12552" xr:uid="{00000000-0005-0000-0000-000008310000}"/>
    <cellStyle name="Normal 6 2 7 2 2 2 5 3" xfId="27650" xr:uid="{00000000-0005-0000-0000-0000026C0000}"/>
    <cellStyle name="Normal 6 2 7 2 2 2 6" xfId="7531" xr:uid="{00000000-0005-0000-0000-00006B1D0000}"/>
    <cellStyle name="Normal 6 2 7 2 2 2 6 3" xfId="22633" xr:uid="{00000000-0005-0000-0000-000069580000}"/>
    <cellStyle name="Normal 6 2 7 2 2 2 8" xfId="17620" xr:uid="{00000000-0005-0000-0000-0000D4440000}"/>
    <cellStyle name="Normal 6 2 7 2 2 3" xfId="2878" xr:uid="{00000000-0005-0000-0000-00003E0B0000}"/>
    <cellStyle name="Normal 6 2 7 2 2 3 2" xfId="4568" xr:uid="{00000000-0005-0000-0000-0000D8110000}"/>
    <cellStyle name="Normal 6 2 7 2 2 3 2 2" xfId="14641" xr:uid="{00000000-0005-0000-0000-000031390000}"/>
    <cellStyle name="Normal 6 2 7 2 2 3 2 2 3" xfId="29739" xr:uid="{00000000-0005-0000-0000-00002B740000}"/>
    <cellStyle name="Normal 6 2 7 2 2 3 2 3" xfId="9621" xr:uid="{00000000-0005-0000-0000-000095250000}"/>
    <cellStyle name="Normal 6 2 7 2 2 3 2 3 3" xfId="24722" xr:uid="{00000000-0005-0000-0000-000092600000}"/>
    <cellStyle name="Normal 6 2 7 2 2 3 2 5" xfId="19709" xr:uid="{00000000-0005-0000-0000-0000FD4C0000}"/>
    <cellStyle name="Normal 6 2 7 2 2 3 3" xfId="6260" xr:uid="{00000000-0005-0000-0000-000074180000}"/>
    <cellStyle name="Normal 6 2 7 2 2 3 3 2" xfId="16312" xr:uid="{00000000-0005-0000-0000-0000B83F0000}"/>
    <cellStyle name="Normal 6 2 7 2 2 3 3 3" xfId="11292" xr:uid="{00000000-0005-0000-0000-00001C2C0000}"/>
    <cellStyle name="Normal 6 2 7 2 2 3 3 3 3" xfId="26393" xr:uid="{00000000-0005-0000-0000-000019670000}"/>
    <cellStyle name="Normal 6 2 7 2 2 3 3 5" xfId="21380" xr:uid="{00000000-0005-0000-0000-000084530000}"/>
    <cellStyle name="Normal 6 2 7 2 2 3 4" xfId="12970" xr:uid="{00000000-0005-0000-0000-0000AA320000}"/>
    <cellStyle name="Normal 6 2 7 2 2 3 4 3" xfId="28068" xr:uid="{00000000-0005-0000-0000-0000A46D0000}"/>
    <cellStyle name="Normal 6 2 7 2 2 3 5" xfId="7949" xr:uid="{00000000-0005-0000-0000-00000D1F0000}"/>
    <cellStyle name="Normal 6 2 7 2 2 3 5 3" xfId="23051" xr:uid="{00000000-0005-0000-0000-00000B5A0000}"/>
    <cellStyle name="Normal 6 2 7 2 2 3 7" xfId="18038" xr:uid="{00000000-0005-0000-0000-000076460000}"/>
    <cellStyle name="Normal 6 2 7 2 2 4" xfId="3731" xr:uid="{00000000-0005-0000-0000-0000930E0000}"/>
    <cellStyle name="Normal 6 2 7 2 2 4 2" xfId="13805" xr:uid="{00000000-0005-0000-0000-0000ED350000}"/>
    <cellStyle name="Normal 6 2 7 2 2 4 2 3" xfId="28903" xr:uid="{00000000-0005-0000-0000-0000E7700000}"/>
    <cellStyle name="Normal 6 2 7 2 2 4 3" xfId="8785" xr:uid="{00000000-0005-0000-0000-000051220000}"/>
    <cellStyle name="Normal 6 2 7 2 2 4 3 3" xfId="23886" xr:uid="{00000000-0005-0000-0000-00004E5D0000}"/>
    <cellStyle name="Normal 6 2 7 2 2 4 5" xfId="18873" xr:uid="{00000000-0005-0000-0000-0000B9490000}"/>
    <cellStyle name="Normal 6 2 7 2 2 5" xfId="5424" xr:uid="{00000000-0005-0000-0000-000030150000}"/>
    <cellStyle name="Normal 6 2 7 2 2 5 2" xfId="15476" xr:uid="{00000000-0005-0000-0000-0000743C0000}"/>
    <cellStyle name="Normal 6 2 7 2 2 5 2 3" xfId="30574" xr:uid="{00000000-0005-0000-0000-00006E770000}"/>
    <cellStyle name="Normal 6 2 7 2 2 5 3" xfId="10456" xr:uid="{00000000-0005-0000-0000-0000D8280000}"/>
    <cellStyle name="Normal 6 2 7 2 2 5 3 3" xfId="25557" xr:uid="{00000000-0005-0000-0000-0000D5630000}"/>
    <cellStyle name="Normal 6 2 7 2 2 5 5" xfId="20544" xr:uid="{00000000-0005-0000-0000-000040500000}"/>
    <cellStyle name="Normal 6 2 7 2 2 6" xfId="12134" xr:uid="{00000000-0005-0000-0000-0000662F0000}"/>
    <cellStyle name="Normal 6 2 7 2 2 6 3" xfId="27232" xr:uid="{00000000-0005-0000-0000-0000606A0000}"/>
    <cellStyle name="Normal 6 2 7 2 2 7" xfId="7113" xr:uid="{00000000-0005-0000-0000-0000C91B0000}"/>
    <cellStyle name="Normal 6 2 7 2 2 7 3" xfId="22215" xr:uid="{00000000-0005-0000-0000-0000C7560000}"/>
    <cellStyle name="Normal 6 2 7 2 2 9" xfId="17202" xr:uid="{00000000-0005-0000-0000-000032430000}"/>
    <cellStyle name="Normal 6 2 7 2 3" xfId="2249" xr:uid="{00000000-0005-0000-0000-0000C9080000}"/>
    <cellStyle name="Normal 6 2 7 2 3 2" xfId="3088" xr:uid="{00000000-0005-0000-0000-0000100C0000}"/>
    <cellStyle name="Normal 6 2 7 2 3 2 2" xfId="4778" xr:uid="{00000000-0005-0000-0000-0000AA120000}"/>
    <cellStyle name="Normal 6 2 7 2 3 2 2 2" xfId="14851" xr:uid="{00000000-0005-0000-0000-0000033A0000}"/>
    <cellStyle name="Normal 6 2 7 2 3 2 2 2 3" xfId="29949" xr:uid="{00000000-0005-0000-0000-0000FD740000}"/>
    <cellStyle name="Normal 6 2 7 2 3 2 2 3" xfId="9831" xr:uid="{00000000-0005-0000-0000-000067260000}"/>
    <cellStyle name="Normal 6 2 7 2 3 2 2 3 3" xfId="24932" xr:uid="{00000000-0005-0000-0000-000064610000}"/>
    <cellStyle name="Normal 6 2 7 2 3 2 2 5" xfId="19919" xr:uid="{00000000-0005-0000-0000-0000CF4D0000}"/>
    <cellStyle name="Normal 6 2 7 2 3 2 3" xfId="6470" xr:uid="{00000000-0005-0000-0000-000046190000}"/>
    <cellStyle name="Normal 6 2 7 2 3 2 3 2" xfId="16522" xr:uid="{00000000-0005-0000-0000-00008A400000}"/>
    <cellStyle name="Normal 6 2 7 2 3 2 3 3" xfId="11502" xr:uid="{00000000-0005-0000-0000-0000EE2C0000}"/>
    <cellStyle name="Normal 6 2 7 2 3 2 3 3 3" xfId="26603" xr:uid="{00000000-0005-0000-0000-0000EB670000}"/>
    <cellStyle name="Normal 6 2 7 2 3 2 3 5" xfId="21590" xr:uid="{00000000-0005-0000-0000-000056540000}"/>
    <cellStyle name="Normal 6 2 7 2 3 2 4" xfId="13180" xr:uid="{00000000-0005-0000-0000-00007C330000}"/>
    <cellStyle name="Normal 6 2 7 2 3 2 4 3" xfId="28278" xr:uid="{00000000-0005-0000-0000-0000766E0000}"/>
    <cellStyle name="Normal 6 2 7 2 3 2 5" xfId="8159" xr:uid="{00000000-0005-0000-0000-0000DF1F0000}"/>
    <cellStyle name="Normal 6 2 7 2 3 2 5 3" xfId="23261" xr:uid="{00000000-0005-0000-0000-0000DD5A0000}"/>
    <cellStyle name="Normal 6 2 7 2 3 2 7" xfId="18248" xr:uid="{00000000-0005-0000-0000-000048470000}"/>
    <cellStyle name="Normal 6 2 7 2 3 3" xfId="3941" xr:uid="{00000000-0005-0000-0000-0000650F0000}"/>
    <cellStyle name="Normal 6 2 7 2 3 3 2" xfId="14015" xr:uid="{00000000-0005-0000-0000-0000BF360000}"/>
    <cellStyle name="Normal 6 2 7 2 3 3 2 3" xfId="29113" xr:uid="{00000000-0005-0000-0000-0000B9710000}"/>
    <cellStyle name="Normal 6 2 7 2 3 3 3" xfId="8995" xr:uid="{00000000-0005-0000-0000-000023230000}"/>
    <cellStyle name="Normal 6 2 7 2 3 3 3 3" xfId="24096" xr:uid="{00000000-0005-0000-0000-0000205E0000}"/>
    <cellStyle name="Normal 6 2 7 2 3 3 5" xfId="19083" xr:uid="{00000000-0005-0000-0000-00008B4A0000}"/>
    <cellStyle name="Normal 6 2 7 2 3 4" xfId="5634" xr:uid="{00000000-0005-0000-0000-000002160000}"/>
    <cellStyle name="Normal 6 2 7 2 3 4 2" xfId="15686" xr:uid="{00000000-0005-0000-0000-0000463D0000}"/>
    <cellStyle name="Normal 6 2 7 2 3 4 2 3" xfId="30784" xr:uid="{00000000-0005-0000-0000-000040780000}"/>
    <cellStyle name="Normal 6 2 7 2 3 4 3" xfId="10666" xr:uid="{00000000-0005-0000-0000-0000AA290000}"/>
    <cellStyle name="Normal 6 2 7 2 3 4 3 3" xfId="25767" xr:uid="{00000000-0005-0000-0000-0000A7640000}"/>
    <cellStyle name="Normal 6 2 7 2 3 4 5" xfId="20754" xr:uid="{00000000-0005-0000-0000-000012510000}"/>
    <cellStyle name="Normal 6 2 7 2 3 5" xfId="12344" xr:uid="{00000000-0005-0000-0000-000038300000}"/>
    <cellStyle name="Normal 6 2 7 2 3 5 3" xfId="27442" xr:uid="{00000000-0005-0000-0000-0000326B0000}"/>
    <cellStyle name="Normal 6 2 7 2 3 6" xfId="7323" xr:uid="{00000000-0005-0000-0000-00009B1C0000}"/>
    <cellStyle name="Normal 6 2 7 2 3 6 3" xfId="22425" xr:uid="{00000000-0005-0000-0000-000099570000}"/>
    <cellStyle name="Normal 6 2 7 2 3 8" xfId="17412" xr:uid="{00000000-0005-0000-0000-000004440000}"/>
    <cellStyle name="Normal 6 2 7 2 4" xfId="2670" xr:uid="{00000000-0005-0000-0000-00006E0A0000}"/>
    <cellStyle name="Normal 6 2 7 2 4 2" xfId="4360" xr:uid="{00000000-0005-0000-0000-000008110000}"/>
    <cellStyle name="Normal 6 2 7 2 4 2 2" xfId="14433" xr:uid="{00000000-0005-0000-0000-000061380000}"/>
    <cellStyle name="Normal 6 2 7 2 4 2 2 3" xfId="29531" xr:uid="{00000000-0005-0000-0000-00005B730000}"/>
    <cellStyle name="Normal 6 2 7 2 4 2 3" xfId="9413" xr:uid="{00000000-0005-0000-0000-0000C5240000}"/>
    <cellStyle name="Normal 6 2 7 2 4 2 3 3" xfId="24514" xr:uid="{00000000-0005-0000-0000-0000C25F0000}"/>
    <cellStyle name="Normal 6 2 7 2 4 2 5" xfId="19501" xr:uid="{00000000-0005-0000-0000-00002D4C0000}"/>
    <cellStyle name="Normal 6 2 7 2 4 3" xfId="6052" xr:uid="{00000000-0005-0000-0000-0000A4170000}"/>
    <cellStyle name="Normal 6 2 7 2 4 3 2" xfId="16104" xr:uid="{00000000-0005-0000-0000-0000E83E0000}"/>
    <cellStyle name="Normal 6 2 7 2 4 3 3" xfId="11084" xr:uid="{00000000-0005-0000-0000-00004C2B0000}"/>
    <cellStyle name="Normal 6 2 7 2 4 3 3 3" xfId="26185" xr:uid="{00000000-0005-0000-0000-000049660000}"/>
    <cellStyle name="Normal 6 2 7 2 4 3 5" xfId="21172" xr:uid="{00000000-0005-0000-0000-0000B4520000}"/>
    <cellStyle name="Normal 6 2 7 2 4 4" xfId="12762" xr:uid="{00000000-0005-0000-0000-0000DA310000}"/>
    <cellStyle name="Normal 6 2 7 2 4 4 3" xfId="27860" xr:uid="{00000000-0005-0000-0000-0000D46C0000}"/>
    <cellStyle name="Normal 6 2 7 2 4 5" xfId="7741" xr:uid="{00000000-0005-0000-0000-00003D1E0000}"/>
    <cellStyle name="Normal 6 2 7 2 4 5 3" xfId="22843" xr:uid="{00000000-0005-0000-0000-00003B590000}"/>
    <cellStyle name="Normal 6 2 7 2 4 7" xfId="17830" xr:uid="{00000000-0005-0000-0000-0000A6450000}"/>
    <cellStyle name="Normal 6 2 7 2 5" xfId="3523" xr:uid="{00000000-0005-0000-0000-0000C30D0000}"/>
    <cellStyle name="Normal 6 2 7 2 5 2" xfId="13597" xr:uid="{00000000-0005-0000-0000-00001D350000}"/>
    <cellStyle name="Normal 6 2 7 2 5 2 3" xfId="28695" xr:uid="{00000000-0005-0000-0000-000017700000}"/>
    <cellStyle name="Normal 6 2 7 2 5 3" xfId="8577" xr:uid="{00000000-0005-0000-0000-000081210000}"/>
    <cellStyle name="Normal 6 2 7 2 5 3 3" xfId="23678" xr:uid="{00000000-0005-0000-0000-00007E5C0000}"/>
    <cellStyle name="Normal 6 2 7 2 5 5" xfId="18665" xr:uid="{00000000-0005-0000-0000-0000E9480000}"/>
    <cellStyle name="Normal 6 2 7 2 6" xfId="5216" xr:uid="{00000000-0005-0000-0000-000060140000}"/>
    <cellStyle name="Normal 6 2 7 2 6 2" xfId="15268" xr:uid="{00000000-0005-0000-0000-0000A43B0000}"/>
    <cellStyle name="Normal 6 2 7 2 6 2 3" xfId="30366" xr:uid="{00000000-0005-0000-0000-00009E760000}"/>
    <cellStyle name="Normal 6 2 7 2 6 3" xfId="10248" xr:uid="{00000000-0005-0000-0000-000008280000}"/>
    <cellStyle name="Normal 6 2 7 2 6 3 3" xfId="25349" xr:uid="{00000000-0005-0000-0000-000005630000}"/>
    <cellStyle name="Normal 6 2 7 2 6 5" xfId="20336" xr:uid="{00000000-0005-0000-0000-0000704F0000}"/>
    <cellStyle name="Normal 6 2 7 2 7" xfId="11926" xr:uid="{00000000-0005-0000-0000-0000962E0000}"/>
    <cellStyle name="Normal 6 2 7 2 7 3" xfId="27024" xr:uid="{00000000-0005-0000-0000-000090690000}"/>
    <cellStyle name="Normal 6 2 7 2 8" xfId="6905" xr:uid="{00000000-0005-0000-0000-0000F91A0000}"/>
    <cellStyle name="Normal 6 2 7 2 8 3" xfId="22007" xr:uid="{00000000-0005-0000-0000-0000F7550000}"/>
    <cellStyle name="Normal 6 2 7 3" xfId="1932" xr:uid="{00000000-0005-0000-0000-00008C070000}"/>
    <cellStyle name="Normal 6 2 7 3 2" xfId="2353" xr:uid="{00000000-0005-0000-0000-000031090000}"/>
    <cellStyle name="Normal 6 2 7 3 2 2" xfId="3192" xr:uid="{00000000-0005-0000-0000-0000780C0000}"/>
    <cellStyle name="Normal 6 2 7 3 2 2 2" xfId="4882" xr:uid="{00000000-0005-0000-0000-000012130000}"/>
    <cellStyle name="Normal 6 2 7 3 2 2 2 2" xfId="14955" xr:uid="{00000000-0005-0000-0000-00006B3A0000}"/>
    <cellStyle name="Normal 6 2 7 3 2 2 2 2 3" xfId="30053" xr:uid="{00000000-0005-0000-0000-000065750000}"/>
    <cellStyle name="Normal 6 2 7 3 2 2 2 3" xfId="9935" xr:uid="{00000000-0005-0000-0000-0000CF260000}"/>
    <cellStyle name="Normal 6 2 7 3 2 2 2 3 3" xfId="25036" xr:uid="{00000000-0005-0000-0000-0000CC610000}"/>
    <cellStyle name="Normal 6 2 7 3 2 2 2 5" xfId="20023" xr:uid="{00000000-0005-0000-0000-0000374E0000}"/>
    <cellStyle name="Normal 6 2 7 3 2 2 3" xfId="6574" xr:uid="{00000000-0005-0000-0000-0000AE190000}"/>
    <cellStyle name="Normal 6 2 7 3 2 2 3 2" xfId="16626" xr:uid="{00000000-0005-0000-0000-0000F2400000}"/>
    <cellStyle name="Normal 6 2 7 3 2 2 3 3" xfId="11606" xr:uid="{00000000-0005-0000-0000-0000562D0000}"/>
    <cellStyle name="Normal 6 2 7 3 2 2 3 3 3" xfId="26707" xr:uid="{00000000-0005-0000-0000-000053680000}"/>
    <cellStyle name="Normal 6 2 7 3 2 2 3 5" xfId="21694" xr:uid="{00000000-0005-0000-0000-0000BE540000}"/>
    <cellStyle name="Normal 6 2 7 3 2 2 4" xfId="13284" xr:uid="{00000000-0005-0000-0000-0000E4330000}"/>
    <cellStyle name="Normal 6 2 7 3 2 2 4 3" xfId="28382" xr:uid="{00000000-0005-0000-0000-0000DE6E0000}"/>
    <cellStyle name="Normal 6 2 7 3 2 2 5" xfId="8263" xr:uid="{00000000-0005-0000-0000-000047200000}"/>
    <cellStyle name="Normal 6 2 7 3 2 2 5 3" xfId="23365" xr:uid="{00000000-0005-0000-0000-0000455B0000}"/>
    <cellStyle name="Normal 6 2 7 3 2 2 7" xfId="18352" xr:uid="{00000000-0005-0000-0000-0000B0470000}"/>
    <cellStyle name="Normal 6 2 7 3 2 3" xfId="4045" xr:uid="{00000000-0005-0000-0000-0000CD0F0000}"/>
    <cellStyle name="Normal 6 2 7 3 2 3 2" xfId="14119" xr:uid="{00000000-0005-0000-0000-000027370000}"/>
    <cellStyle name="Normal 6 2 7 3 2 3 2 3" xfId="29217" xr:uid="{00000000-0005-0000-0000-000021720000}"/>
    <cellStyle name="Normal 6 2 7 3 2 3 3" xfId="9099" xr:uid="{00000000-0005-0000-0000-00008B230000}"/>
    <cellStyle name="Normal 6 2 7 3 2 3 3 3" xfId="24200" xr:uid="{00000000-0005-0000-0000-0000885E0000}"/>
    <cellStyle name="Normal 6 2 7 3 2 3 5" xfId="19187" xr:uid="{00000000-0005-0000-0000-0000F34A0000}"/>
    <cellStyle name="Normal 6 2 7 3 2 4" xfId="5738" xr:uid="{00000000-0005-0000-0000-00006A160000}"/>
    <cellStyle name="Normal 6 2 7 3 2 4 2" xfId="15790" xr:uid="{00000000-0005-0000-0000-0000AE3D0000}"/>
    <cellStyle name="Normal 6 2 7 3 2 4 2 3" xfId="30888" xr:uid="{00000000-0005-0000-0000-0000A8780000}"/>
    <cellStyle name="Normal 6 2 7 3 2 4 3" xfId="10770" xr:uid="{00000000-0005-0000-0000-0000122A0000}"/>
    <cellStyle name="Normal 6 2 7 3 2 4 3 3" xfId="25871" xr:uid="{00000000-0005-0000-0000-00000F650000}"/>
    <cellStyle name="Normal 6 2 7 3 2 4 5" xfId="20858" xr:uid="{00000000-0005-0000-0000-00007A510000}"/>
    <cellStyle name="Normal 6 2 7 3 2 5" xfId="12448" xr:uid="{00000000-0005-0000-0000-0000A0300000}"/>
    <cellStyle name="Normal 6 2 7 3 2 5 3" xfId="27546" xr:uid="{00000000-0005-0000-0000-00009A6B0000}"/>
    <cellStyle name="Normal 6 2 7 3 2 6" xfId="7427" xr:uid="{00000000-0005-0000-0000-0000031D0000}"/>
    <cellStyle name="Normal 6 2 7 3 2 6 3" xfId="22529" xr:uid="{00000000-0005-0000-0000-000001580000}"/>
    <cellStyle name="Normal 6 2 7 3 2 8" xfId="17516" xr:uid="{00000000-0005-0000-0000-00006C440000}"/>
    <cellStyle name="Normal 6 2 7 3 3" xfId="2774" xr:uid="{00000000-0005-0000-0000-0000D60A0000}"/>
    <cellStyle name="Normal 6 2 7 3 3 2" xfId="4464" xr:uid="{00000000-0005-0000-0000-000070110000}"/>
    <cellStyle name="Normal 6 2 7 3 3 2 2" xfId="14537" xr:uid="{00000000-0005-0000-0000-0000C9380000}"/>
    <cellStyle name="Normal 6 2 7 3 3 2 2 3" xfId="29635" xr:uid="{00000000-0005-0000-0000-0000C3730000}"/>
    <cellStyle name="Normal 6 2 7 3 3 2 3" xfId="9517" xr:uid="{00000000-0005-0000-0000-00002D250000}"/>
    <cellStyle name="Normal 6 2 7 3 3 2 3 3" xfId="24618" xr:uid="{00000000-0005-0000-0000-00002A600000}"/>
    <cellStyle name="Normal 6 2 7 3 3 2 5" xfId="19605" xr:uid="{00000000-0005-0000-0000-0000954C0000}"/>
    <cellStyle name="Normal 6 2 7 3 3 3" xfId="6156" xr:uid="{00000000-0005-0000-0000-00000C180000}"/>
    <cellStyle name="Normal 6 2 7 3 3 3 2" xfId="16208" xr:uid="{00000000-0005-0000-0000-0000503F0000}"/>
    <cellStyle name="Normal 6 2 7 3 3 3 3" xfId="11188" xr:uid="{00000000-0005-0000-0000-0000B42B0000}"/>
    <cellStyle name="Normal 6 2 7 3 3 3 3 3" xfId="26289" xr:uid="{00000000-0005-0000-0000-0000B1660000}"/>
    <cellStyle name="Normal 6 2 7 3 3 3 5" xfId="21276" xr:uid="{00000000-0005-0000-0000-00001C530000}"/>
    <cellStyle name="Normal 6 2 7 3 3 4" xfId="12866" xr:uid="{00000000-0005-0000-0000-000042320000}"/>
    <cellStyle name="Normal 6 2 7 3 3 4 3" xfId="27964" xr:uid="{00000000-0005-0000-0000-00003C6D0000}"/>
    <cellStyle name="Normal 6 2 7 3 3 5" xfId="7845" xr:uid="{00000000-0005-0000-0000-0000A51E0000}"/>
    <cellStyle name="Normal 6 2 7 3 3 5 3" xfId="22947" xr:uid="{00000000-0005-0000-0000-0000A3590000}"/>
    <cellStyle name="Normal 6 2 7 3 3 7" xfId="17934" xr:uid="{00000000-0005-0000-0000-00000E460000}"/>
    <cellStyle name="Normal 6 2 7 3 4" xfId="3627" xr:uid="{00000000-0005-0000-0000-00002B0E0000}"/>
    <cellStyle name="Normal 6 2 7 3 4 2" xfId="13701" xr:uid="{00000000-0005-0000-0000-000085350000}"/>
    <cellStyle name="Normal 6 2 7 3 4 2 3" xfId="28799" xr:uid="{00000000-0005-0000-0000-00007F700000}"/>
    <cellStyle name="Normal 6 2 7 3 4 3" xfId="8681" xr:uid="{00000000-0005-0000-0000-0000E9210000}"/>
    <cellStyle name="Normal 6 2 7 3 4 3 3" xfId="23782" xr:uid="{00000000-0005-0000-0000-0000E65C0000}"/>
    <cellStyle name="Normal 6 2 7 3 4 5" xfId="18769" xr:uid="{00000000-0005-0000-0000-000051490000}"/>
    <cellStyle name="Normal 6 2 7 3 5" xfId="5320" xr:uid="{00000000-0005-0000-0000-0000C8140000}"/>
    <cellStyle name="Normal 6 2 7 3 5 2" xfId="15372" xr:uid="{00000000-0005-0000-0000-00000C3C0000}"/>
    <cellStyle name="Normal 6 2 7 3 5 2 3" xfId="30470" xr:uid="{00000000-0005-0000-0000-000006770000}"/>
    <cellStyle name="Normal 6 2 7 3 5 3" xfId="10352" xr:uid="{00000000-0005-0000-0000-000070280000}"/>
    <cellStyle name="Normal 6 2 7 3 5 3 3" xfId="25453" xr:uid="{00000000-0005-0000-0000-00006D630000}"/>
    <cellStyle name="Normal 6 2 7 3 5 5" xfId="20440" xr:uid="{00000000-0005-0000-0000-0000D84F0000}"/>
    <cellStyle name="Normal 6 2 7 3 6" xfId="12030" xr:uid="{00000000-0005-0000-0000-0000FE2E0000}"/>
    <cellStyle name="Normal 6 2 7 3 6 3" xfId="27128" xr:uid="{00000000-0005-0000-0000-0000F8690000}"/>
    <cellStyle name="Normal 6 2 7 3 7" xfId="7009" xr:uid="{00000000-0005-0000-0000-0000611B0000}"/>
    <cellStyle name="Normal 6 2 7 3 7 3" xfId="22111" xr:uid="{00000000-0005-0000-0000-00005F560000}"/>
    <cellStyle name="Normal 6 2 7 3 9" xfId="17098" xr:uid="{00000000-0005-0000-0000-0000CA420000}"/>
    <cellStyle name="Normal 6 2 7 4" xfId="2145" xr:uid="{00000000-0005-0000-0000-000061080000}"/>
    <cellStyle name="Normal 6 2 7 4 2" xfId="2984" xr:uid="{00000000-0005-0000-0000-0000A80B0000}"/>
    <cellStyle name="Normal 6 2 7 4 2 2" xfId="4674" xr:uid="{00000000-0005-0000-0000-000042120000}"/>
    <cellStyle name="Normal 6 2 7 4 2 2 2" xfId="14747" xr:uid="{00000000-0005-0000-0000-00009B390000}"/>
    <cellStyle name="Normal 6 2 7 4 2 2 2 3" xfId="29845" xr:uid="{00000000-0005-0000-0000-000095740000}"/>
    <cellStyle name="Normal 6 2 7 4 2 2 3" xfId="9727" xr:uid="{00000000-0005-0000-0000-0000FF250000}"/>
    <cellStyle name="Normal 6 2 7 4 2 2 3 3" xfId="24828" xr:uid="{00000000-0005-0000-0000-0000FC600000}"/>
    <cellStyle name="Normal 6 2 7 4 2 2 5" xfId="19815" xr:uid="{00000000-0005-0000-0000-0000674D0000}"/>
    <cellStyle name="Normal 6 2 7 4 2 3" xfId="6366" xr:uid="{00000000-0005-0000-0000-0000DE180000}"/>
    <cellStyle name="Normal 6 2 7 4 2 3 2" xfId="16418" xr:uid="{00000000-0005-0000-0000-000022400000}"/>
    <cellStyle name="Normal 6 2 7 4 2 3 3" xfId="11398" xr:uid="{00000000-0005-0000-0000-0000862C0000}"/>
    <cellStyle name="Normal 6 2 7 4 2 3 3 3" xfId="26499" xr:uid="{00000000-0005-0000-0000-000083670000}"/>
    <cellStyle name="Normal 6 2 7 4 2 3 5" xfId="21486" xr:uid="{00000000-0005-0000-0000-0000EE530000}"/>
    <cellStyle name="Normal 6 2 7 4 2 4" xfId="13076" xr:uid="{00000000-0005-0000-0000-000014330000}"/>
    <cellStyle name="Normal 6 2 7 4 2 4 3" xfId="28174" xr:uid="{00000000-0005-0000-0000-00000E6E0000}"/>
    <cellStyle name="Normal 6 2 7 4 2 5" xfId="8055" xr:uid="{00000000-0005-0000-0000-0000771F0000}"/>
    <cellStyle name="Normal 6 2 7 4 2 5 3" xfId="23157" xr:uid="{00000000-0005-0000-0000-0000755A0000}"/>
    <cellStyle name="Normal 6 2 7 4 2 7" xfId="18144" xr:uid="{00000000-0005-0000-0000-0000E0460000}"/>
    <cellStyle name="Normal 6 2 7 4 3" xfId="3837" xr:uid="{00000000-0005-0000-0000-0000FD0E0000}"/>
    <cellStyle name="Normal 6 2 7 4 3 2" xfId="13911" xr:uid="{00000000-0005-0000-0000-000057360000}"/>
    <cellStyle name="Normal 6 2 7 4 3 2 3" xfId="29009" xr:uid="{00000000-0005-0000-0000-000051710000}"/>
    <cellStyle name="Normal 6 2 7 4 3 3" xfId="8891" xr:uid="{00000000-0005-0000-0000-0000BB220000}"/>
    <cellStyle name="Normal 6 2 7 4 3 3 3" xfId="23992" xr:uid="{00000000-0005-0000-0000-0000B85D0000}"/>
    <cellStyle name="Normal 6 2 7 4 3 5" xfId="18979" xr:uid="{00000000-0005-0000-0000-0000234A0000}"/>
    <cellStyle name="Normal 6 2 7 4 4" xfId="5530" xr:uid="{00000000-0005-0000-0000-00009A150000}"/>
    <cellStyle name="Normal 6 2 7 4 4 2" xfId="15582" xr:uid="{00000000-0005-0000-0000-0000DE3C0000}"/>
    <cellStyle name="Normal 6 2 7 4 4 2 3" xfId="30680" xr:uid="{00000000-0005-0000-0000-0000D8770000}"/>
    <cellStyle name="Normal 6 2 7 4 4 3" xfId="10562" xr:uid="{00000000-0005-0000-0000-000042290000}"/>
    <cellStyle name="Normal 6 2 7 4 4 3 3" xfId="25663" xr:uid="{00000000-0005-0000-0000-00003F640000}"/>
    <cellStyle name="Normal 6 2 7 4 4 5" xfId="20650" xr:uid="{00000000-0005-0000-0000-0000AA500000}"/>
    <cellStyle name="Normal 6 2 7 4 5" xfId="12240" xr:uid="{00000000-0005-0000-0000-0000D02F0000}"/>
    <cellStyle name="Normal 6 2 7 4 5 3" xfId="27338" xr:uid="{00000000-0005-0000-0000-0000CA6A0000}"/>
    <cellStyle name="Normal 6 2 7 4 6" xfId="7219" xr:uid="{00000000-0005-0000-0000-0000331C0000}"/>
    <cellStyle name="Normal 6 2 7 4 6 3" xfId="22321" xr:uid="{00000000-0005-0000-0000-000031570000}"/>
    <cellStyle name="Normal 6 2 7 4 8" xfId="17308" xr:uid="{00000000-0005-0000-0000-00009C430000}"/>
    <cellStyle name="Normal 6 2 7 5" xfId="2566" xr:uid="{00000000-0005-0000-0000-0000060A0000}"/>
    <cellStyle name="Normal 6 2 7 5 2" xfId="4256" xr:uid="{00000000-0005-0000-0000-0000A0100000}"/>
    <cellStyle name="Normal 6 2 7 5 2 2" xfId="14329" xr:uid="{00000000-0005-0000-0000-0000F9370000}"/>
    <cellStyle name="Normal 6 2 7 5 2 2 3" xfId="29427" xr:uid="{00000000-0005-0000-0000-0000F3720000}"/>
    <cellStyle name="Normal 6 2 7 5 2 3" xfId="9309" xr:uid="{00000000-0005-0000-0000-00005D240000}"/>
    <cellStyle name="Normal 6 2 7 5 2 3 3" xfId="24410" xr:uid="{00000000-0005-0000-0000-00005A5F0000}"/>
    <cellStyle name="Normal 6 2 7 5 2 5" xfId="19397" xr:uid="{00000000-0005-0000-0000-0000C54B0000}"/>
    <cellStyle name="Normal 6 2 7 5 3" xfId="5948" xr:uid="{00000000-0005-0000-0000-00003C170000}"/>
    <cellStyle name="Normal 6 2 7 5 3 2" xfId="16000" xr:uid="{00000000-0005-0000-0000-0000803E0000}"/>
    <cellStyle name="Normal 6 2 7 5 3 3" xfId="10980" xr:uid="{00000000-0005-0000-0000-0000E42A0000}"/>
    <cellStyle name="Normal 6 2 7 5 3 3 3" xfId="26081" xr:uid="{00000000-0005-0000-0000-0000E1650000}"/>
    <cellStyle name="Normal 6 2 7 5 3 5" xfId="21068" xr:uid="{00000000-0005-0000-0000-00004C520000}"/>
    <cellStyle name="Normal 6 2 7 5 4" xfId="12658" xr:uid="{00000000-0005-0000-0000-000072310000}"/>
    <cellStyle name="Normal 6 2 7 5 4 3" xfId="27756" xr:uid="{00000000-0005-0000-0000-00006C6C0000}"/>
    <cellStyle name="Normal 6 2 7 5 5" xfId="7637" xr:uid="{00000000-0005-0000-0000-0000D51D0000}"/>
    <cellStyle name="Normal 6 2 7 5 5 3" xfId="22739" xr:uid="{00000000-0005-0000-0000-0000D3580000}"/>
    <cellStyle name="Normal 6 2 7 5 7" xfId="17726" xr:uid="{00000000-0005-0000-0000-00003E450000}"/>
    <cellStyle name="Normal 6 2 7 6" xfId="3419" xr:uid="{00000000-0005-0000-0000-00005B0D0000}"/>
    <cellStyle name="Normal 6 2 7 6 2" xfId="13493" xr:uid="{00000000-0005-0000-0000-0000B5340000}"/>
    <cellStyle name="Normal 6 2 7 6 2 3" xfId="28591" xr:uid="{00000000-0005-0000-0000-0000AF6F0000}"/>
    <cellStyle name="Normal 6 2 7 6 3" xfId="8473" xr:uid="{00000000-0005-0000-0000-000019210000}"/>
    <cellStyle name="Normal 6 2 7 6 3 3" xfId="23574" xr:uid="{00000000-0005-0000-0000-0000165C0000}"/>
    <cellStyle name="Normal 6 2 7 6 5" xfId="18561" xr:uid="{00000000-0005-0000-0000-000081480000}"/>
    <cellStyle name="Normal 6 2 7 7" xfId="5112" xr:uid="{00000000-0005-0000-0000-0000F8130000}"/>
    <cellStyle name="Normal 6 2 7 7 2" xfId="15164" xr:uid="{00000000-0005-0000-0000-00003C3B0000}"/>
    <cellStyle name="Normal 6 2 7 7 2 3" xfId="30262" xr:uid="{00000000-0005-0000-0000-000036760000}"/>
    <cellStyle name="Normal 6 2 7 7 3" xfId="10144" xr:uid="{00000000-0005-0000-0000-0000A0270000}"/>
    <cellStyle name="Normal 6 2 7 7 3 3" xfId="25245" xr:uid="{00000000-0005-0000-0000-00009D620000}"/>
    <cellStyle name="Normal 6 2 7 7 5" xfId="20232" xr:uid="{00000000-0005-0000-0000-0000084F0000}"/>
    <cellStyle name="Normal 6 2 7 8" xfId="11822" xr:uid="{00000000-0005-0000-0000-00002E2E0000}"/>
    <cellStyle name="Normal 6 2 7 8 3" xfId="26920" xr:uid="{00000000-0005-0000-0000-000028690000}"/>
    <cellStyle name="Normal 6 2 7 9" xfId="6801" xr:uid="{00000000-0005-0000-0000-0000911A0000}"/>
    <cellStyle name="Normal 6 2 7 9 3" xfId="21903" xr:uid="{00000000-0005-0000-0000-00008F550000}"/>
    <cellStyle name="Normal 6 2 8" xfId="1765" xr:uid="{00000000-0005-0000-0000-0000E5060000}"/>
    <cellStyle name="Normal 6 2 8 10" xfId="16942" xr:uid="{00000000-0005-0000-0000-00002E420000}"/>
    <cellStyle name="Normal 6 2 8 2" xfId="1984" xr:uid="{00000000-0005-0000-0000-0000C0070000}"/>
    <cellStyle name="Normal 6 2 8 2 2" xfId="2405" xr:uid="{00000000-0005-0000-0000-000065090000}"/>
    <cellStyle name="Normal 6 2 8 2 2 2" xfId="3244" xr:uid="{00000000-0005-0000-0000-0000AC0C0000}"/>
    <cellStyle name="Normal 6 2 8 2 2 2 2" xfId="4934" xr:uid="{00000000-0005-0000-0000-000046130000}"/>
    <cellStyle name="Normal 6 2 8 2 2 2 2 2" xfId="15007" xr:uid="{00000000-0005-0000-0000-00009F3A0000}"/>
    <cellStyle name="Normal 6 2 8 2 2 2 2 2 3" xfId="30105" xr:uid="{00000000-0005-0000-0000-000099750000}"/>
    <cellStyle name="Normal 6 2 8 2 2 2 2 3" xfId="9987" xr:uid="{00000000-0005-0000-0000-000003270000}"/>
    <cellStyle name="Normal 6 2 8 2 2 2 2 3 3" xfId="25088" xr:uid="{00000000-0005-0000-0000-000000620000}"/>
    <cellStyle name="Normal 6 2 8 2 2 2 2 5" xfId="20075" xr:uid="{00000000-0005-0000-0000-00006B4E0000}"/>
    <cellStyle name="Normal 6 2 8 2 2 2 3" xfId="6626" xr:uid="{00000000-0005-0000-0000-0000E2190000}"/>
    <cellStyle name="Normal 6 2 8 2 2 2 3 2" xfId="16678" xr:uid="{00000000-0005-0000-0000-000026410000}"/>
    <cellStyle name="Normal 6 2 8 2 2 2 3 3" xfId="11658" xr:uid="{00000000-0005-0000-0000-00008A2D0000}"/>
    <cellStyle name="Normal 6 2 8 2 2 2 3 3 3" xfId="26759" xr:uid="{00000000-0005-0000-0000-000087680000}"/>
    <cellStyle name="Normal 6 2 8 2 2 2 3 5" xfId="21746" xr:uid="{00000000-0005-0000-0000-0000F2540000}"/>
    <cellStyle name="Normal 6 2 8 2 2 2 4" xfId="13336" xr:uid="{00000000-0005-0000-0000-000018340000}"/>
    <cellStyle name="Normal 6 2 8 2 2 2 4 3" xfId="28434" xr:uid="{00000000-0005-0000-0000-0000126F0000}"/>
    <cellStyle name="Normal 6 2 8 2 2 2 5" xfId="8315" xr:uid="{00000000-0005-0000-0000-00007B200000}"/>
    <cellStyle name="Normal 6 2 8 2 2 2 5 3" xfId="23417" xr:uid="{00000000-0005-0000-0000-0000795B0000}"/>
    <cellStyle name="Normal 6 2 8 2 2 2 7" xfId="18404" xr:uid="{00000000-0005-0000-0000-0000E4470000}"/>
    <cellStyle name="Normal 6 2 8 2 2 3" xfId="4097" xr:uid="{00000000-0005-0000-0000-000001100000}"/>
    <cellStyle name="Normal 6 2 8 2 2 3 2" xfId="14171" xr:uid="{00000000-0005-0000-0000-00005B370000}"/>
    <cellStyle name="Normal 6 2 8 2 2 3 2 3" xfId="29269" xr:uid="{00000000-0005-0000-0000-000055720000}"/>
    <cellStyle name="Normal 6 2 8 2 2 3 3" xfId="9151" xr:uid="{00000000-0005-0000-0000-0000BF230000}"/>
    <cellStyle name="Normal 6 2 8 2 2 3 3 3" xfId="24252" xr:uid="{00000000-0005-0000-0000-0000BC5E0000}"/>
    <cellStyle name="Normal 6 2 8 2 2 3 5" xfId="19239" xr:uid="{00000000-0005-0000-0000-0000274B0000}"/>
    <cellStyle name="Normal 6 2 8 2 2 4" xfId="5790" xr:uid="{00000000-0005-0000-0000-00009E160000}"/>
    <cellStyle name="Normal 6 2 8 2 2 4 2" xfId="15842" xr:uid="{00000000-0005-0000-0000-0000E23D0000}"/>
    <cellStyle name="Normal 6 2 8 2 2 4 2 3" xfId="30940" xr:uid="{00000000-0005-0000-0000-0000DC780000}"/>
    <cellStyle name="Normal 6 2 8 2 2 4 3" xfId="10822" xr:uid="{00000000-0005-0000-0000-0000462A0000}"/>
    <cellStyle name="Normal 6 2 8 2 2 4 3 3" xfId="25923" xr:uid="{00000000-0005-0000-0000-000043650000}"/>
    <cellStyle name="Normal 6 2 8 2 2 4 5" xfId="20910" xr:uid="{00000000-0005-0000-0000-0000AE510000}"/>
    <cellStyle name="Normal 6 2 8 2 2 5" xfId="12500" xr:uid="{00000000-0005-0000-0000-0000D4300000}"/>
    <cellStyle name="Normal 6 2 8 2 2 5 3" xfId="27598" xr:uid="{00000000-0005-0000-0000-0000CE6B0000}"/>
    <cellStyle name="Normal 6 2 8 2 2 6" xfId="7479" xr:uid="{00000000-0005-0000-0000-0000371D0000}"/>
    <cellStyle name="Normal 6 2 8 2 2 6 3" xfId="22581" xr:uid="{00000000-0005-0000-0000-000035580000}"/>
    <cellStyle name="Normal 6 2 8 2 2 8" xfId="17568" xr:uid="{00000000-0005-0000-0000-0000A0440000}"/>
    <cellStyle name="Normal 6 2 8 2 3" xfId="2826" xr:uid="{00000000-0005-0000-0000-00000A0B0000}"/>
    <cellStyle name="Normal 6 2 8 2 3 2" xfId="4516" xr:uid="{00000000-0005-0000-0000-0000A4110000}"/>
    <cellStyle name="Normal 6 2 8 2 3 2 2" xfId="14589" xr:uid="{00000000-0005-0000-0000-0000FD380000}"/>
    <cellStyle name="Normal 6 2 8 2 3 2 2 3" xfId="29687" xr:uid="{00000000-0005-0000-0000-0000F7730000}"/>
    <cellStyle name="Normal 6 2 8 2 3 2 3" xfId="9569" xr:uid="{00000000-0005-0000-0000-000061250000}"/>
    <cellStyle name="Normal 6 2 8 2 3 2 3 3" xfId="24670" xr:uid="{00000000-0005-0000-0000-00005E600000}"/>
    <cellStyle name="Normal 6 2 8 2 3 2 5" xfId="19657" xr:uid="{00000000-0005-0000-0000-0000C94C0000}"/>
    <cellStyle name="Normal 6 2 8 2 3 3" xfId="6208" xr:uid="{00000000-0005-0000-0000-000040180000}"/>
    <cellStyle name="Normal 6 2 8 2 3 3 2" xfId="16260" xr:uid="{00000000-0005-0000-0000-0000843F0000}"/>
    <cellStyle name="Normal 6 2 8 2 3 3 3" xfId="11240" xr:uid="{00000000-0005-0000-0000-0000E82B0000}"/>
    <cellStyle name="Normal 6 2 8 2 3 3 3 3" xfId="26341" xr:uid="{00000000-0005-0000-0000-0000E5660000}"/>
    <cellStyle name="Normal 6 2 8 2 3 3 5" xfId="21328" xr:uid="{00000000-0005-0000-0000-000050530000}"/>
    <cellStyle name="Normal 6 2 8 2 3 4" xfId="12918" xr:uid="{00000000-0005-0000-0000-000076320000}"/>
    <cellStyle name="Normal 6 2 8 2 3 4 3" xfId="28016" xr:uid="{00000000-0005-0000-0000-0000706D0000}"/>
    <cellStyle name="Normal 6 2 8 2 3 5" xfId="7897" xr:uid="{00000000-0005-0000-0000-0000D91E0000}"/>
    <cellStyle name="Normal 6 2 8 2 3 5 3" xfId="22999" xr:uid="{00000000-0005-0000-0000-0000D7590000}"/>
    <cellStyle name="Normal 6 2 8 2 3 7" xfId="17986" xr:uid="{00000000-0005-0000-0000-000042460000}"/>
    <cellStyle name="Normal 6 2 8 2 4" xfId="3679" xr:uid="{00000000-0005-0000-0000-00005F0E0000}"/>
    <cellStyle name="Normal 6 2 8 2 4 2" xfId="13753" xr:uid="{00000000-0005-0000-0000-0000B9350000}"/>
    <cellStyle name="Normal 6 2 8 2 4 2 3" xfId="28851" xr:uid="{00000000-0005-0000-0000-0000B3700000}"/>
    <cellStyle name="Normal 6 2 8 2 4 3" xfId="8733" xr:uid="{00000000-0005-0000-0000-00001D220000}"/>
    <cellStyle name="Normal 6 2 8 2 4 3 3" xfId="23834" xr:uid="{00000000-0005-0000-0000-00001A5D0000}"/>
    <cellStyle name="Normal 6 2 8 2 4 5" xfId="18821" xr:uid="{00000000-0005-0000-0000-000085490000}"/>
    <cellStyle name="Normal 6 2 8 2 5" xfId="5372" xr:uid="{00000000-0005-0000-0000-0000FC140000}"/>
    <cellStyle name="Normal 6 2 8 2 5 2" xfId="15424" xr:uid="{00000000-0005-0000-0000-0000403C0000}"/>
    <cellStyle name="Normal 6 2 8 2 5 2 3" xfId="30522" xr:uid="{00000000-0005-0000-0000-00003A770000}"/>
    <cellStyle name="Normal 6 2 8 2 5 3" xfId="10404" xr:uid="{00000000-0005-0000-0000-0000A4280000}"/>
    <cellStyle name="Normal 6 2 8 2 5 3 3" xfId="25505" xr:uid="{00000000-0005-0000-0000-0000A1630000}"/>
    <cellStyle name="Normal 6 2 8 2 5 5" xfId="20492" xr:uid="{00000000-0005-0000-0000-00000C500000}"/>
    <cellStyle name="Normal 6 2 8 2 6" xfId="12082" xr:uid="{00000000-0005-0000-0000-0000322F0000}"/>
    <cellStyle name="Normal 6 2 8 2 6 3" xfId="27180" xr:uid="{00000000-0005-0000-0000-00002C6A0000}"/>
    <cellStyle name="Normal 6 2 8 2 7" xfId="7061" xr:uid="{00000000-0005-0000-0000-0000951B0000}"/>
    <cellStyle name="Normal 6 2 8 2 7 3" xfId="22163" xr:uid="{00000000-0005-0000-0000-000093560000}"/>
    <cellStyle name="Normal 6 2 8 2 9" xfId="17150" xr:uid="{00000000-0005-0000-0000-0000FE420000}"/>
    <cellStyle name="Normal 6 2 8 3" xfId="2197" xr:uid="{00000000-0005-0000-0000-000095080000}"/>
    <cellStyle name="Normal 6 2 8 3 2" xfId="3036" xr:uid="{00000000-0005-0000-0000-0000DC0B0000}"/>
    <cellStyle name="Normal 6 2 8 3 2 2" xfId="4726" xr:uid="{00000000-0005-0000-0000-000076120000}"/>
    <cellStyle name="Normal 6 2 8 3 2 2 2" xfId="14799" xr:uid="{00000000-0005-0000-0000-0000CF390000}"/>
    <cellStyle name="Normal 6 2 8 3 2 2 2 3" xfId="29897" xr:uid="{00000000-0005-0000-0000-0000C9740000}"/>
    <cellStyle name="Normal 6 2 8 3 2 2 3" xfId="9779" xr:uid="{00000000-0005-0000-0000-000033260000}"/>
    <cellStyle name="Normal 6 2 8 3 2 2 3 3" xfId="24880" xr:uid="{00000000-0005-0000-0000-000030610000}"/>
    <cellStyle name="Normal 6 2 8 3 2 2 5" xfId="19867" xr:uid="{00000000-0005-0000-0000-00009B4D0000}"/>
    <cellStyle name="Normal 6 2 8 3 2 3" xfId="6418" xr:uid="{00000000-0005-0000-0000-000012190000}"/>
    <cellStyle name="Normal 6 2 8 3 2 3 2" xfId="16470" xr:uid="{00000000-0005-0000-0000-000056400000}"/>
    <cellStyle name="Normal 6 2 8 3 2 3 3" xfId="11450" xr:uid="{00000000-0005-0000-0000-0000BA2C0000}"/>
    <cellStyle name="Normal 6 2 8 3 2 3 3 3" xfId="26551" xr:uid="{00000000-0005-0000-0000-0000B7670000}"/>
    <cellStyle name="Normal 6 2 8 3 2 3 5" xfId="21538" xr:uid="{00000000-0005-0000-0000-000022540000}"/>
    <cellStyle name="Normal 6 2 8 3 2 4" xfId="13128" xr:uid="{00000000-0005-0000-0000-000048330000}"/>
    <cellStyle name="Normal 6 2 8 3 2 4 3" xfId="28226" xr:uid="{00000000-0005-0000-0000-0000426E0000}"/>
    <cellStyle name="Normal 6 2 8 3 2 5" xfId="8107" xr:uid="{00000000-0005-0000-0000-0000AB1F0000}"/>
    <cellStyle name="Normal 6 2 8 3 2 5 3" xfId="23209" xr:uid="{00000000-0005-0000-0000-0000A95A0000}"/>
    <cellStyle name="Normal 6 2 8 3 2 7" xfId="18196" xr:uid="{00000000-0005-0000-0000-000014470000}"/>
    <cellStyle name="Normal 6 2 8 3 3" xfId="3889" xr:uid="{00000000-0005-0000-0000-0000310F0000}"/>
    <cellStyle name="Normal 6 2 8 3 3 2" xfId="13963" xr:uid="{00000000-0005-0000-0000-00008B360000}"/>
    <cellStyle name="Normal 6 2 8 3 3 2 3" xfId="29061" xr:uid="{00000000-0005-0000-0000-000085710000}"/>
    <cellStyle name="Normal 6 2 8 3 3 3" xfId="8943" xr:uid="{00000000-0005-0000-0000-0000EF220000}"/>
    <cellStyle name="Normal 6 2 8 3 3 3 3" xfId="24044" xr:uid="{00000000-0005-0000-0000-0000EC5D0000}"/>
    <cellStyle name="Normal 6 2 8 3 3 5" xfId="19031" xr:uid="{00000000-0005-0000-0000-0000574A0000}"/>
    <cellStyle name="Normal 6 2 8 3 4" xfId="5582" xr:uid="{00000000-0005-0000-0000-0000CE150000}"/>
    <cellStyle name="Normal 6 2 8 3 4 2" xfId="15634" xr:uid="{00000000-0005-0000-0000-0000123D0000}"/>
    <cellStyle name="Normal 6 2 8 3 4 2 3" xfId="30732" xr:uid="{00000000-0005-0000-0000-00000C780000}"/>
    <cellStyle name="Normal 6 2 8 3 4 3" xfId="10614" xr:uid="{00000000-0005-0000-0000-000076290000}"/>
    <cellStyle name="Normal 6 2 8 3 4 3 3" xfId="25715" xr:uid="{00000000-0005-0000-0000-000073640000}"/>
    <cellStyle name="Normal 6 2 8 3 4 5" xfId="20702" xr:uid="{00000000-0005-0000-0000-0000DE500000}"/>
    <cellStyle name="Normal 6 2 8 3 5" xfId="12292" xr:uid="{00000000-0005-0000-0000-000004300000}"/>
    <cellStyle name="Normal 6 2 8 3 5 3" xfId="27390" xr:uid="{00000000-0005-0000-0000-0000FE6A0000}"/>
    <cellStyle name="Normal 6 2 8 3 6" xfId="7271" xr:uid="{00000000-0005-0000-0000-0000671C0000}"/>
    <cellStyle name="Normal 6 2 8 3 6 3" xfId="22373" xr:uid="{00000000-0005-0000-0000-000065570000}"/>
    <cellStyle name="Normal 6 2 8 3 8" xfId="17360" xr:uid="{00000000-0005-0000-0000-0000D0430000}"/>
    <cellStyle name="Normal 6 2 8 4" xfId="2618" xr:uid="{00000000-0005-0000-0000-00003A0A0000}"/>
    <cellStyle name="Normal 6 2 8 4 2" xfId="4308" xr:uid="{00000000-0005-0000-0000-0000D4100000}"/>
    <cellStyle name="Normal 6 2 8 4 2 2" xfId="14381" xr:uid="{00000000-0005-0000-0000-00002D380000}"/>
    <cellStyle name="Normal 6 2 8 4 2 2 3" xfId="29479" xr:uid="{00000000-0005-0000-0000-000027730000}"/>
    <cellStyle name="Normal 6 2 8 4 2 3" xfId="9361" xr:uid="{00000000-0005-0000-0000-000091240000}"/>
    <cellStyle name="Normal 6 2 8 4 2 3 3" xfId="24462" xr:uid="{00000000-0005-0000-0000-00008E5F0000}"/>
    <cellStyle name="Normal 6 2 8 4 2 5" xfId="19449" xr:uid="{00000000-0005-0000-0000-0000F94B0000}"/>
    <cellStyle name="Normal 6 2 8 4 3" xfId="6000" xr:uid="{00000000-0005-0000-0000-000070170000}"/>
    <cellStyle name="Normal 6 2 8 4 3 2" xfId="16052" xr:uid="{00000000-0005-0000-0000-0000B43E0000}"/>
    <cellStyle name="Normal 6 2 8 4 3 3" xfId="11032" xr:uid="{00000000-0005-0000-0000-0000182B0000}"/>
    <cellStyle name="Normal 6 2 8 4 3 3 3" xfId="26133" xr:uid="{00000000-0005-0000-0000-000015660000}"/>
    <cellStyle name="Normal 6 2 8 4 3 5" xfId="21120" xr:uid="{00000000-0005-0000-0000-000080520000}"/>
    <cellStyle name="Normal 6 2 8 4 4" xfId="12710" xr:uid="{00000000-0005-0000-0000-0000A6310000}"/>
    <cellStyle name="Normal 6 2 8 4 4 3" xfId="27808" xr:uid="{00000000-0005-0000-0000-0000A06C0000}"/>
    <cellStyle name="Normal 6 2 8 4 5" xfId="7689" xr:uid="{00000000-0005-0000-0000-0000091E0000}"/>
    <cellStyle name="Normal 6 2 8 4 5 3" xfId="22791" xr:uid="{00000000-0005-0000-0000-000007590000}"/>
    <cellStyle name="Normal 6 2 8 4 7" xfId="17778" xr:uid="{00000000-0005-0000-0000-000072450000}"/>
    <cellStyle name="Normal 6 2 8 5" xfId="3471" xr:uid="{00000000-0005-0000-0000-00008F0D0000}"/>
    <cellStyle name="Normal 6 2 8 5 2" xfId="13545" xr:uid="{00000000-0005-0000-0000-0000E9340000}"/>
    <cellStyle name="Normal 6 2 8 5 2 3" xfId="28643" xr:uid="{00000000-0005-0000-0000-0000E36F0000}"/>
    <cellStyle name="Normal 6 2 8 5 3" xfId="8525" xr:uid="{00000000-0005-0000-0000-00004D210000}"/>
    <cellStyle name="Normal 6 2 8 5 3 3" xfId="23626" xr:uid="{00000000-0005-0000-0000-00004A5C0000}"/>
    <cellStyle name="Normal 6 2 8 5 5" xfId="18613" xr:uid="{00000000-0005-0000-0000-0000B5480000}"/>
    <cellStyle name="Normal 6 2 8 6" xfId="5164" xr:uid="{00000000-0005-0000-0000-00002C140000}"/>
    <cellStyle name="Normal 6 2 8 6 2" xfId="15216" xr:uid="{00000000-0005-0000-0000-0000703B0000}"/>
    <cellStyle name="Normal 6 2 8 6 2 3" xfId="30314" xr:uid="{00000000-0005-0000-0000-00006A760000}"/>
    <cellStyle name="Normal 6 2 8 6 3" xfId="10196" xr:uid="{00000000-0005-0000-0000-0000D4270000}"/>
    <cellStyle name="Normal 6 2 8 6 3 3" xfId="25297" xr:uid="{00000000-0005-0000-0000-0000D1620000}"/>
    <cellStyle name="Normal 6 2 8 6 5" xfId="20284" xr:uid="{00000000-0005-0000-0000-00003C4F0000}"/>
    <cellStyle name="Normal 6 2 8 7" xfId="11874" xr:uid="{00000000-0005-0000-0000-0000622E0000}"/>
    <cellStyle name="Normal 6 2 8 7 3" xfId="26972" xr:uid="{00000000-0005-0000-0000-00005C690000}"/>
    <cellStyle name="Normal 6 2 8 8" xfId="6853" xr:uid="{00000000-0005-0000-0000-0000C51A0000}"/>
    <cellStyle name="Normal 6 2 8 8 3" xfId="21955" xr:uid="{00000000-0005-0000-0000-0000C3550000}"/>
    <cellStyle name="Normal 6 2 9" xfId="1878" xr:uid="{00000000-0005-0000-0000-000056070000}"/>
    <cellStyle name="Normal 6 2 9 2" xfId="2301" xr:uid="{00000000-0005-0000-0000-0000FD080000}"/>
    <cellStyle name="Normal 6 2 9 2 2" xfId="3140" xr:uid="{00000000-0005-0000-0000-0000440C0000}"/>
    <cellStyle name="Normal 6 2 9 2 2 2" xfId="4830" xr:uid="{00000000-0005-0000-0000-0000DE120000}"/>
    <cellStyle name="Normal 6 2 9 2 2 2 2" xfId="14903" xr:uid="{00000000-0005-0000-0000-0000373A0000}"/>
    <cellStyle name="Normal 6 2 9 2 2 2 2 3" xfId="30001" xr:uid="{00000000-0005-0000-0000-000031750000}"/>
    <cellStyle name="Normal 6 2 9 2 2 2 3" xfId="9883" xr:uid="{00000000-0005-0000-0000-00009B260000}"/>
    <cellStyle name="Normal 6 2 9 2 2 2 3 3" xfId="24984" xr:uid="{00000000-0005-0000-0000-000098610000}"/>
    <cellStyle name="Normal 6 2 9 2 2 2 5" xfId="19971" xr:uid="{00000000-0005-0000-0000-0000034E0000}"/>
    <cellStyle name="Normal 6 2 9 2 2 3" xfId="6522" xr:uid="{00000000-0005-0000-0000-00007A190000}"/>
    <cellStyle name="Normal 6 2 9 2 2 3 2" xfId="16574" xr:uid="{00000000-0005-0000-0000-0000BE400000}"/>
    <cellStyle name="Normal 6 2 9 2 2 3 3" xfId="11554" xr:uid="{00000000-0005-0000-0000-0000222D0000}"/>
    <cellStyle name="Normal 6 2 9 2 2 3 3 3" xfId="26655" xr:uid="{00000000-0005-0000-0000-00001F680000}"/>
    <cellStyle name="Normal 6 2 9 2 2 3 5" xfId="21642" xr:uid="{00000000-0005-0000-0000-00008A540000}"/>
    <cellStyle name="Normal 6 2 9 2 2 4" xfId="13232" xr:uid="{00000000-0005-0000-0000-0000B0330000}"/>
    <cellStyle name="Normal 6 2 9 2 2 4 3" xfId="28330" xr:uid="{00000000-0005-0000-0000-0000AA6E0000}"/>
    <cellStyle name="Normal 6 2 9 2 2 5" xfId="8211" xr:uid="{00000000-0005-0000-0000-000013200000}"/>
    <cellStyle name="Normal 6 2 9 2 2 5 3" xfId="23313" xr:uid="{00000000-0005-0000-0000-0000115B0000}"/>
    <cellStyle name="Normal 6 2 9 2 2 7" xfId="18300" xr:uid="{00000000-0005-0000-0000-00007C470000}"/>
    <cellStyle name="Normal 6 2 9 2 3" xfId="3993" xr:uid="{00000000-0005-0000-0000-0000990F0000}"/>
    <cellStyle name="Normal 6 2 9 2 3 2" xfId="14067" xr:uid="{00000000-0005-0000-0000-0000F3360000}"/>
    <cellStyle name="Normal 6 2 9 2 3 2 3" xfId="29165" xr:uid="{00000000-0005-0000-0000-0000ED710000}"/>
    <cellStyle name="Normal 6 2 9 2 3 3" xfId="9047" xr:uid="{00000000-0005-0000-0000-000057230000}"/>
    <cellStyle name="Normal 6 2 9 2 3 3 3" xfId="24148" xr:uid="{00000000-0005-0000-0000-0000545E0000}"/>
    <cellStyle name="Normal 6 2 9 2 3 5" xfId="19135" xr:uid="{00000000-0005-0000-0000-0000BF4A0000}"/>
    <cellStyle name="Normal 6 2 9 2 4" xfId="5686" xr:uid="{00000000-0005-0000-0000-000036160000}"/>
    <cellStyle name="Normal 6 2 9 2 4 2" xfId="15738" xr:uid="{00000000-0005-0000-0000-00007A3D0000}"/>
    <cellStyle name="Normal 6 2 9 2 4 2 3" xfId="30836" xr:uid="{00000000-0005-0000-0000-000074780000}"/>
    <cellStyle name="Normal 6 2 9 2 4 3" xfId="10718" xr:uid="{00000000-0005-0000-0000-0000DE290000}"/>
    <cellStyle name="Normal 6 2 9 2 4 3 3" xfId="25819" xr:uid="{00000000-0005-0000-0000-0000DB640000}"/>
    <cellStyle name="Normal 6 2 9 2 4 5" xfId="20806" xr:uid="{00000000-0005-0000-0000-000046510000}"/>
    <cellStyle name="Normal 6 2 9 2 5" xfId="12396" xr:uid="{00000000-0005-0000-0000-00006C300000}"/>
    <cellStyle name="Normal 6 2 9 2 5 3" xfId="27494" xr:uid="{00000000-0005-0000-0000-0000666B0000}"/>
    <cellStyle name="Normal 6 2 9 2 6" xfId="7375" xr:uid="{00000000-0005-0000-0000-0000CF1C0000}"/>
    <cellStyle name="Normal 6 2 9 2 6 3" xfId="22477" xr:uid="{00000000-0005-0000-0000-0000CD570000}"/>
    <cellStyle name="Normal 6 2 9 2 8" xfId="17464" xr:uid="{00000000-0005-0000-0000-000038440000}"/>
    <cellStyle name="Normal 6 2 9 3" xfId="2722" xr:uid="{00000000-0005-0000-0000-0000A20A0000}"/>
    <cellStyle name="Normal 6 2 9 3 2" xfId="4412" xr:uid="{00000000-0005-0000-0000-00003C110000}"/>
    <cellStyle name="Normal 6 2 9 3 2 2" xfId="14485" xr:uid="{00000000-0005-0000-0000-000095380000}"/>
    <cellStyle name="Normal 6 2 9 3 2 2 3" xfId="29583" xr:uid="{00000000-0005-0000-0000-00008F730000}"/>
    <cellStyle name="Normal 6 2 9 3 2 3" xfId="9465" xr:uid="{00000000-0005-0000-0000-0000F9240000}"/>
    <cellStyle name="Normal 6 2 9 3 2 3 3" xfId="24566" xr:uid="{00000000-0005-0000-0000-0000F65F0000}"/>
    <cellStyle name="Normal 6 2 9 3 2 5" xfId="19553" xr:uid="{00000000-0005-0000-0000-0000614C0000}"/>
    <cellStyle name="Normal 6 2 9 3 3" xfId="6104" xr:uid="{00000000-0005-0000-0000-0000D8170000}"/>
    <cellStyle name="Normal 6 2 9 3 3 2" xfId="16156" xr:uid="{00000000-0005-0000-0000-00001C3F0000}"/>
    <cellStyle name="Normal 6 2 9 3 3 3" xfId="11136" xr:uid="{00000000-0005-0000-0000-0000802B0000}"/>
    <cellStyle name="Normal 6 2 9 3 3 3 3" xfId="26237" xr:uid="{00000000-0005-0000-0000-00007D660000}"/>
    <cellStyle name="Normal 6 2 9 3 3 5" xfId="21224" xr:uid="{00000000-0005-0000-0000-0000E8520000}"/>
    <cellStyle name="Normal 6 2 9 3 4" xfId="12814" xr:uid="{00000000-0005-0000-0000-00000E320000}"/>
    <cellStyle name="Normal 6 2 9 3 4 3" xfId="27912" xr:uid="{00000000-0005-0000-0000-0000086D0000}"/>
    <cellStyle name="Normal 6 2 9 3 5" xfId="7793" xr:uid="{00000000-0005-0000-0000-0000711E0000}"/>
    <cellStyle name="Normal 6 2 9 3 5 3" xfId="22895" xr:uid="{00000000-0005-0000-0000-00006F590000}"/>
    <cellStyle name="Normal 6 2 9 3 7" xfId="17882" xr:uid="{00000000-0005-0000-0000-0000DA450000}"/>
    <cellStyle name="Normal 6 2 9 4" xfId="3575" xr:uid="{00000000-0005-0000-0000-0000F70D0000}"/>
    <cellStyle name="Normal 6 2 9 4 2" xfId="13649" xr:uid="{00000000-0005-0000-0000-000051350000}"/>
    <cellStyle name="Normal 6 2 9 4 2 3" xfId="28747" xr:uid="{00000000-0005-0000-0000-00004B700000}"/>
    <cellStyle name="Normal 6 2 9 4 3" xfId="8629" xr:uid="{00000000-0005-0000-0000-0000B5210000}"/>
    <cellStyle name="Normal 6 2 9 4 3 3" xfId="23730" xr:uid="{00000000-0005-0000-0000-0000B25C0000}"/>
    <cellStyle name="Normal 6 2 9 4 5" xfId="18717" xr:uid="{00000000-0005-0000-0000-00001D490000}"/>
    <cellStyle name="Normal 6 2 9 5" xfId="5268" xr:uid="{00000000-0005-0000-0000-000094140000}"/>
    <cellStyle name="Normal 6 2 9 5 2" xfId="15320" xr:uid="{00000000-0005-0000-0000-0000D83B0000}"/>
    <cellStyle name="Normal 6 2 9 5 2 3" xfId="30418" xr:uid="{00000000-0005-0000-0000-0000D2760000}"/>
    <cellStyle name="Normal 6 2 9 5 3" xfId="10300" xr:uid="{00000000-0005-0000-0000-00003C280000}"/>
    <cellStyle name="Normal 6 2 9 5 3 3" xfId="25401" xr:uid="{00000000-0005-0000-0000-000039630000}"/>
    <cellStyle name="Normal 6 2 9 5 5" xfId="20388" xr:uid="{00000000-0005-0000-0000-0000A44F0000}"/>
    <cellStyle name="Normal 6 2 9 6" xfId="11978" xr:uid="{00000000-0005-0000-0000-0000CA2E0000}"/>
    <cellStyle name="Normal 6 2 9 6 3" xfId="27076" xr:uid="{00000000-0005-0000-0000-0000C4690000}"/>
    <cellStyle name="Normal 6 2 9 7" xfId="6957" xr:uid="{00000000-0005-0000-0000-00002D1B0000}"/>
    <cellStyle name="Normal 6 2 9 7 3" xfId="22059" xr:uid="{00000000-0005-0000-0000-00002B560000}"/>
    <cellStyle name="Normal 6 2 9 9" xfId="17046" xr:uid="{00000000-0005-0000-0000-000096420000}"/>
    <cellStyle name="Normal 6 3" xfId="660" xr:uid="{00000000-0005-0000-0000-000094020000}"/>
    <cellStyle name="Normal 6 3 10" xfId="6779" xr:uid="{00000000-0005-0000-0000-00007B1A0000}"/>
    <cellStyle name="Normal 6 3 10 3" xfId="21883" xr:uid="{00000000-0005-0000-0000-00007B550000}"/>
    <cellStyle name="Normal 6 3 12" xfId="16868" xr:uid="{00000000-0005-0000-0000-0000E4410000}"/>
    <cellStyle name="Normal 6 3 13" xfId="1466" xr:uid="{00000000-0005-0000-0000-0000BA050000}"/>
    <cellStyle name="Normal 6 3 2" xfId="713" xr:uid="{00000000-0005-0000-0000-0000C9020000}"/>
    <cellStyle name="Normal 6 3 2 11" xfId="16922" xr:uid="{00000000-0005-0000-0000-00001A420000}"/>
    <cellStyle name="Normal 6 3 2 12" xfId="1743" xr:uid="{00000000-0005-0000-0000-0000CF060000}"/>
    <cellStyle name="Normal 6 3 2 2" xfId="734" xr:uid="{00000000-0005-0000-0000-0000DE020000}"/>
    <cellStyle name="Normal 6 3 2 2 10" xfId="17026" xr:uid="{00000000-0005-0000-0000-000082420000}"/>
    <cellStyle name="Normal 6 3 2 2 11" xfId="1851" xr:uid="{00000000-0005-0000-0000-00003B070000}"/>
    <cellStyle name="Normal 6 3 2 2 2" xfId="2068" xr:uid="{00000000-0005-0000-0000-000014080000}"/>
    <cellStyle name="Normal 6 3 2 2 2 2" xfId="2489" xr:uid="{00000000-0005-0000-0000-0000B9090000}"/>
    <cellStyle name="Normal 6 3 2 2 2 2 2" xfId="3328" xr:uid="{00000000-0005-0000-0000-0000000D0000}"/>
    <cellStyle name="Normal 6 3 2 2 2 2 2 2" xfId="5018" xr:uid="{00000000-0005-0000-0000-00009A130000}"/>
    <cellStyle name="Normal 6 3 2 2 2 2 2 2 2" xfId="15091" xr:uid="{00000000-0005-0000-0000-0000F33A0000}"/>
    <cellStyle name="Normal 6 3 2 2 2 2 2 2 2 3" xfId="30189" xr:uid="{00000000-0005-0000-0000-0000ED750000}"/>
    <cellStyle name="Normal 6 3 2 2 2 2 2 2 3" xfId="10071" xr:uid="{00000000-0005-0000-0000-000057270000}"/>
    <cellStyle name="Normal 6 3 2 2 2 2 2 2 3 3" xfId="25172" xr:uid="{00000000-0005-0000-0000-000054620000}"/>
    <cellStyle name="Normal 6 3 2 2 2 2 2 2 5" xfId="20159" xr:uid="{00000000-0005-0000-0000-0000BF4E0000}"/>
    <cellStyle name="Normal 6 3 2 2 2 2 2 3" xfId="6710" xr:uid="{00000000-0005-0000-0000-0000361A0000}"/>
    <cellStyle name="Normal 6 3 2 2 2 2 2 3 2" xfId="16762" xr:uid="{00000000-0005-0000-0000-00007A410000}"/>
    <cellStyle name="Normal 6 3 2 2 2 2 2 3 3" xfId="11742" xr:uid="{00000000-0005-0000-0000-0000DE2D0000}"/>
    <cellStyle name="Normal 6 3 2 2 2 2 2 3 3 3" xfId="26843" xr:uid="{00000000-0005-0000-0000-0000DB680000}"/>
    <cellStyle name="Normal 6 3 2 2 2 2 2 3 5" xfId="21830" xr:uid="{00000000-0005-0000-0000-000046550000}"/>
    <cellStyle name="Normal 6 3 2 2 2 2 2 4" xfId="13420" xr:uid="{00000000-0005-0000-0000-00006C340000}"/>
    <cellStyle name="Normal 6 3 2 2 2 2 2 4 3" xfId="28518" xr:uid="{00000000-0005-0000-0000-0000666F0000}"/>
    <cellStyle name="Normal 6 3 2 2 2 2 2 5" xfId="8399" xr:uid="{00000000-0005-0000-0000-0000CF200000}"/>
    <cellStyle name="Normal 6 3 2 2 2 2 2 5 3" xfId="23501" xr:uid="{00000000-0005-0000-0000-0000CD5B0000}"/>
    <cellStyle name="Normal 6 3 2 2 2 2 2 7" xfId="18488" xr:uid="{00000000-0005-0000-0000-000038480000}"/>
    <cellStyle name="Normal 6 3 2 2 2 2 3" xfId="4181" xr:uid="{00000000-0005-0000-0000-000055100000}"/>
    <cellStyle name="Normal 6 3 2 2 2 2 3 2" xfId="14255" xr:uid="{00000000-0005-0000-0000-0000AF370000}"/>
    <cellStyle name="Normal 6 3 2 2 2 2 3 2 3" xfId="29353" xr:uid="{00000000-0005-0000-0000-0000A9720000}"/>
    <cellStyle name="Normal 6 3 2 2 2 2 3 3" xfId="9235" xr:uid="{00000000-0005-0000-0000-000013240000}"/>
    <cellStyle name="Normal 6 3 2 2 2 2 3 3 3" xfId="24336" xr:uid="{00000000-0005-0000-0000-0000105F0000}"/>
    <cellStyle name="Normal 6 3 2 2 2 2 3 5" xfId="19323" xr:uid="{00000000-0005-0000-0000-00007B4B0000}"/>
    <cellStyle name="Normal 6 3 2 2 2 2 4" xfId="5874" xr:uid="{00000000-0005-0000-0000-0000F2160000}"/>
    <cellStyle name="Normal 6 3 2 2 2 2 4 2" xfId="15926" xr:uid="{00000000-0005-0000-0000-0000363E0000}"/>
    <cellStyle name="Normal 6 3 2 2 2 2 4 3" xfId="10906" xr:uid="{00000000-0005-0000-0000-00009A2A0000}"/>
    <cellStyle name="Normal 6 3 2 2 2 2 4 3 3" xfId="26007" xr:uid="{00000000-0005-0000-0000-000097650000}"/>
    <cellStyle name="Normal 6 3 2 2 2 2 4 5" xfId="20994" xr:uid="{00000000-0005-0000-0000-000002520000}"/>
    <cellStyle name="Normal 6 3 2 2 2 2 5" xfId="12584" xr:uid="{00000000-0005-0000-0000-000028310000}"/>
    <cellStyle name="Normal 6 3 2 2 2 2 5 3" xfId="27682" xr:uid="{00000000-0005-0000-0000-0000226C0000}"/>
    <cellStyle name="Normal 6 3 2 2 2 2 6" xfId="7563" xr:uid="{00000000-0005-0000-0000-00008B1D0000}"/>
    <cellStyle name="Normal 6 3 2 2 2 2 6 3" xfId="22665" xr:uid="{00000000-0005-0000-0000-000089580000}"/>
    <cellStyle name="Normal 6 3 2 2 2 2 8" xfId="17652" xr:uid="{00000000-0005-0000-0000-0000F4440000}"/>
    <cellStyle name="Normal 6 3 2 2 2 3" xfId="2910" xr:uid="{00000000-0005-0000-0000-00005E0B0000}"/>
    <cellStyle name="Normal 6 3 2 2 2 3 2" xfId="4600" xr:uid="{00000000-0005-0000-0000-0000F8110000}"/>
    <cellStyle name="Normal 6 3 2 2 2 3 2 2" xfId="14673" xr:uid="{00000000-0005-0000-0000-000051390000}"/>
    <cellStyle name="Normal 6 3 2 2 2 3 2 2 3" xfId="29771" xr:uid="{00000000-0005-0000-0000-00004B740000}"/>
    <cellStyle name="Normal 6 3 2 2 2 3 2 3" xfId="9653" xr:uid="{00000000-0005-0000-0000-0000B5250000}"/>
    <cellStyle name="Normal 6 3 2 2 2 3 2 3 3" xfId="24754" xr:uid="{00000000-0005-0000-0000-0000B2600000}"/>
    <cellStyle name="Normal 6 3 2 2 2 3 2 5" xfId="19741" xr:uid="{00000000-0005-0000-0000-00001D4D0000}"/>
    <cellStyle name="Normal 6 3 2 2 2 3 3" xfId="6292" xr:uid="{00000000-0005-0000-0000-000094180000}"/>
    <cellStyle name="Normal 6 3 2 2 2 3 3 2" xfId="16344" xr:uid="{00000000-0005-0000-0000-0000D83F0000}"/>
    <cellStyle name="Normal 6 3 2 2 2 3 3 3" xfId="11324" xr:uid="{00000000-0005-0000-0000-00003C2C0000}"/>
    <cellStyle name="Normal 6 3 2 2 2 3 3 3 3" xfId="26425" xr:uid="{00000000-0005-0000-0000-000039670000}"/>
    <cellStyle name="Normal 6 3 2 2 2 3 3 5" xfId="21412" xr:uid="{00000000-0005-0000-0000-0000A4530000}"/>
    <cellStyle name="Normal 6 3 2 2 2 3 4" xfId="13002" xr:uid="{00000000-0005-0000-0000-0000CA320000}"/>
    <cellStyle name="Normal 6 3 2 2 2 3 4 3" xfId="28100" xr:uid="{00000000-0005-0000-0000-0000C46D0000}"/>
    <cellStyle name="Normal 6 3 2 2 2 3 5" xfId="7981" xr:uid="{00000000-0005-0000-0000-00002D1F0000}"/>
    <cellStyle name="Normal 6 3 2 2 2 3 5 3" xfId="23083" xr:uid="{00000000-0005-0000-0000-00002B5A0000}"/>
    <cellStyle name="Normal 6 3 2 2 2 3 7" xfId="18070" xr:uid="{00000000-0005-0000-0000-000096460000}"/>
    <cellStyle name="Normal 6 3 2 2 2 4" xfId="3763" xr:uid="{00000000-0005-0000-0000-0000B30E0000}"/>
    <cellStyle name="Normal 6 3 2 2 2 4 2" xfId="13837" xr:uid="{00000000-0005-0000-0000-00000D360000}"/>
    <cellStyle name="Normal 6 3 2 2 2 4 2 3" xfId="28935" xr:uid="{00000000-0005-0000-0000-000007710000}"/>
    <cellStyle name="Normal 6 3 2 2 2 4 3" xfId="8817" xr:uid="{00000000-0005-0000-0000-000071220000}"/>
    <cellStyle name="Normal 6 3 2 2 2 4 3 3" xfId="23918" xr:uid="{00000000-0005-0000-0000-00006E5D0000}"/>
    <cellStyle name="Normal 6 3 2 2 2 4 5" xfId="18905" xr:uid="{00000000-0005-0000-0000-0000D9490000}"/>
    <cellStyle name="Normal 6 3 2 2 2 5" xfId="5456" xr:uid="{00000000-0005-0000-0000-000050150000}"/>
    <cellStyle name="Normal 6 3 2 2 2 5 2" xfId="15508" xr:uid="{00000000-0005-0000-0000-0000943C0000}"/>
    <cellStyle name="Normal 6 3 2 2 2 5 2 3" xfId="30606" xr:uid="{00000000-0005-0000-0000-00008E770000}"/>
    <cellStyle name="Normal 6 3 2 2 2 5 3" xfId="10488" xr:uid="{00000000-0005-0000-0000-0000F8280000}"/>
    <cellStyle name="Normal 6 3 2 2 2 5 3 3" xfId="25589" xr:uid="{00000000-0005-0000-0000-0000F5630000}"/>
    <cellStyle name="Normal 6 3 2 2 2 5 5" xfId="20576" xr:uid="{00000000-0005-0000-0000-000060500000}"/>
    <cellStyle name="Normal 6 3 2 2 2 6" xfId="12166" xr:uid="{00000000-0005-0000-0000-0000862F0000}"/>
    <cellStyle name="Normal 6 3 2 2 2 6 3" xfId="27264" xr:uid="{00000000-0005-0000-0000-0000806A0000}"/>
    <cellStyle name="Normal 6 3 2 2 2 7" xfId="7145" xr:uid="{00000000-0005-0000-0000-0000E91B0000}"/>
    <cellStyle name="Normal 6 3 2 2 2 7 3" xfId="22247" xr:uid="{00000000-0005-0000-0000-0000E7560000}"/>
    <cellStyle name="Normal 6 3 2 2 2 9" xfId="17234" xr:uid="{00000000-0005-0000-0000-000052430000}"/>
    <cellStyle name="Normal 6 3 2 2 3" xfId="2281" xr:uid="{00000000-0005-0000-0000-0000E9080000}"/>
    <cellStyle name="Normal 6 3 2 2 3 2" xfId="3120" xr:uid="{00000000-0005-0000-0000-0000300C0000}"/>
    <cellStyle name="Normal 6 3 2 2 3 2 2" xfId="4810" xr:uid="{00000000-0005-0000-0000-0000CA120000}"/>
    <cellStyle name="Normal 6 3 2 2 3 2 2 2" xfId="14883" xr:uid="{00000000-0005-0000-0000-0000233A0000}"/>
    <cellStyle name="Normal 6 3 2 2 3 2 2 2 3" xfId="29981" xr:uid="{00000000-0005-0000-0000-00001D750000}"/>
    <cellStyle name="Normal 6 3 2 2 3 2 2 3" xfId="9863" xr:uid="{00000000-0005-0000-0000-000087260000}"/>
    <cellStyle name="Normal 6 3 2 2 3 2 2 3 3" xfId="24964" xr:uid="{00000000-0005-0000-0000-000084610000}"/>
    <cellStyle name="Normal 6 3 2 2 3 2 2 5" xfId="19951" xr:uid="{00000000-0005-0000-0000-0000EF4D0000}"/>
    <cellStyle name="Normal 6 3 2 2 3 2 3" xfId="6502" xr:uid="{00000000-0005-0000-0000-000066190000}"/>
    <cellStyle name="Normal 6 3 2 2 3 2 3 2" xfId="16554" xr:uid="{00000000-0005-0000-0000-0000AA400000}"/>
    <cellStyle name="Normal 6 3 2 2 3 2 3 3" xfId="11534" xr:uid="{00000000-0005-0000-0000-00000E2D0000}"/>
    <cellStyle name="Normal 6 3 2 2 3 2 3 3 3" xfId="26635" xr:uid="{00000000-0005-0000-0000-00000B680000}"/>
    <cellStyle name="Normal 6 3 2 2 3 2 3 5" xfId="21622" xr:uid="{00000000-0005-0000-0000-000076540000}"/>
    <cellStyle name="Normal 6 3 2 2 3 2 4" xfId="13212" xr:uid="{00000000-0005-0000-0000-00009C330000}"/>
    <cellStyle name="Normal 6 3 2 2 3 2 4 3" xfId="28310" xr:uid="{00000000-0005-0000-0000-0000966E0000}"/>
    <cellStyle name="Normal 6 3 2 2 3 2 5" xfId="8191" xr:uid="{00000000-0005-0000-0000-0000FF1F0000}"/>
    <cellStyle name="Normal 6 3 2 2 3 2 5 3" xfId="23293" xr:uid="{00000000-0005-0000-0000-0000FD5A0000}"/>
    <cellStyle name="Normal 6 3 2 2 3 2 7" xfId="18280" xr:uid="{00000000-0005-0000-0000-000068470000}"/>
    <cellStyle name="Normal 6 3 2 2 3 3" xfId="3973" xr:uid="{00000000-0005-0000-0000-0000850F0000}"/>
    <cellStyle name="Normal 6 3 2 2 3 3 2" xfId="14047" xr:uid="{00000000-0005-0000-0000-0000DF360000}"/>
    <cellStyle name="Normal 6 3 2 2 3 3 2 3" xfId="29145" xr:uid="{00000000-0005-0000-0000-0000D9710000}"/>
    <cellStyle name="Normal 6 3 2 2 3 3 3" xfId="9027" xr:uid="{00000000-0005-0000-0000-000043230000}"/>
    <cellStyle name="Normal 6 3 2 2 3 3 3 3" xfId="24128" xr:uid="{00000000-0005-0000-0000-0000405E0000}"/>
    <cellStyle name="Normal 6 3 2 2 3 3 5" xfId="19115" xr:uid="{00000000-0005-0000-0000-0000AB4A0000}"/>
    <cellStyle name="Normal 6 3 2 2 3 4" xfId="5666" xr:uid="{00000000-0005-0000-0000-000022160000}"/>
    <cellStyle name="Normal 6 3 2 2 3 4 2" xfId="15718" xr:uid="{00000000-0005-0000-0000-0000663D0000}"/>
    <cellStyle name="Normal 6 3 2 2 3 4 2 3" xfId="30816" xr:uid="{00000000-0005-0000-0000-000060780000}"/>
    <cellStyle name="Normal 6 3 2 2 3 4 3" xfId="10698" xr:uid="{00000000-0005-0000-0000-0000CA290000}"/>
    <cellStyle name="Normal 6 3 2 2 3 4 3 3" xfId="25799" xr:uid="{00000000-0005-0000-0000-0000C7640000}"/>
    <cellStyle name="Normal 6 3 2 2 3 4 5" xfId="20786" xr:uid="{00000000-0005-0000-0000-000032510000}"/>
    <cellStyle name="Normal 6 3 2 2 3 5" xfId="12376" xr:uid="{00000000-0005-0000-0000-000058300000}"/>
    <cellStyle name="Normal 6 3 2 2 3 5 3" xfId="27474" xr:uid="{00000000-0005-0000-0000-0000526B0000}"/>
    <cellStyle name="Normal 6 3 2 2 3 6" xfId="7355" xr:uid="{00000000-0005-0000-0000-0000BB1C0000}"/>
    <cellStyle name="Normal 6 3 2 2 3 6 3" xfId="22457" xr:uid="{00000000-0005-0000-0000-0000B9570000}"/>
    <cellStyle name="Normal 6 3 2 2 3 8" xfId="17444" xr:uid="{00000000-0005-0000-0000-000024440000}"/>
    <cellStyle name="Normal 6 3 2 2 4" xfId="2702" xr:uid="{00000000-0005-0000-0000-00008E0A0000}"/>
    <cellStyle name="Normal 6 3 2 2 4 2" xfId="4392" xr:uid="{00000000-0005-0000-0000-000028110000}"/>
    <cellStyle name="Normal 6 3 2 2 4 2 2" xfId="14465" xr:uid="{00000000-0005-0000-0000-000081380000}"/>
    <cellStyle name="Normal 6 3 2 2 4 2 2 3" xfId="29563" xr:uid="{00000000-0005-0000-0000-00007B730000}"/>
    <cellStyle name="Normal 6 3 2 2 4 2 3" xfId="9445" xr:uid="{00000000-0005-0000-0000-0000E5240000}"/>
    <cellStyle name="Normal 6 3 2 2 4 2 3 3" xfId="24546" xr:uid="{00000000-0005-0000-0000-0000E25F0000}"/>
    <cellStyle name="Normal 6 3 2 2 4 2 5" xfId="19533" xr:uid="{00000000-0005-0000-0000-00004D4C0000}"/>
    <cellStyle name="Normal 6 3 2 2 4 3" xfId="6084" xr:uid="{00000000-0005-0000-0000-0000C4170000}"/>
    <cellStyle name="Normal 6 3 2 2 4 3 2" xfId="16136" xr:uid="{00000000-0005-0000-0000-0000083F0000}"/>
    <cellStyle name="Normal 6 3 2 2 4 3 3" xfId="11116" xr:uid="{00000000-0005-0000-0000-00006C2B0000}"/>
    <cellStyle name="Normal 6 3 2 2 4 3 3 3" xfId="26217" xr:uid="{00000000-0005-0000-0000-000069660000}"/>
    <cellStyle name="Normal 6 3 2 2 4 3 5" xfId="21204" xr:uid="{00000000-0005-0000-0000-0000D4520000}"/>
    <cellStyle name="Normal 6 3 2 2 4 4" xfId="12794" xr:uid="{00000000-0005-0000-0000-0000FA310000}"/>
    <cellStyle name="Normal 6 3 2 2 4 4 3" xfId="27892" xr:uid="{00000000-0005-0000-0000-0000F46C0000}"/>
    <cellStyle name="Normal 6 3 2 2 4 5" xfId="7773" xr:uid="{00000000-0005-0000-0000-00005D1E0000}"/>
    <cellStyle name="Normal 6 3 2 2 4 5 3" xfId="22875" xr:uid="{00000000-0005-0000-0000-00005B590000}"/>
    <cellStyle name="Normal 6 3 2 2 4 7" xfId="17862" xr:uid="{00000000-0005-0000-0000-0000C6450000}"/>
    <cellStyle name="Normal 6 3 2 2 5" xfId="3555" xr:uid="{00000000-0005-0000-0000-0000E30D0000}"/>
    <cellStyle name="Normal 6 3 2 2 5 2" xfId="13629" xr:uid="{00000000-0005-0000-0000-00003D350000}"/>
    <cellStyle name="Normal 6 3 2 2 5 2 3" xfId="28727" xr:uid="{00000000-0005-0000-0000-000037700000}"/>
    <cellStyle name="Normal 6 3 2 2 5 3" xfId="8609" xr:uid="{00000000-0005-0000-0000-0000A1210000}"/>
    <cellStyle name="Normal 6 3 2 2 5 3 3" xfId="23710" xr:uid="{00000000-0005-0000-0000-00009E5C0000}"/>
    <cellStyle name="Normal 6 3 2 2 5 5" xfId="18697" xr:uid="{00000000-0005-0000-0000-000009490000}"/>
    <cellStyle name="Normal 6 3 2 2 6" xfId="5248" xr:uid="{00000000-0005-0000-0000-000080140000}"/>
    <cellStyle name="Normal 6 3 2 2 6 2" xfId="15300" xr:uid="{00000000-0005-0000-0000-0000C43B0000}"/>
    <cellStyle name="Normal 6 3 2 2 6 2 3" xfId="30398" xr:uid="{00000000-0005-0000-0000-0000BE760000}"/>
    <cellStyle name="Normal 6 3 2 2 6 3" xfId="10280" xr:uid="{00000000-0005-0000-0000-000028280000}"/>
    <cellStyle name="Normal 6 3 2 2 6 3 3" xfId="25381" xr:uid="{00000000-0005-0000-0000-000025630000}"/>
    <cellStyle name="Normal 6 3 2 2 6 5" xfId="20368" xr:uid="{00000000-0005-0000-0000-0000904F0000}"/>
    <cellStyle name="Normal 6 3 2 2 7" xfId="11958" xr:uid="{00000000-0005-0000-0000-0000B62E0000}"/>
    <cellStyle name="Normal 6 3 2 2 7 3" xfId="27056" xr:uid="{00000000-0005-0000-0000-0000B0690000}"/>
    <cellStyle name="Normal 6 3 2 2 8" xfId="6937" xr:uid="{00000000-0005-0000-0000-0000191B0000}"/>
    <cellStyle name="Normal 6 3 2 2 8 3" xfId="22039" xr:uid="{00000000-0005-0000-0000-000017560000}"/>
    <cellStyle name="Normal 6 3 2 3" xfId="755" xr:uid="{00000000-0005-0000-0000-0000F3020000}"/>
    <cellStyle name="Normal 6 3 2 3 10" xfId="1964" xr:uid="{00000000-0005-0000-0000-0000AC070000}"/>
    <cellStyle name="Normal 6 3 2 3 2" xfId="2385" xr:uid="{00000000-0005-0000-0000-000051090000}"/>
    <cellStyle name="Normal 6 3 2 3 2 2" xfId="3224" xr:uid="{00000000-0005-0000-0000-0000980C0000}"/>
    <cellStyle name="Normal 6 3 2 3 2 2 2" xfId="4914" xr:uid="{00000000-0005-0000-0000-000032130000}"/>
    <cellStyle name="Normal 6 3 2 3 2 2 2 2" xfId="14987" xr:uid="{00000000-0005-0000-0000-00008B3A0000}"/>
    <cellStyle name="Normal 6 3 2 3 2 2 2 2 3" xfId="30085" xr:uid="{00000000-0005-0000-0000-000085750000}"/>
    <cellStyle name="Normal 6 3 2 3 2 2 2 3" xfId="9967" xr:uid="{00000000-0005-0000-0000-0000EF260000}"/>
    <cellStyle name="Normal 6 3 2 3 2 2 2 3 3" xfId="25068" xr:uid="{00000000-0005-0000-0000-0000EC610000}"/>
    <cellStyle name="Normal 6 3 2 3 2 2 2 5" xfId="20055" xr:uid="{00000000-0005-0000-0000-0000574E0000}"/>
    <cellStyle name="Normal 6 3 2 3 2 2 3" xfId="6606" xr:uid="{00000000-0005-0000-0000-0000CE190000}"/>
    <cellStyle name="Normal 6 3 2 3 2 2 3 2" xfId="16658" xr:uid="{00000000-0005-0000-0000-000012410000}"/>
    <cellStyle name="Normal 6 3 2 3 2 2 3 3" xfId="11638" xr:uid="{00000000-0005-0000-0000-0000762D0000}"/>
    <cellStyle name="Normal 6 3 2 3 2 2 3 3 3" xfId="26739" xr:uid="{00000000-0005-0000-0000-000073680000}"/>
    <cellStyle name="Normal 6 3 2 3 2 2 3 5" xfId="21726" xr:uid="{00000000-0005-0000-0000-0000DE540000}"/>
    <cellStyle name="Normal 6 3 2 3 2 2 4" xfId="13316" xr:uid="{00000000-0005-0000-0000-000004340000}"/>
    <cellStyle name="Normal 6 3 2 3 2 2 4 3" xfId="28414" xr:uid="{00000000-0005-0000-0000-0000FE6E0000}"/>
    <cellStyle name="Normal 6 3 2 3 2 2 5" xfId="8295" xr:uid="{00000000-0005-0000-0000-000067200000}"/>
    <cellStyle name="Normal 6 3 2 3 2 2 5 3" xfId="23397" xr:uid="{00000000-0005-0000-0000-0000655B0000}"/>
    <cellStyle name="Normal 6 3 2 3 2 2 7" xfId="18384" xr:uid="{00000000-0005-0000-0000-0000D0470000}"/>
    <cellStyle name="Normal 6 3 2 3 2 3" xfId="4077" xr:uid="{00000000-0005-0000-0000-0000ED0F0000}"/>
    <cellStyle name="Normal 6 3 2 3 2 3 2" xfId="14151" xr:uid="{00000000-0005-0000-0000-000047370000}"/>
    <cellStyle name="Normal 6 3 2 3 2 3 2 3" xfId="29249" xr:uid="{00000000-0005-0000-0000-000041720000}"/>
    <cellStyle name="Normal 6 3 2 3 2 3 3" xfId="9131" xr:uid="{00000000-0005-0000-0000-0000AB230000}"/>
    <cellStyle name="Normal 6 3 2 3 2 3 3 3" xfId="24232" xr:uid="{00000000-0005-0000-0000-0000A85E0000}"/>
    <cellStyle name="Normal 6 3 2 3 2 3 5" xfId="19219" xr:uid="{00000000-0005-0000-0000-0000134B0000}"/>
    <cellStyle name="Normal 6 3 2 3 2 4" xfId="5770" xr:uid="{00000000-0005-0000-0000-00008A160000}"/>
    <cellStyle name="Normal 6 3 2 3 2 4 2" xfId="15822" xr:uid="{00000000-0005-0000-0000-0000CE3D0000}"/>
    <cellStyle name="Normal 6 3 2 3 2 4 2 3" xfId="30920" xr:uid="{00000000-0005-0000-0000-0000C8780000}"/>
    <cellStyle name="Normal 6 3 2 3 2 4 3" xfId="10802" xr:uid="{00000000-0005-0000-0000-0000322A0000}"/>
    <cellStyle name="Normal 6 3 2 3 2 4 3 3" xfId="25903" xr:uid="{00000000-0005-0000-0000-00002F650000}"/>
    <cellStyle name="Normal 6 3 2 3 2 4 5" xfId="20890" xr:uid="{00000000-0005-0000-0000-00009A510000}"/>
    <cellStyle name="Normal 6 3 2 3 2 5" xfId="12480" xr:uid="{00000000-0005-0000-0000-0000C0300000}"/>
    <cellStyle name="Normal 6 3 2 3 2 5 3" xfId="27578" xr:uid="{00000000-0005-0000-0000-0000BA6B0000}"/>
    <cellStyle name="Normal 6 3 2 3 2 6" xfId="7459" xr:uid="{00000000-0005-0000-0000-0000231D0000}"/>
    <cellStyle name="Normal 6 3 2 3 2 6 3" xfId="22561" xr:uid="{00000000-0005-0000-0000-000021580000}"/>
    <cellStyle name="Normal 6 3 2 3 2 8" xfId="17548" xr:uid="{00000000-0005-0000-0000-00008C440000}"/>
    <cellStyle name="Normal 6 3 2 3 3" xfId="2806" xr:uid="{00000000-0005-0000-0000-0000F60A0000}"/>
    <cellStyle name="Normal 6 3 2 3 3 2" xfId="4496" xr:uid="{00000000-0005-0000-0000-000090110000}"/>
    <cellStyle name="Normal 6 3 2 3 3 2 2" xfId="14569" xr:uid="{00000000-0005-0000-0000-0000E9380000}"/>
    <cellStyle name="Normal 6 3 2 3 3 2 2 3" xfId="29667" xr:uid="{00000000-0005-0000-0000-0000E3730000}"/>
    <cellStyle name="Normal 6 3 2 3 3 2 3" xfId="9549" xr:uid="{00000000-0005-0000-0000-00004D250000}"/>
    <cellStyle name="Normal 6 3 2 3 3 2 3 3" xfId="24650" xr:uid="{00000000-0005-0000-0000-00004A600000}"/>
    <cellStyle name="Normal 6 3 2 3 3 2 5" xfId="19637" xr:uid="{00000000-0005-0000-0000-0000B54C0000}"/>
    <cellStyle name="Normal 6 3 2 3 3 3" xfId="6188" xr:uid="{00000000-0005-0000-0000-00002C180000}"/>
    <cellStyle name="Normal 6 3 2 3 3 3 2" xfId="16240" xr:uid="{00000000-0005-0000-0000-0000703F0000}"/>
    <cellStyle name="Normal 6 3 2 3 3 3 3" xfId="11220" xr:uid="{00000000-0005-0000-0000-0000D42B0000}"/>
    <cellStyle name="Normal 6 3 2 3 3 3 3 3" xfId="26321" xr:uid="{00000000-0005-0000-0000-0000D1660000}"/>
    <cellStyle name="Normal 6 3 2 3 3 3 5" xfId="21308" xr:uid="{00000000-0005-0000-0000-00003C530000}"/>
    <cellStyle name="Normal 6 3 2 3 3 4" xfId="12898" xr:uid="{00000000-0005-0000-0000-000062320000}"/>
    <cellStyle name="Normal 6 3 2 3 3 4 3" xfId="27996" xr:uid="{00000000-0005-0000-0000-00005C6D0000}"/>
    <cellStyle name="Normal 6 3 2 3 3 5" xfId="7877" xr:uid="{00000000-0005-0000-0000-0000C51E0000}"/>
    <cellStyle name="Normal 6 3 2 3 3 5 3" xfId="22979" xr:uid="{00000000-0005-0000-0000-0000C3590000}"/>
    <cellStyle name="Normal 6 3 2 3 3 7" xfId="17966" xr:uid="{00000000-0005-0000-0000-00002E460000}"/>
    <cellStyle name="Normal 6 3 2 3 4" xfId="3659" xr:uid="{00000000-0005-0000-0000-00004B0E0000}"/>
    <cellStyle name="Normal 6 3 2 3 4 2" xfId="13733" xr:uid="{00000000-0005-0000-0000-0000A5350000}"/>
    <cellStyle name="Normal 6 3 2 3 4 2 3" xfId="28831" xr:uid="{00000000-0005-0000-0000-00009F700000}"/>
    <cellStyle name="Normal 6 3 2 3 4 3" xfId="8713" xr:uid="{00000000-0005-0000-0000-000009220000}"/>
    <cellStyle name="Normal 6 3 2 3 4 3 3" xfId="23814" xr:uid="{00000000-0005-0000-0000-0000065D0000}"/>
    <cellStyle name="Normal 6 3 2 3 4 5" xfId="18801" xr:uid="{00000000-0005-0000-0000-000071490000}"/>
    <cellStyle name="Normal 6 3 2 3 5" xfId="5352" xr:uid="{00000000-0005-0000-0000-0000E8140000}"/>
    <cellStyle name="Normal 6 3 2 3 5 2" xfId="15404" xr:uid="{00000000-0005-0000-0000-00002C3C0000}"/>
    <cellStyle name="Normal 6 3 2 3 5 2 3" xfId="30502" xr:uid="{00000000-0005-0000-0000-000026770000}"/>
    <cellStyle name="Normal 6 3 2 3 5 3" xfId="10384" xr:uid="{00000000-0005-0000-0000-000090280000}"/>
    <cellStyle name="Normal 6 3 2 3 5 3 3" xfId="25485" xr:uid="{00000000-0005-0000-0000-00008D630000}"/>
    <cellStyle name="Normal 6 3 2 3 5 5" xfId="20472" xr:uid="{00000000-0005-0000-0000-0000F84F0000}"/>
    <cellStyle name="Normal 6 3 2 3 6" xfId="12062" xr:uid="{00000000-0005-0000-0000-00001E2F0000}"/>
    <cellStyle name="Normal 6 3 2 3 6 3" xfId="27160" xr:uid="{00000000-0005-0000-0000-0000186A0000}"/>
    <cellStyle name="Normal 6 3 2 3 7" xfId="7041" xr:uid="{00000000-0005-0000-0000-0000811B0000}"/>
    <cellStyle name="Normal 6 3 2 3 7 3" xfId="22143" xr:uid="{00000000-0005-0000-0000-00007F560000}"/>
    <cellStyle name="Normal 6 3 2 3 9" xfId="17130" xr:uid="{00000000-0005-0000-0000-0000EA420000}"/>
    <cellStyle name="Normal 6 3 2 4" xfId="2177" xr:uid="{00000000-0005-0000-0000-000081080000}"/>
    <cellStyle name="Normal 6 3 2 4 2" xfId="3016" xr:uid="{00000000-0005-0000-0000-0000C80B0000}"/>
    <cellStyle name="Normal 6 3 2 4 2 2" xfId="4706" xr:uid="{00000000-0005-0000-0000-000062120000}"/>
    <cellStyle name="Normal 6 3 2 4 2 2 2" xfId="14779" xr:uid="{00000000-0005-0000-0000-0000BB390000}"/>
    <cellStyle name="Normal 6 3 2 4 2 2 2 3" xfId="29877" xr:uid="{00000000-0005-0000-0000-0000B5740000}"/>
    <cellStyle name="Normal 6 3 2 4 2 2 3" xfId="9759" xr:uid="{00000000-0005-0000-0000-00001F260000}"/>
    <cellStyle name="Normal 6 3 2 4 2 2 3 3" xfId="24860" xr:uid="{00000000-0005-0000-0000-00001C610000}"/>
    <cellStyle name="Normal 6 3 2 4 2 2 5" xfId="19847" xr:uid="{00000000-0005-0000-0000-0000874D0000}"/>
    <cellStyle name="Normal 6 3 2 4 2 3" xfId="6398" xr:uid="{00000000-0005-0000-0000-0000FE180000}"/>
    <cellStyle name="Normal 6 3 2 4 2 3 2" xfId="16450" xr:uid="{00000000-0005-0000-0000-000042400000}"/>
    <cellStyle name="Normal 6 3 2 4 2 3 3" xfId="11430" xr:uid="{00000000-0005-0000-0000-0000A62C0000}"/>
    <cellStyle name="Normal 6 3 2 4 2 3 3 3" xfId="26531" xr:uid="{00000000-0005-0000-0000-0000A3670000}"/>
    <cellStyle name="Normal 6 3 2 4 2 3 5" xfId="21518" xr:uid="{00000000-0005-0000-0000-00000E540000}"/>
    <cellStyle name="Normal 6 3 2 4 2 4" xfId="13108" xr:uid="{00000000-0005-0000-0000-000034330000}"/>
    <cellStyle name="Normal 6 3 2 4 2 4 3" xfId="28206" xr:uid="{00000000-0005-0000-0000-00002E6E0000}"/>
    <cellStyle name="Normal 6 3 2 4 2 5" xfId="8087" xr:uid="{00000000-0005-0000-0000-0000971F0000}"/>
    <cellStyle name="Normal 6 3 2 4 2 5 3" xfId="23189" xr:uid="{00000000-0005-0000-0000-0000955A0000}"/>
    <cellStyle name="Normal 6 3 2 4 2 7" xfId="18176" xr:uid="{00000000-0005-0000-0000-000000470000}"/>
    <cellStyle name="Normal 6 3 2 4 3" xfId="3869" xr:uid="{00000000-0005-0000-0000-00001D0F0000}"/>
    <cellStyle name="Normal 6 3 2 4 3 2" xfId="13943" xr:uid="{00000000-0005-0000-0000-000077360000}"/>
    <cellStyle name="Normal 6 3 2 4 3 2 3" xfId="29041" xr:uid="{00000000-0005-0000-0000-000071710000}"/>
    <cellStyle name="Normal 6 3 2 4 3 3" xfId="8923" xr:uid="{00000000-0005-0000-0000-0000DB220000}"/>
    <cellStyle name="Normal 6 3 2 4 3 3 3" xfId="24024" xr:uid="{00000000-0005-0000-0000-0000D85D0000}"/>
    <cellStyle name="Normal 6 3 2 4 3 5" xfId="19011" xr:uid="{00000000-0005-0000-0000-0000434A0000}"/>
    <cellStyle name="Normal 6 3 2 4 4" xfId="5562" xr:uid="{00000000-0005-0000-0000-0000BA150000}"/>
    <cellStyle name="Normal 6 3 2 4 4 2" xfId="15614" xr:uid="{00000000-0005-0000-0000-0000FE3C0000}"/>
    <cellStyle name="Normal 6 3 2 4 4 2 3" xfId="30712" xr:uid="{00000000-0005-0000-0000-0000F8770000}"/>
    <cellStyle name="Normal 6 3 2 4 4 3" xfId="10594" xr:uid="{00000000-0005-0000-0000-000062290000}"/>
    <cellStyle name="Normal 6 3 2 4 4 3 3" xfId="25695" xr:uid="{00000000-0005-0000-0000-00005F640000}"/>
    <cellStyle name="Normal 6 3 2 4 4 5" xfId="20682" xr:uid="{00000000-0005-0000-0000-0000CA500000}"/>
    <cellStyle name="Normal 6 3 2 4 5" xfId="12272" xr:uid="{00000000-0005-0000-0000-0000F02F0000}"/>
    <cellStyle name="Normal 6 3 2 4 5 3" xfId="27370" xr:uid="{00000000-0005-0000-0000-0000EA6A0000}"/>
    <cellStyle name="Normal 6 3 2 4 6" xfId="7251" xr:uid="{00000000-0005-0000-0000-0000531C0000}"/>
    <cellStyle name="Normal 6 3 2 4 6 3" xfId="22353" xr:uid="{00000000-0005-0000-0000-000051570000}"/>
    <cellStyle name="Normal 6 3 2 4 8" xfId="17340" xr:uid="{00000000-0005-0000-0000-0000BC430000}"/>
    <cellStyle name="Normal 6 3 2 5" xfId="2598" xr:uid="{00000000-0005-0000-0000-0000260A0000}"/>
    <cellStyle name="Normal 6 3 2 5 2" xfId="4288" xr:uid="{00000000-0005-0000-0000-0000C0100000}"/>
    <cellStyle name="Normal 6 3 2 5 2 2" xfId="14361" xr:uid="{00000000-0005-0000-0000-000019380000}"/>
    <cellStyle name="Normal 6 3 2 5 2 2 3" xfId="29459" xr:uid="{00000000-0005-0000-0000-000013730000}"/>
    <cellStyle name="Normal 6 3 2 5 2 3" xfId="9341" xr:uid="{00000000-0005-0000-0000-00007D240000}"/>
    <cellStyle name="Normal 6 3 2 5 2 3 3" xfId="24442" xr:uid="{00000000-0005-0000-0000-00007A5F0000}"/>
    <cellStyle name="Normal 6 3 2 5 2 5" xfId="19429" xr:uid="{00000000-0005-0000-0000-0000E54B0000}"/>
    <cellStyle name="Normal 6 3 2 5 3" xfId="5980" xr:uid="{00000000-0005-0000-0000-00005C170000}"/>
    <cellStyle name="Normal 6 3 2 5 3 2" xfId="16032" xr:uid="{00000000-0005-0000-0000-0000A03E0000}"/>
    <cellStyle name="Normal 6 3 2 5 3 3" xfId="11012" xr:uid="{00000000-0005-0000-0000-0000042B0000}"/>
    <cellStyle name="Normal 6 3 2 5 3 3 3" xfId="26113" xr:uid="{00000000-0005-0000-0000-000001660000}"/>
    <cellStyle name="Normal 6 3 2 5 3 5" xfId="21100" xr:uid="{00000000-0005-0000-0000-00006C520000}"/>
    <cellStyle name="Normal 6 3 2 5 4" xfId="12690" xr:uid="{00000000-0005-0000-0000-000092310000}"/>
    <cellStyle name="Normal 6 3 2 5 4 3" xfId="27788" xr:uid="{00000000-0005-0000-0000-00008C6C0000}"/>
    <cellStyle name="Normal 6 3 2 5 5" xfId="7669" xr:uid="{00000000-0005-0000-0000-0000F51D0000}"/>
    <cellStyle name="Normal 6 3 2 5 5 3" xfId="22771" xr:uid="{00000000-0005-0000-0000-0000F3580000}"/>
    <cellStyle name="Normal 6 3 2 5 7" xfId="17758" xr:uid="{00000000-0005-0000-0000-00005E450000}"/>
    <cellStyle name="Normal 6 3 2 6" xfId="3451" xr:uid="{00000000-0005-0000-0000-00007B0D0000}"/>
    <cellStyle name="Normal 6 3 2 6 2" xfId="13525" xr:uid="{00000000-0005-0000-0000-0000D5340000}"/>
    <cellStyle name="Normal 6 3 2 6 2 3" xfId="28623" xr:uid="{00000000-0005-0000-0000-0000CF6F0000}"/>
    <cellStyle name="Normal 6 3 2 6 3" xfId="8505" xr:uid="{00000000-0005-0000-0000-000039210000}"/>
    <cellStyle name="Normal 6 3 2 6 3 3" xfId="23606" xr:uid="{00000000-0005-0000-0000-0000365C0000}"/>
    <cellStyle name="Normal 6 3 2 6 5" xfId="18593" xr:uid="{00000000-0005-0000-0000-0000A1480000}"/>
    <cellStyle name="Normal 6 3 2 7" xfId="5144" xr:uid="{00000000-0005-0000-0000-000018140000}"/>
    <cellStyle name="Normal 6 3 2 7 2" xfId="15196" xr:uid="{00000000-0005-0000-0000-00005C3B0000}"/>
    <cellStyle name="Normal 6 3 2 7 2 3" xfId="30294" xr:uid="{00000000-0005-0000-0000-000056760000}"/>
    <cellStyle name="Normal 6 3 2 7 3" xfId="10176" xr:uid="{00000000-0005-0000-0000-0000C0270000}"/>
    <cellStyle name="Normal 6 3 2 7 3 3" xfId="25277" xr:uid="{00000000-0005-0000-0000-0000BD620000}"/>
    <cellStyle name="Normal 6 3 2 7 5" xfId="20264" xr:uid="{00000000-0005-0000-0000-0000284F0000}"/>
    <cellStyle name="Normal 6 3 2 8" xfId="11854" xr:uid="{00000000-0005-0000-0000-00004E2E0000}"/>
    <cellStyle name="Normal 6 3 2 8 3" xfId="26952" xr:uid="{00000000-0005-0000-0000-000048690000}"/>
    <cellStyle name="Normal 6 3 2 9" xfId="6833" xr:uid="{00000000-0005-0000-0000-0000B11A0000}"/>
    <cellStyle name="Normal 6 3 2 9 3" xfId="21935" xr:uid="{00000000-0005-0000-0000-0000AF550000}"/>
    <cellStyle name="Normal 6 3 3" xfId="725" xr:uid="{00000000-0005-0000-0000-0000D5020000}"/>
    <cellStyle name="Normal 6 3 3 10" xfId="16974" xr:uid="{00000000-0005-0000-0000-00004E420000}"/>
    <cellStyle name="Normal 6 3 3 11" xfId="1797" xr:uid="{00000000-0005-0000-0000-000005070000}"/>
    <cellStyle name="Normal 6 3 3 2" xfId="2016" xr:uid="{00000000-0005-0000-0000-0000E0070000}"/>
    <cellStyle name="Normal 6 3 3 2 2" xfId="2437" xr:uid="{00000000-0005-0000-0000-000085090000}"/>
    <cellStyle name="Normal 6 3 3 2 2 2" xfId="3276" xr:uid="{00000000-0005-0000-0000-0000CC0C0000}"/>
    <cellStyle name="Normal 6 3 3 2 2 2 2" xfId="4966" xr:uid="{00000000-0005-0000-0000-000066130000}"/>
    <cellStyle name="Normal 6 3 3 2 2 2 2 2" xfId="15039" xr:uid="{00000000-0005-0000-0000-0000BF3A0000}"/>
    <cellStyle name="Normal 6 3 3 2 2 2 2 2 3" xfId="30137" xr:uid="{00000000-0005-0000-0000-0000B9750000}"/>
    <cellStyle name="Normal 6 3 3 2 2 2 2 3" xfId="10019" xr:uid="{00000000-0005-0000-0000-000023270000}"/>
    <cellStyle name="Normal 6 3 3 2 2 2 2 3 3" xfId="25120" xr:uid="{00000000-0005-0000-0000-000020620000}"/>
    <cellStyle name="Normal 6 3 3 2 2 2 2 5" xfId="20107" xr:uid="{00000000-0005-0000-0000-00008B4E0000}"/>
    <cellStyle name="Normal 6 3 3 2 2 2 3" xfId="6658" xr:uid="{00000000-0005-0000-0000-0000021A0000}"/>
    <cellStyle name="Normal 6 3 3 2 2 2 3 2" xfId="16710" xr:uid="{00000000-0005-0000-0000-000046410000}"/>
    <cellStyle name="Normal 6 3 3 2 2 2 3 3" xfId="11690" xr:uid="{00000000-0005-0000-0000-0000AA2D0000}"/>
    <cellStyle name="Normal 6 3 3 2 2 2 3 3 3" xfId="26791" xr:uid="{00000000-0005-0000-0000-0000A7680000}"/>
    <cellStyle name="Normal 6 3 3 2 2 2 3 5" xfId="21778" xr:uid="{00000000-0005-0000-0000-000012550000}"/>
    <cellStyle name="Normal 6 3 3 2 2 2 4" xfId="13368" xr:uid="{00000000-0005-0000-0000-000038340000}"/>
    <cellStyle name="Normal 6 3 3 2 2 2 4 3" xfId="28466" xr:uid="{00000000-0005-0000-0000-0000326F0000}"/>
    <cellStyle name="Normal 6 3 3 2 2 2 5" xfId="8347" xr:uid="{00000000-0005-0000-0000-00009B200000}"/>
    <cellStyle name="Normal 6 3 3 2 2 2 5 3" xfId="23449" xr:uid="{00000000-0005-0000-0000-0000995B0000}"/>
    <cellStyle name="Normal 6 3 3 2 2 2 7" xfId="18436" xr:uid="{00000000-0005-0000-0000-000004480000}"/>
    <cellStyle name="Normal 6 3 3 2 2 3" xfId="4129" xr:uid="{00000000-0005-0000-0000-000021100000}"/>
    <cellStyle name="Normal 6 3 3 2 2 3 2" xfId="14203" xr:uid="{00000000-0005-0000-0000-00007B370000}"/>
    <cellStyle name="Normal 6 3 3 2 2 3 2 3" xfId="29301" xr:uid="{00000000-0005-0000-0000-000075720000}"/>
    <cellStyle name="Normal 6 3 3 2 2 3 3" xfId="9183" xr:uid="{00000000-0005-0000-0000-0000DF230000}"/>
    <cellStyle name="Normal 6 3 3 2 2 3 3 3" xfId="24284" xr:uid="{00000000-0005-0000-0000-0000DC5E0000}"/>
    <cellStyle name="Normal 6 3 3 2 2 3 5" xfId="19271" xr:uid="{00000000-0005-0000-0000-0000474B0000}"/>
    <cellStyle name="Normal 6 3 3 2 2 4" xfId="5822" xr:uid="{00000000-0005-0000-0000-0000BE160000}"/>
    <cellStyle name="Normal 6 3 3 2 2 4 2" xfId="15874" xr:uid="{00000000-0005-0000-0000-0000023E0000}"/>
    <cellStyle name="Normal 6 3 3 2 2 4 3" xfId="10854" xr:uid="{00000000-0005-0000-0000-0000662A0000}"/>
    <cellStyle name="Normal 6 3 3 2 2 4 3 3" xfId="25955" xr:uid="{00000000-0005-0000-0000-000063650000}"/>
    <cellStyle name="Normal 6 3 3 2 2 4 5" xfId="20942" xr:uid="{00000000-0005-0000-0000-0000CE510000}"/>
    <cellStyle name="Normal 6 3 3 2 2 5" xfId="12532" xr:uid="{00000000-0005-0000-0000-0000F4300000}"/>
    <cellStyle name="Normal 6 3 3 2 2 5 3" xfId="27630" xr:uid="{00000000-0005-0000-0000-0000EE6B0000}"/>
    <cellStyle name="Normal 6 3 3 2 2 6" xfId="7511" xr:uid="{00000000-0005-0000-0000-0000571D0000}"/>
    <cellStyle name="Normal 6 3 3 2 2 6 3" xfId="22613" xr:uid="{00000000-0005-0000-0000-000055580000}"/>
    <cellStyle name="Normal 6 3 3 2 2 8" xfId="17600" xr:uid="{00000000-0005-0000-0000-0000C0440000}"/>
    <cellStyle name="Normal 6 3 3 2 3" xfId="2858" xr:uid="{00000000-0005-0000-0000-00002A0B0000}"/>
    <cellStyle name="Normal 6 3 3 2 3 2" xfId="4548" xr:uid="{00000000-0005-0000-0000-0000C4110000}"/>
    <cellStyle name="Normal 6 3 3 2 3 2 2" xfId="14621" xr:uid="{00000000-0005-0000-0000-00001D390000}"/>
    <cellStyle name="Normal 6 3 3 2 3 2 2 3" xfId="29719" xr:uid="{00000000-0005-0000-0000-000017740000}"/>
    <cellStyle name="Normal 6 3 3 2 3 2 3" xfId="9601" xr:uid="{00000000-0005-0000-0000-000081250000}"/>
    <cellStyle name="Normal 6 3 3 2 3 2 3 3" xfId="24702" xr:uid="{00000000-0005-0000-0000-00007E600000}"/>
    <cellStyle name="Normal 6 3 3 2 3 2 5" xfId="19689" xr:uid="{00000000-0005-0000-0000-0000E94C0000}"/>
    <cellStyle name="Normal 6 3 3 2 3 3" xfId="6240" xr:uid="{00000000-0005-0000-0000-000060180000}"/>
    <cellStyle name="Normal 6 3 3 2 3 3 2" xfId="16292" xr:uid="{00000000-0005-0000-0000-0000A43F0000}"/>
    <cellStyle name="Normal 6 3 3 2 3 3 3" xfId="11272" xr:uid="{00000000-0005-0000-0000-0000082C0000}"/>
    <cellStyle name="Normal 6 3 3 2 3 3 3 3" xfId="26373" xr:uid="{00000000-0005-0000-0000-000005670000}"/>
    <cellStyle name="Normal 6 3 3 2 3 3 5" xfId="21360" xr:uid="{00000000-0005-0000-0000-000070530000}"/>
    <cellStyle name="Normal 6 3 3 2 3 4" xfId="12950" xr:uid="{00000000-0005-0000-0000-000096320000}"/>
    <cellStyle name="Normal 6 3 3 2 3 4 3" xfId="28048" xr:uid="{00000000-0005-0000-0000-0000906D0000}"/>
    <cellStyle name="Normal 6 3 3 2 3 5" xfId="7929" xr:uid="{00000000-0005-0000-0000-0000F91E0000}"/>
    <cellStyle name="Normal 6 3 3 2 3 5 3" xfId="23031" xr:uid="{00000000-0005-0000-0000-0000F7590000}"/>
    <cellStyle name="Normal 6 3 3 2 3 7" xfId="18018" xr:uid="{00000000-0005-0000-0000-000062460000}"/>
    <cellStyle name="Normal 6 3 3 2 4" xfId="3711" xr:uid="{00000000-0005-0000-0000-00007F0E0000}"/>
    <cellStyle name="Normal 6 3 3 2 4 2" xfId="13785" xr:uid="{00000000-0005-0000-0000-0000D9350000}"/>
    <cellStyle name="Normal 6 3 3 2 4 2 3" xfId="28883" xr:uid="{00000000-0005-0000-0000-0000D3700000}"/>
    <cellStyle name="Normal 6 3 3 2 4 3" xfId="8765" xr:uid="{00000000-0005-0000-0000-00003D220000}"/>
    <cellStyle name="Normal 6 3 3 2 4 3 3" xfId="23866" xr:uid="{00000000-0005-0000-0000-00003A5D0000}"/>
    <cellStyle name="Normal 6 3 3 2 4 5" xfId="18853" xr:uid="{00000000-0005-0000-0000-0000A5490000}"/>
    <cellStyle name="Normal 6 3 3 2 5" xfId="5404" xr:uid="{00000000-0005-0000-0000-00001C150000}"/>
    <cellStyle name="Normal 6 3 3 2 5 2" xfId="15456" xr:uid="{00000000-0005-0000-0000-0000603C0000}"/>
    <cellStyle name="Normal 6 3 3 2 5 2 3" xfId="30554" xr:uid="{00000000-0005-0000-0000-00005A770000}"/>
    <cellStyle name="Normal 6 3 3 2 5 3" xfId="10436" xr:uid="{00000000-0005-0000-0000-0000C4280000}"/>
    <cellStyle name="Normal 6 3 3 2 5 3 3" xfId="25537" xr:uid="{00000000-0005-0000-0000-0000C1630000}"/>
    <cellStyle name="Normal 6 3 3 2 5 5" xfId="20524" xr:uid="{00000000-0005-0000-0000-00002C500000}"/>
    <cellStyle name="Normal 6 3 3 2 6" xfId="12114" xr:uid="{00000000-0005-0000-0000-0000522F0000}"/>
    <cellStyle name="Normal 6 3 3 2 6 3" xfId="27212" xr:uid="{00000000-0005-0000-0000-00004C6A0000}"/>
    <cellStyle name="Normal 6 3 3 2 7" xfId="7093" xr:uid="{00000000-0005-0000-0000-0000B51B0000}"/>
    <cellStyle name="Normal 6 3 3 2 7 3" xfId="22195" xr:uid="{00000000-0005-0000-0000-0000B3560000}"/>
    <cellStyle name="Normal 6 3 3 2 9" xfId="17182" xr:uid="{00000000-0005-0000-0000-00001E430000}"/>
    <cellStyle name="Normal 6 3 3 3" xfId="2229" xr:uid="{00000000-0005-0000-0000-0000B5080000}"/>
    <cellStyle name="Normal 6 3 3 3 2" xfId="3068" xr:uid="{00000000-0005-0000-0000-0000FC0B0000}"/>
    <cellStyle name="Normal 6 3 3 3 2 2" xfId="4758" xr:uid="{00000000-0005-0000-0000-000096120000}"/>
    <cellStyle name="Normal 6 3 3 3 2 2 2" xfId="14831" xr:uid="{00000000-0005-0000-0000-0000EF390000}"/>
    <cellStyle name="Normal 6 3 3 3 2 2 2 3" xfId="29929" xr:uid="{00000000-0005-0000-0000-0000E9740000}"/>
    <cellStyle name="Normal 6 3 3 3 2 2 3" xfId="9811" xr:uid="{00000000-0005-0000-0000-000053260000}"/>
    <cellStyle name="Normal 6 3 3 3 2 2 3 3" xfId="24912" xr:uid="{00000000-0005-0000-0000-000050610000}"/>
    <cellStyle name="Normal 6 3 3 3 2 2 5" xfId="19899" xr:uid="{00000000-0005-0000-0000-0000BB4D0000}"/>
    <cellStyle name="Normal 6 3 3 3 2 3" xfId="6450" xr:uid="{00000000-0005-0000-0000-000032190000}"/>
    <cellStyle name="Normal 6 3 3 3 2 3 2" xfId="16502" xr:uid="{00000000-0005-0000-0000-000076400000}"/>
    <cellStyle name="Normal 6 3 3 3 2 3 3" xfId="11482" xr:uid="{00000000-0005-0000-0000-0000DA2C0000}"/>
    <cellStyle name="Normal 6 3 3 3 2 3 3 3" xfId="26583" xr:uid="{00000000-0005-0000-0000-0000D7670000}"/>
    <cellStyle name="Normal 6 3 3 3 2 3 5" xfId="21570" xr:uid="{00000000-0005-0000-0000-000042540000}"/>
    <cellStyle name="Normal 6 3 3 3 2 4" xfId="13160" xr:uid="{00000000-0005-0000-0000-000068330000}"/>
    <cellStyle name="Normal 6 3 3 3 2 4 3" xfId="28258" xr:uid="{00000000-0005-0000-0000-0000626E0000}"/>
    <cellStyle name="Normal 6 3 3 3 2 5" xfId="8139" xr:uid="{00000000-0005-0000-0000-0000CB1F0000}"/>
    <cellStyle name="Normal 6 3 3 3 2 5 3" xfId="23241" xr:uid="{00000000-0005-0000-0000-0000C95A0000}"/>
    <cellStyle name="Normal 6 3 3 3 2 7" xfId="18228" xr:uid="{00000000-0005-0000-0000-000034470000}"/>
    <cellStyle name="Normal 6 3 3 3 3" xfId="3921" xr:uid="{00000000-0005-0000-0000-0000510F0000}"/>
    <cellStyle name="Normal 6 3 3 3 3 2" xfId="13995" xr:uid="{00000000-0005-0000-0000-0000AB360000}"/>
    <cellStyle name="Normal 6 3 3 3 3 2 3" xfId="29093" xr:uid="{00000000-0005-0000-0000-0000A5710000}"/>
    <cellStyle name="Normal 6 3 3 3 3 3" xfId="8975" xr:uid="{00000000-0005-0000-0000-00000F230000}"/>
    <cellStyle name="Normal 6 3 3 3 3 3 3" xfId="24076" xr:uid="{00000000-0005-0000-0000-00000C5E0000}"/>
    <cellStyle name="Normal 6 3 3 3 3 5" xfId="19063" xr:uid="{00000000-0005-0000-0000-0000774A0000}"/>
    <cellStyle name="Normal 6 3 3 3 4" xfId="5614" xr:uid="{00000000-0005-0000-0000-0000EE150000}"/>
    <cellStyle name="Normal 6 3 3 3 4 2" xfId="15666" xr:uid="{00000000-0005-0000-0000-0000323D0000}"/>
    <cellStyle name="Normal 6 3 3 3 4 2 3" xfId="30764" xr:uid="{00000000-0005-0000-0000-00002C780000}"/>
    <cellStyle name="Normal 6 3 3 3 4 3" xfId="10646" xr:uid="{00000000-0005-0000-0000-000096290000}"/>
    <cellStyle name="Normal 6 3 3 3 4 3 3" xfId="25747" xr:uid="{00000000-0005-0000-0000-000093640000}"/>
    <cellStyle name="Normal 6 3 3 3 4 5" xfId="20734" xr:uid="{00000000-0005-0000-0000-0000FE500000}"/>
    <cellStyle name="Normal 6 3 3 3 5" xfId="12324" xr:uid="{00000000-0005-0000-0000-000024300000}"/>
    <cellStyle name="Normal 6 3 3 3 5 3" xfId="27422" xr:uid="{00000000-0005-0000-0000-00001E6B0000}"/>
    <cellStyle name="Normal 6 3 3 3 6" xfId="7303" xr:uid="{00000000-0005-0000-0000-0000871C0000}"/>
    <cellStyle name="Normal 6 3 3 3 6 3" xfId="22405" xr:uid="{00000000-0005-0000-0000-000085570000}"/>
    <cellStyle name="Normal 6 3 3 3 8" xfId="17392" xr:uid="{00000000-0005-0000-0000-0000F0430000}"/>
    <cellStyle name="Normal 6 3 3 4" xfId="2650" xr:uid="{00000000-0005-0000-0000-00005A0A0000}"/>
    <cellStyle name="Normal 6 3 3 4 2" xfId="4340" xr:uid="{00000000-0005-0000-0000-0000F4100000}"/>
    <cellStyle name="Normal 6 3 3 4 2 2" xfId="14413" xr:uid="{00000000-0005-0000-0000-00004D380000}"/>
    <cellStyle name="Normal 6 3 3 4 2 2 3" xfId="29511" xr:uid="{00000000-0005-0000-0000-000047730000}"/>
    <cellStyle name="Normal 6 3 3 4 2 3" xfId="9393" xr:uid="{00000000-0005-0000-0000-0000B1240000}"/>
    <cellStyle name="Normal 6 3 3 4 2 3 3" xfId="24494" xr:uid="{00000000-0005-0000-0000-0000AE5F0000}"/>
    <cellStyle name="Normal 6 3 3 4 2 5" xfId="19481" xr:uid="{00000000-0005-0000-0000-0000194C0000}"/>
    <cellStyle name="Normal 6 3 3 4 3" xfId="6032" xr:uid="{00000000-0005-0000-0000-000090170000}"/>
    <cellStyle name="Normal 6 3 3 4 3 2" xfId="16084" xr:uid="{00000000-0005-0000-0000-0000D43E0000}"/>
    <cellStyle name="Normal 6 3 3 4 3 3" xfId="11064" xr:uid="{00000000-0005-0000-0000-0000382B0000}"/>
    <cellStyle name="Normal 6 3 3 4 3 3 3" xfId="26165" xr:uid="{00000000-0005-0000-0000-000035660000}"/>
    <cellStyle name="Normal 6 3 3 4 3 5" xfId="21152" xr:uid="{00000000-0005-0000-0000-0000A0520000}"/>
    <cellStyle name="Normal 6 3 3 4 4" xfId="12742" xr:uid="{00000000-0005-0000-0000-0000C6310000}"/>
    <cellStyle name="Normal 6 3 3 4 4 3" xfId="27840" xr:uid="{00000000-0005-0000-0000-0000C06C0000}"/>
    <cellStyle name="Normal 6 3 3 4 5" xfId="7721" xr:uid="{00000000-0005-0000-0000-0000291E0000}"/>
    <cellStyle name="Normal 6 3 3 4 5 3" xfId="22823" xr:uid="{00000000-0005-0000-0000-000027590000}"/>
    <cellStyle name="Normal 6 3 3 4 7" xfId="17810" xr:uid="{00000000-0005-0000-0000-000092450000}"/>
    <cellStyle name="Normal 6 3 3 5" xfId="3503" xr:uid="{00000000-0005-0000-0000-0000AF0D0000}"/>
    <cellStyle name="Normal 6 3 3 5 2" xfId="13577" xr:uid="{00000000-0005-0000-0000-000009350000}"/>
    <cellStyle name="Normal 6 3 3 5 2 3" xfId="28675" xr:uid="{00000000-0005-0000-0000-000003700000}"/>
    <cellStyle name="Normal 6 3 3 5 3" xfId="8557" xr:uid="{00000000-0005-0000-0000-00006D210000}"/>
    <cellStyle name="Normal 6 3 3 5 3 3" xfId="23658" xr:uid="{00000000-0005-0000-0000-00006A5C0000}"/>
    <cellStyle name="Normal 6 3 3 5 5" xfId="18645" xr:uid="{00000000-0005-0000-0000-0000D5480000}"/>
    <cellStyle name="Normal 6 3 3 6" xfId="5196" xr:uid="{00000000-0005-0000-0000-00004C140000}"/>
    <cellStyle name="Normal 6 3 3 6 2" xfId="15248" xr:uid="{00000000-0005-0000-0000-0000903B0000}"/>
    <cellStyle name="Normal 6 3 3 6 2 3" xfId="30346" xr:uid="{00000000-0005-0000-0000-00008A760000}"/>
    <cellStyle name="Normal 6 3 3 6 3" xfId="10228" xr:uid="{00000000-0005-0000-0000-0000F4270000}"/>
    <cellStyle name="Normal 6 3 3 6 3 3" xfId="25329" xr:uid="{00000000-0005-0000-0000-0000F1620000}"/>
    <cellStyle name="Normal 6 3 3 6 5" xfId="20316" xr:uid="{00000000-0005-0000-0000-00005C4F0000}"/>
    <cellStyle name="Normal 6 3 3 7" xfId="11906" xr:uid="{00000000-0005-0000-0000-0000822E0000}"/>
    <cellStyle name="Normal 6 3 3 7 3" xfId="27004" xr:uid="{00000000-0005-0000-0000-00007C690000}"/>
    <cellStyle name="Normal 6 3 3 8" xfId="6885" xr:uid="{00000000-0005-0000-0000-0000E51A0000}"/>
    <cellStyle name="Normal 6 3 3 8 3" xfId="21987" xr:uid="{00000000-0005-0000-0000-0000E3550000}"/>
    <cellStyle name="Normal 6 3 4" xfId="746" xr:uid="{00000000-0005-0000-0000-0000EA020000}"/>
    <cellStyle name="Normal 6 3 4 10" xfId="1910" xr:uid="{00000000-0005-0000-0000-000076070000}"/>
    <cellStyle name="Normal 6 3 4 2" xfId="2333" xr:uid="{00000000-0005-0000-0000-00001D090000}"/>
    <cellStyle name="Normal 6 3 4 2 2" xfId="3172" xr:uid="{00000000-0005-0000-0000-0000640C0000}"/>
    <cellStyle name="Normal 6 3 4 2 2 2" xfId="4862" xr:uid="{00000000-0005-0000-0000-0000FE120000}"/>
    <cellStyle name="Normal 6 3 4 2 2 2 2" xfId="14935" xr:uid="{00000000-0005-0000-0000-0000573A0000}"/>
    <cellStyle name="Normal 6 3 4 2 2 2 2 3" xfId="30033" xr:uid="{00000000-0005-0000-0000-000051750000}"/>
    <cellStyle name="Normal 6 3 4 2 2 2 3" xfId="9915" xr:uid="{00000000-0005-0000-0000-0000BB260000}"/>
    <cellStyle name="Normal 6 3 4 2 2 2 3 3" xfId="25016" xr:uid="{00000000-0005-0000-0000-0000B8610000}"/>
    <cellStyle name="Normal 6 3 4 2 2 2 5" xfId="20003" xr:uid="{00000000-0005-0000-0000-0000234E0000}"/>
    <cellStyle name="Normal 6 3 4 2 2 3" xfId="6554" xr:uid="{00000000-0005-0000-0000-00009A190000}"/>
    <cellStyle name="Normal 6 3 4 2 2 3 2" xfId="16606" xr:uid="{00000000-0005-0000-0000-0000DE400000}"/>
    <cellStyle name="Normal 6 3 4 2 2 3 3" xfId="11586" xr:uid="{00000000-0005-0000-0000-0000422D0000}"/>
    <cellStyle name="Normal 6 3 4 2 2 3 3 3" xfId="26687" xr:uid="{00000000-0005-0000-0000-00003F680000}"/>
    <cellStyle name="Normal 6 3 4 2 2 3 5" xfId="21674" xr:uid="{00000000-0005-0000-0000-0000AA540000}"/>
    <cellStyle name="Normal 6 3 4 2 2 4" xfId="13264" xr:uid="{00000000-0005-0000-0000-0000D0330000}"/>
    <cellStyle name="Normal 6 3 4 2 2 4 3" xfId="28362" xr:uid="{00000000-0005-0000-0000-0000CA6E0000}"/>
    <cellStyle name="Normal 6 3 4 2 2 5" xfId="8243" xr:uid="{00000000-0005-0000-0000-000033200000}"/>
    <cellStyle name="Normal 6 3 4 2 2 5 3" xfId="23345" xr:uid="{00000000-0005-0000-0000-0000315B0000}"/>
    <cellStyle name="Normal 6 3 4 2 2 7" xfId="18332" xr:uid="{00000000-0005-0000-0000-00009C470000}"/>
    <cellStyle name="Normal 6 3 4 2 3" xfId="4025" xr:uid="{00000000-0005-0000-0000-0000B90F0000}"/>
    <cellStyle name="Normal 6 3 4 2 3 2" xfId="14099" xr:uid="{00000000-0005-0000-0000-000013370000}"/>
    <cellStyle name="Normal 6 3 4 2 3 2 3" xfId="29197" xr:uid="{00000000-0005-0000-0000-00000D720000}"/>
    <cellStyle name="Normal 6 3 4 2 3 3" xfId="9079" xr:uid="{00000000-0005-0000-0000-000077230000}"/>
    <cellStyle name="Normal 6 3 4 2 3 3 3" xfId="24180" xr:uid="{00000000-0005-0000-0000-0000745E0000}"/>
    <cellStyle name="Normal 6 3 4 2 3 5" xfId="19167" xr:uid="{00000000-0005-0000-0000-0000DF4A0000}"/>
    <cellStyle name="Normal 6 3 4 2 4" xfId="5718" xr:uid="{00000000-0005-0000-0000-000056160000}"/>
    <cellStyle name="Normal 6 3 4 2 4 2" xfId="15770" xr:uid="{00000000-0005-0000-0000-00009A3D0000}"/>
    <cellStyle name="Normal 6 3 4 2 4 2 3" xfId="30868" xr:uid="{00000000-0005-0000-0000-000094780000}"/>
    <cellStyle name="Normal 6 3 4 2 4 3" xfId="10750" xr:uid="{00000000-0005-0000-0000-0000FE290000}"/>
    <cellStyle name="Normal 6 3 4 2 4 3 3" xfId="25851" xr:uid="{00000000-0005-0000-0000-0000FB640000}"/>
    <cellStyle name="Normal 6 3 4 2 4 5" xfId="20838" xr:uid="{00000000-0005-0000-0000-000066510000}"/>
    <cellStyle name="Normal 6 3 4 2 5" xfId="12428" xr:uid="{00000000-0005-0000-0000-00008C300000}"/>
    <cellStyle name="Normal 6 3 4 2 5 3" xfId="27526" xr:uid="{00000000-0005-0000-0000-0000866B0000}"/>
    <cellStyle name="Normal 6 3 4 2 6" xfId="7407" xr:uid="{00000000-0005-0000-0000-0000EF1C0000}"/>
    <cellStyle name="Normal 6 3 4 2 6 3" xfId="22509" xr:uid="{00000000-0005-0000-0000-0000ED570000}"/>
    <cellStyle name="Normal 6 3 4 2 8" xfId="17496" xr:uid="{00000000-0005-0000-0000-000058440000}"/>
    <cellStyle name="Normal 6 3 4 3" xfId="2754" xr:uid="{00000000-0005-0000-0000-0000C20A0000}"/>
    <cellStyle name="Normal 6 3 4 3 2" xfId="4444" xr:uid="{00000000-0005-0000-0000-00005C110000}"/>
    <cellStyle name="Normal 6 3 4 3 2 2" xfId="14517" xr:uid="{00000000-0005-0000-0000-0000B5380000}"/>
    <cellStyle name="Normal 6 3 4 3 2 2 3" xfId="29615" xr:uid="{00000000-0005-0000-0000-0000AF730000}"/>
    <cellStyle name="Normal 6 3 4 3 2 3" xfId="9497" xr:uid="{00000000-0005-0000-0000-000019250000}"/>
    <cellStyle name="Normal 6 3 4 3 2 3 3" xfId="24598" xr:uid="{00000000-0005-0000-0000-000016600000}"/>
    <cellStyle name="Normal 6 3 4 3 2 5" xfId="19585" xr:uid="{00000000-0005-0000-0000-0000814C0000}"/>
    <cellStyle name="Normal 6 3 4 3 3" xfId="6136" xr:uid="{00000000-0005-0000-0000-0000F8170000}"/>
    <cellStyle name="Normal 6 3 4 3 3 2" xfId="16188" xr:uid="{00000000-0005-0000-0000-00003C3F0000}"/>
    <cellStyle name="Normal 6 3 4 3 3 3" xfId="11168" xr:uid="{00000000-0005-0000-0000-0000A02B0000}"/>
    <cellStyle name="Normal 6 3 4 3 3 3 3" xfId="26269" xr:uid="{00000000-0005-0000-0000-00009D660000}"/>
    <cellStyle name="Normal 6 3 4 3 3 5" xfId="21256" xr:uid="{00000000-0005-0000-0000-000008530000}"/>
    <cellStyle name="Normal 6 3 4 3 4" xfId="12846" xr:uid="{00000000-0005-0000-0000-00002E320000}"/>
    <cellStyle name="Normal 6 3 4 3 4 3" xfId="27944" xr:uid="{00000000-0005-0000-0000-0000286D0000}"/>
    <cellStyle name="Normal 6 3 4 3 5" xfId="7825" xr:uid="{00000000-0005-0000-0000-0000911E0000}"/>
    <cellStyle name="Normal 6 3 4 3 5 3" xfId="22927" xr:uid="{00000000-0005-0000-0000-00008F590000}"/>
    <cellStyle name="Normal 6 3 4 3 7" xfId="17914" xr:uid="{00000000-0005-0000-0000-0000FA450000}"/>
    <cellStyle name="Normal 6 3 4 4" xfId="3607" xr:uid="{00000000-0005-0000-0000-0000170E0000}"/>
    <cellStyle name="Normal 6 3 4 4 2" xfId="13681" xr:uid="{00000000-0005-0000-0000-000071350000}"/>
    <cellStyle name="Normal 6 3 4 4 2 3" xfId="28779" xr:uid="{00000000-0005-0000-0000-00006B700000}"/>
    <cellStyle name="Normal 6 3 4 4 3" xfId="8661" xr:uid="{00000000-0005-0000-0000-0000D5210000}"/>
    <cellStyle name="Normal 6 3 4 4 3 3" xfId="23762" xr:uid="{00000000-0005-0000-0000-0000D25C0000}"/>
    <cellStyle name="Normal 6 3 4 4 5" xfId="18749" xr:uid="{00000000-0005-0000-0000-00003D490000}"/>
    <cellStyle name="Normal 6 3 4 5" xfId="5300" xr:uid="{00000000-0005-0000-0000-0000B4140000}"/>
    <cellStyle name="Normal 6 3 4 5 2" xfId="15352" xr:uid="{00000000-0005-0000-0000-0000F83B0000}"/>
    <cellStyle name="Normal 6 3 4 5 2 3" xfId="30450" xr:uid="{00000000-0005-0000-0000-0000F2760000}"/>
    <cellStyle name="Normal 6 3 4 5 3" xfId="10332" xr:uid="{00000000-0005-0000-0000-00005C280000}"/>
    <cellStyle name="Normal 6 3 4 5 3 3" xfId="25433" xr:uid="{00000000-0005-0000-0000-000059630000}"/>
    <cellStyle name="Normal 6 3 4 5 5" xfId="20420" xr:uid="{00000000-0005-0000-0000-0000C44F0000}"/>
    <cellStyle name="Normal 6 3 4 6" xfId="12010" xr:uid="{00000000-0005-0000-0000-0000EA2E0000}"/>
    <cellStyle name="Normal 6 3 4 6 3" xfId="27108" xr:uid="{00000000-0005-0000-0000-0000E4690000}"/>
    <cellStyle name="Normal 6 3 4 7" xfId="6989" xr:uid="{00000000-0005-0000-0000-00004D1B0000}"/>
    <cellStyle name="Normal 6 3 4 7 3" xfId="22091" xr:uid="{00000000-0005-0000-0000-00004B560000}"/>
    <cellStyle name="Normal 6 3 4 9" xfId="17078" xr:uid="{00000000-0005-0000-0000-0000B6420000}"/>
    <cellStyle name="Normal 6 3 5" xfId="2123" xr:uid="{00000000-0005-0000-0000-00004B080000}"/>
    <cellStyle name="Normal 6 3 5 2" xfId="2964" xr:uid="{00000000-0005-0000-0000-0000940B0000}"/>
    <cellStyle name="Normal 6 3 5 2 2" xfId="4654" xr:uid="{00000000-0005-0000-0000-00002E120000}"/>
    <cellStyle name="Normal 6 3 5 2 2 2" xfId="14727" xr:uid="{00000000-0005-0000-0000-000087390000}"/>
    <cellStyle name="Normal 6 3 5 2 2 2 3" xfId="29825" xr:uid="{00000000-0005-0000-0000-000081740000}"/>
    <cellStyle name="Normal 6 3 5 2 2 3" xfId="9707" xr:uid="{00000000-0005-0000-0000-0000EB250000}"/>
    <cellStyle name="Normal 6 3 5 2 2 3 3" xfId="24808" xr:uid="{00000000-0005-0000-0000-0000E8600000}"/>
    <cellStyle name="Normal 6 3 5 2 2 5" xfId="19795" xr:uid="{00000000-0005-0000-0000-0000534D0000}"/>
    <cellStyle name="Normal 6 3 5 2 3" xfId="6346" xr:uid="{00000000-0005-0000-0000-0000CA180000}"/>
    <cellStyle name="Normal 6 3 5 2 3 2" xfId="16398" xr:uid="{00000000-0005-0000-0000-00000E400000}"/>
    <cellStyle name="Normal 6 3 5 2 3 3" xfId="11378" xr:uid="{00000000-0005-0000-0000-0000722C0000}"/>
    <cellStyle name="Normal 6 3 5 2 3 3 3" xfId="26479" xr:uid="{00000000-0005-0000-0000-00006F670000}"/>
    <cellStyle name="Normal 6 3 5 2 3 5" xfId="21466" xr:uid="{00000000-0005-0000-0000-0000DA530000}"/>
    <cellStyle name="Normal 6 3 5 2 4" xfId="13056" xr:uid="{00000000-0005-0000-0000-000000330000}"/>
    <cellStyle name="Normal 6 3 5 2 4 3" xfId="28154" xr:uid="{00000000-0005-0000-0000-0000FA6D0000}"/>
    <cellStyle name="Normal 6 3 5 2 5" xfId="8035" xr:uid="{00000000-0005-0000-0000-0000631F0000}"/>
    <cellStyle name="Normal 6 3 5 2 5 3" xfId="23137" xr:uid="{00000000-0005-0000-0000-0000615A0000}"/>
    <cellStyle name="Normal 6 3 5 2 7" xfId="18124" xr:uid="{00000000-0005-0000-0000-0000CC460000}"/>
    <cellStyle name="Normal 6 3 5 3" xfId="3817" xr:uid="{00000000-0005-0000-0000-0000E90E0000}"/>
    <cellStyle name="Normal 6 3 5 3 2" xfId="13891" xr:uid="{00000000-0005-0000-0000-000043360000}"/>
    <cellStyle name="Normal 6 3 5 3 2 3" xfId="28989" xr:uid="{00000000-0005-0000-0000-00003D710000}"/>
    <cellStyle name="Normal 6 3 5 3 3" xfId="8871" xr:uid="{00000000-0005-0000-0000-0000A7220000}"/>
    <cellStyle name="Normal 6 3 5 3 3 3" xfId="23972" xr:uid="{00000000-0005-0000-0000-0000A45D0000}"/>
    <cellStyle name="Normal 6 3 5 3 5" xfId="18959" xr:uid="{00000000-0005-0000-0000-00000F4A0000}"/>
    <cellStyle name="Normal 6 3 5 4" xfId="5510" xr:uid="{00000000-0005-0000-0000-000086150000}"/>
    <cellStyle name="Normal 6 3 5 4 2" xfId="15562" xr:uid="{00000000-0005-0000-0000-0000CA3C0000}"/>
    <cellStyle name="Normal 6 3 5 4 2 3" xfId="30660" xr:uid="{00000000-0005-0000-0000-0000C4770000}"/>
    <cellStyle name="Normal 6 3 5 4 3" xfId="10542" xr:uid="{00000000-0005-0000-0000-00002E290000}"/>
    <cellStyle name="Normal 6 3 5 4 3 3" xfId="25643" xr:uid="{00000000-0005-0000-0000-00002B640000}"/>
    <cellStyle name="Normal 6 3 5 4 5" xfId="20630" xr:uid="{00000000-0005-0000-0000-000096500000}"/>
    <cellStyle name="Normal 6 3 5 5" xfId="12220" xr:uid="{00000000-0005-0000-0000-0000BC2F0000}"/>
    <cellStyle name="Normal 6 3 5 5 3" xfId="27318" xr:uid="{00000000-0005-0000-0000-0000B66A0000}"/>
    <cellStyle name="Normal 6 3 5 6" xfId="7199" xr:uid="{00000000-0005-0000-0000-00001F1C0000}"/>
    <cellStyle name="Normal 6 3 5 6 3" xfId="22301" xr:uid="{00000000-0005-0000-0000-00001D570000}"/>
    <cellStyle name="Normal 6 3 5 8" xfId="17288" xr:uid="{00000000-0005-0000-0000-000088430000}"/>
    <cellStyle name="Normal 6 3 6" xfId="2544" xr:uid="{00000000-0005-0000-0000-0000F0090000}"/>
    <cellStyle name="Normal 6 3 6 2" xfId="4236" xr:uid="{00000000-0005-0000-0000-00008C100000}"/>
    <cellStyle name="Normal 6 3 6 2 2" xfId="14309" xr:uid="{00000000-0005-0000-0000-0000E5370000}"/>
    <cellStyle name="Normal 6 3 6 2 2 3" xfId="29407" xr:uid="{00000000-0005-0000-0000-0000DF720000}"/>
    <cellStyle name="Normal 6 3 6 2 3" xfId="9289" xr:uid="{00000000-0005-0000-0000-000049240000}"/>
    <cellStyle name="Normal 6 3 6 2 3 3" xfId="24390" xr:uid="{00000000-0005-0000-0000-0000465F0000}"/>
    <cellStyle name="Normal 6 3 6 2 5" xfId="19377" xr:uid="{00000000-0005-0000-0000-0000B14B0000}"/>
    <cellStyle name="Normal 6 3 6 3" xfId="5928" xr:uid="{00000000-0005-0000-0000-000028170000}"/>
    <cellStyle name="Normal 6 3 6 3 2" xfId="15980" xr:uid="{00000000-0005-0000-0000-00006C3E0000}"/>
    <cellStyle name="Normal 6 3 6 3 3" xfId="10960" xr:uid="{00000000-0005-0000-0000-0000D02A0000}"/>
    <cellStyle name="Normal 6 3 6 3 3 3" xfId="26061" xr:uid="{00000000-0005-0000-0000-0000CD650000}"/>
    <cellStyle name="Normal 6 3 6 3 5" xfId="21048" xr:uid="{00000000-0005-0000-0000-000038520000}"/>
    <cellStyle name="Normal 6 3 6 4" xfId="12638" xr:uid="{00000000-0005-0000-0000-00005E310000}"/>
    <cellStyle name="Normal 6 3 6 4 3" xfId="27736" xr:uid="{00000000-0005-0000-0000-0000586C0000}"/>
    <cellStyle name="Normal 6 3 6 5" xfId="7617" xr:uid="{00000000-0005-0000-0000-0000C11D0000}"/>
    <cellStyle name="Normal 6 3 6 5 3" xfId="22719" xr:uid="{00000000-0005-0000-0000-0000BF580000}"/>
    <cellStyle name="Normal 6 3 6 7" xfId="17706" xr:uid="{00000000-0005-0000-0000-00002A450000}"/>
    <cellStyle name="Normal 6 3 7" xfId="3395" xr:uid="{00000000-0005-0000-0000-0000430D0000}"/>
    <cellStyle name="Normal 6 3 7 2" xfId="13473" xr:uid="{00000000-0005-0000-0000-0000A1340000}"/>
    <cellStyle name="Normal 6 3 7 2 3" xfId="28571" xr:uid="{00000000-0005-0000-0000-00009B6F0000}"/>
    <cellStyle name="Normal 6 3 7 3" xfId="8453" xr:uid="{00000000-0005-0000-0000-000005210000}"/>
    <cellStyle name="Normal 6 3 7 3 3" xfId="23554" xr:uid="{00000000-0005-0000-0000-0000025C0000}"/>
    <cellStyle name="Normal 6 3 7 5" xfId="18541" xr:uid="{00000000-0005-0000-0000-00006D480000}"/>
    <cellStyle name="Normal 6 3 8" xfId="5089" xr:uid="{00000000-0005-0000-0000-0000E1130000}"/>
    <cellStyle name="Normal 6 3 8 2" xfId="15144" xr:uid="{00000000-0005-0000-0000-0000283B0000}"/>
    <cellStyle name="Normal 6 3 8 2 3" xfId="30242" xr:uid="{00000000-0005-0000-0000-000022760000}"/>
    <cellStyle name="Normal 6 3 8 3" xfId="10124" xr:uid="{00000000-0005-0000-0000-00008C270000}"/>
    <cellStyle name="Normal 6 3 8 3 3" xfId="25225" xr:uid="{00000000-0005-0000-0000-000089620000}"/>
    <cellStyle name="Normal 6 3 8 5" xfId="20212" xr:uid="{00000000-0005-0000-0000-0000F44E0000}"/>
    <cellStyle name="Normal 6 3 9" xfId="11800" xr:uid="{00000000-0005-0000-0000-0000182E0000}"/>
    <cellStyle name="Normal 6 3 9 3" xfId="26900" xr:uid="{00000000-0005-0000-0000-000014690000}"/>
    <cellStyle name="Normal 6 4" xfId="709" xr:uid="{00000000-0005-0000-0000-0000C5020000}"/>
    <cellStyle name="Normal 6 4 2" xfId="730" xr:uid="{00000000-0005-0000-0000-0000DA020000}"/>
    <cellStyle name="Normal 6 4 3" xfId="751" xr:uid="{00000000-0005-0000-0000-0000EF020000}"/>
    <cellStyle name="Normal 6 4 4" xfId="1467" xr:uid="{00000000-0005-0000-0000-0000BB050000}"/>
    <cellStyle name="Normal 6 5" xfId="721" xr:uid="{00000000-0005-0000-0000-0000D1020000}"/>
    <cellStyle name="Normal 6 5 2" xfId="1468" xr:uid="{00000000-0005-0000-0000-0000BC050000}"/>
    <cellStyle name="Normal 6 6" xfId="742" xr:uid="{00000000-0005-0000-0000-0000E6020000}"/>
    <cellStyle name="Normal 6 6 2" xfId="1469" xr:uid="{00000000-0005-0000-0000-0000BD050000}"/>
    <cellStyle name="Normal 6 7" xfId="782" xr:uid="{00000000-0005-0000-0000-00000E030000}"/>
    <cellStyle name="Normal 6 8" xfId="592" xr:uid="{00000000-0005-0000-0000-000050020000}"/>
    <cellStyle name="Normal 6 8 10" xfId="6744" xr:uid="{00000000-0005-0000-0000-0000581A0000}"/>
    <cellStyle name="Normal 6 8 10 3" xfId="21849" xr:uid="{00000000-0005-0000-0000-000059550000}"/>
    <cellStyle name="Normal 6 8 12" xfId="16834" xr:uid="{00000000-0005-0000-0000-0000C2410000}"/>
    <cellStyle name="Normal 6 8 13" xfId="1155" xr:uid="{00000000-0005-0000-0000-000083040000}"/>
    <cellStyle name="Normal 6 8 2" xfId="1708" xr:uid="{00000000-0005-0000-0000-0000AC060000}"/>
    <cellStyle name="Normal 6 8 2 11" xfId="16888" xr:uid="{00000000-0005-0000-0000-0000F8410000}"/>
    <cellStyle name="Normal 6 8 2 2" xfId="1817" xr:uid="{00000000-0005-0000-0000-000019070000}"/>
    <cellStyle name="Normal 6 8 2 2 10" xfId="16992" xr:uid="{00000000-0005-0000-0000-000060420000}"/>
    <cellStyle name="Normal 6 8 2 2 2" xfId="2034" xr:uid="{00000000-0005-0000-0000-0000F2070000}"/>
    <cellStyle name="Normal 6 8 2 2 2 2" xfId="2455" xr:uid="{00000000-0005-0000-0000-000097090000}"/>
    <cellStyle name="Normal 6 8 2 2 2 2 2" xfId="3294" xr:uid="{00000000-0005-0000-0000-0000DE0C0000}"/>
    <cellStyle name="Normal 6 8 2 2 2 2 2 2" xfId="4984" xr:uid="{00000000-0005-0000-0000-000078130000}"/>
    <cellStyle name="Normal 6 8 2 2 2 2 2 2 2" xfId="15057" xr:uid="{00000000-0005-0000-0000-0000D13A0000}"/>
    <cellStyle name="Normal 6 8 2 2 2 2 2 2 2 3" xfId="30155" xr:uid="{00000000-0005-0000-0000-0000CB750000}"/>
    <cellStyle name="Normal 6 8 2 2 2 2 2 2 3" xfId="10037" xr:uid="{00000000-0005-0000-0000-000035270000}"/>
    <cellStyle name="Normal 6 8 2 2 2 2 2 2 3 3" xfId="25138" xr:uid="{00000000-0005-0000-0000-000032620000}"/>
    <cellStyle name="Normal 6 8 2 2 2 2 2 2 5" xfId="20125" xr:uid="{00000000-0005-0000-0000-00009D4E0000}"/>
    <cellStyle name="Normal 6 8 2 2 2 2 2 3" xfId="6676" xr:uid="{00000000-0005-0000-0000-0000141A0000}"/>
    <cellStyle name="Normal 6 8 2 2 2 2 2 3 2" xfId="16728" xr:uid="{00000000-0005-0000-0000-000058410000}"/>
    <cellStyle name="Normal 6 8 2 2 2 2 2 3 3" xfId="11708" xr:uid="{00000000-0005-0000-0000-0000BC2D0000}"/>
    <cellStyle name="Normal 6 8 2 2 2 2 2 3 3 3" xfId="26809" xr:uid="{00000000-0005-0000-0000-0000B9680000}"/>
    <cellStyle name="Normal 6 8 2 2 2 2 2 3 5" xfId="21796" xr:uid="{00000000-0005-0000-0000-000024550000}"/>
    <cellStyle name="Normal 6 8 2 2 2 2 2 4" xfId="13386" xr:uid="{00000000-0005-0000-0000-00004A340000}"/>
    <cellStyle name="Normal 6 8 2 2 2 2 2 4 3" xfId="28484" xr:uid="{00000000-0005-0000-0000-0000446F0000}"/>
    <cellStyle name="Normal 6 8 2 2 2 2 2 5" xfId="8365" xr:uid="{00000000-0005-0000-0000-0000AD200000}"/>
    <cellStyle name="Normal 6 8 2 2 2 2 2 5 3" xfId="23467" xr:uid="{00000000-0005-0000-0000-0000AB5B0000}"/>
    <cellStyle name="Normal 6 8 2 2 2 2 2 7" xfId="18454" xr:uid="{00000000-0005-0000-0000-000016480000}"/>
    <cellStyle name="Normal 6 8 2 2 2 2 3" xfId="4147" xr:uid="{00000000-0005-0000-0000-000033100000}"/>
    <cellStyle name="Normal 6 8 2 2 2 2 3 2" xfId="14221" xr:uid="{00000000-0005-0000-0000-00008D370000}"/>
    <cellStyle name="Normal 6 8 2 2 2 2 3 2 3" xfId="29319" xr:uid="{00000000-0005-0000-0000-000087720000}"/>
    <cellStyle name="Normal 6 8 2 2 2 2 3 3" xfId="9201" xr:uid="{00000000-0005-0000-0000-0000F1230000}"/>
    <cellStyle name="Normal 6 8 2 2 2 2 3 3 3" xfId="24302" xr:uid="{00000000-0005-0000-0000-0000EE5E0000}"/>
    <cellStyle name="Normal 6 8 2 2 2 2 3 5" xfId="19289" xr:uid="{00000000-0005-0000-0000-0000594B0000}"/>
    <cellStyle name="Normal 6 8 2 2 2 2 4" xfId="5840" xr:uid="{00000000-0005-0000-0000-0000D0160000}"/>
    <cellStyle name="Normal 6 8 2 2 2 2 4 2" xfId="15892" xr:uid="{00000000-0005-0000-0000-0000143E0000}"/>
    <cellStyle name="Normal 6 8 2 2 2 2 4 3" xfId="10872" xr:uid="{00000000-0005-0000-0000-0000782A0000}"/>
    <cellStyle name="Normal 6 8 2 2 2 2 4 3 3" xfId="25973" xr:uid="{00000000-0005-0000-0000-000075650000}"/>
    <cellStyle name="Normal 6 8 2 2 2 2 4 5" xfId="20960" xr:uid="{00000000-0005-0000-0000-0000E0510000}"/>
    <cellStyle name="Normal 6 8 2 2 2 2 5" xfId="12550" xr:uid="{00000000-0005-0000-0000-000006310000}"/>
    <cellStyle name="Normal 6 8 2 2 2 2 5 3" xfId="27648" xr:uid="{00000000-0005-0000-0000-0000006C0000}"/>
    <cellStyle name="Normal 6 8 2 2 2 2 6" xfId="7529" xr:uid="{00000000-0005-0000-0000-0000691D0000}"/>
    <cellStyle name="Normal 6 8 2 2 2 2 6 3" xfId="22631" xr:uid="{00000000-0005-0000-0000-000067580000}"/>
    <cellStyle name="Normal 6 8 2 2 2 2 8" xfId="17618" xr:uid="{00000000-0005-0000-0000-0000D2440000}"/>
    <cellStyle name="Normal 6 8 2 2 2 3" xfId="2876" xr:uid="{00000000-0005-0000-0000-00003C0B0000}"/>
    <cellStyle name="Normal 6 8 2 2 2 3 2" xfId="4566" xr:uid="{00000000-0005-0000-0000-0000D6110000}"/>
    <cellStyle name="Normal 6 8 2 2 2 3 2 2" xfId="14639" xr:uid="{00000000-0005-0000-0000-00002F390000}"/>
    <cellStyle name="Normal 6 8 2 2 2 3 2 2 3" xfId="29737" xr:uid="{00000000-0005-0000-0000-000029740000}"/>
    <cellStyle name="Normal 6 8 2 2 2 3 2 3" xfId="9619" xr:uid="{00000000-0005-0000-0000-000093250000}"/>
    <cellStyle name="Normal 6 8 2 2 2 3 2 3 3" xfId="24720" xr:uid="{00000000-0005-0000-0000-000090600000}"/>
    <cellStyle name="Normal 6 8 2 2 2 3 2 5" xfId="19707" xr:uid="{00000000-0005-0000-0000-0000FB4C0000}"/>
    <cellStyle name="Normal 6 8 2 2 2 3 3" xfId="6258" xr:uid="{00000000-0005-0000-0000-000072180000}"/>
    <cellStyle name="Normal 6 8 2 2 2 3 3 2" xfId="16310" xr:uid="{00000000-0005-0000-0000-0000B63F0000}"/>
    <cellStyle name="Normal 6 8 2 2 2 3 3 3" xfId="11290" xr:uid="{00000000-0005-0000-0000-00001A2C0000}"/>
    <cellStyle name="Normal 6 8 2 2 2 3 3 3 3" xfId="26391" xr:uid="{00000000-0005-0000-0000-000017670000}"/>
    <cellStyle name="Normal 6 8 2 2 2 3 3 5" xfId="21378" xr:uid="{00000000-0005-0000-0000-000082530000}"/>
    <cellStyle name="Normal 6 8 2 2 2 3 4" xfId="12968" xr:uid="{00000000-0005-0000-0000-0000A8320000}"/>
    <cellStyle name="Normal 6 8 2 2 2 3 4 3" xfId="28066" xr:uid="{00000000-0005-0000-0000-0000A26D0000}"/>
    <cellStyle name="Normal 6 8 2 2 2 3 5" xfId="7947" xr:uid="{00000000-0005-0000-0000-00000B1F0000}"/>
    <cellStyle name="Normal 6 8 2 2 2 3 5 3" xfId="23049" xr:uid="{00000000-0005-0000-0000-0000095A0000}"/>
    <cellStyle name="Normal 6 8 2 2 2 3 7" xfId="18036" xr:uid="{00000000-0005-0000-0000-000074460000}"/>
    <cellStyle name="Normal 6 8 2 2 2 4" xfId="3729" xr:uid="{00000000-0005-0000-0000-0000910E0000}"/>
    <cellStyle name="Normal 6 8 2 2 2 4 2" xfId="13803" xr:uid="{00000000-0005-0000-0000-0000EB350000}"/>
    <cellStyle name="Normal 6 8 2 2 2 4 2 3" xfId="28901" xr:uid="{00000000-0005-0000-0000-0000E5700000}"/>
    <cellStyle name="Normal 6 8 2 2 2 4 3" xfId="8783" xr:uid="{00000000-0005-0000-0000-00004F220000}"/>
    <cellStyle name="Normal 6 8 2 2 2 4 3 3" xfId="23884" xr:uid="{00000000-0005-0000-0000-00004C5D0000}"/>
    <cellStyle name="Normal 6 8 2 2 2 4 5" xfId="18871" xr:uid="{00000000-0005-0000-0000-0000B7490000}"/>
    <cellStyle name="Normal 6 8 2 2 2 5" xfId="5422" xr:uid="{00000000-0005-0000-0000-00002E150000}"/>
    <cellStyle name="Normal 6 8 2 2 2 5 2" xfId="15474" xr:uid="{00000000-0005-0000-0000-0000723C0000}"/>
    <cellStyle name="Normal 6 8 2 2 2 5 2 3" xfId="30572" xr:uid="{00000000-0005-0000-0000-00006C770000}"/>
    <cellStyle name="Normal 6 8 2 2 2 5 3" xfId="10454" xr:uid="{00000000-0005-0000-0000-0000D6280000}"/>
    <cellStyle name="Normal 6 8 2 2 2 5 3 3" xfId="25555" xr:uid="{00000000-0005-0000-0000-0000D3630000}"/>
    <cellStyle name="Normal 6 8 2 2 2 5 5" xfId="20542" xr:uid="{00000000-0005-0000-0000-00003E500000}"/>
    <cellStyle name="Normal 6 8 2 2 2 6" xfId="12132" xr:uid="{00000000-0005-0000-0000-0000642F0000}"/>
    <cellStyle name="Normal 6 8 2 2 2 6 3" xfId="27230" xr:uid="{00000000-0005-0000-0000-00005E6A0000}"/>
    <cellStyle name="Normal 6 8 2 2 2 7" xfId="7111" xr:uid="{00000000-0005-0000-0000-0000C71B0000}"/>
    <cellStyle name="Normal 6 8 2 2 2 7 3" xfId="22213" xr:uid="{00000000-0005-0000-0000-0000C5560000}"/>
    <cellStyle name="Normal 6 8 2 2 2 9" xfId="17200" xr:uid="{00000000-0005-0000-0000-000030430000}"/>
    <cellStyle name="Normal 6 8 2 2 3" xfId="2247" xr:uid="{00000000-0005-0000-0000-0000C7080000}"/>
    <cellStyle name="Normal 6 8 2 2 3 2" xfId="3086" xr:uid="{00000000-0005-0000-0000-00000E0C0000}"/>
    <cellStyle name="Normal 6 8 2 2 3 2 2" xfId="4776" xr:uid="{00000000-0005-0000-0000-0000A8120000}"/>
    <cellStyle name="Normal 6 8 2 2 3 2 2 2" xfId="14849" xr:uid="{00000000-0005-0000-0000-0000013A0000}"/>
    <cellStyle name="Normal 6 8 2 2 3 2 2 2 3" xfId="29947" xr:uid="{00000000-0005-0000-0000-0000FB740000}"/>
    <cellStyle name="Normal 6 8 2 2 3 2 2 3" xfId="9829" xr:uid="{00000000-0005-0000-0000-000065260000}"/>
    <cellStyle name="Normal 6 8 2 2 3 2 2 3 3" xfId="24930" xr:uid="{00000000-0005-0000-0000-000062610000}"/>
    <cellStyle name="Normal 6 8 2 2 3 2 2 5" xfId="19917" xr:uid="{00000000-0005-0000-0000-0000CD4D0000}"/>
    <cellStyle name="Normal 6 8 2 2 3 2 3" xfId="6468" xr:uid="{00000000-0005-0000-0000-000044190000}"/>
    <cellStyle name="Normal 6 8 2 2 3 2 3 2" xfId="16520" xr:uid="{00000000-0005-0000-0000-000088400000}"/>
    <cellStyle name="Normal 6 8 2 2 3 2 3 3" xfId="11500" xr:uid="{00000000-0005-0000-0000-0000EC2C0000}"/>
    <cellStyle name="Normal 6 8 2 2 3 2 3 3 3" xfId="26601" xr:uid="{00000000-0005-0000-0000-0000E9670000}"/>
    <cellStyle name="Normal 6 8 2 2 3 2 3 5" xfId="21588" xr:uid="{00000000-0005-0000-0000-000054540000}"/>
    <cellStyle name="Normal 6 8 2 2 3 2 4" xfId="13178" xr:uid="{00000000-0005-0000-0000-00007A330000}"/>
    <cellStyle name="Normal 6 8 2 2 3 2 4 3" xfId="28276" xr:uid="{00000000-0005-0000-0000-0000746E0000}"/>
    <cellStyle name="Normal 6 8 2 2 3 2 5" xfId="8157" xr:uid="{00000000-0005-0000-0000-0000DD1F0000}"/>
    <cellStyle name="Normal 6 8 2 2 3 2 5 3" xfId="23259" xr:uid="{00000000-0005-0000-0000-0000DB5A0000}"/>
    <cellStyle name="Normal 6 8 2 2 3 2 7" xfId="18246" xr:uid="{00000000-0005-0000-0000-000046470000}"/>
    <cellStyle name="Normal 6 8 2 2 3 3" xfId="3939" xr:uid="{00000000-0005-0000-0000-0000630F0000}"/>
    <cellStyle name="Normal 6 8 2 2 3 3 2" xfId="14013" xr:uid="{00000000-0005-0000-0000-0000BD360000}"/>
    <cellStyle name="Normal 6 8 2 2 3 3 2 3" xfId="29111" xr:uid="{00000000-0005-0000-0000-0000B7710000}"/>
    <cellStyle name="Normal 6 8 2 2 3 3 3" xfId="8993" xr:uid="{00000000-0005-0000-0000-000021230000}"/>
    <cellStyle name="Normal 6 8 2 2 3 3 3 3" xfId="24094" xr:uid="{00000000-0005-0000-0000-00001E5E0000}"/>
    <cellStyle name="Normal 6 8 2 2 3 3 5" xfId="19081" xr:uid="{00000000-0005-0000-0000-0000894A0000}"/>
    <cellStyle name="Normal 6 8 2 2 3 4" xfId="5632" xr:uid="{00000000-0005-0000-0000-000000160000}"/>
    <cellStyle name="Normal 6 8 2 2 3 4 2" xfId="15684" xr:uid="{00000000-0005-0000-0000-0000443D0000}"/>
    <cellStyle name="Normal 6 8 2 2 3 4 2 3" xfId="30782" xr:uid="{00000000-0005-0000-0000-00003E780000}"/>
    <cellStyle name="Normal 6 8 2 2 3 4 3" xfId="10664" xr:uid="{00000000-0005-0000-0000-0000A8290000}"/>
    <cellStyle name="Normal 6 8 2 2 3 4 3 3" xfId="25765" xr:uid="{00000000-0005-0000-0000-0000A5640000}"/>
    <cellStyle name="Normal 6 8 2 2 3 4 5" xfId="20752" xr:uid="{00000000-0005-0000-0000-000010510000}"/>
    <cellStyle name="Normal 6 8 2 2 3 5" xfId="12342" xr:uid="{00000000-0005-0000-0000-000036300000}"/>
    <cellStyle name="Normal 6 8 2 2 3 5 3" xfId="27440" xr:uid="{00000000-0005-0000-0000-0000306B0000}"/>
    <cellStyle name="Normal 6 8 2 2 3 6" xfId="7321" xr:uid="{00000000-0005-0000-0000-0000991C0000}"/>
    <cellStyle name="Normal 6 8 2 2 3 6 3" xfId="22423" xr:uid="{00000000-0005-0000-0000-000097570000}"/>
    <cellStyle name="Normal 6 8 2 2 3 8" xfId="17410" xr:uid="{00000000-0005-0000-0000-000002440000}"/>
    <cellStyle name="Normal 6 8 2 2 4" xfId="2668" xr:uid="{00000000-0005-0000-0000-00006C0A0000}"/>
    <cellStyle name="Normal 6 8 2 2 4 2" xfId="4358" xr:uid="{00000000-0005-0000-0000-000006110000}"/>
    <cellStyle name="Normal 6 8 2 2 4 2 2" xfId="14431" xr:uid="{00000000-0005-0000-0000-00005F380000}"/>
    <cellStyle name="Normal 6 8 2 2 4 2 2 3" xfId="29529" xr:uid="{00000000-0005-0000-0000-000059730000}"/>
    <cellStyle name="Normal 6 8 2 2 4 2 3" xfId="9411" xr:uid="{00000000-0005-0000-0000-0000C3240000}"/>
    <cellStyle name="Normal 6 8 2 2 4 2 3 3" xfId="24512" xr:uid="{00000000-0005-0000-0000-0000C05F0000}"/>
    <cellStyle name="Normal 6 8 2 2 4 2 5" xfId="19499" xr:uid="{00000000-0005-0000-0000-00002B4C0000}"/>
    <cellStyle name="Normal 6 8 2 2 4 3" xfId="6050" xr:uid="{00000000-0005-0000-0000-0000A2170000}"/>
    <cellStyle name="Normal 6 8 2 2 4 3 2" xfId="16102" xr:uid="{00000000-0005-0000-0000-0000E63E0000}"/>
    <cellStyle name="Normal 6 8 2 2 4 3 3" xfId="11082" xr:uid="{00000000-0005-0000-0000-00004A2B0000}"/>
    <cellStyle name="Normal 6 8 2 2 4 3 3 3" xfId="26183" xr:uid="{00000000-0005-0000-0000-000047660000}"/>
    <cellStyle name="Normal 6 8 2 2 4 3 5" xfId="21170" xr:uid="{00000000-0005-0000-0000-0000B2520000}"/>
    <cellStyle name="Normal 6 8 2 2 4 4" xfId="12760" xr:uid="{00000000-0005-0000-0000-0000D8310000}"/>
    <cellStyle name="Normal 6 8 2 2 4 4 3" xfId="27858" xr:uid="{00000000-0005-0000-0000-0000D26C0000}"/>
    <cellStyle name="Normal 6 8 2 2 4 5" xfId="7739" xr:uid="{00000000-0005-0000-0000-00003B1E0000}"/>
    <cellStyle name="Normal 6 8 2 2 4 5 3" xfId="22841" xr:uid="{00000000-0005-0000-0000-000039590000}"/>
    <cellStyle name="Normal 6 8 2 2 4 7" xfId="17828" xr:uid="{00000000-0005-0000-0000-0000A4450000}"/>
    <cellStyle name="Normal 6 8 2 2 5" xfId="3521" xr:uid="{00000000-0005-0000-0000-0000C10D0000}"/>
    <cellStyle name="Normal 6 8 2 2 5 2" xfId="13595" xr:uid="{00000000-0005-0000-0000-00001B350000}"/>
    <cellStyle name="Normal 6 8 2 2 5 2 3" xfId="28693" xr:uid="{00000000-0005-0000-0000-000015700000}"/>
    <cellStyle name="Normal 6 8 2 2 5 3" xfId="8575" xr:uid="{00000000-0005-0000-0000-00007F210000}"/>
    <cellStyle name="Normal 6 8 2 2 5 3 3" xfId="23676" xr:uid="{00000000-0005-0000-0000-00007C5C0000}"/>
    <cellStyle name="Normal 6 8 2 2 5 5" xfId="18663" xr:uid="{00000000-0005-0000-0000-0000E7480000}"/>
    <cellStyle name="Normal 6 8 2 2 6" xfId="5214" xr:uid="{00000000-0005-0000-0000-00005E140000}"/>
    <cellStyle name="Normal 6 8 2 2 6 2" xfId="15266" xr:uid="{00000000-0005-0000-0000-0000A23B0000}"/>
    <cellStyle name="Normal 6 8 2 2 6 2 3" xfId="30364" xr:uid="{00000000-0005-0000-0000-00009C760000}"/>
    <cellStyle name="Normal 6 8 2 2 6 3" xfId="10246" xr:uid="{00000000-0005-0000-0000-000006280000}"/>
    <cellStyle name="Normal 6 8 2 2 6 3 3" xfId="25347" xr:uid="{00000000-0005-0000-0000-000003630000}"/>
    <cellStyle name="Normal 6 8 2 2 6 5" xfId="20334" xr:uid="{00000000-0005-0000-0000-00006E4F0000}"/>
    <cellStyle name="Normal 6 8 2 2 7" xfId="11924" xr:uid="{00000000-0005-0000-0000-0000942E0000}"/>
    <cellStyle name="Normal 6 8 2 2 7 3" xfId="27022" xr:uid="{00000000-0005-0000-0000-00008E690000}"/>
    <cellStyle name="Normal 6 8 2 2 8" xfId="6903" xr:uid="{00000000-0005-0000-0000-0000F71A0000}"/>
    <cellStyle name="Normal 6 8 2 2 8 3" xfId="22005" xr:uid="{00000000-0005-0000-0000-0000F5550000}"/>
    <cellStyle name="Normal 6 8 2 3" xfId="1930" xr:uid="{00000000-0005-0000-0000-00008A070000}"/>
    <cellStyle name="Normal 6 8 2 3 2" xfId="2351" xr:uid="{00000000-0005-0000-0000-00002F090000}"/>
    <cellStyle name="Normal 6 8 2 3 2 2" xfId="3190" xr:uid="{00000000-0005-0000-0000-0000760C0000}"/>
    <cellStyle name="Normal 6 8 2 3 2 2 2" xfId="4880" xr:uid="{00000000-0005-0000-0000-000010130000}"/>
    <cellStyle name="Normal 6 8 2 3 2 2 2 2" xfId="14953" xr:uid="{00000000-0005-0000-0000-0000693A0000}"/>
    <cellStyle name="Normal 6 8 2 3 2 2 2 2 3" xfId="30051" xr:uid="{00000000-0005-0000-0000-000063750000}"/>
    <cellStyle name="Normal 6 8 2 3 2 2 2 3" xfId="9933" xr:uid="{00000000-0005-0000-0000-0000CD260000}"/>
    <cellStyle name="Normal 6 8 2 3 2 2 2 3 3" xfId="25034" xr:uid="{00000000-0005-0000-0000-0000CA610000}"/>
    <cellStyle name="Normal 6 8 2 3 2 2 2 5" xfId="20021" xr:uid="{00000000-0005-0000-0000-0000354E0000}"/>
    <cellStyle name="Normal 6 8 2 3 2 2 3" xfId="6572" xr:uid="{00000000-0005-0000-0000-0000AC190000}"/>
    <cellStyle name="Normal 6 8 2 3 2 2 3 2" xfId="16624" xr:uid="{00000000-0005-0000-0000-0000F0400000}"/>
    <cellStyle name="Normal 6 8 2 3 2 2 3 3" xfId="11604" xr:uid="{00000000-0005-0000-0000-0000542D0000}"/>
    <cellStyle name="Normal 6 8 2 3 2 2 3 3 3" xfId="26705" xr:uid="{00000000-0005-0000-0000-000051680000}"/>
    <cellStyle name="Normal 6 8 2 3 2 2 3 5" xfId="21692" xr:uid="{00000000-0005-0000-0000-0000BC540000}"/>
    <cellStyle name="Normal 6 8 2 3 2 2 4" xfId="13282" xr:uid="{00000000-0005-0000-0000-0000E2330000}"/>
    <cellStyle name="Normal 6 8 2 3 2 2 4 3" xfId="28380" xr:uid="{00000000-0005-0000-0000-0000DC6E0000}"/>
    <cellStyle name="Normal 6 8 2 3 2 2 5" xfId="8261" xr:uid="{00000000-0005-0000-0000-000045200000}"/>
    <cellStyle name="Normal 6 8 2 3 2 2 5 3" xfId="23363" xr:uid="{00000000-0005-0000-0000-0000435B0000}"/>
    <cellStyle name="Normal 6 8 2 3 2 2 7" xfId="18350" xr:uid="{00000000-0005-0000-0000-0000AE470000}"/>
    <cellStyle name="Normal 6 8 2 3 2 3" xfId="4043" xr:uid="{00000000-0005-0000-0000-0000CB0F0000}"/>
    <cellStyle name="Normal 6 8 2 3 2 3 2" xfId="14117" xr:uid="{00000000-0005-0000-0000-000025370000}"/>
    <cellStyle name="Normal 6 8 2 3 2 3 2 3" xfId="29215" xr:uid="{00000000-0005-0000-0000-00001F720000}"/>
    <cellStyle name="Normal 6 8 2 3 2 3 3" xfId="9097" xr:uid="{00000000-0005-0000-0000-000089230000}"/>
    <cellStyle name="Normal 6 8 2 3 2 3 3 3" xfId="24198" xr:uid="{00000000-0005-0000-0000-0000865E0000}"/>
    <cellStyle name="Normal 6 8 2 3 2 3 5" xfId="19185" xr:uid="{00000000-0005-0000-0000-0000F14A0000}"/>
    <cellStyle name="Normal 6 8 2 3 2 4" xfId="5736" xr:uid="{00000000-0005-0000-0000-000068160000}"/>
    <cellStyle name="Normal 6 8 2 3 2 4 2" xfId="15788" xr:uid="{00000000-0005-0000-0000-0000AC3D0000}"/>
    <cellStyle name="Normal 6 8 2 3 2 4 2 3" xfId="30886" xr:uid="{00000000-0005-0000-0000-0000A6780000}"/>
    <cellStyle name="Normal 6 8 2 3 2 4 3" xfId="10768" xr:uid="{00000000-0005-0000-0000-0000102A0000}"/>
    <cellStyle name="Normal 6 8 2 3 2 4 3 3" xfId="25869" xr:uid="{00000000-0005-0000-0000-00000D650000}"/>
    <cellStyle name="Normal 6 8 2 3 2 4 5" xfId="20856" xr:uid="{00000000-0005-0000-0000-000078510000}"/>
    <cellStyle name="Normal 6 8 2 3 2 5" xfId="12446" xr:uid="{00000000-0005-0000-0000-00009E300000}"/>
    <cellStyle name="Normal 6 8 2 3 2 5 3" xfId="27544" xr:uid="{00000000-0005-0000-0000-0000986B0000}"/>
    <cellStyle name="Normal 6 8 2 3 2 6" xfId="7425" xr:uid="{00000000-0005-0000-0000-0000011D0000}"/>
    <cellStyle name="Normal 6 8 2 3 2 6 3" xfId="22527" xr:uid="{00000000-0005-0000-0000-0000FF570000}"/>
    <cellStyle name="Normal 6 8 2 3 2 8" xfId="17514" xr:uid="{00000000-0005-0000-0000-00006A440000}"/>
    <cellStyle name="Normal 6 8 2 3 3" xfId="2772" xr:uid="{00000000-0005-0000-0000-0000D40A0000}"/>
    <cellStyle name="Normal 6 8 2 3 3 2" xfId="4462" xr:uid="{00000000-0005-0000-0000-00006E110000}"/>
    <cellStyle name="Normal 6 8 2 3 3 2 2" xfId="14535" xr:uid="{00000000-0005-0000-0000-0000C7380000}"/>
    <cellStyle name="Normal 6 8 2 3 3 2 2 3" xfId="29633" xr:uid="{00000000-0005-0000-0000-0000C1730000}"/>
    <cellStyle name="Normal 6 8 2 3 3 2 3" xfId="9515" xr:uid="{00000000-0005-0000-0000-00002B250000}"/>
    <cellStyle name="Normal 6 8 2 3 3 2 3 3" xfId="24616" xr:uid="{00000000-0005-0000-0000-000028600000}"/>
    <cellStyle name="Normal 6 8 2 3 3 2 5" xfId="19603" xr:uid="{00000000-0005-0000-0000-0000934C0000}"/>
    <cellStyle name="Normal 6 8 2 3 3 3" xfId="6154" xr:uid="{00000000-0005-0000-0000-00000A180000}"/>
    <cellStyle name="Normal 6 8 2 3 3 3 2" xfId="16206" xr:uid="{00000000-0005-0000-0000-00004E3F0000}"/>
    <cellStyle name="Normal 6 8 2 3 3 3 3" xfId="11186" xr:uid="{00000000-0005-0000-0000-0000B22B0000}"/>
    <cellStyle name="Normal 6 8 2 3 3 3 3 3" xfId="26287" xr:uid="{00000000-0005-0000-0000-0000AF660000}"/>
    <cellStyle name="Normal 6 8 2 3 3 3 5" xfId="21274" xr:uid="{00000000-0005-0000-0000-00001A530000}"/>
    <cellStyle name="Normal 6 8 2 3 3 4" xfId="12864" xr:uid="{00000000-0005-0000-0000-000040320000}"/>
    <cellStyle name="Normal 6 8 2 3 3 4 3" xfId="27962" xr:uid="{00000000-0005-0000-0000-00003A6D0000}"/>
    <cellStyle name="Normal 6 8 2 3 3 5" xfId="7843" xr:uid="{00000000-0005-0000-0000-0000A31E0000}"/>
    <cellStyle name="Normal 6 8 2 3 3 5 3" xfId="22945" xr:uid="{00000000-0005-0000-0000-0000A1590000}"/>
    <cellStyle name="Normal 6 8 2 3 3 7" xfId="17932" xr:uid="{00000000-0005-0000-0000-00000C460000}"/>
    <cellStyle name="Normal 6 8 2 3 4" xfId="3625" xr:uid="{00000000-0005-0000-0000-0000290E0000}"/>
    <cellStyle name="Normal 6 8 2 3 4 2" xfId="13699" xr:uid="{00000000-0005-0000-0000-000083350000}"/>
    <cellStyle name="Normal 6 8 2 3 4 2 3" xfId="28797" xr:uid="{00000000-0005-0000-0000-00007D700000}"/>
    <cellStyle name="Normal 6 8 2 3 4 3" xfId="8679" xr:uid="{00000000-0005-0000-0000-0000E7210000}"/>
    <cellStyle name="Normal 6 8 2 3 4 3 3" xfId="23780" xr:uid="{00000000-0005-0000-0000-0000E45C0000}"/>
    <cellStyle name="Normal 6 8 2 3 4 5" xfId="18767" xr:uid="{00000000-0005-0000-0000-00004F490000}"/>
    <cellStyle name="Normal 6 8 2 3 5" xfId="5318" xr:uid="{00000000-0005-0000-0000-0000C6140000}"/>
    <cellStyle name="Normal 6 8 2 3 5 2" xfId="15370" xr:uid="{00000000-0005-0000-0000-00000A3C0000}"/>
    <cellStyle name="Normal 6 8 2 3 5 2 3" xfId="30468" xr:uid="{00000000-0005-0000-0000-000004770000}"/>
    <cellStyle name="Normal 6 8 2 3 5 3" xfId="10350" xr:uid="{00000000-0005-0000-0000-00006E280000}"/>
    <cellStyle name="Normal 6 8 2 3 5 3 3" xfId="25451" xr:uid="{00000000-0005-0000-0000-00006B630000}"/>
    <cellStyle name="Normal 6 8 2 3 5 5" xfId="20438" xr:uid="{00000000-0005-0000-0000-0000D64F0000}"/>
    <cellStyle name="Normal 6 8 2 3 6" xfId="12028" xr:uid="{00000000-0005-0000-0000-0000FC2E0000}"/>
    <cellStyle name="Normal 6 8 2 3 6 3" xfId="27126" xr:uid="{00000000-0005-0000-0000-0000F6690000}"/>
    <cellStyle name="Normal 6 8 2 3 7" xfId="7007" xr:uid="{00000000-0005-0000-0000-00005F1B0000}"/>
    <cellStyle name="Normal 6 8 2 3 7 3" xfId="22109" xr:uid="{00000000-0005-0000-0000-00005D560000}"/>
    <cellStyle name="Normal 6 8 2 3 9" xfId="17096" xr:uid="{00000000-0005-0000-0000-0000C8420000}"/>
    <cellStyle name="Normal 6 8 2 4" xfId="2143" xr:uid="{00000000-0005-0000-0000-00005F080000}"/>
    <cellStyle name="Normal 6 8 2 4 2" xfId="2982" xr:uid="{00000000-0005-0000-0000-0000A60B0000}"/>
    <cellStyle name="Normal 6 8 2 4 2 2" xfId="4672" xr:uid="{00000000-0005-0000-0000-000040120000}"/>
    <cellStyle name="Normal 6 8 2 4 2 2 2" xfId="14745" xr:uid="{00000000-0005-0000-0000-000099390000}"/>
    <cellStyle name="Normal 6 8 2 4 2 2 2 3" xfId="29843" xr:uid="{00000000-0005-0000-0000-000093740000}"/>
    <cellStyle name="Normal 6 8 2 4 2 2 3" xfId="9725" xr:uid="{00000000-0005-0000-0000-0000FD250000}"/>
    <cellStyle name="Normal 6 8 2 4 2 2 3 3" xfId="24826" xr:uid="{00000000-0005-0000-0000-0000FA600000}"/>
    <cellStyle name="Normal 6 8 2 4 2 2 5" xfId="19813" xr:uid="{00000000-0005-0000-0000-0000654D0000}"/>
    <cellStyle name="Normal 6 8 2 4 2 3" xfId="6364" xr:uid="{00000000-0005-0000-0000-0000DC180000}"/>
    <cellStyle name="Normal 6 8 2 4 2 3 2" xfId="16416" xr:uid="{00000000-0005-0000-0000-000020400000}"/>
    <cellStyle name="Normal 6 8 2 4 2 3 3" xfId="11396" xr:uid="{00000000-0005-0000-0000-0000842C0000}"/>
    <cellStyle name="Normal 6 8 2 4 2 3 3 3" xfId="26497" xr:uid="{00000000-0005-0000-0000-000081670000}"/>
    <cellStyle name="Normal 6 8 2 4 2 3 5" xfId="21484" xr:uid="{00000000-0005-0000-0000-0000EC530000}"/>
    <cellStyle name="Normal 6 8 2 4 2 4" xfId="13074" xr:uid="{00000000-0005-0000-0000-000012330000}"/>
    <cellStyle name="Normal 6 8 2 4 2 4 3" xfId="28172" xr:uid="{00000000-0005-0000-0000-00000C6E0000}"/>
    <cellStyle name="Normal 6 8 2 4 2 5" xfId="8053" xr:uid="{00000000-0005-0000-0000-0000751F0000}"/>
    <cellStyle name="Normal 6 8 2 4 2 5 3" xfId="23155" xr:uid="{00000000-0005-0000-0000-0000735A0000}"/>
    <cellStyle name="Normal 6 8 2 4 2 7" xfId="18142" xr:uid="{00000000-0005-0000-0000-0000DE460000}"/>
    <cellStyle name="Normal 6 8 2 4 3" xfId="3835" xr:uid="{00000000-0005-0000-0000-0000FB0E0000}"/>
    <cellStyle name="Normal 6 8 2 4 3 2" xfId="13909" xr:uid="{00000000-0005-0000-0000-000055360000}"/>
    <cellStyle name="Normal 6 8 2 4 3 2 3" xfId="29007" xr:uid="{00000000-0005-0000-0000-00004F710000}"/>
    <cellStyle name="Normal 6 8 2 4 3 3" xfId="8889" xr:uid="{00000000-0005-0000-0000-0000B9220000}"/>
    <cellStyle name="Normal 6 8 2 4 3 3 3" xfId="23990" xr:uid="{00000000-0005-0000-0000-0000B65D0000}"/>
    <cellStyle name="Normal 6 8 2 4 3 5" xfId="18977" xr:uid="{00000000-0005-0000-0000-0000214A0000}"/>
    <cellStyle name="Normal 6 8 2 4 4" xfId="5528" xr:uid="{00000000-0005-0000-0000-000098150000}"/>
    <cellStyle name="Normal 6 8 2 4 4 2" xfId="15580" xr:uid="{00000000-0005-0000-0000-0000DC3C0000}"/>
    <cellStyle name="Normal 6 8 2 4 4 2 3" xfId="30678" xr:uid="{00000000-0005-0000-0000-0000D6770000}"/>
    <cellStyle name="Normal 6 8 2 4 4 3" xfId="10560" xr:uid="{00000000-0005-0000-0000-000040290000}"/>
    <cellStyle name="Normal 6 8 2 4 4 3 3" xfId="25661" xr:uid="{00000000-0005-0000-0000-00003D640000}"/>
    <cellStyle name="Normal 6 8 2 4 4 5" xfId="20648" xr:uid="{00000000-0005-0000-0000-0000A8500000}"/>
    <cellStyle name="Normal 6 8 2 4 5" xfId="12238" xr:uid="{00000000-0005-0000-0000-0000CE2F0000}"/>
    <cellStyle name="Normal 6 8 2 4 5 3" xfId="27336" xr:uid="{00000000-0005-0000-0000-0000C86A0000}"/>
    <cellStyle name="Normal 6 8 2 4 6" xfId="7217" xr:uid="{00000000-0005-0000-0000-0000311C0000}"/>
    <cellStyle name="Normal 6 8 2 4 6 3" xfId="22319" xr:uid="{00000000-0005-0000-0000-00002F570000}"/>
    <cellStyle name="Normal 6 8 2 4 8" xfId="17306" xr:uid="{00000000-0005-0000-0000-00009A430000}"/>
    <cellStyle name="Normal 6 8 2 5" xfId="2564" xr:uid="{00000000-0005-0000-0000-0000040A0000}"/>
    <cellStyle name="Normal 6 8 2 5 2" xfId="4254" xr:uid="{00000000-0005-0000-0000-00009E100000}"/>
    <cellStyle name="Normal 6 8 2 5 2 2" xfId="14327" xr:uid="{00000000-0005-0000-0000-0000F7370000}"/>
    <cellStyle name="Normal 6 8 2 5 2 2 3" xfId="29425" xr:uid="{00000000-0005-0000-0000-0000F1720000}"/>
    <cellStyle name="Normal 6 8 2 5 2 3" xfId="9307" xr:uid="{00000000-0005-0000-0000-00005B240000}"/>
    <cellStyle name="Normal 6 8 2 5 2 3 3" xfId="24408" xr:uid="{00000000-0005-0000-0000-0000585F0000}"/>
    <cellStyle name="Normal 6 8 2 5 2 5" xfId="19395" xr:uid="{00000000-0005-0000-0000-0000C34B0000}"/>
    <cellStyle name="Normal 6 8 2 5 3" xfId="5946" xr:uid="{00000000-0005-0000-0000-00003A170000}"/>
    <cellStyle name="Normal 6 8 2 5 3 2" xfId="15998" xr:uid="{00000000-0005-0000-0000-00007E3E0000}"/>
    <cellStyle name="Normal 6 8 2 5 3 3" xfId="10978" xr:uid="{00000000-0005-0000-0000-0000E22A0000}"/>
    <cellStyle name="Normal 6 8 2 5 3 3 3" xfId="26079" xr:uid="{00000000-0005-0000-0000-0000DF650000}"/>
    <cellStyle name="Normal 6 8 2 5 3 5" xfId="21066" xr:uid="{00000000-0005-0000-0000-00004A520000}"/>
    <cellStyle name="Normal 6 8 2 5 4" xfId="12656" xr:uid="{00000000-0005-0000-0000-000070310000}"/>
    <cellStyle name="Normal 6 8 2 5 4 3" xfId="27754" xr:uid="{00000000-0005-0000-0000-00006A6C0000}"/>
    <cellStyle name="Normal 6 8 2 5 5" xfId="7635" xr:uid="{00000000-0005-0000-0000-0000D31D0000}"/>
    <cellStyle name="Normal 6 8 2 5 5 3" xfId="22737" xr:uid="{00000000-0005-0000-0000-0000D1580000}"/>
    <cellStyle name="Normal 6 8 2 5 7" xfId="17724" xr:uid="{00000000-0005-0000-0000-00003C450000}"/>
    <cellStyle name="Normal 6 8 2 6" xfId="3417" xr:uid="{00000000-0005-0000-0000-0000590D0000}"/>
    <cellStyle name="Normal 6 8 2 6 2" xfId="13491" xr:uid="{00000000-0005-0000-0000-0000B3340000}"/>
    <cellStyle name="Normal 6 8 2 6 2 3" xfId="28589" xr:uid="{00000000-0005-0000-0000-0000AD6F0000}"/>
    <cellStyle name="Normal 6 8 2 6 3" xfId="8471" xr:uid="{00000000-0005-0000-0000-000017210000}"/>
    <cellStyle name="Normal 6 8 2 6 3 3" xfId="23572" xr:uid="{00000000-0005-0000-0000-0000145C0000}"/>
    <cellStyle name="Normal 6 8 2 6 5" xfId="18559" xr:uid="{00000000-0005-0000-0000-00007F480000}"/>
    <cellStyle name="Normal 6 8 2 7" xfId="5110" xr:uid="{00000000-0005-0000-0000-0000F6130000}"/>
    <cellStyle name="Normal 6 8 2 7 2" xfId="15162" xr:uid="{00000000-0005-0000-0000-00003A3B0000}"/>
    <cellStyle name="Normal 6 8 2 7 2 3" xfId="30260" xr:uid="{00000000-0005-0000-0000-000034760000}"/>
    <cellStyle name="Normal 6 8 2 7 3" xfId="10142" xr:uid="{00000000-0005-0000-0000-00009E270000}"/>
    <cellStyle name="Normal 6 8 2 7 3 3" xfId="25243" xr:uid="{00000000-0005-0000-0000-00009B620000}"/>
    <cellStyle name="Normal 6 8 2 7 5" xfId="20230" xr:uid="{00000000-0005-0000-0000-0000064F0000}"/>
    <cellStyle name="Normal 6 8 2 8" xfId="11820" xr:uid="{00000000-0005-0000-0000-00002C2E0000}"/>
    <cellStyle name="Normal 6 8 2 8 3" xfId="26918" xr:uid="{00000000-0005-0000-0000-000026690000}"/>
    <cellStyle name="Normal 6 8 2 9" xfId="6799" xr:uid="{00000000-0005-0000-0000-00008F1A0000}"/>
    <cellStyle name="Normal 6 8 2 9 3" xfId="21901" xr:uid="{00000000-0005-0000-0000-00008D550000}"/>
    <cellStyle name="Normal 6 8 3" xfId="1763" xr:uid="{00000000-0005-0000-0000-0000E3060000}"/>
    <cellStyle name="Normal 6 8 3 10" xfId="16940" xr:uid="{00000000-0005-0000-0000-00002C420000}"/>
    <cellStyle name="Normal 6 8 3 2" xfId="1982" xr:uid="{00000000-0005-0000-0000-0000BE070000}"/>
    <cellStyle name="Normal 6 8 3 2 2" xfId="2403" xr:uid="{00000000-0005-0000-0000-000063090000}"/>
    <cellStyle name="Normal 6 8 3 2 2 2" xfId="3242" xr:uid="{00000000-0005-0000-0000-0000AA0C0000}"/>
    <cellStyle name="Normal 6 8 3 2 2 2 2" xfId="4932" xr:uid="{00000000-0005-0000-0000-000044130000}"/>
    <cellStyle name="Normal 6 8 3 2 2 2 2 2" xfId="15005" xr:uid="{00000000-0005-0000-0000-00009D3A0000}"/>
    <cellStyle name="Normal 6 8 3 2 2 2 2 2 3" xfId="30103" xr:uid="{00000000-0005-0000-0000-000097750000}"/>
    <cellStyle name="Normal 6 8 3 2 2 2 2 3" xfId="9985" xr:uid="{00000000-0005-0000-0000-000001270000}"/>
    <cellStyle name="Normal 6 8 3 2 2 2 2 3 3" xfId="25086" xr:uid="{00000000-0005-0000-0000-0000FE610000}"/>
    <cellStyle name="Normal 6 8 3 2 2 2 2 5" xfId="20073" xr:uid="{00000000-0005-0000-0000-0000694E0000}"/>
    <cellStyle name="Normal 6 8 3 2 2 2 3" xfId="6624" xr:uid="{00000000-0005-0000-0000-0000E0190000}"/>
    <cellStyle name="Normal 6 8 3 2 2 2 3 2" xfId="16676" xr:uid="{00000000-0005-0000-0000-000024410000}"/>
    <cellStyle name="Normal 6 8 3 2 2 2 3 3" xfId="11656" xr:uid="{00000000-0005-0000-0000-0000882D0000}"/>
    <cellStyle name="Normal 6 8 3 2 2 2 3 3 3" xfId="26757" xr:uid="{00000000-0005-0000-0000-000085680000}"/>
    <cellStyle name="Normal 6 8 3 2 2 2 3 5" xfId="21744" xr:uid="{00000000-0005-0000-0000-0000F0540000}"/>
    <cellStyle name="Normal 6 8 3 2 2 2 4" xfId="13334" xr:uid="{00000000-0005-0000-0000-000016340000}"/>
    <cellStyle name="Normal 6 8 3 2 2 2 4 3" xfId="28432" xr:uid="{00000000-0005-0000-0000-0000106F0000}"/>
    <cellStyle name="Normal 6 8 3 2 2 2 5" xfId="8313" xr:uid="{00000000-0005-0000-0000-000079200000}"/>
    <cellStyle name="Normal 6 8 3 2 2 2 5 3" xfId="23415" xr:uid="{00000000-0005-0000-0000-0000775B0000}"/>
    <cellStyle name="Normal 6 8 3 2 2 2 7" xfId="18402" xr:uid="{00000000-0005-0000-0000-0000E2470000}"/>
    <cellStyle name="Normal 6 8 3 2 2 3" xfId="4095" xr:uid="{00000000-0005-0000-0000-0000FF0F0000}"/>
    <cellStyle name="Normal 6 8 3 2 2 3 2" xfId="14169" xr:uid="{00000000-0005-0000-0000-000059370000}"/>
    <cellStyle name="Normal 6 8 3 2 2 3 2 3" xfId="29267" xr:uid="{00000000-0005-0000-0000-000053720000}"/>
    <cellStyle name="Normal 6 8 3 2 2 3 3" xfId="9149" xr:uid="{00000000-0005-0000-0000-0000BD230000}"/>
    <cellStyle name="Normal 6 8 3 2 2 3 3 3" xfId="24250" xr:uid="{00000000-0005-0000-0000-0000BA5E0000}"/>
    <cellStyle name="Normal 6 8 3 2 2 3 5" xfId="19237" xr:uid="{00000000-0005-0000-0000-0000254B0000}"/>
    <cellStyle name="Normal 6 8 3 2 2 4" xfId="5788" xr:uid="{00000000-0005-0000-0000-00009C160000}"/>
    <cellStyle name="Normal 6 8 3 2 2 4 2" xfId="15840" xr:uid="{00000000-0005-0000-0000-0000E03D0000}"/>
    <cellStyle name="Normal 6 8 3 2 2 4 2 3" xfId="30938" xr:uid="{00000000-0005-0000-0000-0000DA780000}"/>
    <cellStyle name="Normal 6 8 3 2 2 4 3" xfId="10820" xr:uid="{00000000-0005-0000-0000-0000442A0000}"/>
    <cellStyle name="Normal 6 8 3 2 2 4 3 3" xfId="25921" xr:uid="{00000000-0005-0000-0000-000041650000}"/>
    <cellStyle name="Normal 6 8 3 2 2 4 5" xfId="20908" xr:uid="{00000000-0005-0000-0000-0000AC510000}"/>
    <cellStyle name="Normal 6 8 3 2 2 5" xfId="12498" xr:uid="{00000000-0005-0000-0000-0000D2300000}"/>
    <cellStyle name="Normal 6 8 3 2 2 5 3" xfId="27596" xr:uid="{00000000-0005-0000-0000-0000CC6B0000}"/>
    <cellStyle name="Normal 6 8 3 2 2 6" xfId="7477" xr:uid="{00000000-0005-0000-0000-0000351D0000}"/>
    <cellStyle name="Normal 6 8 3 2 2 6 3" xfId="22579" xr:uid="{00000000-0005-0000-0000-000033580000}"/>
    <cellStyle name="Normal 6 8 3 2 2 8" xfId="17566" xr:uid="{00000000-0005-0000-0000-00009E440000}"/>
    <cellStyle name="Normal 6 8 3 2 3" xfId="2824" xr:uid="{00000000-0005-0000-0000-0000080B0000}"/>
    <cellStyle name="Normal 6 8 3 2 3 2" xfId="4514" xr:uid="{00000000-0005-0000-0000-0000A2110000}"/>
    <cellStyle name="Normal 6 8 3 2 3 2 2" xfId="14587" xr:uid="{00000000-0005-0000-0000-0000FB380000}"/>
    <cellStyle name="Normal 6 8 3 2 3 2 2 3" xfId="29685" xr:uid="{00000000-0005-0000-0000-0000F5730000}"/>
    <cellStyle name="Normal 6 8 3 2 3 2 3" xfId="9567" xr:uid="{00000000-0005-0000-0000-00005F250000}"/>
    <cellStyle name="Normal 6 8 3 2 3 2 3 3" xfId="24668" xr:uid="{00000000-0005-0000-0000-00005C600000}"/>
    <cellStyle name="Normal 6 8 3 2 3 2 5" xfId="19655" xr:uid="{00000000-0005-0000-0000-0000C74C0000}"/>
    <cellStyle name="Normal 6 8 3 2 3 3" xfId="6206" xr:uid="{00000000-0005-0000-0000-00003E180000}"/>
    <cellStyle name="Normal 6 8 3 2 3 3 2" xfId="16258" xr:uid="{00000000-0005-0000-0000-0000823F0000}"/>
    <cellStyle name="Normal 6 8 3 2 3 3 3" xfId="11238" xr:uid="{00000000-0005-0000-0000-0000E62B0000}"/>
    <cellStyle name="Normal 6 8 3 2 3 3 3 3" xfId="26339" xr:uid="{00000000-0005-0000-0000-0000E3660000}"/>
    <cellStyle name="Normal 6 8 3 2 3 3 5" xfId="21326" xr:uid="{00000000-0005-0000-0000-00004E530000}"/>
    <cellStyle name="Normal 6 8 3 2 3 4" xfId="12916" xr:uid="{00000000-0005-0000-0000-000074320000}"/>
    <cellStyle name="Normal 6 8 3 2 3 4 3" xfId="28014" xr:uid="{00000000-0005-0000-0000-00006E6D0000}"/>
    <cellStyle name="Normal 6 8 3 2 3 5" xfId="7895" xr:uid="{00000000-0005-0000-0000-0000D71E0000}"/>
    <cellStyle name="Normal 6 8 3 2 3 5 3" xfId="22997" xr:uid="{00000000-0005-0000-0000-0000D5590000}"/>
    <cellStyle name="Normal 6 8 3 2 3 7" xfId="17984" xr:uid="{00000000-0005-0000-0000-000040460000}"/>
    <cellStyle name="Normal 6 8 3 2 4" xfId="3677" xr:uid="{00000000-0005-0000-0000-00005D0E0000}"/>
    <cellStyle name="Normal 6 8 3 2 4 2" xfId="13751" xr:uid="{00000000-0005-0000-0000-0000B7350000}"/>
    <cellStyle name="Normal 6 8 3 2 4 2 3" xfId="28849" xr:uid="{00000000-0005-0000-0000-0000B1700000}"/>
    <cellStyle name="Normal 6 8 3 2 4 3" xfId="8731" xr:uid="{00000000-0005-0000-0000-00001B220000}"/>
    <cellStyle name="Normal 6 8 3 2 4 3 3" xfId="23832" xr:uid="{00000000-0005-0000-0000-0000185D0000}"/>
    <cellStyle name="Normal 6 8 3 2 4 5" xfId="18819" xr:uid="{00000000-0005-0000-0000-000083490000}"/>
    <cellStyle name="Normal 6 8 3 2 5" xfId="5370" xr:uid="{00000000-0005-0000-0000-0000FA140000}"/>
    <cellStyle name="Normal 6 8 3 2 5 2" xfId="15422" xr:uid="{00000000-0005-0000-0000-00003E3C0000}"/>
    <cellStyle name="Normal 6 8 3 2 5 2 3" xfId="30520" xr:uid="{00000000-0005-0000-0000-000038770000}"/>
    <cellStyle name="Normal 6 8 3 2 5 3" xfId="10402" xr:uid="{00000000-0005-0000-0000-0000A2280000}"/>
    <cellStyle name="Normal 6 8 3 2 5 3 3" xfId="25503" xr:uid="{00000000-0005-0000-0000-00009F630000}"/>
    <cellStyle name="Normal 6 8 3 2 5 5" xfId="20490" xr:uid="{00000000-0005-0000-0000-00000A500000}"/>
    <cellStyle name="Normal 6 8 3 2 6" xfId="12080" xr:uid="{00000000-0005-0000-0000-0000302F0000}"/>
    <cellStyle name="Normal 6 8 3 2 6 3" xfId="27178" xr:uid="{00000000-0005-0000-0000-00002A6A0000}"/>
    <cellStyle name="Normal 6 8 3 2 7" xfId="7059" xr:uid="{00000000-0005-0000-0000-0000931B0000}"/>
    <cellStyle name="Normal 6 8 3 2 7 3" xfId="22161" xr:uid="{00000000-0005-0000-0000-000091560000}"/>
    <cellStyle name="Normal 6 8 3 2 9" xfId="17148" xr:uid="{00000000-0005-0000-0000-0000FC420000}"/>
    <cellStyle name="Normal 6 8 3 3" xfId="2195" xr:uid="{00000000-0005-0000-0000-000093080000}"/>
    <cellStyle name="Normal 6 8 3 3 2" xfId="3034" xr:uid="{00000000-0005-0000-0000-0000DA0B0000}"/>
    <cellStyle name="Normal 6 8 3 3 2 2" xfId="4724" xr:uid="{00000000-0005-0000-0000-000074120000}"/>
    <cellStyle name="Normal 6 8 3 3 2 2 2" xfId="14797" xr:uid="{00000000-0005-0000-0000-0000CD390000}"/>
    <cellStyle name="Normal 6 8 3 3 2 2 2 3" xfId="29895" xr:uid="{00000000-0005-0000-0000-0000C7740000}"/>
    <cellStyle name="Normal 6 8 3 3 2 2 3" xfId="9777" xr:uid="{00000000-0005-0000-0000-000031260000}"/>
    <cellStyle name="Normal 6 8 3 3 2 2 3 3" xfId="24878" xr:uid="{00000000-0005-0000-0000-00002E610000}"/>
    <cellStyle name="Normal 6 8 3 3 2 2 5" xfId="19865" xr:uid="{00000000-0005-0000-0000-0000994D0000}"/>
    <cellStyle name="Normal 6 8 3 3 2 3" xfId="6416" xr:uid="{00000000-0005-0000-0000-000010190000}"/>
    <cellStyle name="Normal 6 8 3 3 2 3 2" xfId="16468" xr:uid="{00000000-0005-0000-0000-000054400000}"/>
    <cellStyle name="Normal 6 8 3 3 2 3 3" xfId="11448" xr:uid="{00000000-0005-0000-0000-0000B82C0000}"/>
    <cellStyle name="Normal 6 8 3 3 2 3 3 3" xfId="26549" xr:uid="{00000000-0005-0000-0000-0000B5670000}"/>
    <cellStyle name="Normal 6 8 3 3 2 3 5" xfId="21536" xr:uid="{00000000-0005-0000-0000-000020540000}"/>
    <cellStyle name="Normal 6 8 3 3 2 4" xfId="13126" xr:uid="{00000000-0005-0000-0000-000046330000}"/>
    <cellStyle name="Normal 6 8 3 3 2 4 3" xfId="28224" xr:uid="{00000000-0005-0000-0000-0000406E0000}"/>
    <cellStyle name="Normal 6 8 3 3 2 5" xfId="8105" xr:uid="{00000000-0005-0000-0000-0000A91F0000}"/>
    <cellStyle name="Normal 6 8 3 3 2 5 3" xfId="23207" xr:uid="{00000000-0005-0000-0000-0000A75A0000}"/>
    <cellStyle name="Normal 6 8 3 3 2 7" xfId="18194" xr:uid="{00000000-0005-0000-0000-000012470000}"/>
    <cellStyle name="Normal 6 8 3 3 3" xfId="3887" xr:uid="{00000000-0005-0000-0000-00002F0F0000}"/>
    <cellStyle name="Normal 6 8 3 3 3 2" xfId="13961" xr:uid="{00000000-0005-0000-0000-000089360000}"/>
    <cellStyle name="Normal 6 8 3 3 3 2 3" xfId="29059" xr:uid="{00000000-0005-0000-0000-000083710000}"/>
    <cellStyle name="Normal 6 8 3 3 3 3" xfId="8941" xr:uid="{00000000-0005-0000-0000-0000ED220000}"/>
    <cellStyle name="Normal 6 8 3 3 3 3 3" xfId="24042" xr:uid="{00000000-0005-0000-0000-0000EA5D0000}"/>
    <cellStyle name="Normal 6 8 3 3 3 5" xfId="19029" xr:uid="{00000000-0005-0000-0000-0000554A0000}"/>
    <cellStyle name="Normal 6 8 3 3 4" xfId="5580" xr:uid="{00000000-0005-0000-0000-0000CC150000}"/>
    <cellStyle name="Normal 6 8 3 3 4 2" xfId="15632" xr:uid="{00000000-0005-0000-0000-0000103D0000}"/>
    <cellStyle name="Normal 6 8 3 3 4 2 3" xfId="30730" xr:uid="{00000000-0005-0000-0000-00000A780000}"/>
    <cellStyle name="Normal 6 8 3 3 4 3" xfId="10612" xr:uid="{00000000-0005-0000-0000-000074290000}"/>
    <cellStyle name="Normal 6 8 3 3 4 3 3" xfId="25713" xr:uid="{00000000-0005-0000-0000-000071640000}"/>
    <cellStyle name="Normal 6 8 3 3 4 5" xfId="20700" xr:uid="{00000000-0005-0000-0000-0000DC500000}"/>
    <cellStyle name="Normal 6 8 3 3 5" xfId="12290" xr:uid="{00000000-0005-0000-0000-000002300000}"/>
    <cellStyle name="Normal 6 8 3 3 5 3" xfId="27388" xr:uid="{00000000-0005-0000-0000-0000FC6A0000}"/>
    <cellStyle name="Normal 6 8 3 3 6" xfId="7269" xr:uid="{00000000-0005-0000-0000-0000651C0000}"/>
    <cellStyle name="Normal 6 8 3 3 6 3" xfId="22371" xr:uid="{00000000-0005-0000-0000-000063570000}"/>
    <cellStyle name="Normal 6 8 3 3 8" xfId="17358" xr:uid="{00000000-0005-0000-0000-0000CE430000}"/>
    <cellStyle name="Normal 6 8 3 4" xfId="2616" xr:uid="{00000000-0005-0000-0000-0000380A0000}"/>
    <cellStyle name="Normal 6 8 3 4 2" xfId="4306" xr:uid="{00000000-0005-0000-0000-0000D2100000}"/>
    <cellStyle name="Normal 6 8 3 4 2 2" xfId="14379" xr:uid="{00000000-0005-0000-0000-00002B380000}"/>
    <cellStyle name="Normal 6 8 3 4 2 2 3" xfId="29477" xr:uid="{00000000-0005-0000-0000-000025730000}"/>
    <cellStyle name="Normal 6 8 3 4 2 3" xfId="9359" xr:uid="{00000000-0005-0000-0000-00008F240000}"/>
    <cellStyle name="Normal 6 8 3 4 2 3 3" xfId="24460" xr:uid="{00000000-0005-0000-0000-00008C5F0000}"/>
    <cellStyle name="Normal 6 8 3 4 2 5" xfId="19447" xr:uid="{00000000-0005-0000-0000-0000F74B0000}"/>
    <cellStyle name="Normal 6 8 3 4 3" xfId="5998" xr:uid="{00000000-0005-0000-0000-00006E170000}"/>
    <cellStyle name="Normal 6 8 3 4 3 2" xfId="16050" xr:uid="{00000000-0005-0000-0000-0000B23E0000}"/>
    <cellStyle name="Normal 6 8 3 4 3 3" xfId="11030" xr:uid="{00000000-0005-0000-0000-0000162B0000}"/>
    <cellStyle name="Normal 6 8 3 4 3 3 3" xfId="26131" xr:uid="{00000000-0005-0000-0000-000013660000}"/>
    <cellStyle name="Normal 6 8 3 4 3 5" xfId="21118" xr:uid="{00000000-0005-0000-0000-00007E520000}"/>
    <cellStyle name="Normal 6 8 3 4 4" xfId="12708" xr:uid="{00000000-0005-0000-0000-0000A4310000}"/>
    <cellStyle name="Normal 6 8 3 4 4 3" xfId="27806" xr:uid="{00000000-0005-0000-0000-00009E6C0000}"/>
    <cellStyle name="Normal 6 8 3 4 5" xfId="7687" xr:uid="{00000000-0005-0000-0000-0000071E0000}"/>
    <cellStyle name="Normal 6 8 3 4 5 3" xfId="22789" xr:uid="{00000000-0005-0000-0000-000005590000}"/>
    <cellStyle name="Normal 6 8 3 4 7" xfId="17776" xr:uid="{00000000-0005-0000-0000-000070450000}"/>
    <cellStyle name="Normal 6 8 3 5" xfId="3469" xr:uid="{00000000-0005-0000-0000-00008D0D0000}"/>
    <cellStyle name="Normal 6 8 3 5 2" xfId="13543" xr:uid="{00000000-0005-0000-0000-0000E7340000}"/>
    <cellStyle name="Normal 6 8 3 5 2 3" xfId="28641" xr:uid="{00000000-0005-0000-0000-0000E16F0000}"/>
    <cellStyle name="Normal 6 8 3 5 3" xfId="8523" xr:uid="{00000000-0005-0000-0000-00004B210000}"/>
    <cellStyle name="Normal 6 8 3 5 3 3" xfId="23624" xr:uid="{00000000-0005-0000-0000-0000485C0000}"/>
    <cellStyle name="Normal 6 8 3 5 5" xfId="18611" xr:uid="{00000000-0005-0000-0000-0000B3480000}"/>
    <cellStyle name="Normal 6 8 3 6" xfId="5162" xr:uid="{00000000-0005-0000-0000-00002A140000}"/>
    <cellStyle name="Normal 6 8 3 6 2" xfId="15214" xr:uid="{00000000-0005-0000-0000-00006E3B0000}"/>
    <cellStyle name="Normal 6 8 3 6 2 3" xfId="30312" xr:uid="{00000000-0005-0000-0000-000068760000}"/>
    <cellStyle name="Normal 6 8 3 6 3" xfId="10194" xr:uid="{00000000-0005-0000-0000-0000D2270000}"/>
    <cellStyle name="Normal 6 8 3 6 3 3" xfId="25295" xr:uid="{00000000-0005-0000-0000-0000CF620000}"/>
    <cellStyle name="Normal 6 8 3 6 5" xfId="20282" xr:uid="{00000000-0005-0000-0000-00003A4F0000}"/>
    <cellStyle name="Normal 6 8 3 7" xfId="11872" xr:uid="{00000000-0005-0000-0000-0000602E0000}"/>
    <cellStyle name="Normal 6 8 3 7 3" xfId="26970" xr:uid="{00000000-0005-0000-0000-00005A690000}"/>
    <cellStyle name="Normal 6 8 3 8" xfId="6851" xr:uid="{00000000-0005-0000-0000-0000C31A0000}"/>
    <cellStyle name="Normal 6 8 3 8 3" xfId="21953" xr:uid="{00000000-0005-0000-0000-0000C1550000}"/>
    <cellStyle name="Normal 6 8 4" xfId="1876" xr:uid="{00000000-0005-0000-0000-000054070000}"/>
    <cellStyle name="Normal 6 8 4 2" xfId="2299" xr:uid="{00000000-0005-0000-0000-0000FB080000}"/>
    <cellStyle name="Normal 6 8 4 2 2" xfId="3138" xr:uid="{00000000-0005-0000-0000-0000420C0000}"/>
    <cellStyle name="Normal 6 8 4 2 2 2" xfId="4828" xr:uid="{00000000-0005-0000-0000-0000DC120000}"/>
    <cellStyle name="Normal 6 8 4 2 2 2 2" xfId="14901" xr:uid="{00000000-0005-0000-0000-0000353A0000}"/>
    <cellStyle name="Normal 6 8 4 2 2 2 2 3" xfId="29999" xr:uid="{00000000-0005-0000-0000-00002F750000}"/>
    <cellStyle name="Normal 6 8 4 2 2 2 3" xfId="9881" xr:uid="{00000000-0005-0000-0000-000099260000}"/>
    <cellStyle name="Normal 6 8 4 2 2 2 3 3" xfId="24982" xr:uid="{00000000-0005-0000-0000-000096610000}"/>
    <cellStyle name="Normal 6 8 4 2 2 2 5" xfId="19969" xr:uid="{00000000-0005-0000-0000-0000014E0000}"/>
    <cellStyle name="Normal 6 8 4 2 2 3" xfId="6520" xr:uid="{00000000-0005-0000-0000-000078190000}"/>
    <cellStyle name="Normal 6 8 4 2 2 3 2" xfId="16572" xr:uid="{00000000-0005-0000-0000-0000BC400000}"/>
    <cellStyle name="Normal 6 8 4 2 2 3 3" xfId="11552" xr:uid="{00000000-0005-0000-0000-0000202D0000}"/>
    <cellStyle name="Normal 6 8 4 2 2 3 3 3" xfId="26653" xr:uid="{00000000-0005-0000-0000-00001D680000}"/>
    <cellStyle name="Normal 6 8 4 2 2 3 5" xfId="21640" xr:uid="{00000000-0005-0000-0000-000088540000}"/>
    <cellStyle name="Normal 6 8 4 2 2 4" xfId="13230" xr:uid="{00000000-0005-0000-0000-0000AE330000}"/>
    <cellStyle name="Normal 6 8 4 2 2 4 3" xfId="28328" xr:uid="{00000000-0005-0000-0000-0000A86E0000}"/>
    <cellStyle name="Normal 6 8 4 2 2 5" xfId="8209" xr:uid="{00000000-0005-0000-0000-000011200000}"/>
    <cellStyle name="Normal 6 8 4 2 2 5 3" xfId="23311" xr:uid="{00000000-0005-0000-0000-00000F5B0000}"/>
    <cellStyle name="Normal 6 8 4 2 2 7" xfId="18298" xr:uid="{00000000-0005-0000-0000-00007A470000}"/>
    <cellStyle name="Normal 6 8 4 2 3" xfId="3991" xr:uid="{00000000-0005-0000-0000-0000970F0000}"/>
    <cellStyle name="Normal 6 8 4 2 3 2" xfId="14065" xr:uid="{00000000-0005-0000-0000-0000F1360000}"/>
    <cellStyle name="Normal 6 8 4 2 3 2 3" xfId="29163" xr:uid="{00000000-0005-0000-0000-0000EB710000}"/>
    <cellStyle name="Normal 6 8 4 2 3 3" xfId="9045" xr:uid="{00000000-0005-0000-0000-000055230000}"/>
    <cellStyle name="Normal 6 8 4 2 3 3 3" xfId="24146" xr:uid="{00000000-0005-0000-0000-0000525E0000}"/>
    <cellStyle name="Normal 6 8 4 2 3 5" xfId="19133" xr:uid="{00000000-0005-0000-0000-0000BD4A0000}"/>
    <cellStyle name="Normal 6 8 4 2 4" xfId="5684" xr:uid="{00000000-0005-0000-0000-000034160000}"/>
    <cellStyle name="Normal 6 8 4 2 4 2" xfId="15736" xr:uid="{00000000-0005-0000-0000-0000783D0000}"/>
    <cellStyle name="Normal 6 8 4 2 4 2 3" xfId="30834" xr:uid="{00000000-0005-0000-0000-000072780000}"/>
    <cellStyle name="Normal 6 8 4 2 4 3" xfId="10716" xr:uid="{00000000-0005-0000-0000-0000DC290000}"/>
    <cellStyle name="Normal 6 8 4 2 4 3 3" xfId="25817" xr:uid="{00000000-0005-0000-0000-0000D9640000}"/>
    <cellStyle name="Normal 6 8 4 2 4 5" xfId="20804" xr:uid="{00000000-0005-0000-0000-000044510000}"/>
    <cellStyle name="Normal 6 8 4 2 5" xfId="12394" xr:uid="{00000000-0005-0000-0000-00006A300000}"/>
    <cellStyle name="Normal 6 8 4 2 5 3" xfId="27492" xr:uid="{00000000-0005-0000-0000-0000646B0000}"/>
    <cellStyle name="Normal 6 8 4 2 6" xfId="7373" xr:uid="{00000000-0005-0000-0000-0000CD1C0000}"/>
    <cellStyle name="Normal 6 8 4 2 6 3" xfId="22475" xr:uid="{00000000-0005-0000-0000-0000CB570000}"/>
    <cellStyle name="Normal 6 8 4 2 8" xfId="17462" xr:uid="{00000000-0005-0000-0000-000036440000}"/>
    <cellStyle name="Normal 6 8 4 3" xfId="2720" xr:uid="{00000000-0005-0000-0000-0000A00A0000}"/>
    <cellStyle name="Normal 6 8 4 3 2" xfId="4410" xr:uid="{00000000-0005-0000-0000-00003A110000}"/>
    <cellStyle name="Normal 6 8 4 3 2 2" xfId="14483" xr:uid="{00000000-0005-0000-0000-000093380000}"/>
    <cellStyle name="Normal 6 8 4 3 2 2 3" xfId="29581" xr:uid="{00000000-0005-0000-0000-00008D730000}"/>
    <cellStyle name="Normal 6 8 4 3 2 3" xfId="9463" xr:uid="{00000000-0005-0000-0000-0000F7240000}"/>
    <cellStyle name="Normal 6 8 4 3 2 3 3" xfId="24564" xr:uid="{00000000-0005-0000-0000-0000F45F0000}"/>
    <cellStyle name="Normal 6 8 4 3 2 5" xfId="19551" xr:uid="{00000000-0005-0000-0000-00005F4C0000}"/>
    <cellStyle name="Normal 6 8 4 3 3" xfId="6102" xr:uid="{00000000-0005-0000-0000-0000D6170000}"/>
    <cellStyle name="Normal 6 8 4 3 3 2" xfId="16154" xr:uid="{00000000-0005-0000-0000-00001A3F0000}"/>
    <cellStyle name="Normal 6 8 4 3 3 3" xfId="11134" xr:uid="{00000000-0005-0000-0000-00007E2B0000}"/>
    <cellStyle name="Normal 6 8 4 3 3 3 3" xfId="26235" xr:uid="{00000000-0005-0000-0000-00007B660000}"/>
    <cellStyle name="Normal 6 8 4 3 3 5" xfId="21222" xr:uid="{00000000-0005-0000-0000-0000E6520000}"/>
    <cellStyle name="Normal 6 8 4 3 4" xfId="12812" xr:uid="{00000000-0005-0000-0000-00000C320000}"/>
    <cellStyle name="Normal 6 8 4 3 4 3" xfId="27910" xr:uid="{00000000-0005-0000-0000-0000066D0000}"/>
    <cellStyle name="Normal 6 8 4 3 5" xfId="7791" xr:uid="{00000000-0005-0000-0000-00006F1E0000}"/>
    <cellStyle name="Normal 6 8 4 3 5 3" xfId="22893" xr:uid="{00000000-0005-0000-0000-00006D590000}"/>
    <cellStyle name="Normal 6 8 4 3 7" xfId="17880" xr:uid="{00000000-0005-0000-0000-0000D8450000}"/>
    <cellStyle name="Normal 6 8 4 4" xfId="3573" xr:uid="{00000000-0005-0000-0000-0000F50D0000}"/>
    <cellStyle name="Normal 6 8 4 4 2" xfId="13647" xr:uid="{00000000-0005-0000-0000-00004F350000}"/>
    <cellStyle name="Normal 6 8 4 4 2 3" xfId="28745" xr:uid="{00000000-0005-0000-0000-000049700000}"/>
    <cellStyle name="Normal 6 8 4 4 3" xfId="8627" xr:uid="{00000000-0005-0000-0000-0000B3210000}"/>
    <cellStyle name="Normal 6 8 4 4 3 3" xfId="23728" xr:uid="{00000000-0005-0000-0000-0000B05C0000}"/>
    <cellStyle name="Normal 6 8 4 4 5" xfId="18715" xr:uid="{00000000-0005-0000-0000-00001B490000}"/>
    <cellStyle name="Normal 6 8 4 5" xfId="5266" xr:uid="{00000000-0005-0000-0000-000092140000}"/>
    <cellStyle name="Normal 6 8 4 5 2" xfId="15318" xr:uid="{00000000-0005-0000-0000-0000D63B0000}"/>
    <cellStyle name="Normal 6 8 4 5 2 3" xfId="30416" xr:uid="{00000000-0005-0000-0000-0000D0760000}"/>
    <cellStyle name="Normal 6 8 4 5 3" xfId="10298" xr:uid="{00000000-0005-0000-0000-00003A280000}"/>
    <cellStyle name="Normal 6 8 4 5 3 3" xfId="25399" xr:uid="{00000000-0005-0000-0000-000037630000}"/>
    <cellStyle name="Normal 6 8 4 5 5" xfId="20386" xr:uid="{00000000-0005-0000-0000-0000A24F0000}"/>
    <cellStyle name="Normal 6 8 4 6" xfId="11976" xr:uid="{00000000-0005-0000-0000-0000C82E0000}"/>
    <cellStyle name="Normal 6 8 4 6 3" xfId="27074" xr:uid="{00000000-0005-0000-0000-0000C2690000}"/>
    <cellStyle name="Normal 6 8 4 7" xfId="6955" xr:uid="{00000000-0005-0000-0000-00002B1B0000}"/>
    <cellStyle name="Normal 6 8 4 7 3" xfId="22057" xr:uid="{00000000-0005-0000-0000-000029560000}"/>
    <cellStyle name="Normal 6 8 4 9" xfId="17044" xr:uid="{00000000-0005-0000-0000-000094420000}"/>
    <cellStyle name="Normal 6 8 5" xfId="2089" xr:uid="{00000000-0005-0000-0000-000029080000}"/>
    <cellStyle name="Normal 6 8 5 2" xfId="2930" xr:uid="{00000000-0005-0000-0000-0000720B0000}"/>
    <cellStyle name="Normal 6 8 5 2 2" xfId="4620" xr:uid="{00000000-0005-0000-0000-00000C120000}"/>
    <cellStyle name="Normal 6 8 5 2 2 2" xfId="14693" xr:uid="{00000000-0005-0000-0000-000065390000}"/>
    <cellStyle name="Normal 6 8 5 2 2 2 3" xfId="29791" xr:uid="{00000000-0005-0000-0000-00005F740000}"/>
    <cellStyle name="Normal 6 8 5 2 2 3" xfId="9673" xr:uid="{00000000-0005-0000-0000-0000C9250000}"/>
    <cellStyle name="Normal 6 8 5 2 2 3 3" xfId="24774" xr:uid="{00000000-0005-0000-0000-0000C6600000}"/>
    <cellStyle name="Normal 6 8 5 2 2 5" xfId="19761" xr:uid="{00000000-0005-0000-0000-0000314D0000}"/>
    <cellStyle name="Normal 6 8 5 2 3" xfId="6312" xr:uid="{00000000-0005-0000-0000-0000A8180000}"/>
    <cellStyle name="Normal 6 8 5 2 3 2" xfId="16364" xr:uid="{00000000-0005-0000-0000-0000EC3F0000}"/>
    <cellStyle name="Normal 6 8 5 2 3 3" xfId="11344" xr:uid="{00000000-0005-0000-0000-0000502C0000}"/>
    <cellStyle name="Normal 6 8 5 2 3 3 3" xfId="26445" xr:uid="{00000000-0005-0000-0000-00004D670000}"/>
    <cellStyle name="Normal 6 8 5 2 3 5" xfId="21432" xr:uid="{00000000-0005-0000-0000-0000B8530000}"/>
    <cellStyle name="Normal 6 8 5 2 4" xfId="13022" xr:uid="{00000000-0005-0000-0000-0000DE320000}"/>
    <cellStyle name="Normal 6 8 5 2 4 3" xfId="28120" xr:uid="{00000000-0005-0000-0000-0000D86D0000}"/>
    <cellStyle name="Normal 6 8 5 2 5" xfId="8001" xr:uid="{00000000-0005-0000-0000-0000411F0000}"/>
    <cellStyle name="Normal 6 8 5 2 5 3" xfId="23103" xr:uid="{00000000-0005-0000-0000-00003F5A0000}"/>
    <cellStyle name="Normal 6 8 5 2 7" xfId="18090" xr:uid="{00000000-0005-0000-0000-0000AA460000}"/>
    <cellStyle name="Normal 6 8 5 3" xfId="3783" xr:uid="{00000000-0005-0000-0000-0000C70E0000}"/>
    <cellStyle name="Normal 6 8 5 3 2" xfId="13857" xr:uid="{00000000-0005-0000-0000-000021360000}"/>
    <cellStyle name="Normal 6 8 5 3 2 3" xfId="28955" xr:uid="{00000000-0005-0000-0000-00001B710000}"/>
    <cellStyle name="Normal 6 8 5 3 3" xfId="8837" xr:uid="{00000000-0005-0000-0000-000085220000}"/>
    <cellStyle name="Normal 6 8 5 3 3 3" xfId="23938" xr:uid="{00000000-0005-0000-0000-0000825D0000}"/>
    <cellStyle name="Normal 6 8 5 3 5" xfId="18925" xr:uid="{00000000-0005-0000-0000-0000ED490000}"/>
    <cellStyle name="Normal 6 8 5 4" xfId="5476" xr:uid="{00000000-0005-0000-0000-000064150000}"/>
    <cellStyle name="Normal 6 8 5 4 2" xfId="15528" xr:uid="{00000000-0005-0000-0000-0000A83C0000}"/>
    <cellStyle name="Normal 6 8 5 4 2 3" xfId="30626" xr:uid="{00000000-0005-0000-0000-0000A2770000}"/>
    <cellStyle name="Normal 6 8 5 4 3" xfId="10508" xr:uid="{00000000-0005-0000-0000-00000C290000}"/>
    <cellStyle name="Normal 6 8 5 4 3 3" xfId="25609" xr:uid="{00000000-0005-0000-0000-000009640000}"/>
    <cellStyle name="Normal 6 8 5 4 5" xfId="20596" xr:uid="{00000000-0005-0000-0000-000074500000}"/>
    <cellStyle name="Normal 6 8 5 5" xfId="12186" xr:uid="{00000000-0005-0000-0000-00009A2F0000}"/>
    <cellStyle name="Normal 6 8 5 5 3" xfId="27284" xr:uid="{00000000-0005-0000-0000-0000946A0000}"/>
    <cellStyle name="Normal 6 8 5 6" xfId="7165" xr:uid="{00000000-0005-0000-0000-0000FD1B0000}"/>
    <cellStyle name="Normal 6 8 5 6 3" xfId="22267" xr:uid="{00000000-0005-0000-0000-0000FB560000}"/>
    <cellStyle name="Normal 6 8 5 8" xfId="17254" xr:uid="{00000000-0005-0000-0000-000066430000}"/>
    <cellStyle name="Normal 6 8 6" xfId="2510" xr:uid="{00000000-0005-0000-0000-0000CE090000}"/>
    <cellStyle name="Normal 6 8 6 2" xfId="4202" xr:uid="{00000000-0005-0000-0000-00006A100000}"/>
    <cellStyle name="Normal 6 8 6 2 2" xfId="14275" xr:uid="{00000000-0005-0000-0000-0000C3370000}"/>
    <cellStyle name="Normal 6 8 6 2 2 3" xfId="29373" xr:uid="{00000000-0005-0000-0000-0000BD720000}"/>
    <cellStyle name="Normal 6 8 6 2 3" xfId="9255" xr:uid="{00000000-0005-0000-0000-000027240000}"/>
    <cellStyle name="Normal 6 8 6 2 3 3" xfId="24356" xr:uid="{00000000-0005-0000-0000-0000245F0000}"/>
    <cellStyle name="Normal 6 8 6 2 5" xfId="19343" xr:uid="{00000000-0005-0000-0000-00008F4B0000}"/>
    <cellStyle name="Normal 6 8 6 3" xfId="5894" xr:uid="{00000000-0005-0000-0000-000006170000}"/>
    <cellStyle name="Normal 6 8 6 3 2" xfId="15946" xr:uid="{00000000-0005-0000-0000-00004A3E0000}"/>
    <cellStyle name="Normal 6 8 6 3 3" xfId="10926" xr:uid="{00000000-0005-0000-0000-0000AE2A0000}"/>
    <cellStyle name="Normal 6 8 6 3 3 3" xfId="26027" xr:uid="{00000000-0005-0000-0000-0000AB650000}"/>
    <cellStyle name="Normal 6 8 6 3 5" xfId="21014" xr:uid="{00000000-0005-0000-0000-000016520000}"/>
    <cellStyle name="Normal 6 8 6 4" xfId="12604" xr:uid="{00000000-0005-0000-0000-00003C310000}"/>
    <cellStyle name="Normal 6 8 6 4 3" xfId="27702" xr:uid="{00000000-0005-0000-0000-0000366C0000}"/>
    <cellStyle name="Normal 6 8 6 5" xfId="7583" xr:uid="{00000000-0005-0000-0000-00009F1D0000}"/>
    <cellStyle name="Normal 6 8 6 5 3" xfId="22685" xr:uid="{00000000-0005-0000-0000-00009D580000}"/>
    <cellStyle name="Normal 6 8 6 7" xfId="17672" xr:uid="{00000000-0005-0000-0000-000008450000}"/>
    <cellStyle name="Normal 6 8 7" xfId="3358" xr:uid="{00000000-0005-0000-0000-00001E0D0000}"/>
    <cellStyle name="Normal 6 8 7 2" xfId="13439" xr:uid="{00000000-0005-0000-0000-00007F340000}"/>
    <cellStyle name="Normal 6 8 7 2 3" xfId="28537" xr:uid="{00000000-0005-0000-0000-0000796F0000}"/>
    <cellStyle name="Normal 6 8 7 3" xfId="8418" xr:uid="{00000000-0005-0000-0000-0000E2200000}"/>
    <cellStyle name="Normal 6 8 7 3 3" xfId="23520" xr:uid="{00000000-0005-0000-0000-0000E05B0000}"/>
    <cellStyle name="Normal 6 8 7 5" xfId="18507" xr:uid="{00000000-0005-0000-0000-00004B480000}"/>
    <cellStyle name="Normal 6 8 8" xfId="5054" xr:uid="{00000000-0005-0000-0000-0000BE130000}"/>
    <cellStyle name="Normal 6 8 8 2" xfId="15110" xr:uid="{00000000-0005-0000-0000-0000063B0000}"/>
    <cellStyle name="Normal 6 8 8 2 3" xfId="30208" xr:uid="{00000000-0005-0000-0000-000000760000}"/>
    <cellStyle name="Normal 6 8 8 3" xfId="10090" xr:uid="{00000000-0005-0000-0000-00006A270000}"/>
    <cellStyle name="Normal 6 8 8 3 3" xfId="25191" xr:uid="{00000000-0005-0000-0000-000067620000}"/>
    <cellStyle name="Normal 6 8 8 5" xfId="20178" xr:uid="{00000000-0005-0000-0000-0000D24E0000}"/>
    <cellStyle name="Normal 6 8 9" xfId="11766" xr:uid="{00000000-0005-0000-0000-0000F62D0000}"/>
    <cellStyle name="Normal 6 8 9 3" xfId="26866" xr:uid="{00000000-0005-0000-0000-0000F2680000}"/>
    <cellStyle name="Normal 6 9" xfId="31031" xr:uid="{5377C4B4-86C1-4ECB-B275-869FD9BE9F22}"/>
    <cellStyle name="Normal 60" xfId="1470" xr:uid="{00000000-0005-0000-0000-0000BE050000}"/>
    <cellStyle name="Normal 60 10" xfId="6780" xr:uid="{00000000-0005-0000-0000-00007C1A0000}"/>
    <cellStyle name="Normal 60 10 3" xfId="21884" xr:uid="{00000000-0005-0000-0000-00007C550000}"/>
    <cellStyle name="Normal 60 12" xfId="16869" xr:uid="{00000000-0005-0000-0000-0000E5410000}"/>
    <cellStyle name="Normal 60 2" xfId="1744" xr:uid="{00000000-0005-0000-0000-0000D0060000}"/>
    <cellStyle name="Normal 60 2 11" xfId="16923" xr:uid="{00000000-0005-0000-0000-00001B420000}"/>
    <cellStyle name="Normal 60 2 2" xfId="1852" xr:uid="{00000000-0005-0000-0000-00003C070000}"/>
    <cellStyle name="Normal 60 2 2 10" xfId="17027" xr:uid="{00000000-0005-0000-0000-000083420000}"/>
    <cellStyle name="Normal 60 2 2 2" xfId="2069" xr:uid="{00000000-0005-0000-0000-000015080000}"/>
    <cellStyle name="Normal 60 2 2 2 2" xfId="2490" xr:uid="{00000000-0005-0000-0000-0000BA090000}"/>
    <cellStyle name="Normal 60 2 2 2 2 2" xfId="3329" xr:uid="{00000000-0005-0000-0000-0000010D0000}"/>
    <cellStyle name="Normal 60 2 2 2 2 2 2" xfId="5019" xr:uid="{00000000-0005-0000-0000-00009B130000}"/>
    <cellStyle name="Normal 60 2 2 2 2 2 2 2" xfId="15092" xr:uid="{00000000-0005-0000-0000-0000F43A0000}"/>
    <cellStyle name="Normal 60 2 2 2 2 2 2 2 3" xfId="30190" xr:uid="{00000000-0005-0000-0000-0000EE750000}"/>
    <cellStyle name="Normal 60 2 2 2 2 2 2 3" xfId="10072" xr:uid="{00000000-0005-0000-0000-000058270000}"/>
    <cellStyle name="Normal 60 2 2 2 2 2 2 3 3" xfId="25173" xr:uid="{00000000-0005-0000-0000-000055620000}"/>
    <cellStyle name="Normal 60 2 2 2 2 2 2 5" xfId="20160" xr:uid="{00000000-0005-0000-0000-0000C04E0000}"/>
    <cellStyle name="Normal 60 2 2 2 2 2 3" xfId="6711" xr:uid="{00000000-0005-0000-0000-0000371A0000}"/>
    <cellStyle name="Normal 60 2 2 2 2 2 3 2" xfId="16763" xr:uid="{00000000-0005-0000-0000-00007B410000}"/>
    <cellStyle name="Normal 60 2 2 2 2 2 3 3" xfId="11743" xr:uid="{00000000-0005-0000-0000-0000DF2D0000}"/>
    <cellStyle name="Normal 60 2 2 2 2 2 3 3 3" xfId="26844" xr:uid="{00000000-0005-0000-0000-0000DC680000}"/>
    <cellStyle name="Normal 60 2 2 2 2 2 3 5" xfId="21831" xr:uid="{00000000-0005-0000-0000-000047550000}"/>
    <cellStyle name="Normal 60 2 2 2 2 2 4" xfId="13421" xr:uid="{00000000-0005-0000-0000-00006D340000}"/>
    <cellStyle name="Normal 60 2 2 2 2 2 4 3" xfId="28519" xr:uid="{00000000-0005-0000-0000-0000676F0000}"/>
    <cellStyle name="Normal 60 2 2 2 2 2 5" xfId="8400" xr:uid="{00000000-0005-0000-0000-0000D0200000}"/>
    <cellStyle name="Normal 60 2 2 2 2 2 5 3" xfId="23502" xr:uid="{00000000-0005-0000-0000-0000CE5B0000}"/>
    <cellStyle name="Normal 60 2 2 2 2 2 7" xfId="18489" xr:uid="{00000000-0005-0000-0000-000039480000}"/>
    <cellStyle name="Normal 60 2 2 2 2 3" xfId="4182" xr:uid="{00000000-0005-0000-0000-000056100000}"/>
    <cellStyle name="Normal 60 2 2 2 2 3 2" xfId="14256" xr:uid="{00000000-0005-0000-0000-0000B0370000}"/>
    <cellStyle name="Normal 60 2 2 2 2 3 2 3" xfId="29354" xr:uid="{00000000-0005-0000-0000-0000AA720000}"/>
    <cellStyle name="Normal 60 2 2 2 2 3 3" xfId="9236" xr:uid="{00000000-0005-0000-0000-000014240000}"/>
    <cellStyle name="Normal 60 2 2 2 2 3 3 3" xfId="24337" xr:uid="{00000000-0005-0000-0000-0000115F0000}"/>
    <cellStyle name="Normal 60 2 2 2 2 3 5" xfId="19324" xr:uid="{00000000-0005-0000-0000-00007C4B0000}"/>
    <cellStyle name="Normal 60 2 2 2 2 4" xfId="5875" xr:uid="{00000000-0005-0000-0000-0000F3160000}"/>
    <cellStyle name="Normal 60 2 2 2 2 4 2" xfId="15927" xr:uid="{00000000-0005-0000-0000-0000373E0000}"/>
    <cellStyle name="Normal 60 2 2 2 2 4 3" xfId="10907" xr:uid="{00000000-0005-0000-0000-00009B2A0000}"/>
    <cellStyle name="Normal 60 2 2 2 2 4 3 3" xfId="26008" xr:uid="{00000000-0005-0000-0000-000098650000}"/>
    <cellStyle name="Normal 60 2 2 2 2 4 5" xfId="20995" xr:uid="{00000000-0005-0000-0000-000003520000}"/>
    <cellStyle name="Normal 60 2 2 2 2 5" xfId="12585" xr:uid="{00000000-0005-0000-0000-000029310000}"/>
    <cellStyle name="Normal 60 2 2 2 2 5 3" xfId="27683" xr:uid="{00000000-0005-0000-0000-0000236C0000}"/>
    <cellStyle name="Normal 60 2 2 2 2 6" xfId="7564" xr:uid="{00000000-0005-0000-0000-00008C1D0000}"/>
    <cellStyle name="Normal 60 2 2 2 2 6 3" xfId="22666" xr:uid="{00000000-0005-0000-0000-00008A580000}"/>
    <cellStyle name="Normal 60 2 2 2 2 8" xfId="17653" xr:uid="{00000000-0005-0000-0000-0000F5440000}"/>
    <cellStyle name="Normal 60 2 2 2 3" xfId="2911" xr:uid="{00000000-0005-0000-0000-00005F0B0000}"/>
    <cellStyle name="Normal 60 2 2 2 3 2" xfId="4601" xr:uid="{00000000-0005-0000-0000-0000F9110000}"/>
    <cellStyle name="Normal 60 2 2 2 3 2 2" xfId="14674" xr:uid="{00000000-0005-0000-0000-000052390000}"/>
    <cellStyle name="Normal 60 2 2 2 3 2 2 3" xfId="29772" xr:uid="{00000000-0005-0000-0000-00004C740000}"/>
    <cellStyle name="Normal 60 2 2 2 3 2 3" xfId="9654" xr:uid="{00000000-0005-0000-0000-0000B6250000}"/>
    <cellStyle name="Normal 60 2 2 2 3 2 3 3" xfId="24755" xr:uid="{00000000-0005-0000-0000-0000B3600000}"/>
    <cellStyle name="Normal 60 2 2 2 3 2 5" xfId="19742" xr:uid="{00000000-0005-0000-0000-00001E4D0000}"/>
    <cellStyle name="Normal 60 2 2 2 3 3" xfId="6293" xr:uid="{00000000-0005-0000-0000-000095180000}"/>
    <cellStyle name="Normal 60 2 2 2 3 3 2" xfId="16345" xr:uid="{00000000-0005-0000-0000-0000D93F0000}"/>
    <cellStyle name="Normal 60 2 2 2 3 3 3" xfId="11325" xr:uid="{00000000-0005-0000-0000-00003D2C0000}"/>
    <cellStyle name="Normal 60 2 2 2 3 3 3 3" xfId="26426" xr:uid="{00000000-0005-0000-0000-00003A670000}"/>
    <cellStyle name="Normal 60 2 2 2 3 3 5" xfId="21413" xr:uid="{00000000-0005-0000-0000-0000A5530000}"/>
    <cellStyle name="Normal 60 2 2 2 3 4" xfId="13003" xr:uid="{00000000-0005-0000-0000-0000CB320000}"/>
    <cellStyle name="Normal 60 2 2 2 3 4 3" xfId="28101" xr:uid="{00000000-0005-0000-0000-0000C56D0000}"/>
    <cellStyle name="Normal 60 2 2 2 3 5" xfId="7982" xr:uid="{00000000-0005-0000-0000-00002E1F0000}"/>
    <cellStyle name="Normal 60 2 2 2 3 5 3" xfId="23084" xr:uid="{00000000-0005-0000-0000-00002C5A0000}"/>
    <cellStyle name="Normal 60 2 2 2 3 7" xfId="18071" xr:uid="{00000000-0005-0000-0000-000097460000}"/>
    <cellStyle name="Normal 60 2 2 2 4" xfId="3764" xr:uid="{00000000-0005-0000-0000-0000B40E0000}"/>
    <cellStyle name="Normal 60 2 2 2 4 2" xfId="13838" xr:uid="{00000000-0005-0000-0000-00000E360000}"/>
    <cellStyle name="Normal 60 2 2 2 4 2 3" xfId="28936" xr:uid="{00000000-0005-0000-0000-000008710000}"/>
    <cellStyle name="Normal 60 2 2 2 4 3" xfId="8818" xr:uid="{00000000-0005-0000-0000-000072220000}"/>
    <cellStyle name="Normal 60 2 2 2 4 3 3" xfId="23919" xr:uid="{00000000-0005-0000-0000-00006F5D0000}"/>
    <cellStyle name="Normal 60 2 2 2 4 5" xfId="18906" xr:uid="{00000000-0005-0000-0000-0000DA490000}"/>
    <cellStyle name="Normal 60 2 2 2 5" xfId="5457" xr:uid="{00000000-0005-0000-0000-000051150000}"/>
    <cellStyle name="Normal 60 2 2 2 5 2" xfId="15509" xr:uid="{00000000-0005-0000-0000-0000953C0000}"/>
    <cellStyle name="Normal 60 2 2 2 5 2 3" xfId="30607" xr:uid="{00000000-0005-0000-0000-00008F770000}"/>
    <cellStyle name="Normal 60 2 2 2 5 3" xfId="10489" xr:uid="{00000000-0005-0000-0000-0000F9280000}"/>
    <cellStyle name="Normal 60 2 2 2 5 3 3" xfId="25590" xr:uid="{00000000-0005-0000-0000-0000F6630000}"/>
    <cellStyle name="Normal 60 2 2 2 5 5" xfId="20577" xr:uid="{00000000-0005-0000-0000-000061500000}"/>
    <cellStyle name="Normal 60 2 2 2 6" xfId="12167" xr:uid="{00000000-0005-0000-0000-0000872F0000}"/>
    <cellStyle name="Normal 60 2 2 2 6 3" xfId="27265" xr:uid="{00000000-0005-0000-0000-0000816A0000}"/>
    <cellStyle name="Normal 60 2 2 2 7" xfId="7146" xr:uid="{00000000-0005-0000-0000-0000EA1B0000}"/>
    <cellStyle name="Normal 60 2 2 2 7 3" xfId="22248" xr:uid="{00000000-0005-0000-0000-0000E8560000}"/>
    <cellStyle name="Normal 60 2 2 2 9" xfId="17235" xr:uid="{00000000-0005-0000-0000-000053430000}"/>
    <cellStyle name="Normal 60 2 2 3" xfId="2282" xr:uid="{00000000-0005-0000-0000-0000EA080000}"/>
    <cellStyle name="Normal 60 2 2 3 2" xfId="3121" xr:uid="{00000000-0005-0000-0000-0000310C0000}"/>
    <cellStyle name="Normal 60 2 2 3 2 2" xfId="4811" xr:uid="{00000000-0005-0000-0000-0000CB120000}"/>
    <cellStyle name="Normal 60 2 2 3 2 2 2" xfId="14884" xr:uid="{00000000-0005-0000-0000-0000243A0000}"/>
    <cellStyle name="Normal 60 2 2 3 2 2 2 3" xfId="29982" xr:uid="{00000000-0005-0000-0000-00001E750000}"/>
    <cellStyle name="Normal 60 2 2 3 2 2 3" xfId="9864" xr:uid="{00000000-0005-0000-0000-000088260000}"/>
    <cellStyle name="Normal 60 2 2 3 2 2 3 3" xfId="24965" xr:uid="{00000000-0005-0000-0000-000085610000}"/>
    <cellStyle name="Normal 60 2 2 3 2 2 5" xfId="19952" xr:uid="{00000000-0005-0000-0000-0000F04D0000}"/>
    <cellStyle name="Normal 60 2 2 3 2 3" xfId="6503" xr:uid="{00000000-0005-0000-0000-000067190000}"/>
    <cellStyle name="Normal 60 2 2 3 2 3 2" xfId="16555" xr:uid="{00000000-0005-0000-0000-0000AB400000}"/>
    <cellStyle name="Normal 60 2 2 3 2 3 3" xfId="11535" xr:uid="{00000000-0005-0000-0000-00000F2D0000}"/>
    <cellStyle name="Normal 60 2 2 3 2 3 3 3" xfId="26636" xr:uid="{00000000-0005-0000-0000-00000C680000}"/>
    <cellStyle name="Normal 60 2 2 3 2 3 5" xfId="21623" xr:uid="{00000000-0005-0000-0000-000077540000}"/>
    <cellStyle name="Normal 60 2 2 3 2 4" xfId="13213" xr:uid="{00000000-0005-0000-0000-00009D330000}"/>
    <cellStyle name="Normal 60 2 2 3 2 4 3" xfId="28311" xr:uid="{00000000-0005-0000-0000-0000976E0000}"/>
    <cellStyle name="Normal 60 2 2 3 2 5" xfId="8192" xr:uid="{00000000-0005-0000-0000-000000200000}"/>
    <cellStyle name="Normal 60 2 2 3 2 5 3" xfId="23294" xr:uid="{00000000-0005-0000-0000-0000FE5A0000}"/>
    <cellStyle name="Normal 60 2 2 3 2 7" xfId="18281" xr:uid="{00000000-0005-0000-0000-000069470000}"/>
    <cellStyle name="Normal 60 2 2 3 3" xfId="3974" xr:uid="{00000000-0005-0000-0000-0000860F0000}"/>
    <cellStyle name="Normal 60 2 2 3 3 2" xfId="14048" xr:uid="{00000000-0005-0000-0000-0000E0360000}"/>
    <cellStyle name="Normal 60 2 2 3 3 2 3" xfId="29146" xr:uid="{00000000-0005-0000-0000-0000DA710000}"/>
    <cellStyle name="Normal 60 2 2 3 3 3" xfId="9028" xr:uid="{00000000-0005-0000-0000-000044230000}"/>
    <cellStyle name="Normal 60 2 2 3 3 3 3" xfId="24129" xr:uid="{00000000-0005-0000-0000-0000415E0000}"/>
    <cellStyle name="Normal 60 2 2 3 3 5" xfId="19116" xr:uid="{00000000-0005-0000-0000-0000AC4A0000}"/>
    <cellStyle name="Normal 60 2 2 3 4" xfId="5667" xr:uid="{00000000-0005-0000-0000-000023160000}"/>
    <cellStyle name="Normal 60 2 2 3 4 2" xfId="15719" xr:uid="{00000000-0005-0000-0000-0000673D0000}"/>
    <cellStyle name="Normal 60 2 2 3 4 2 3" xfId="30817" xr:uid="{00000000-0005-0000-0000-000061780000}"/>
    <cellStyle name="Normal 60 2 2 3 4 3" xfId="10699" xr:uid="{00000000-0005-0000-0000-0000CB290000}"/>
    <cellStyle name="Normal 60 2 2 3 4 3 3" xfId="25800" xr:uid="{00000000-0005-0000-0000-0000C8640000}"/>
    <cellStyle name="Normal 60 2 2 3 4 5" xfId="20787" xr:uid="{00000000-0005-0000-0000-000033510000}"/>
    <cellStyle name="Normal 60 2 2 3 5" xfId="12377" xr:uid="{00000000-0005-0000-0000-000059300000}"/>
    <cellStyle name="Normal 60 2 2 3 5 3" xfId="27475" xr:uid="{00000000-0005-0000-0000-0000536B0000}"/>
    <cellStyle name="Normal 60 2 2 3 6" xfId="7356" xr:uid="{00000000-0005-0000-0000-0000BC1C0000}"/>
    <cellStyle name="Normal 60 2 2 3 6 3" xfId="22458" xr:uid="{00000000-0005-0000-0000-0000BA570000}"/>
    <cellStyle name="Normal 60 2 2 3 8" xfId="17445" xr:uid="{00000000-0005-0000-0000-000025440000}"/>
    <cellStyle name="Normal 60 2 2 4" xfId="2703" xr:uid="{00000000-0005-0000-0000-00008F0A0000}"/>
    <cellStyle name="Normal 60 2 2 4 2" xfId="4393" xr:uid="{00000000-0005-0000-0000-000029110000}"/>
    <cellStyle name="Normal 60 2 2 4 2 2" xfId="14466" xr:uid="{00000000-0005-0000-0000-000082380000}"/>
    <cellStyle name="Normal 60 2 2 4 2 2 3" xfId="29564" xr:uid="{00000000-0005-0000-0000-00007C730000}"/>
    <cellStyle name="Normal 60 2 2 4 2 3" xfId="9446" xr:uid="{00000000-0005-0000-0000-0000E6240000}"/>
    <cellStyle name="Normal 60 2 2 4 2 3 3" xfId="24547" xr:uid="{00000000-0005-0000-0000-0000E35F0000}"/>
    <cellStyle name="Normal 60 2 2 4 2 5" xfId="19534" xr:uid="{00000000-0005-0000-0000-00004E4C0000}"/>
    <cellStyle name="Normal 60 2 2 4 3" xfId="6085" xr:uid="{00000000-0005-0000-0000-0000C5170000}"/>
    <cellStyle name="Normal 60 2 2 4 3 2" xfId="16137" xr:uid="{00000000-0005-0000-0000-0000093F0000}"/>
    <cellStyle name="Normal 60 2 2 4 3 3" xfId="11117" xr:uid="{00000000-0005-0000-0000-00006D2B0000}"/>
    <cellStyle name="Normal 60 2 2 4 3 3 3" xfId="26218" xr:uid="{00000000-0005-0000-0000-00006A660000}"/>
    <cellStyle name="Normal 60 2 2 4 3 5" xfId="21205" xr:uid="{00000000-0005-0000-0000-0000D5520000}"/>
    <cellStyle name="Normal 60 2 2 4 4" xfId="12795" xr:uid="{00000000-0005-0000-0000-0000FB310000}"/>
    <cellStyle name="Normal 60 2 2 4 4 3" xfId="27893" xr:uid="{00000000-0005-0000-0000-0000F56C0000}"/>
    <cellStyle name="Normal 60 2 2 4 5" xfId="7774" xr:uid="{00000000-0005-0000-0000-00005E1E0000}"/>
    <cellStyle name="Normal 60 2 2 4 5 3" xfId="22876" xr:uid="{00000000-0005-0000-0000-00005C590000}"/>
    <cellStyle name="Normal 60 2 2 4 7" xfId="17863" xr:uid="{00000000-0005-0000-0000-0000C7450000}"/>
    <cellStyle name="Normal 60 2 2 5" xfId="3556" xr:uid="{00000000-0005-0000-0000-0000E40D0000}"/>
    <cellStyle name="Normal 60 2 2 5 2" xfId="13630" xr:uid="{00000000-0005-0000-0000-00003E350000}"/>
    <cellStyle name="Normal 60 2 2 5 2 3" xfId="28728" xr:uid="{00000000-0005-0000-0000-000038700000}"/>
    <cellStyle name="Normal 60 2 2 5 3" xfId="8610" xr:uid="{00000000-0005-0000-0000-0000A2210000}"/>
    <cellStyle name="Normal 60 2 2 5 3 3" xfId="23711" xr:uid="{00000000-0005-0000-0000-00009F5C0000}"/>
    <cellStyle name="Normal 60 2 2 5 5" xfId="18698" xr:uid="{00000000-0005-0000-0000-00000A490000}"/>
    <cellStyle name="Normal 60 2 2 6" xfId="5249" xr:uid="{00000000-0005-0000-0000-000081140000}"/>
    <cellStyle name="Normal 60 2 2 6 2" xfId="15301" xr:uid="{00000000-0005-0000-0000-0000C53B0000}"/>
    <cellStyle name="Normal 60 2 2 6 2 3" xfId="30399" xr:uid="{00000000-0005-0000-0000-0000BF760000}"/>
    <cellStyle name="Normal 60 2 2 6 3" xfId="10281" xr:uid="{00000000-0005-0000-0000-000029280000}"/>
    <cellStyle name="Normal 60 2 2 6 3 3" xfId="25382" xr:uid="{00000000-0005-0000-0000-000026630000}"/>
    <cellStyle name="Normal 60 2 2 6 5" xfId="20369" xr:uid="{00000000-0005-0000-0000-0000914F0000}"/>
    <cellStyle name="Normal 60 2 2 7" xfId="11959" xr:uid="{00000000-0005-0000-0000-0000B72E0000}"/>
    <cellStyle name="Normal 60 2 2 7 3" xfId="27057" xr:uid="{00000000-0005-0000-0000-0000B1690000}"/>
    <cellStyle name="Normal 60 2 2 8" xfId="6938" xr:uid="{00000000-0005-0000-0000-00001A1B0000}"/>
    <cellStyle name="Normal 60 2 2 8 3" xfId="22040" xr:uid="{00000000-0005-0000-0000-000018560000}"/>
    <cellStyle name="Normal 60 2 3" xfId="1965" xr:uid="{00000000-0005-0000-0000-0000AD070000}"/>
    <cellStyle name="Normal 60 2 3 2" xfId="2386" xr:uid="{00000000-0005-0000-0000-000052090000}"/>
    <cellStyle name="Normal 60 2 3 2 2" xfId="3225" xr:uid="{00000000-0005-0000-0000-0000990C0000}"/>
    <cellStyle name="Normal 60 2 3 2 2 2" xfId="4915" xr:uid="{00000000-0005-0000-0000-000033130000}"/>
    <cellStyle name="Normal 60 2 3 2 2 2 2" xfId="14988" xr:uid="{00000000-0005-0000-0000-00008C3A0000}"/>
    <cellStyle name="Normal 60 2 3 2 2 2 2 3" xfId="30086" xr:uid="{00000000-0005-0000-0000-000086750000}"/>
    <cellStyle name="Normal 60 2 3 2 2 2 3" xfId="9968" xr:uid="{00000000-0005-0000-0000-0000F0260000}"/>
    <cellStyle name="Normal 60 2 3 2 2 2 3 3" xfId="25069" xr:uid="{00000000-0005-0000-0000-0000ED610000}"/>
    <cellStyle name="Normal 60 2 3 2 2 2 5" xfId="20056" xr:uid="{00000000-0005-0000-0000-0000584E0000}"/>
    <cellStyle name="Normal 60 2 3 2 2 3" xfId="6607" xr:uid="{00000000-0005-0000-0000-0000CF190000}"/>
    <cellStyle name="Normal 60 2 3 2 2 3 2" xfId="16659" xr:uid="{00000000-0005-0000-0000-000013410000}"/>
    <cellStyle name="Normal 60 2 3 2 2 3 3" xfId="11639" xr:uid="{00000000-0005-0000-0000-0000772D0000}"/>
    <cellStyle name="Normal 60 2 3 2 2 3 3 3" xfId="26740" xr:uid="{00000000-0005-0000-0000-000074680000}"/>
    <cellStyle name="Normal 60 2 3 2 2 3 5" xfId="21727" xr:uid="{00000000-0005-0000-0000-0000DF540000}"/>
    <cellStyle name="Normal 60 2 3 2 2 4" xfId="13317" xr:uid="{00000000-0005-0000-0000-000005340000}"/>
    <cellStyle name="Normal 60 2 3 2 2 4 3" xfId="28415" xr:uid="{00000000-0005-0000-0000-0000FF6E0000}"/>
    <cellStyle name="Normal 60 2 3 2 2 5" xfId="8296" xr:uid="{00000000-0005-0000-0000-000068200000}"/>
    <cellStyle name="Normal 60 2 3 2 2 5 3" xfId="23398" xr:uid="{00000000-0005-0000-0000-0000665B0000}"/>
    <cellStyle name="Normal 60 2 3 2 2 7" xfId="18385" xr:uid="{00000000-0005-0000-0000-0000D1470000}"/>
    <cellStyle name="Normal 60 2 3 2 3" xfId="4078" xr:uid="{00000000-0005-0000-0000-0000EE0F0000}"/>
    <cellStyle name="Normal 60 2 3 2 3 2" xfId="14152" xr:uid="{00000000-0005-0000-0000-000048370000}"/>
    <cellStyle name="Normal 60 2 3 2 3 2 3" xfId="29250" xr:uid="{00000000-0005-0000-0000-000042720000}"/>
    <cellStyle name="Normal 60 2 3 2 3 3" xfId="9132" xr:uid="{00000000-0005-0000-0000-0000AC230000}"/>
    <cellStyle name="Normal 60 2 3 2 3 3 3" xfId="24233" xr:uid="{00000000-0005-0000-0000-0000A95E0000}"/>
    <cellStyle name="Normal 60 2 3 2 3 5" xfId="19220" xr:uid="{00000000-0005-0000-0000-0000144B0000}"/>
    <cellStyle name="Normal 60 2 3 2 4" xfId="5771" xr:uid="{00000000-0005-0000-0000-00008B160000}"/>
    <cellStyle name="Normal 60 2 3 2 4 2" xfId="15823" xr:uid="{00000000-0005-0000-0000-0000CF3D0000}"/>
    <cellStyle name="Normal 60 2 3 2 4 2 3" xfId="30921" xr:uid="{00000000-0005-0000-0000-0000C9780000}"/>
    <cellStyle name="Normal 60 2 3 2 4 3" xfId="10803" xr:uid="{00000000-0005-0000-0000-0000332A0000}"/>
    <cellStyle name="Normal 60 2 3 2 4 3 3" xfId="25904" xr:uid="{00000000-0005-0000-0000-000030650000}"/>
    <cellStyle name="Normal 60 2 3 2 4 5" xfId="20891" xr:uid="{00000000-0005-0000-0000-00009B510000}"/>
    <cellStyle name="Normal 60 2 3 2 5" xfId="12481" xr:uid="{00000000-0005-0000-0000-0000C1300000}"/>
    <cellStyle name="Normal 60 2 3 2 5 3" xfId="27579" xr:uid="{00000000-0005-0000-0000-0000BB6B0000}"/>
    <cellStyle name="Normal 60 2 3 2 6" xfId="7460" xr:uid="{00000000-0005-0000-0000-0000241D0000}"/>
    <cellStyle name="Normal 60 2 3 2 6 3" xfId="22562" xr:uid="{00000000-0005-0000-0000-000022580000}"/>
    <cellStyle name="Normal 60 2 3 2 8" xfId="17549" xr:uid="{00000000-0005-0000-0000-00008D440000}"/>
    <cellStyle name="Normal 60 2 3 3" xfId="2807" xr:uid="{00000000-0005-0000-0000-0000F70A0000}"/>
    <cellStyle name="Normal 60 2 3 3 2" xfId="4497" xr:uid="{00000000-0005-0000-0000-000091110000}"/>
    <cellStyle name="Normal 60 2 3 3 2 2" xfId="14570" xr:uid="{00000000-0005-0000-0000-0000EA380000}"/>
    <cellStyle name="Normal 60 2 3 3 2 2 3" xfId="29668" xr:uid="{00000000-0005-0000-0000-0000E4730000}"/>
    <cellStyle name="Normal 60 2 3 3 2 3" xfId="9550" xr:uid="{00000000-0005-0000-0000-00004E250000}"/>
    <cellStyle name="Normal 60 2 3 3 2 3 3" xfId="24651" xr:uid="{00000000-0005-0000-0000-00004B600000}"/>
    <cellStyle name="Normal 60 2 3 3 2 5" xfId="19638" xr:uid="{00000000-0005-0000-0000-0000B64C0000}"/>
    <cellStyle name="Normal 60 2 3 3 3" xfId="6189" xr:uid="{00000000-0005-0000-0000-00002D180000}"/>
    <cellStyle name="Normal 60 2 3 3 3 2" xfId="16241" xr:uid="{00000000-0005-0000-0000-0000713F0000}"/>
    <cellStyle name="Normal 60 2 3 3 3 3" xfId="11221" xr:uid="{00000000-0005-0000-0000-0000D52B0000}"/>
    <cellStyle name="Normal 60 2 3 3 3 3 3" xfId="26322" xr:uid="{00000000-0005-0000-0000-0000D2660000}"/>
    <cellStyle name="Normal 60 2 3 3 3 5" xfId="21309" xr:uid="{00000000-0005-0000-0000-00003D530000}"/>
    <cellStyle name="Normal 60 2 3 3 4" xfId="12899" xr:uid="{00000000-0005-0000-0000-000063320000}"/>
    <cellStyle name="Normal 60 2 3 3 4 3" xfId="27997" xr:uid="{00000000-0005-0000-0000-00005D6D0000}"/>
    <cellStyle name="Normal 60 2 3 3 5" xfId="7878" xr:uid="{00000000-0005-0000-0000-0000C61E0000}"/>
    <cellStyle name="Normal 60 2 3 3 5 3" xfId="22980" xr:uid="{00000000-0005-0000-0000-0000C4590000}"/>
    <cellStyle name="Normal 60 2 3 3 7" xfId="17967" xr:uid="{00000000-0005-0000-0000-00002F460000}"/>
    <cellStyle name="Normal 60 2 3 4" xfId="3660" xr:uid="{00000000-0005-0000-0000-00004C0E0000}"/>
    <cellStyle name="Normal 60 2 3 4 2" xfId="13734" xr:uid="{00000000-0005-0000-0000-0000A6350000}"/>
    <cellStyle name="Normal 60 2 3 4 2 3" xfId="28832" xr:uid="{00000000-0005-0000-0000-0000A0700000}"/>
    <cellStyle name="Normal 60 2 3 4 3" xfId="8714" xr:uid="{00000000-0005-0000-0000-00000A220000}"/>
    <cellStyle name="Normal 60 2 3 4 3 3" xfId="23815" xr:uid="{00000000-0005-0000-0000-0000075D0000}"/>
    <cellStyle name="Normal 60 2 3 4 5" xfId="18802" xr:uid="{00000000-0005-0000-0000-000072490000}"/>
    <cellStyle name="Normal 60 2 3 5" xfId="5353" xr:uid="{00000000-0005-0000-0000-0000E9140000}"/>
    <cellStyle name="Normal 60 2 3 5 2" xfId="15405" xr:uid="{00000000-0005-0000-0000-00002D3C0000}"/>
    <cellStyle name="Normal 60 2 3 5 2 3" xfId="30503" xr:uid="{00000000-0005-0000-0000-000027770000}"/>
    <cellStyle name="Normal 60 2 3 5 3" xfId="10385" xr:uid="{00000000-0005-0000-0000-000091280000}"/>
    <cellStyle name="Normal 60 2 3 5 3 3" xfId="25486" xr:uid="{00000000-0005-0000-0000-00008E630000}"/>
    <cellStyle name="Normal 60 2 3 5 5" xfId="20473" xr:uid="{00000000-0005-0000-0000-0000F94F0000}"/>
    <cellStyle name="Normal 60 2 3 6" xfId="12063" xr:uid="{00000000-0005-0000-0000-00001F2F0000}"/>
    <cellStyle name="Normal 60 2 3 6 3" xfId="27161" xr:uid="{00000000-0005-0000-0000-0000196A0000}"/>
    <cellStyle name="Normal 60 2 3 7" xfId="7042" xr:uid="{00000000-0005-0000-0000-0000821B0000}"/>
    <cellStyle name="Normal 60 2 3 7 3" xfId="22144" xr:uid="{00000000-0005-0000-0000-000080560000}"/>
    <cellStyle name="Normal 60 2 3 9" xfId="17131" xr:uid="{00000000-0005-0000-0000-0000EB420000}"/>
    <cellStyle name="Normal 60 2 4" xfId="2178" xr:uid="{00000000-0005-0000-0000-000082080000}"/>
    <cellStyle name="Normal 60 2 4 2" xfId="3017" xr:uid="{00000000-0005-0000-0000-0000C90B0000}"/>
    <cellStyle name="Normal 60 2 4 2 2" xfId="4707" xr:uid="{00000000-0005-0000-0000-000063120000}"/>
    <cellStyle name="Normal 60 2 4 2 2 2" xfId="14780" xr:uid="{00000000-0005-0000-0000-0000BC390000}"/>
    <cellStyle name="Normal 60 2 4 2 2 2 3" xfId="29878" xr:uid="{00000000-0005-0000-0000-0000B6740000}"/>
    <cellStyle name="Normal 60 2 4 2 2 3" xfId="9760" xr:uid="{00000000-0005-0000-0000-000020260000}"/>
    <cellStyle name="Normal 60 2 4 2 2 3 3" xfId="24861" xr:uid="{00000000-0005-0000-0000-00001D610000}"/>
    <cellStyle name="Normal 60 2 4 2 2 5" xfId="19848" xr:uid="{00000000-0005-0000-0000-0000884D0000}"/>
    <cellStyle name="Normal 60 2 4 2 3" xfId="6399" xr:uid="{00000000-0005-0000-0000-0000FF180000}"/>
    <cellStyle name="Normal 60 2 4 2 3 2" xfId="16451" xr:uid="{00000000-0005-0000-0000-000043400000}"/>
    <cellStyle name="Normal 60 2 4 2 3 3" xfId="11431" xr:uid="{00000000-0005-0000-0000-0000A72C0000}"/>
    <cellStyle name="Normal 60 2 4 2 3 3 3" xfId="26532" xr:uid="{00000000-0005-0000-0000-0000A4670000}"/>
    <cellStyle name="Normal 60 2 4 2 3 5" xfId="21519" xr:uid="{00000000-0005-0000-0000-00000F540000}"/>
    <cellStyle name="Normal 60 2 4 2 4" xfId="13109" xr:uid="{00000000-0005-0000-0000-000035330000}"/>
    <cellStyle name="Normal 60 2 4 2 4 3" xfId="28207" xr:uid="{00000000-0005-0000-0000-00002F6E0000}"/>
    <cellStyle name="Normal 60 2 4 2 5" xfId="8088" xr:uid="{00000000-0005-0000-0000-0000981F0000}"/>
    <cellStyle name="Normal 60 2 4 2 5 3" xfId="23190" xr:uid="{00000000-0005-0000-0000-0000965A0000}"/>
    <cellStyle name="Normal 60 2 4 2 7" xfId="18177" xr:uid="{00000000-0005-0000-0000-000001470000}"/>
    <cellStyle name="Normal 60 2 4 3" xfId="3870" xr:uid="{00000000-0005-0000-0000-00001E0F0000}"/>
    <cellStyle name="Normal 60 2 4 3 2" xfId="13944" xr:uid="{00000000-0005-0000-0000-000078360000}"/>
    <cellStyle name="Normal 60 2 4 3 2 3" xfId="29042" xr:uid="{00000000-0005-0000-0000-000072710000}"/>
    <cellStyle name="Normal 60 2 4 3 3" xfId="8924" xr:uid="{00000000-0005-0000-0000-0000DC220000}"/>
    <cellStyle name="Normal 60 2 4 3 3 3" xfId="24025" xr:uid="{00000000-0005-0000-0000-0000D95D0000}"/>
    <cellStyle name="Normal 60 2 4 3 5" xfId="19012" xr:uid="{00000000-0005-0000-0000-0000444A0000}"/>
    <cellStyle name="Normal 60 2 4 4" xfId="5563" xr:uid="{00000000-0005-0000-0000-0000BB150000}"/>
    <cellStyle name="Normal 60 2 4 4 2" xfId="15615" xr:uid="{00000000-0005-0000-0000-0000FF3C0000}"/>
    <cellStyle name="Normal 60 2 4 4 2 3" xfId="30713" xr:uid="{00000000-0005-0000-0000-0000F9770000}"/>
    <cellStyle name="Normal 60 2 4 4 3" xfId="10595" xr:uid="{00000000-0005-0000-0000-000063290000}"/>
    <cellStyle name="Normal 60 2 4 4 3 3" xfId="25696" xr:uid="{00000000-0005-0000-0000-000060640000}"/>
    <cellStyle name="Normal 60 2 4 4 5" xfId="20683" xr:uid="{00000000-0005-0000-0000-0000CB500000}"/>
    <cellStyle name="Normal 60 2 4 5" xfId="12273" xr:uid="{00000000-0005-0000-0000-0000F12F0000}"/>
    <cellStyle name="Normal 60 2 4 5 3" xfId="27371" xr:uid="{00000000-0005-0000-0000-0000EB6A0000}"/>
    <cellStyle name="Normal 60 2 4 6" xfId="7252" xr:uid="{00000000-0005-0000-0000-0000541C0000}"/>
    <cellStyle name="Normal 60 2 4 6 3" xfId="22354" xr:uid="{00000000-0005-0000-0000-000052570000}"/>
    <cellStyle name="Normal 60 2 4 8" xfId="17341" xr:uid="{00000000-0005-0000-0000-0000BD430000}"/>
    <cellStyle name="Normal 60 2 5" xfId="2599" xr:uid="{00000000-0005-0000-0000-0000270A0000}"/>
    <cellStyle name="Normal 60 2 5 2" xfId="4289" xr:uid="{00000000-0005-0000-0000-0000C1100000}"/>
    <cellStyle name="Normal 60 2 5 2 2" xfId="14362" xr:uid="{00000000-0005-0000-0000-00001A380000}"/>
    <cellStyle name="Normal 60 2 5 2 2 3" xfId="29460" xr:uid="{00000000-0005-0000-0000-000014730000}"/>
    <cellStyle name="Normal 60 2 5 2 3" xfId="9342" xr:uid="{00000000-0005-0000-0000-00007E240000}"/>
    <cellStyle name="Normal 60 2 5 2 3 3" xfId="24443" xr:uid="{00000000-0005-0000-0000-00007B5F0000}"/>
    <cellStyle name="Normal 60 2 5 2 5" xfId="19430" xr:uid="{00000000-0005-0000-0000-0000E64B0000}"/>
    <cellStyle name="Normal 60 2 5 3" xfId="5981" xr:uid="{00000000-0005-0000-0000-00005D170000}"/>
    <cellStyle name="Normal 60 2 5 3 2" xfId="16033" xr:uid="{00000000-0005-0000-0000-0000A13E0000}"/>
    <cellStyle name="Normal 60 2 5 3 3" xfId="11013" xr:uid="{00000000-0005-0000-0000-0000052B0000}"/>
    <cellStyle name="Normal 60 2 5 3 3 3" xfId="26114" xr:uid="{00000000-0005-0000-0000-000002660000}"/>
    <cellStyle name="Normal 60 2 5 3 5" xfId="21101" xr:uid="{00000000-0005-0000-0000-00006D520000}"/>
    <cellStyle name="Normal 60 2 5 4" xfId="12691" xr:uid="{00000000-0005-0000-0000-000093310000}"/>
    <cellStyle name="Normal 60 2 5 4 3" xfId="27789" xr:uid="{00000000-0005-0000-0000-00008D6C0000}"/>
    <cellStyle name="Normal 60 2 5 5" xfId="7670" xr:uid="{00000000-0005-0000-0000-0000F61D0000}"/>
    <cellStyle name="Normal 60 2 5 5 3" xfId="22772" xr:uid="{00000000-0005-0000-0000-0000F4580000}"/>
    <cellStyle name="Normal 60 2 5 7" xfId="17759" xr:uid="{00000000-0005-0000-0000-00005F450000}"/>
    <cellStyle name="Normal 60 2 6" xfId="3452" xr:uid="{00000000-0005-0000-0000-00007C0D0000}"/>
    <cellStyle name="Normal 60 2 6 2" xfId="13526" xr:uid="{00000000-0005-0000-0000-0000D6340000}"/>
    <cellStyle name="Normal 60 2 6 2 3" xfId="28624" xr:uid="{00000000-0005-0000-0000-0000D06F0000}"/>
    <cellStyle name="Normal 60 2 6 3" xfId="8506" xr:uid="{00000000-0005-0000-0000-00003A210000}"/>
    <cellStyle name="Normal 60 2 6 3 3" xfId="23607" xr:uid="{00000000-0005-0000-0000-0000375C0000}"/>
    <cellStyle name="Normal 60 2 6 5" xfId="18594" xr:uid="{00000000-0005-0000-0000-0000A2480000}"/>
    <cellStyle name="Normal 60 2 7" xfId="5145" xr:uid="{00000000-0005-0000-0000-000019140000}"/>
    <cellStyle name="Normal 60 2 7 2" xfId="15197" xr:uid="{00000000-0005-0000-0000-00005D3B0000}"/>
    <cellStyle name="Normal 60 2 7 2 3" xfId="30295" xr:uid="{00000000-0005-0000-0000-000057760000}"/>
    <cellStyle name="Normal 60 2 7 3" xfId="10177" xr:uid="{00000000-0005-0000-0000-0000C1270000}"/>
    <cellStyle name="Normal 60 2 7 3 3" xfId="25278" xr:uid="{00000000-0005-0000-0000-0000BE620000}"/>
    <cellStyle name="Normal 60 2 7 5" xfId="20265" xr:uid="{00000000-0005-0000-0000-0000294F0000}"/>
    <cellStyle name="Normal 60 2 8" xfId="11855" xr:uid="{00000000-0005-0000-0000-00004F2E0000}"/>
    <cellStyle name="Normal 60 2 8 3" xfId="26953" xr:uid="{00000000-0005-0000-0000-000049690000}"/>
    <cellStyle name="Normal 60 2 9" xfId="6834" xr:uid="{00000000-0005-0000-0000-0000B21A0000}"/>
    <cellStyle name="Normal 60 2 9 3" xfId="21936" xr:uid="{00000000-0005-0000-0000-0000B0550000}"/>
    <cellStyle name="Normal 60 3" xfId="1798" xr:uid="{00000000-0005-0000-0000-000006070000}"/>
    <cellStyle name="Normal 60 3 10" xfId="16975" xr:uid="{00000000-0005-0000-0000-00004F420000}"/>
    <cellStyle name="Normal 60 3 2" xfId="2017" xr:uid="{00000000-0005-0000-0000-0000E1070000}"/>
    <cellStyle name="Normal 60 3 2 2" xfId="2438" xr:uid="{00000000-0005-0000-0000-000086090000}"/>
    <cellStyle name="Normal 60 3 2 2 2" xfId="3277" xr:uid="{00000000-0005-0000-0000-0000CD0C0000}"/>
    <cellStyle name="Normal 60 3 2 2 2 2" xfId="4967" xr:uid="{00000000-0005-0000-0000-000067130000}"/>
    <cellStyle name="Normal 60 3 2 2 2 2 2" xfId="15040" xr:uid="{00000000-0005-0000-0000-0000C03A0000}"/>
    <cellStyle name="Normal 60 3 2 2 2 2 2 3" xfId="30138" xr:uid="{00000000-0005-0000-0000-0000BA750000}"/>
    <cellStyle name="Normal 60 3 2 2 2 2 3" xfId="10020" xr:uid="{00000000-0005-0000-0000-000024270000}"/>
    <cellStyle name="Normal 60 3 2 2 2 2 3 3" xfId="25121" xr:uid="{00000000-0005-0000-0000-000021620000}"/>
    <cellStyle name="Normal 60 3 2 2 2 2 5" xfId="20108" xr:uid="{00000000-0005-0000-0000-00008C4E0000}"/>
    <cellStyle name="Normal 60 3 2 2 2 3" xfId="6659" xr:uid="{00000000-0005-0000-0000-0000031A0000}"/>
    <cellStyle name="Normal 60 3 2 2 2 3 2" xfId="16711" xr:uid="{00000000-0005-0000-0000-000047410000}"/>
    <cellStyle name="Normal 60 3 2 2 2 3 3" xfId="11691" xr:uid="{00000000-0005-0000-0000-0000AB2D0000}"/>
    <cellStyle name="Normal 60 3 2 2 2 3 3 3" xfId="26792" xr:uid="{00000000-0005-0000-0000-0000A8680000}"/>
    <cellStyle name="Normal 60 3 2 2 2 3 5" xfId="21779" xr:uid="{00000000-0005-0000-0000-000013550000}"/>
    <cellStyle name="Normal 60 3 2 2 2 4" xfId="13369" xr:uid="{00000000-0005-0000-0000-000039340000}"/>
    <cellStyle name="Normal 60 3 2 2 2 4 3" xfId="28467" xr:uid="{00000000-0005-0000-0000-0000336F0000}"/>
    <cellStyle name="Normal 60 3 2 2 2 5" xfId="8348" xr:uid="{00000000-0005-0000-0000-00009C200000}"/>
    <cellStyle name="Normal 60 3 2 2 2 5 3" xfId="23450" xr:uid="{00000000-0005-0000-0000-00009A5B0000}"/>
    <cellStyle name="Normal 60 3 2 2 2 7" xfId="18437" xr:uid="{00000000-0005-0000-0000-000005480000}"/>
    <cellStyle name="Normal 60 3 2 2 3" xfId="4130" xr:uid="{00000000-0005-0000-0000-000022100000}"/>
    <cellStyle name="Normal 60 3 2 2 3 2" xfId="14204" xr:uid="{00000000-0005-0000-0000-00007C370000}"/>
    <cellStyle name="Normal 60 3 2 2 3 2 3" xfId="29302" xr:uid="{00000000-0005-0000-0000-000076720000}"/>
    <cellStyle name="Normal 60 3 2 2 3 3" xfId="9184" xr:uid="{00000000-0005-0000-0000-0000E0230000}"/>
    <cellStyle name="Normal 60 3 2 2 3 3 3" xfId="24285" xr:uid="{00000000-0005-0000-0000-0000DD5E0000}"/>
    <cellStyle name="Normal 60 3 2 2 3 5" xfId="19272" xr:uid="{00000000-0005-0000-0000-0000484B0000}"/>
    <cellStyle name="Normal 60 3 2 2 4" xfId="5823" xr:uid="{00000000-0005-0000-0000-0000BF160000}"/>
    <cellStyle name="Normal 60 3 2 2 4 2" xfId="15875" xr:uid="{00000000-0005-0000-0000-0000033E0000}"/>
    <cellStyle name="Normal 60 3 2 2 4 3" xfId="10855" xr:uid="{00000000-0005-0000-0000-0000672A0000}"/>
    <cellStyle name="Normal 60 3 2 2 4 3 3" xfId="25956" xr:uid="{00000000-0005-0000-0000-000064650000}"/>
    <cellStyle name="Normal 60 3 2 2 4 5" xfId="20943" xr:uid="{00000000-0005-0000-0000-0000CF510000}"/>
    <cellStyle name="Normal 60 3 2 2 5" xfId="12533" xr:uid="{00000000-0005-0000-0000-0000F5300000}"/>
    <cellStyle name="Normal 60 3 2 2 5 3" xfId="27631" xr:uid="{00000000-0005-0000-0000-0000EF6B0000}"/>
    <cellStyle name="Normal 60 3 2 2 6" xfId="7512" xr:uid="{00000000-0005-0000-0000-0000581D0000}"/>
    <cellStyle name="Normal 60 3 2 2 6 3" xfId="22614" xr:uid="{00000000-0005-0000-0000-000056580000}"/>
    <cellStyle name="Normal 60 3 2 2 8" xfId="17601" xr:uid="{00000000-0005-0000-0000-0000C1440000}"/>
    <cellStyle name="Normal 60 3 2 3" xfId="2859" xr:uid="{00000000-0005-0000-0000-00002B0B0000}"/>
    <cellStyle name="Normal 60 3 2 3 2" xfId="4549" xr:uid="{00000000-0005-0000-0000-0000C5110000}"/>
    <cellStyle name="Normal 60 3 2 3 2 2" xfId="14622" xr:uid="{00000000-0005-0000-0000-00001E390000}"/>
    <cellStyle name="Normal 60 3 2 3 2 2 3" xfId="29720" xr:uid="{00000000-0005-0000-0000-000018740000}"/>
    <cellStyle name="Normal 60 3 2 3 2 3" xfId="9602" xr:uid="{00000000-0005-0000-0000-000082250000}"/>
    <cellStyle name="Normal 60 3 2 3 2 3 3" xfId="24703" xr:uid="{00000000-0005-0000-0000-00007F600000}"/>
    <cellStyle name="Normal 60 3 2 3 2 5" xfId="19690" xr:uid="{00000000-0005-0000-0000-0000EA4C0000}"/>
    <cellStyle name="Normal 60 3 2 3 3" xfId="6241" xr:uid="{00000000-0005-0000-0000-000061180000}"/>
    <cellStyle name="Normal 60 3 2 3 3 2" xfId="16293" xr:uid="{00000000-0005-0000-0000-0000A53F0000}"/>
    <cellStyle name="Normal 60 3 2 3 3 3" xfId="11273" xr:uid="{00000000-0005-0000-0000-0000092C0000}"/>
    <cellStyle name="Normal 60 3 2 3 3 3 3" xfId="26374" xr:uid="{00000000-0005-0000-0000-000006670000}"/>
    <cellStyle name="Normal 60 3 2 3 3 5" xfId="21361" xr:uid="{00000000-0005-0000-0000-000071530000}"/>
    <cellStyle name="Normal 60 3 2 3 4" xfId="12951" xr:uid="{00000000-0005-0000-0000-000097320000}"/>
    <cellStyle name="Normal 60 3 2 3 4 3" xfId="28049" xr:uid="{00000000-0005-0000-0000-0000916D0000}"/>
    <cellStyle name="Normal 60 3 2 3 5" xfId="7930" xr:uid="{00000000-0005-0000-0000-0000FA1E0000}"/>
    <cellStyle name="Normal 60 3 2 3 5 3" xfId="23032" xr:uid="{00000000-0005-0000-0000-0000F8590000}"/>
    <cellStyle name="Normal 60 3 2 3 7" xfId="18019" xr:uid="{00000000-0005-0000-0000-000063460000}"/>
    <cellStyle name="Normal 60 3 2 4" xfId="3712" xr:uid="{00000000-0005-0000-0000-0000800E0000}"/>
    <cellStyle name="Normal 60 3 2 4 2" xfId="13786" xr:uid="{00000000-0005-0000-0000-0000DA350000}"/>
    <cellStyle name="Normal 60 3 2 4 2 3" xfId="28884" xr:uid="{00000000-0005-0000-0000-0000D4700000}"/>
    <cellStyle name="Normal 60 3 2 4 3" xfId="8766" xr:uid="{00000000-0005-0000-0000-00003E220000}"/>
    <cellStyle name="Normal 60 3 2 4 3 3" xfId="23867" xr:uid="{00000000-0005-0000-0000-00003B5D0000}"/>
    <cellStyle name="Normal 60 3 2 4 5" xfId="18854" xr:uid="{00000000-0005-0000-0000-0000A6490000}"/>
    <cellStyle name="Normal 60 3 2 5" xfId="5405" xr:uid="{00000000-0005-0000-0000-00001D150000}"/>
    <cellStyle name="Normal 60 3 2 5 2" xfId="15457" xr:uid="{00000000-0005-0000-0000-0000613C0000}"/>
    <cellStyle name="Normal 60 3 2 5 2 3" xfId="30555" xr:uid="{00000000-0005-0000-0000-00005B770000}"/>
    <cellStyle name="Normal 60 3 2 5 3" xfId="10437" xr:uid="{00000000-0005-0000-0000-0000C5280000}"/>
    <cellStyle name="Normal 60 3 2 5 3 3" xfId="25538" xr:uid="{00000000-0005-0000-0000-0000C2630000}"/>
    <cellStyle name="Normal 60 3 2 5 5" xfId="20525" xr:uid="{00000000-0005-0000-0000-00002D500000}"/>
    <cellStyle name="Normal 60 3 2 6" xfId="12115" xr:uid="{00000000-0005-0000-0000-0000532F0000}"/>
    <cellStyle name="Normal 60 3 2 6 3" xfId="27213" xr:uid="{00000000-0005-0000-0000-00004D6A0000}"/>
    <cellStyle name="Normal 60 3 2 7" xfId="7094" xr:uid="{00000000-0005-0000-0000-0000B61B0000}"/>
    <cellStyle name="Normal 60 3 2 7 3" xfId="22196" xr:uid="{00000000-0005-0000-0000-0000B4560000}"/>
    <cellStyle name="Normal 60 3 2 9" xfId="17183" xr:uid="{00000000-0005-0000-0000-00001F430000}"/>
    <cellStyle name="Normal 60 3 3" xfId="2230" xr:uid="{00000000-0005-0000-0000-0000B6080000}"/>
    <cellStyle name="Normal 60 3 3 2" xfId="3069" xr:uid="{00000000-0005-0000-0000-0000FD0B0000}"/>
    <cellStyle name="Normal 60 3 3 2 2" xfId="4759" xr:uid="{00000000-0005-0000-0000-000097120000}"/>
    <cellStyle name="Normal 60 3 3 2 2 2" xfId="14832" xr:uid="{00000000-0005-0000-0000-0000F0390000}"/>
    <cellStyle name="Normal 60 3 3 2 2 2 3" xfId="29930" xr:uid="{00000000-0005-0000-0000-0000EA740000}"/>
    <cellStyle name="Normal 60 3 3 2 2 3" xfId="9812" xr:uid="{00000000-0005-0000-0000-000054260000}"/>
    <cellStyle name="Normal 60 3 3 2 2 3 3" xfId="24913" xr:uid="{00000000-0005-0000-0000-000051610000}"/>
    <cellStyle name="Normal 60 3 3 2 2 5" xfId="19900" xr:uid="{00000000-0005-0000-0000-0000BC4D0000}"/>
    <cellStyle name="Normal 60 3 3 2 3" xfId="6451" xr:uid="{00000000-0005-0000-0000-000033190000}"/>
    <cellStyle name="Normal 60 3 3 2 3 2" xfId="16503" xr:uid="{00000000-0005-0000-0000-000077400000}"/>
    <cellStyle name="Normal 60 3 3 2 3 3" xfId="11483" xr:uid="{00000000-0005-0000-0000-0000DB2C0000}"/>
    <cellStyle name="Normal 60 3 3 2 3 3 3" xfId="26584" xr:uid="{00000000-0005-0000-0000-0000D8670000}"/>
    <cellStyle name="Normal 60 3 3 2 3 5" xfId="21571" xr:uid="{00000000-0005-0000-0000-000043540000}"/>
    <cellStyle name="Normal 60 3 3 2 4" xfId="13161" xr:uid="{00000000-0005-0000-0000-000069330000}"/>
    <cellStyle name="Normal 60 3 3 2 4 3" xfId="28259" xr:uid="{00000000-0005-0000-0000-0000636E0000}"/>
    <cellStyle name="Normal 60 3 3 2 5" xfId="8140" xr:uid="{00000000-0005-0000-0000-0000CC1F0000}"/>
    <cellStyle name="Normal 60 3 3 2 5 3" xfId="23242" xr:uid="{00000000-0005-0000-0000-0000CA5A0000}"/>
    <cellStyle name="Normal 60 3 3 2 7" xfId="18229" xr:uid="{00000000-0005-0000-0000-000035470000}"/>
    <cellStyle name="Normal 60 3 3 3" xfId="3922" xr:uid="{00000000-0005-0000-0000-0000520F0000}"/>
    <cellStyle name="Normal 60 3 3 3 2" xfId="13996" xr:uid="{00000000-0005-0000-0000-0000AC360000}"/>
    <cellStyle name="Normal 60 3 3 3 2 3" xfId="29094" xr:uid="{00000000-0005-0000-0000-0000A6710000}"/>
    <cellStyle name="Normal 60 3 3 3 3" xfId="8976" xr:uid="{00000000-0005-0000-0000-000010230000}"/>
    <cellStyle name="Normal 60 3 3 3 3 3" xfId="24077" xr:uid="{00000000-0005-0000-0000-00000D5E0000}"/>
    <cellStyle name="Normal 60 3 3 3 5" xfId="19064" xr:uid="{00000000-0005-0000-0000-0000784A0000}"/>
    <cellStyle name="Normal 60 3 3 4" xfId="5615" xr:uid="{00000000-0005-0000-0000-0000EF150000}"/>
    <cellStyle name="Normal 60 3 3 4 2" xfId="15667" xr:uid="{00000000-0005-0000-0000-0000333D0000}"/>
    <cellStyle name="Normal 60 3 3 4 2 3" xfId="30765" xr:uid="{00000000-0005-0000-0000-00002D780000}"/>
    <cellStyle name="Normal 60 3 3 4 3" xfId="10647" xr:uid="{00000000-0005-0000-0000-000097290000}"/>
    <cellStyle name="Normal 60 3 3 4 3 3" xfId="25748" xr:uid="{00000000-0005-0000-0000-000094640000}"/>
    <cellStyle name="Normal 60 3 3 4 5" xfId="20735" xr:uid="{00000000-0005-0000-0000-0000FF500000}"/>
    <cellStyle name="Normal 60 3 3 5" xfId="12325" xr:uid="{00000000-0005-0000-0000-000025300000}"/>
    <cellStyle name="Normal 60 3 3 5 3" xfId="27423" xr:uid="{00000000-0005-0000-0000-00001F6B0000}"/>
    <cellStyle name="Normal 60 3 3 6" xfId="7304" xr:uid="{00000000-0005-0000-0000-0000881C0000}"/>
    <cellStyle name="Normal 60 3 3 6 3" xfId="22406" xr:uid="{00000000-0005-0000-0000-000086570000}"/>
    <cellStyle name="Normal 60 3 3 8" xfId="17393" xr:uid="{00000000-0005-0000-0000-0000F1430000}"/>
    <cellStyle name="Normal 60 3 4" xfId="2651" xr:uid="{00000000-0005-0000-0000-00005B0A0000}"/>
    <cellStyle name="Normal 60 3 4 2" xfId="4341" xr:uid="{00000000-0005-0000-0000-0000F5100000}"/>
    <cellStyle name="Normal 60 3 4 2 2" xfId="14414" xr:uid="{00000000-0005-0000-0000-00004E380000}"/>
    <cellStyle name="Normal 60 3 4 2 2 3" xfId="29512" xr:uid="{00000000-0005-0000-0000-000048730000}"/>
    <cellStyle name="Normal 60 3 4 2 3" xfId="9394" xr:uid="{00000000-0005-0000-0000-0000B2240000}"/>
    <cellStyle name="Normal 60 3 4 2 3 3" xfId="24495" xr:uid="{00000000-0005-0000-0000-0000AF5F0000}"/>
    <cellStyle name="Normal 60 3 4 2 5" xfId="19482" xr:uid="{00000000-0005-0000-0000-00001A4C0000}"/>
    <cellStyle name="Normal 60 3 4 3" xfId="6033" xr:uid="{00000000-0005-0000-0000-000091170000}"/>
    <cellStyle name="Normal 60 3 4 3 2" xfId="16085" xr:uid="{00000000-0005-0000-0000-0000D53E0000}"/>
    <cellStyle name="Normal 60 3 4 3 3" xfId="11065" xr:uid="{00000000-0005-0000-0000-0000392B0000}"/>
    <cellStyle name="Normal 60 3 4 3 3 3" xfId="26166" xr:uid="{00000000-0005-0000-0000-000036660000}"/>
    <cellStyle name="Normal 60 3 4 3 5" xfId="21153" xr:uid="{00000000-0005-0000-0000-0000A1520000}"/>
    <cellStyle name="Normal 60 3 4 4" xfId="12743" xr:uid="{00000000-0005-0000-0000-0000C7310000}"/>
    <cellStyle name="Normal 60 3 4 4 3" xfId="27841" xr:uid="{00000000-0005-0000-0000-0000C16C0000}"/>
    <cellStyle name="Normal 60 3 4 5" xfId="7722" xr:uid="{00000000-0005-0000-0000-00002A1E0000}"/>
    <cellStyle name="Normal 60 3 4 5 3" xfId="22824" xr:uid="{00000000-0005-0000-0000-000028590000}"/>
    <cellStyle name="Normal 60 3 4 7" xfId="17811" xr:uid="{00000000-0005-0000-0000-000093450000}"/>
    <cellStyle name="Normal 60 3 5" xfId="3504" xr:uid="{00000000-0005-0000-0000-0000B00D0000}"/>
    <cellStyle name="Normal 60 3 5 2" xfId="13578" xr:uid="{00000000-0005-0000-0000-00000A350000}"/>
    <cellStyle name="Normal 60 3 5 2 3" xfId="28676" xr:uid="{00000000-0005-0000-0000-000004700000}"/>
    <cellStyle name="Normal 60 3 5 3" xfId="8558" xr:uid="{00000000-0005-0000-0000-00006E210000}"/>
    <cellStyle name="Normal 60 3 5 3 3" xfId="23659" xr:uid="{00000000-0005-0000-0000-00006B5C0000}"/>
    <cellStyle name="Normal 60 3 5 5" xfId="18646" xr:uid="{00000000-0005-0000-0000-0000D6480000}"/>
    <cellStyle name="Normal 60 3 6" xfId="5197" xr:uid="{00000000-0005-0000-0000-00004D140000}"/>
    <cellStyle name="Normal 60 3 6 2" xfId="15249" xr:uid="{00000000-0005-0000-0000-0000913B0000}"/>
    <cellStyle name="Normal 60 3 6 2 3" xfId="30347" xr:uid="{00000000-0005-0000-0000-00008B760000}"/>
    <cellStyle name="Normal 60 3 6 3" xfId="10229" xr:uid="{00000000-0005-0000-0000-0000F5270000}"/>
    <cellStyle name="Normal 60 3 6 3 3" xfId="25330" xr:uid="{00000000-0005-0000-0000-0000F2620000}"/>
    <cellStyle name="Normal 60 3 6 5" xfId="20317" xr:uid="{00000000-0005-0000-0000-00005D4F0000}"/>
    <cellStyle name="Normal 60 3 7" xfId="11907" xr:uid="{00000000-0005-0000-0000-0000832E0000}"/>
    <cellStyle name="Normal 60 3 7 3" xfId="27005" xr:uid="{00000000-0005-0000-0000-00007D690000}"/>
    <cellStyle name="Normal 60 3 8" xfId="6886" xr:uid="{00000000-0005-0000-0000-0000E61A0000}"/>
    <cellStyle name="Normal 60 3 8 3" xfId="21988" xr:uid="{00000000-0005-0000-0000-0000E4550000}"/>
    <cellStyle name="Normal 60 4" xfId="1911" xr:uid="{00000000-0005-0000-0000-000077070000}"/>
    <cellStyle name="Normal 60 4 2" xfId="2334" xr:uid="{00000000-0005-0000-0000-00001E090000}"/>
    <cellStyle name="Normal 60 4 2 2" xfId="3173" xr:uid="{00000000-0005-0000-0000-0000650C0000}"/>
    <cellStyle name="Normal 60 4 2 2 2" xfId="4863" xr:uid="{00000000-0005-0000-0000-0000FF120000}"/>
    <cellStyle name="Normal 60 4 2 2 2 2" xfId="14936" xr:uid="{00000000-0005-0000-0000-0000583A0000}"/>
    <cellStyle name="Normal 60 4 2 2 2 2 3" xfId="30034" xr:uid="{00000000-0005-0000-0000-000052750000}"/>
    <cellStyle name="Normal 60 4 2 2 2 3" xfId="9916" xr:uid="{00000000-0005-0000-0000-0000BC260000}"/>
    <cellStyle name="Normal 60 4 2 2 2 3 3" xfId="25017" xr:uid="{00000000-0005-0000-0000-0000B9610000}"/>
    <cellStyle name="Normal 60 4 2 2 2 5" xfId="20004" xr:uid="{00000000-0005-0000-0000-0000244E0000}"/>
    <cellStyle name="Normal 60 4 2 2 3" xfId="6555" xr:uid="{00000000-0005-0000-0000-00009B190000}"/>
    <cellStyle name="Normal 60 4 2 2 3 2" xfId="16607" xr:uid="{00000000-0005-0000-0000-0000DF400000}"/>
    <cellStyle name="Normal 60 4 2 2 3 3" xfId="11587" xr:uid="{00000000-0005-0000-0000-0000432D0000}"/>
    <cellStyle name="Normal 60 4 2 2 3 3 3" xfId="26688" xr:uid="{00000000-0005-0000-0000-000040680000}"/>
    <cellStyle name="Normal 60 4 2 2 3 5" xfId="21675" xr:uid="{00000000-0005-0000-0000-0000AB540000}"/>
    <cellStyle name="Normal 60 4 2 2 4" xfId="13265" xr:uid="{00000000-0005-0000-0000-0000D1330000}"/>
    <cellStyle name="Normal 60 4 2 2 4 3" xfId="28363" xr:uid="{00000000-0005-0000-0000-0000CB6E0000}"/>
    <cellStyle name="Normal 60 4 2 2 5" xfId="8244" xr:uid="{00000000-0005-0000-0000-000034200000}"/>
    <cellStyle name="Normal 60 4 2 2 5 3" xfId="23346" xr:uid="{00000000-0005-0000-0000-0000325B0000}"/>
    <cellStyle name="Normal 60 4 2 2 7" xfId="18333" xr:uid="{00000000-0005-0000-0000-00009D470000}"/>
    <cellStyle name="Normal 60 4 2 3" xfId="4026" xr:uid="{00000000-0005-0000-0000-0000BA0F0000}"/>
    <cellStyle name="Normal 60 4 2 3 2" xfId="14100" xr:uid="{00000000-0005-0000-0000-000014370000}"/>
    <cellStyle name="Normal 60 4 2 3 2 3" xfId="29198" xr:uid="{00000000-0005-0000-0000-00000E720000}"/>
    <cellStyle name="Normal 60 4 2 3 3" xfId="9080" xr:uid="{00000000-0005-0000-0000-000078230000}"/>
    <cellStyle name="Normal 60 4 2 3 3 3" xfId="24181" xr:uid="{00000000-0005-0000-0000-0000755E0000}"/>
    <cellStyle name="Normal 60 4 2 3 5" xfId="19168" xr:uid="{00000000-0005-0000-0000-0000E04A0000}"/>
    <cellStyle name="Normal 60 4 2 4" xfId="5719" xr:uid="{00000000-0005-0000-0000-000057160000}"/>
    <cellStyle name="Normal 60 4 2 4 2" xfId="15771" xr:uid="{00000000-0005-0000-0000-00009B3D0000}"/>
    <cellStyle name="Normal 60 4 2 4 2 3" xfId="30869" xr:uid="{00000000-0005-0000-0000-000095780000}"/>
    <cellStyle name="Normal 60 4 2 4 3" xfId="10751" xr:uid="{00000000-0005-0000-0000-0000FF290000}"/>
    <cellStyle name="Normal 60 4 2 4 3 3" xfId="25852" xr:uid="{00000000-0005-0000-0000-0000FC640000}"/>
    <cellStyle name="Normal 60 4 2 4 5" xfId="20839" xr:uid="{00000000-0005-0000-0000-000067510000}"/>
    <cellStyle name="Normal 60 4 2 5" xfId="12429" xr:uid="{00000000-0005-0000-0000-00008D300000}"/>
    <cellStyle name="Normal 60 4 2 5 3" xfId="27527" xr:uid="{00000000-0005-0000-0000-0000876B0000}"/>
    <cellStyle name="Normal 60 4 2 6" xfId="7408" xr:uid="{00000000-0005-0000-0000-0000F01C0000}"/>
    <cellStyle name="Normal 60 4 2 6 3" xfId="22510" xr:uid="{00000000-0005-0000-0000-0000EE570000}"/>
    <cellStyle name="Normal 60 4 2 8" xfId="17497" xr:uid="{00000000-0005-0000-0000-000059440000}"/>
    <cellStyle name="Normal 60 4 3" xfId="2755" xr:uid="{00000000-0005-0000-0000-0000C30A0000}"/>
    <cellStyle name="Normal 60 4 3 2" xfId="4445" xr:uid="{00000000-0005-0000-0000-00005D110000}"/>
    <cellStyle name="Normal 60 4 3 2 2" xfId="14518" xr:uid="{00000000-0005-0000-0000-0000B6380000}"/>
    <cellStyle name="Normal 60 4 3 2 2 3" xfId="29616" xr:uid="{00000000-0005-0000-0000-0000B0730000}"/>
    <cellStyle name="Normal 60 4 3 2 3" xfId="9498" xr:uid="{00000000-0005-0000-0000-00001A250000}"/>
    <cellStyle name="Normal 60 4 3 2 3 3" xfId="24599" xr:uid="{00000000-0005-0000-0000-000017600000}"/>
    <cellStyle name="Normal 60 4 3 2 5" xfId="19586" xr:uid="{00000000-0005-0000-0000-0000824C0000}"/>
    <cellStyle name="Normal 60 4 3 3" xfId="6137" xr:uid="{00000000-0005-0000-0000-0000F9170000}"/>
    <cellStyle name="Normal 60 4 3 3 2" xfId="16189" xr:uid="{00000000-0005-0000-0000-00003D3F0000}"/>
    <cellStyle name="Normal 60 4 3 3 3" xfId="11169" xr:uid="{00000000-0005-0000-0000-0000A12B0000}"/>
    <cellStyle name="Normal 60 4 3 3 3 3" xfId="26270" xr:uid="{00000000-0005-0000-0000-00009E660000}"/>
    <cellStyle name="Normal 60 4 3 3 5" xfId="21257" xr:uid="{00000000-0005-0000-0000-000009530000}"/>
    <cellStyle name="Normal 60 4 3 4" xfId="12847" xr:uid="{00000000-0005-0000-0000-00002F320000}"/>
    <cellStyle name="Normal 60 4 3 4 3" xfId="27945" xr:uid="{00000000-0005-0000-0000-0000296D0000}"/>
    <cellStyle name="Normal 60 4 3 5" xfId="7826" xr:uid="{00000000-0005-0000-0000-0000921E0000}"/>
    <cellStyle name="Normal 60 4 3 5 3" xfId="22928" xr:uid="{00000000-0005-0000-0000-000090590000}"/>
    <cellStyle name="Normal 60 4 3 7" xfId="17915" xr:uid="{00000000-0005-0000-0000-0000FB450000}"/>
    <cellStyle name="Normal 60 4 4" xfId="3608" xr:uid="{00000000-0005-0000-0000-0000180E0000}"/>
    <cellStyle name="Normal 60 4 4 2" xfId="13682" xr:uid="{00000000-0005-0000-0000-000072350000}"/>
    <cellStyle name="Normal 60 4 4 2 3" xfId="28780" xr:uid="{00000000-0005-0000-0000-00006C700000}"/>
    <cellStyle name="Normal 60 4 4 3" xfId="8662" xr:uid="{00000000-0005-0000-0000-0000D6210000}"/>
    <cellStyle name="Normal 60 4 4 3 3" xfId="23763" xr:uid="{00000000-0005-0000-0000-0000D35C0000}"/>
    <cellStyle name="Normal 60 4 4 5" xfId="18750" xr:uid="{00000000-0005-0000-0000-00003E490000}"/>
    <cellStyle name="Normal 60 4 5" xfId="5301" xr:uid="{00000000-0005-0000-0000-0000B5140000}"/>
    <cellStyle name="Normal 60 4 5 2" xfId="15353" xr:uid="{00000000-0005-0000-0000-0000F93B0000}"/>
    <cellStyle name="Normal 60 4 5 2 3" xfId="30451" xr:uid="{00000000-0005-0000-0000-0000F3760000}"/>
    <cellStyle name="Normal 60 4 5 3" xfId="10333" xr:uid="{00000000-0005-0000-0000-00005D280000}"/>
    <cellStyle name="Normal 60 4 5 3 3" xfId="25434" xr:uid="{00000000-0005-0000-0000-00005A630000}"/>
    <cellStyle name="Normal 60 4 5 5" xfId="20421" xr:uid="{00000000-0005-0000-0000-0000C54F0000}"/>
    <cellStyle name="Normal 60 4 6" xfId="12011" xr:uid="{00000000-0005-0000-0000-0000EB2E0000}"/>
    <cellStyle name="Normal 60 4 6 3" xfId="27109" xr:uid="{00000000-0005-0000-0000-0000E5690000}"/>
    <cellStyle name="Normal 60 4 7" xfId="6990" xr:uid="{00000000-0005-0000-0000-00004E1B0000}"/>
    <cellStyle name="Normal 60 4 7 3" xfId="22092" xr:uid="{00000000-0005-0000-0000-00004C560000}"/>
    <cellStyle name="Normal 60 4 9" xfId="17079" xr:uid="{00000000-0005-0000-0000-0000B7420000}"/>
    <cellStyle name="Normal 60 5" xfId="2124" xr:uid="{00000000-0005-0000-0000-00004C080000}"/>
    <cellStyle name="Normal 60 5 2" xfId="2965" xr:uid="{00000000-0005-0000-0000-0000950B0000}"/>
    <cellStyle name="Normal 60 5 2 2" xfId="4655" xr:uid="{00000000-0005-0000-0000-00002F120000}"/>
    <cellStyle name="Normal 60 5 2 2 2" xfId="14728" xr:uid="{00000000-0005-0000-0000-000088390000}"/>
    <cellStyle name="Normal 60 5 2 2 2 3" xfId="29826" xr:uid="{00000000-0005-0000-0000-000082740000}"/>
    <cellStyle name="Normal 60 5 2 2 3" xfId="9708" xr:uid="{00000000-0005-0000-0000-0000EC250000}"/>
    <cellStyle name="Normal 60 5 2 2 3 3" xfId="24809" xr:uid="{00000000-0005-0000-0000-0000E9600000}"/>
    <cellStyle name="Normal 60 5 2 2 5" xfId="19796" xr:uid="{00000000-0005-0000-0000-0000544D0000}"/>
    <cellStyle name="Normal 60 5 2 3" xfId="6347" xr:uid="{00000000-0005-0000-0000-0000CB180000}"/>
    <cellStyle name="Normal 60 5 2 3 2" xfId="16399" xr:uid="{00000000-0005-0000-0000-00000F400000}"/>
    <cellStyle name="Normal 60 5 2 3 3" xfId="11379" xr:uid="{00000000-0005-0000-0000-0000732C0000}"/>
    <cellStyle name="Normal 60 5 2 3 3 3" xfId="26480" xr:uid="{00000000-0005-0000-0000-000070670000}"/>
    <cellStyle name="Normal 60 5 2 3 5" xfId="21467" xr:uid="{00000000-0005-0000-0000-0000DB530000}"/>
    <cellStyle name="Normal 60 5 2 4" xfId="13057" xr:uid="{00000000-0005-0000-0000-000001330000}"/>
    <cellStyle name="Normal 60 5 2 4 3" xfId="28155" xr:uid="{00000000-0005-0000-0000-0000FB6D0000}"/>
    <cellStyle name="Normal 60 5 2 5" xfId="8036" xr:uid="{00000000-0005-0000-0000-0000641F0000}"/>
    <cellStyle name="Normal 60 5 2 5 3" xfId="23138" xr:uid="{00000000-0005-0000-0000-0000625A0000}"/>
    <cellStyle name="Normal 60 5 2 7" xfId="18125" xr:uid="{00000000-0005-0000-0000-0000CD460000}"/>
    <cellStyle name="Normal 60 5 3" xfId="3818" xr:uid="{00000000-0005-0000-0000-0000EA0E0000}"/>
    <cellStyle name="Normal 60 5 3 2" xfId="13892" xr:uid="{00000000-0005-0000-0000-000044360000}"/>
    <cellStyle name="Normal 60 5 3 2 3" xfId="28990" xr:uid="{00000000-0005-0000-0000-00003E710000}"/>
    <cellStyle name="Normal 60 5 3 3" xfId="8872" xr:uid="{00000000-0005-0000-0000-0000A8220000}"/>
    <cellStyle name="Normal 60 5 3 3 3" xfId="23973" xr:uid="{00000000-0005-0000-0000-0000A55D0000}"/>
    <cellStyle name="Normal 60 5 3 5" xfId="18960" xr:uid="{00000000-0005-0000-0000-0000104A0000}"/>
    <cellStyle name="Normal 60 5 4" xfId="5511" xr:uid="{00000000-0005-0000-0000-000087150000}"/>
    <cellStyle name="Normal 60 5 4 2" xfId="15563" xr:uid="{00000000-0005-0000-0000-0000CB3C0000}"/>
    <cellStyle name="Normal 60 5 4 2 3" xfId="30661" xr:uid="{00000000-0005-0000-0000-0000C5770000}"/>
    <cellStyle name="Normal 60 5 4 3" xfId="10543" xr:uid="{00000000-0005-0000-0000-00002F290000}"/>
    <cellStyle name="Normal 60 5 4 3 3" xfId="25644" xr:uid="{00000000-0005-0000-0000-00002C640000}"/>
    <cellStyle name="Normal 60 5 4 5" xfId="20631" xr:uid="{00000000-0005-0000-0000-000097500000}"/>
    <cellStyle name="Normal 60 5 5" xfId="12221" xr:uid="{00000000-0005-0000-0000-0000BD2F0000}"/>
    <cellStyle name="Normal 60 5 5 3" xfId="27319" xr:uid="{00000000-0005-0000-0000-0000B76A0000}"/>
    <cellStyle name="Normal 60 5 6" xfId="7200" xr:uid="{00000000-0005-0000-0000-0000201C0000}"/>
    <cellStyle name="Normal 60 5 6 3" xfId="22302" xr:uid="{00000000-0005-0000-0000-00001E570000}"/>
    <cellStyle name="Normal 60 5 8" xfId="17289" xr:uid="{00000000-0005-0000-0000-000089430000}"/>
    <cellStyle name="Normal 60 6" xfId="2545" xr:uid="{00000000-0005-0000-0000-0000F1090000}"/>
    <cellStyle name="Normal 60 6 2" xfId="4237" xr:uid="{00000000-0005-0000-0000-00008D100000}"/>
    <cellStyle name="Normal 60 6 2 2" xfId="14310" xr:uid="{00000000-0005-0000-0000-0000E6370000}"/>
    <cellStyle name="Normal 60 6 2 2 3" xfId="29408" xr:uid="{00000000-0005-0000-0000-0000E0720000}"/>
    <cellStyle name="Normal 60 6 2 3" xfId="9290" xr:uid="{00000000-0005-0000-0000-00004A240000}"/>
    <cellStyle name="Normal 60 6 2 3 3" xfId="24391" xr:uid="{00000000-0005-0000-0000-0000475F0000}"/>
    <cellStyle name="Normal 60 6 2 5" xfId="19378" xr:uid="{00000000-0005-0000-0000-0000B24B0000}"/>
    <cellStyle name="Normal 60 6 3" xfId="5929" xr:uid="{00000000-0005-0000-0000-000029170000}"/>
    <cellStyle name="Normal 60 6 3 2" xfId="15981" xr:uid="{00000000-0005-0000-0000-00006D3E0000}"/>
    <cellStyle name="Normal 60 6 3 3" xfId="10961" xr:uid="{00000000-0005-0000-0000-0000D12A0000}"/>
    <cellStyle name="Normal 60 6 3 3 3" xfId="26062" xr:uid="{00000000-0005-0000-0000-0000CE650000}"/>
    <cellStyle name="Normal 60 6 3 5" xfId="21049" xr:uid="{00000000-0005-0000-0000-000039520000}"/>
    <cellStyle name="Normal 60 6 4" xfId="12639" xr:uid="{00000000-0005-0000-0000-00005F310000}"/>
    <cellStyle name="Normal 60 6 4 3" xfId="27737" xr:uid="{00000000-0005-0000-0000-0000596C0000}"/>
    <cellStyle name="Normal 60 6 5" xfId="7618" xr:uid="{00000000-0005-0000-0000-0000C21D0000}"/>
    <cellStyle name="Normal 60 6 5 3" xfId="22720" xr:uid="{00000000-0005-0000-0000-0000C0580000}"/>
    <cellStyle name="Normal 60 6 7" xfId="17707" xr:uid="{00000000-0005-0000-0000-00002B450000}"/>
    <cellStyle name="Normal 60 7" xfId="3396" xr:uid="{00000000-0005-0000-0000-0000440D0000}"/>
    <cellStyle name="Normal 60 7 2" xfId="13474" xr:uid="{00000000-0005-0000-0000-0000A2340000}"/>
    <cellStyle name="Normal 60 7 2 3" xfId="28572" xr:uid="{00000000-0005-0000-0000-00009C6F0000}"/>
    <cellStyle name="Normal 60 7 3" xfId="8454" xr:uid="{00000000-0005-0000-0000-000006210000}"/>
    <cellStyle name="Normal 60 7 3 3" xfId="23555" xr:uid="{00000000-0005-0000-0000-0000035C0000}"/>
    <cellStyle name="Normal 60 7 5" xfId="18542" xr:uid="{00000000-0005-0000-0000-00006E480000}"/>
    <cellStyle name="Normal 60 8" xfId="5090" xr:uid="{00000000-0005-0000-0000-0000E2130000}"/>
    <cellStyle name="Normal 60 8 2" xfId="15145" xr:uid="{00000000-0005-0000-0000-0000293B0000}"/>
    <cellStyle name="Normal 60 8 2 3" xfId="30243" xr:uid="{00000000-0005-0000-0000-000023760000}"/>
    <cellStyle name="Normal 60 8 3" xfId="10125" xr:uid="{00000000-0005-0000-0000-00008D270000}"/>
    <cellStyle name="Normal 60 8 3 3" xfId="25226" xr:uid="{00000000-0005-0000-0000-00008A620000}"/>
    <cellStyle name="Normal 60 8 5" xfId="20213" xr:uid="{00000000-0005-0000-0000-0000F54E0000}"/>
    <cellStyle name="Normal 60 9" xfId="11801" xr:uid="{00000000-0005-0000-0000-0000192E0000}"/>
    <cellStyle name="Normal 60 9 3" xfId="26901" xr:uid="{00000000-0005-0000-0000-000015690000}"/>
    <cellStyle name="Normal 61" xfId="1471" xr:uid="{00000000-0005-0000-0000-0000BF050000}"/>
    <cellStyle name="Normal 61 2" xfId="1472" xr:uid="{00000000-0005-0000-0000-0000C0050000}"/>
    <cellStyle name="Normal 62" xfId="1473" xr:uid="{00000000-0005-0000-0000-0000C1050000}"/>
    <cellStyle name="Normal 62 2" xfId="1474" xr:uid="{00000000-0005-0000-0000-0000C2050000}"/>
    <cellStyle name="Normal 63" xfId="1475" xr:uid="{00000000-0005-0000-0000-0000C3050000}"/>
    <cellStyle name="Normal 64" xfId="1476" xr:uid="{00000000-0005-0000-0000-0000C4050000}"/>
    <cellStyle name="Normal 64 10" xfId="6781" xr:uid="{00000000-0005-0000-0000-00007D1A0000}"/>
    <cellStyle name="Normal 64 10 3" xfId="21885" xr:uid="{00000000-0005-0000-0000-00007D550000}"/>
    <cellStyle name="Normal 64 12" xfId="16870" xr:uid="{00000000-0005-0000-0000-0000E6410000}"/>
    <cellStyle name="Normal 64 2" xfId="1745" xr:uid="{00000000-0005-0000-0000-0000D1060000}"/>
    <cellStyle name="Normal 64 2 11" xfId="16924" xr:uid="{00000000-0005-0000-0000-00001C420000}"/>
    <cellStyle name="Normal 64 2 2" xfId="1853" xr:uid="{00000000-0005-0000-0000-00003D070000}"/>
    <cellStyle name="Normal 64 2 2 10" xfId="17028" xr:uid="{00000000-0005-0000-0000-000084420000}"/>
    <cellStyle name="Normal 64 2 2 2" xfId="2070" xr:uid="{00000000-0005-0000-0000-000016080000}"/>
    <cellStyle name="Normal 64 2 2 2 2" xfId="2491" xr:uid="{00000000-0005-0000-0000-0000BB090000}"/>
    <cellStyle name="Normal 64 2 2 2 2 2" xfId="3330" xr:uid="{00000000-0005-0000-0000-0000020D0000}"/>
    <cellStyle name="Normal 64 2 2 2 2 2 2" xfId="5020" xr:uid="{00000000-0005-0000-0000-00009C130000}"/>
    <cellStyle name="Normal 64 2 2 2 2 2 2 2" xfId="15093" xr:uid="{00000000-0005-0000-0000-0000F53A0000}"/>
    <cellStyle name="Normal 64 2 2 2 2 2 2 2 3" xfId="30191" xr:uid="{00000000-0005-0000-0000-0000EF750000}"/>
    <cellStyle name="Normal 64 2 2 2 2 2 2 3" xfId="10073" xr:uid="{00000000-0005-0000-0000-000059270000}"/>
    <cellStyle name="Normal 64 2 2 2 2 2 2 3 3" xfId="25174" xr:uid="{00000000-0005-0000-0000-000056620000}"/>
    <cellStyle name="Normal 64 2 2 2 2 2 2 5" xfId="20161" xr:uid="{00000000-0005-0000-0000-0000C14E0000}"/>
    <cellStyle name="Normal 64 2 2 2 2 2 3" xfId="6712" xr:uid="{00000000-0005-0000-0000-0000381A0000}"/>
    <cellStyle name="Normal 64 2 2 2 2 2 3 2" xfId="16764" xr:uid="{00000000-0005-0000-0000-00007C410000}"/>
    <cellStyle name="Normal 64 2 2 2 2 2 3 3" xfId="11744" xr:uid="{00000000-0005-0000-0000-0000E02D0000}"/>
    <cellStyle name="Normal 64 2 2 2 2 2 3 3 3" xfId="26845" xr:uid="{00000000-0005-0000-0000-0000DD680000}"/>
    <cellStyle name="Normal 64 2 2 2 2 2 3 5" xfId="21832" xr:uid="{00000000-0005-0000-0000-000048550000}"/>
    <cellStyle name="Normal 64 2 2 2 2 2 4" xfId="13422" xr:uid="{00000000-0005-0000-0000-00006E340000}"/>
    <cellStyle name="Normal 64 2 2 2 2 2 4 3" xfId="28520" xr:uid="{00000000-0005-0000-0000-0000686F0000}"/>
    <cellStyle name="Normal 64 2 2 2 2 2 5" xfId="8401" xr:uid="{00000000-0005-0000-0000-0000D1200000}"/>
    <cellStyle name="Normal 64 2 2 2 2 2 5 3" xfId="23503" xr:uid="{00000000-0005-0000-0000-0000CF5B0000}"/>
    <cellStyle name="Normal 64 2 2 2 2 2 7" xfId="18490" xr:uid="{00000000-0005-0000-0000-00003A480000}"/>
    <cellStyle name="Normal 64 2 2 2 2 3" xfId="4183" xr:uid="{00000000-0005-0000-0000-000057100000}"/>
    <cellStyle name="Normal 64 2 2 2 2 3 2" xfId="14257" xr:uid="{00000000-0005-0000-0000-0000B1370000}"/>
    <cellStyle name="Normal 64 2 2 2 2 3 2 3" xfId="29355" xr:uid="{00000000-0005-0000-0000-0000AB720000}"/>
    <cellStyle name="Normal 64 2 2 2 2 3 3" xfId="9237" xr:uid="{00000000-0005-0000-0000-000015240000}"/>
    <cellStyle name="Normal 64 2 2 2 2 3 3 3" xfId="24338" xr:uid="{00000000-0005-0000-0000-0000125F0000}"/>
    <cellStyle name="Normal 64 2 2 2 2 3 5" xfId="19325" xr:uid="{00000000-0005-0000-0000-00007D4B0000}"/>
    <cellStyle name="Normal 64 2 2 2 2 4" xfId="5876" xr:uid="{00000000-0005-0000-0000-0000F4160000}"/>
    <cellStyle name="Normal 64 2 2 2 2 4 2" xfId="15928" xr:uid="{00000000-0005-0000-0000-0000383E0000}"/>
    <cellStyle name="Normal 64 2 2 2 2 4 3" xfId="10908" xr:uid="{00000000-0005-0000-0000-00009C2A0000}"/>
    <cellStyle name="Normal 64 2 2 2 2 4 3 3" xfId="26009" xr:uid="{00000000-0005-0000-0000-000099650000}"/>
    <cellStyle name="Normal 64 2 2 2 2 4 5" xfId="20996" xr:uid="{00000000-0005-0000-0000-000004520000}"/>
    <cellStyle name="Normal 64 2 2 2 2 5" xfId="12586" xr:uid="{00000000-0005-0000-0000-00002A310000}"/>
    <cellStyle name="Normal 64 2 2 2 2 5 3" xfId="27684" xr:uid="{00000000-0005-0000-0000-0000246C0000}"/>
    <cellStyle name="Normal 64 2 2 2 2 6" xfId="7565" xr:uid="{00000000-0005-0000-0000-00008D1D0000}"/>
    <cellStyle name="Normal 64 2 2 2 2 6 3" xfId="22667" xr:uid="{00000000-0005-0000-0000-00008B580000}"/>
    <cellStyle name="Normal 64 2 2 2 2 8" xfId="17654" xr:uid="{00000000-0005-0000-0000-0000F6440000}"/>
    <cellStyle name="Normal 64 2 2 2 3" xfId="2912" xr:uid="{00000000-0005-0000-0000-0000600B0000}"/>
    <cellStyle name="Normal 64 2 2 2 3 2" xfId="4602" xr:uid="{00000000-0005-0000-0000-0000FA110000}"/>
    <cellStyle name="Normal 64 2 2 2 3 2 2" xfId="14675" xr:uid="{00000000-0005-0000-0000-000053390000}"/>
    <cellStyle name="Normal 64 2 2 2 3 2 2 3" xfId="29773" xr:uid="{00000000-0005-0000-0000-00004D740000}"/>
    <cellStyle name="Normal 64 2 2 2 3 2 3" xfId="9655" xr:uid="{00000000-0005-0000-0000-0000B7250000}"/>
    <cellStyle name="Normal 64 2 2 2 3 2 3 3" xfId="24756" xr:uid="{00000000-0005-0000-0000-0000B4600000}"/>
    <cellStyle name="Normal 64 2 2 2 3 2 5" xfId="19743" xr:uid="{00000000-0005-0000-0000-00001F4D0000}"/>
    <cellStyle name="Normal 64 2 2 2 3 3" xfId="6294" xr:uid="{00000000-0005-0000-0000-000096180000}"/>
    <cellStyle name="Normal 64 2 2 2 3 3 2" xfId="16346" xr:uid="{00000000-0005-0000-0000-0000DA3F0000}"/>
    <cellStyle name="Normal 64 2 2 2 3 3 3" xfId="11326" xr:uid="{00000000-0005-0000-0000-00003E2C0000}"/>
    <cellStyle name="Normal 64 2 2 2 3 3 3 3" xfId="26427" xr:uid="{00000000-0005-0000-0000-00003B670000}"/>
    <cellStyle name="Normal 64 2 2 2 3 3 5" xfId="21414" xr:uid="{00000000-0005-0000-0000-0000A6530000}"/>
    <cellStyle name="Normal 64 2 2 2 3 4" xfId="13004" xr:uid="{00000000-0005-0000-0000-0000CC320000}"/>
    <cellStyle name="Normal 64 2 2 2 3 4 3" xfId="28102" xr:uid="{00000000-0005-0000-0000-0000C66D0000}"/>
    <cellStyle name="Normal 64 2 2 2 3 5" xfId="7983" xr:uid="{00000000-0005-0000-0000-00002F1F0000}"/>
    <cellStyle name="Normal 64 2 2 2 3 5 3" xfId="23085" xr:uid="{00000000-0005-0000-0000-00002D5A0000}"/>
    <cellStyle name="Normal 64 2 2 2 3 7" xfId="18072" xr:uid="{00000000-0005-0000-0000-000098460000}"/>
    <cellStyle name="Normal 64 2 2 2 4" xfId="3765" xr:uid="{00000000-0005-0000-0000-0000B50E0000}"/>
    <cellStyle name="Normal 64 2 2 2 4 2" xfId="13839" xr:uid="{00000000-0005-0000-0000-00000F360000}"/>
    <cellStyle name="Normal 64 2 2 2 4 2 3" xfId="28937" xr:uid="{00000000-0005-0000-0000-000009710000}"/>
    <cellStyle name="Normal 64 2 2 2 4 3" xfId="8819" xr:uid="{00000000-0005-0000-0000-000073220000}"/>
    <cellStyle name="Normal 64 2 2 2 4 3 3" xfId="23920" xr:uid="{00000000-0005-0000-0000-0000705D0000}"/>
    <cellStyle name="Normal 64 2 2 2 4 5" xfId="18907" xr:uid="{00000000-0005-0000-0000-0000DB490000}"/>
    <cellStyle name="Normal 64 2 2 2 5" xfId="5458" xr:uid="{00000000-0005-0000-0000-000052150000}"/>
    <cellStyle name="Normal 64 2 2 2 5 2" xfId="15510" xr:uid="{00000000-0005-0000-0000-0000963C0000}"/>
    <cellStyle name="Normal 64 2 2 2 5 2 3" xfId="30608" xr:uid="{00000000-0005-0000-0000-000090770000}"/>
    <cellStyle name="Normal 64 2 2 2 5 3" xfId="10490" xr:uid="{00000000-0005-0000-0000-0000FA280000}"/>
    <cellStyle name="Normal 64 2 2 2 5 3 3" xfId="25591" xr:uid="{00000000-0005-0000-0000-0000F7630000}"/>
    <cellStyle name="Normal 64 2 2 2 5 5" xfId="20578" xr:uid="{00000000-0005-0000-0000-000062500000}"/>
    <cellStyle name="Normal 64 2 2 2 6" xfId="12168" xr:uid="{00000000-0005-0000-0000-0000882F0000}"/>
    <cellStyle name="Normal 64 2 2 2 6 3" xfId="27266" xr:uid="{00000000-0005-0000-0000-0000826A0000}"/>
    <cellStyle name="Normal 64 2 2 2 7" xfId="7147" xr:uid="{00000000-0005-0000-0000-0000EB1B0000}"/>
    <cellStyle name="Normal 64 2 2 2 7 3" xfId="22249" xr:uid="{00000000-0005-0000-0000-0000E9560000}"/>
    <cellStyle name="Normal 64 2 2 2 9" xfId="17236" xr:uid="{00000000-0005-0000-0000-000054430000}"/>
    <cellStyle name="Normal 64 2 2 3" xfId="2283" xr:uid="{00000000-0005-0000-0000-0000EB080000}"/>
    <cellStyle name="Normal 64 2 2 3 2" xfId="3122" xr:uid="{00000000-0005-0000-0000-0000320C0000}"/>
    <cellStyle name="Normal 64 2 2 3 2 2" xfId="4812" xr:uid="{00000000-0005-0000-0000-0000CC120000}"/>
    <cellStyle name="Normal 64 2 2 3 2 2 2" xfId="14885" xr:uid="{00000000-0005-0000-0000-0000253A0000}"/>
    <cellStyle name="Normal 64 2 2 3 2 2 2 3" xfId="29983" xr:uid="{00000000-0005-0000-0000-00001F750000}"/>
    <cellStyle name="Normal 64 2 2 3 2 2 3" xfId="9865" xr:uid="{00000000-0005-0000-0000-000089260000}"/>
    <cellStyle name="Normal 64 2 2 3 2 2 3 3" xfId="24966" xr:uid="{00000000-0005-0000-0000-000086610000}"/>
    <cellStyle name="Normal 64 2 2 3 2 2 5" xfId="19953" xr:uid="{00000000-0005-0000-0000-0000F14D0000}"/>
    <cellStyle name="Normal 64 2 2 3 2 3" xfId="6504" xr:uid="{00000000-0005-0000-0000-000068190000}"/>
    <cellStyle name="Normal 64 2 2 3 2 3 2" xfId="16556" xr:uid="{00000000-0005-0000-0000-0000AC400000}"/>
    <cellStyle name="Normal 64 2 2 3 2 3 3" xfId="11536" xr:uid="{00000000-0005-0000-0000-0000102D0000}"/>
    <cellStyle name="Normal 64 2 2 3 2 3 3 3" xfId="26637" xr:uid="{00000000-0005-0000-0000-00000D680000}"/>
    <cellStyle name="Normal 64 2 2 3 2 3 5" xfId="21624" xr:uid="{00000000-0005-0000-0000-000078540000}"/>
    <cellStyle name="Normal 64 2 2 3 2 4" xfId="13214" xr:uid="{00000000-0005-0000-0000-00009E330000}"/>
    <cellStyle name="Normal 64 2 2 3 2 4 3" xfId="28312" xr:uid="{00000000-0005-0000-0000-0000986E0000}"/>
    <cellStyle name="Normal 64 2 2 3 2 5" xfId="8193" xr:uid="{00000000-0005-0000-0000-000001200000}"/>
    <cellStyle name="Normal 64 2 2 3 2 5 3" xfId="23295" xr:uid="{00000000-0005-0000-0000-0000FF5A0000}"/>
    <cellStyle name="Normal 64 2 2 3 2 7" xfId="18282" xr:uid="{00000000-0005-0000-0000-00006A470000}"/>
    <cellStyle name="Normal 64 2 2 3 3" xfId="3975" xr:uid="{00000000-0005-0000-0000-0000870F0000}"/>
    <cellStyle name="Normal 64 2 2 3 3 2" xfId="14049" xr:uid="{00000000-0005-0000-0000-0000E1360000}"/>
    <cellStyle name="Normal 64 2 2 3 3 2 3" xfId="29147" xr:uid="{00000000-0005-0000-0000-0000DB710000}"/>
    <cellStyle name="Normal 64 2 2 3 3 3" xfId="9029" xr:uid="{00000000-0005-0000-0000-000045230000}"/>
    <cellStyle name="Normal 64 2 2 3 3 3 3" xfId="24130" xr:uid="{00000000-0005-0000-0000-0000425E0000}"/>
    <cellStyle name="Normal 64 2 2 3 3 5" xfId="19117" xr:uid="{00000000-0005-0000-0000-0000AD4A0000}"/>
    <cellStyle name="Normal 64 2 2 3 4" xfId="5668" xr:uid="{00000000-0005-0000-0000-000024160000}"/>
    <cellStyle name="Normal 64 2 2 3 4 2" xfId="15720" xr:uid="{00000000-0005-0000-0000-0000683D0000}"/>
    <cellStyle name="Normal 64 2 2 3 4 2 3" xfId="30818" xr:uid="{00000000-0005-0000-0000-000062780000}"/>
    <cellStyle name="Normal 64 2 2 3 4 3" xfId="10700" xr:uid="{00000000-0005-0000-0000-0000CC290000}"/>
    <cellStyle name="Normal 64 2 2 3 4 3 3" xfId="25801" xr:uid="{00000000-0005-0000-0000-0000C9640000}"/>
    <cellStyle name="Normal 64 2 2 3 4 5" xfId="20788" xr:uid="{00000000-0005-0000-0000-000034510000}"/>
    <cellStyle name="Normal 64 2 2 3 5" xfId="12378" xr:uid="{00000000-0005-0000-0000-00005A300000}"/>
    <cellStyle name="Normal 64 2 2 3 5 3" xfId="27476" xr:uid="{00000000-0005-0000-0000-0000546B0000}"/>
    <cellStyle name="Normal 64 2 2 3 6" xfId="7357" xr:uid="{00000000-0005-0000-0000-0000BD1C0000}"/>
    <cellStyle name="Normal 64 2 2 3 6 3" xfId="22459" xr:uid="{00000000-0005-0000-0000-0000BB570000}"/>
    <cellStyle name="Normal 64 2 2 3 8" xfId="17446" xr:uid="{00000000-0005-0000-0000-000026440000}"/>
    <cellStyle name="Normal 64 2 2 4" xfId="2704" xr:uid="{00000000-0005-0000-0000-0000900A0000}"/>
    <cellStyle name="Normal 64 2 2 4 2" xfId="4394" xr:uid="{00000000-0005-0000-0000-00002A110000}"/>
    <cellStyle name="Normal 64 2 2 4 2 2" xfId="14467" xr:uid="{00000000-0005-0000-0000-000083380000}"/>
    <cellStyle name="Normal 64 2 2 4 2 2 3" xfId="29565" xr:uid="{00000000-0005-0000-0000-00007D730000}"/>
    <cellStyle name="Normal 64 2 2 4 2 3" xfId="9447" xr:uid="{00000000-0005-0000-0000-0000E7240000}"/>
    <cellStyle name="Normal 64 2 2 4 2 3 3" xfId="24548" xr:uid="{00000000-0005-0000-0000-0000E45F0000}"/>
    <cellStyle name="Normal 64 2 2 4 2 5" xfId="19535" xr:uid="{00000000-0005-0000-0000-00004F4C0000}"/>
    <cellStyle name="Normal 64 2 2 4 3" xfId="6086" xr:uid="{00000000-0005-0000-0000-0000C6170000}"/>
    <cellStyle name="Normal 64 2 2 4 3 2" xfId="16138" xr:uid="{00000000-0005-0000-0000-00000A3F0000}"/>
    <cellStyle name="Normal 64 2 2 4 3 3" xfId="11118" xr:uid="{00000000-0005-0000-0000-00006E2B0000}"/>
    <cellStyle name="Normal 64 2 2 4 3 3 3" xfId="26219" xr:uid="{00000000-0005-0000-0000-00006B660000}"/>
    <cellStyle name="Normal 64 2 2 4 3 5" xfId="21206" xr:uid="{00000000-0005-0000-0000-0000D6520000}"/>
    <cellStyle name="Normal 64 2 2 4 4" xfId="12796" xr:uid="{00000000-0005-0000-0000-0000FC310000}"/>
    <cellStyle name="Normal 64 2 2 4 4 3" xfId="27894" xr:uid="{00000000-0005-0000-0000-0000F66C0000}"/>
    <cellStyle name="Normal 64 2 2 4 5" xfId="7775" xr:uid="{00000000-0005-0000-0000-00005F1E0000}"/>
    <cellStyle name="Normal 64 2 2 4 5 3" xfId="22877" xr:uid="{00000000-0005-0000-0000-00005D590000}"/>
    <cellStyle name="Normal 64 2 2 4 7" xfId="17864" xr:uid="{00000000-0005-0000-0000-0000C8450000}"/>
    <cellStyle name="Normal 64 2 2 5" xfId="3557" xr:uid="{00000000-0005-0000-0000-0000E50D0000}"/>
    <cellStyle name="Normal 64 2 2 5 2" xfId="13631" xr:uid="{00000000-0005-0000-0000-00003F350000}"/>
    <cellStyle name="Normal 64 2 2 5 2 3" xfId="28729" xr:uid="{00000000-0005-0000-0000-000039700000}"/>
    <cellStyle name="Normal 64 2 2 5 3" xfId="8611" xr:uid="{00000000-0005-0000-0000-0000A3210000}"/>
    <cellStyle name="Normal 64 2 2 5 3 3" xfId="23712" xr:uid="{00000000-0005-0000-0000-0000A05C0000}"/>
    <cellStyle name="Normal 64 2 2 5 5" xfId="18699" xr:uid="{00000000-0005-0000-0000-00000B490000}"/>
    <cellStyle name="Normal 64 2 2 6" xfId="5250" xr:uid="{00000000-0005-0000-0000-000082140000}"/>
    <cellStyle name="Normal 64 2 2 6 2" xfId="15302" xr:uid="{00000000-0005-0000-0000-0000C63B0000}"/>
    <cellStyle name="Normal 64 2 2 6 2 3" xfId="30400" xr:uid="{00000000-0005-0000-0000-0000C0760000}"/>
    <cellStyle name="Normal 64 2 2 6 3" xfId="10282" xr:uid="{00000000-0005-0000-0000-00002A280000}"/>
    <cellStyle name="Normal 64 2 2 6 3 3" xfId="25383" xr:uid="{00000000-0005-0000-0000-000027630000}"/>
    <cellStyle name="Normal 64 2 2 6 5" xfId="20370" xr:uid="{00000000-0005-0000-0000-0000924F0000}"/>
    <cellStyle name="Normal 64 2 2 7" xfId="11960" xr:uid="{00000000-0005-0000-0000-0000B82E0000}"/>
    <cellStyle name="Normal 64 2 2 7 3" xfId="27058" xr:uid="{00000000-0005-0000-0000-0000B2690000}"/>
    <cellStyle name="Normal 64 2 2 8" xfId="6939" xr:uid="{00000000-0005-0000-0000-00001B1B0000}"/>
    <cellStyle name="Normal 64 2 2 8 3" xfId="22041" xr:uid="{00000000-0005-0000-0000-000019560000}"/>
    <cellStyle name="Normal 64 2 3" xfId="1966" xr:uid="{00000000-0005-0000-0000-0000AE070000}"/>
    <cellStyle name="Normal 64 2 3 2" xfId="2387" xr:uid="{00000000-0005-0000-0000-000053090000}"/>
    <cellStyle name="Normal 64 2 3 2 2" xfId="3226" xr:uid="{00000000-0005-0000-0000-00009A0C0000}"/>
    <cellStyle name="Normal 64 2 3 2 2 2" xfId="4916" xr:uid="{00000000-0005-0000-0000-000034130000}"/>
    <cellStyle name="Normal 64 2 3 2 2 2 2" xfId="14989" xr:uid="{00000000-0005-0000-0000-00008D3A0000}"/>
    <cellStyle name="Normal 64 2 3 2 2 2 2 3" xfId="30087" xr:uid="{00000000-0005-0000-0000-000087750000}"/>
    <cellStyle name="Normal 64 2 3 2 2 2 3" xfId="9969" xr:uid="{00000000-0005-0000-0000-0000F1260000}"/>
    <cellStyle name="Normal 64 2 3 2 2 2 3 3" xfId="25070" xr:uid="{00000000-0005-0000-0000-0000EE610000}"/>
    <cellStyle name="Normal 64 2 3 2 2 2 5" xfId="20057" xr:uid="{00000000-0005-0000-0000-0000594E0000}"/>
    <cellStyle name="Normal 64 2 3 2 2 3" xfId="6608" xr:uid="{00000000-0005-0000-0000-0000D0190000}"/>
    <cellStyle name="Normal 64 2 3 2 2 3 2" xfId="16660" xr:uid="{00000000-0005-0000-0000-000014410000}"/>
    <cellStyle name="Normal 64 2 3 2 2 3 3" xfId="11640" xr:uid="{00000000-0005-0000-0000-0000782D0000}"/>
    <cellStyle name="Normal 64 2 3 2 2 3 3 3" xfId="26741" xr:uid="{00000000-0005-0000-0000-000075680000}"/>
    <cellStyle name="Normal 64 2 3 2 2 3 5" xfId="21728" xr:uid="{00000000-0005-0000-0000-0000E0540000}"/>
    <cellStyle name="Normal 64 2 3 2 2 4" xfId="13318" xr:uid="{00000000-0005-0000-0000-000006340000}"/>
    <cellStyle name="Normal 64 2 3 2 2 4 3" xfId="28416" xr:uid="{00000000-0005-0000-0000-0000006F0000}"/>
    <cellStyle name="Normal 64 2 3 2 2 5" xfId="8297" xr:uid="{00000000-0005-0000-0000-000069200000}"/>
    <cellStyle name="Normal 64 2 3 2 2 5 3" xfId="23399" xr:uid="{00000000-0005-0000-0000-0000675B0000}"/>
    <cellStyle name="Normal 64 2 3 2 2 7" xfId="18386" xr:uid="{00000000-0005-0000-0000-0000D2470000}"/>
    <cellStyle name="Normal 64 2 3 2 3" xfId="4079" xr:uid="{00000000-0005-0000-0000-0000EF0F0000}"/>
    <cellStyle name="Normal 64 2 3 2 3 2" xfId="14153" xr:uid="{00000000-0005-0000-0000-000049370000}"/>
    <cellStyle name="Normal 64 2 3 2 3 2 3" xfId="29251" xr:uid="{00000000-0005-0000-0000-000043720000}"/>
    <cellStyle name="Normal 64 2 3 2 3 3" xfId="9133" xr:uid="{00000000-0005-0000-0000-0000AD230000}"/>
    <cellStyle name="Normal 64 2 3 2 3 3 3" xfId="24234" xr:uid="{00000000-0005-0000-0000-0000AA5E0000}"/>
    <cellStyle name="Normal 64 2 3 2 3 5" xfId="19221" xr:uid="{00000000-0005-0000-0000-0000154B0000}"/>
    <cellStyle name="Normal 64 2 3 2 4" xfId="5772" xr:uid="{00000000-0005-0000-0000-00008C160000}"/>
    <cellStyle name="Normal 64 2 3 2 4 2" xfId="15824" xr:uid="{00000000-0005-0000-0000-0000D03D0000}"/>
    <cellStyle name="Normal 64 2 3 2 4 2 3" xfId="30922" xr:uid="{00000000-0005-0000-0000-0000CA780000}"/>
    <cellStyle name="Normal 64 2 3 2 4 3" xfId="10804" xr:uid="{00000000-0005-0000-0000-0000342A0000}"/>
    <cellStyle name="Normal 64 2 3 2 4 3 3" xfId="25905" xr:uid="{00000000-0005-0000-0000-000031650000}"/>
    <cellStyle name="Normal 64 2 3 2 4 5" xfId="20892" xr:uid="{00000000-0005-0000-0000-00009C510000}"/>
    <cellStyle name="Normal 64 2 3 2 5" xfId="12482" xr:uid="{00000000-0005-0000-0000-0000C2300000}"/>
    <cellStyle name="Normal 64 2 3 2 5 3" xfId="27580" xr:uid="{00000000-0005-0000-0000-0000BC6B0000}"/>
    <cellStyle name="Normal 64 2 3 2 6" xfId="7461" xr:uid="{00000000-0005-0000-0000-0000251D0000}"/>
    <cellStyle name="Normal 64 2 3 2 6 3" xfId="22563" xr:uid="{00000000-0005-0000-0000-000023580000}"/>
    <cellStyle name="Normal 64 2 3 2 8" xfId="17550" xr:uid="{00000000-0005-0000-0000-00008E440000}"/>
    <cellStyle name="Normal 64 2 3 3" xfId="2808" xr:uid="{00000000-0005-0000-0000-0000F80A0000}"/>
    <cellStyle name="Normal 64 2 3 3 2" xfId="4498" xr:uid="{00000000-0005-0000-0000-000092110000}"/>
    <cellStyle name="Normal 64 2 3 3 2 2" xfId="14571" xr:uid="{00000000-0005-0000-0000-0000EB380000}"/>
    <cellStyle name="Normal 64 2 3 3 2 2 3" xfId="29669" xr:uid="{00000000-0005-0000-0000-0000E5730000}"/>
    <cellStyle name="Normal 64 2 3 3 2 3" xfId="9551" xr:uid="{00000000-0005-0000-0000-00004F250000}"/>
    <cellStyle name="Normal 64 2 3 3 2 3 3" xfId="24652" xr:uid="{00000000-0005-0000-0000-00004C600000}"/>
    <cellStyle name="Normal 64 2 3 3 2 5" xfId="19639" xr:uid="{00000000-0005-0000-0000-0000B74C0000}"/>
    <cellStyle name="Normal 64 2 3 3 3" xfId="6190" xr:uid="{00000000-0005-0000-0000-00002E180000}"/>
    <cellStyle name="Normal 64 2 3 3 3 2" xfId="16242" xr:uid="{00000000-0005-0000-0000-0000723F0000}"/>
    <cellStyle name="Normal 64 2 3 3 3 3" xfId="11222" xr:uid="{00000000-0005-0000-0000-0000D62B0000}"/>
    <cellStyle name="Normal 64 2 3 3 3 3 3" xfId="26323" xr:uid="{00000000-0005-0000-0000-0000D3660000}"/>
    <cellStyle name="Normal 64 2 3 3 3 5" xfId="21310" xr:uid="{00000000-0005-0000-0000-00003E530000}"/>
    <cellStyle name="Normal 64 2 3 3 4" xfId="12900" xr:uid="{00000000-0005-0000-0000-000064320000}"/>
    <cellStyle name="Normal 64 2 3 3 4 3" xfId="27998" xr:uid="{00000000-0005-0000-0000-00005E6D0000}"/>
    <cellStyle name="Normal 64 2 3 3 5" xfId="7879" xr:uid="{00000000-0005-0000-0000-0000C71E0000}"/>
    <cellStyle name="Normal 64 2 3 3 5 3" xfId="22981" xr:uid="{00000000-0005-0000-0000-0000C5590000}"/>
    <cellStyle name="Normal 64 2 3 3 7" xfId="17968" xr:uid="{00000000-0005-0000-0000-000030460000}"/>
    <cellStyle name="Normal 64 2 3 4" xfId="3661" xr:uid="{00000000-0005-0000-0000-00004D0E0000}"/>
    <cellStyle name="Normal 64 2 3 4 2" xfId="13735" xr:uid="{00000000-0005-0000-0000-0000A7350000}"/>
    <cellStyle name="Normal 64 2 3 4 2 3" xfId="28833" xr:uid="{00000000-0005-0000-0000-0000A1700000}"/>
    <cellStyle name="Normal 64 2 3 4 3" xfId="8715" xr:uid="{00000000-0005-0000-0000-00000B220000}"/>
    <cellStyle name="Normal 64 2 3 4 3 3" xfId="23816" xr:uid="{00000000-0005-0000-0000-0000085D0000}"/>
    <cellStyle name="Normal 64 2 3 4 5" xfId="18803" xr:uid="{00000000-0005-0000-0000-000073490000}"/>
    <cellStyle name="Normal 64 2 3 5" xfId="5354" xr:uid="{00000000-0005-0000-0000-0000EA140000}"/>
    <cellStyle name="Normal 64 2 3 5 2" xfId="15406" xr:uid="{00000000-0005-0000-0000-00002E3C0000}"/>
    <cellStyle name="Normal 64 2 3 5 2 3" xfId="30504" xr:uid="{00000000-0005-0000-0000-000028770000}"/>
    <cellStyle name="Normal 64 2 3 5 3" xfId="10386" xr:uid="{00000000-0005-0000-0000-000092280000}"/>
    <cellStyle name="Normal 64 2 3 5 3 3" xfId="25487" xr:uid="{00000000-0005-0000-0000-00008F630000}"/>
    <cellStyle name="Normal 64 2 3 5 5" xfId="20474" xr:uid="{00000000-0005-0000-0000-0000FA4F0000}"/>
    <cellStyle name="Normal 64 2 3 6" xfId="12064" xr:uid="{00000000-0005-0000-0000-0000202F0000}"/>
    <cellStyle name="Normal 64 2 3 6 3" xfId="27162" xr:uid="{00000000-0005-0000-0000-00001A6A0000}"/>
    <cellStyle name="Normal 64 2 3 7" xfId="7043" xr:uid="{00000000-0005-0000-0000-0000831B0000}"/>
    <cellStyle name="Normal 64 2 3 7 3" xfId="22145" xr:uid="{00000000-0005-0000-0000-000081560000}"/>
    <cellStyle name="Normal 64 2 3 9" xfId="17132" xr:uid="{00000000-0005-0000-0000-0000EC420000}"/>
    <cellStyle name="Normal 64 2 4" xfId="2179" xr:uid="{00000000-0005-0000-0000-000083080000}"/>
    <cellStyle name="Normal 64 2 4 2" xfId="3018" xr:uid="{00000000-0005-0000-0000-0000CA0B0000}"/>
    <cellStyle name="Normal 64 2 4 2 2" xfId="4708" xr:uid="{00000000-0005-0000-0000-000064120000}"/>
    <cellStyle name="Normal 64 2 4 2 2 2" xfId="14781" xr:uid="{00000000-0005-0000-0000-0000BD390000}"/>
    <cellStyle name="Normal 64 2 4 2 2 2 3" xfId="29879" xr:uid="{00000000-0005-0000-0000-0000B7740000}"/>
    <cellStyle name="Normal 64 2 4 2 2 3" xfId="9761" xr:uid="{00000000-0005-0000-0000-000021260000}"/>
    <cellStyle name="Normal 64 2 4 2 2 3 3" xfId="24862" xr:uid="{00000000-0005-0000-0000-00001E610000}"/>
    <cellStyle name="Normal 64 2 4 2 2 5" xfId="19849" xr:uid="{00000000-0005-0000-0000-0000894D0000}"/>
    <cellStyle name="Normal 64 2 4 2 3" xfId="6400" xr:uid="{00000000-0005-0000-0000-000000190000}"/>
    <cellStyle name="Normal 64 2 4 2 3 2" xfId="16452" xr:uid="{00000000-0005-0000-0000-000044400000}"/>
    <cellStyle name="Normal 64 2 4 2 3 3" xfId="11432" xr:uid="{00000000-0005-0000-0000-0000A82C0000}"/>
    <cellStyle name="Normal 64 2 4 2 3 3 3" xfId="26533" xr:uid="{00000000-0005-0000-0000-0000A5670000}"/>
    <cellStyle name="Normal 64 2 4 2 3 5" xfId="21520" xr:uid="{00000000-0005-0000-0000-000010540000}"/>
    <cellStyle name="Normal 64 2 4 2 4" xfId="13110" xr:uid="{00000000-0005-0000-0000-000036330000}"/>
    <cellStyle name="Normal 64 2 4 2 4 3" xfId="28208" xr:uid="{00000000-0005-0000-0000-0000306E0000}"/>
    <cellStyle name="Normal 64 2 4 2 5" xfId="8089" xr:uid="{00000000-0005-0000-0000-0000991F0000}"/>
    <cellStyle name="Normal 64 2 4 2 5 3" xfId="23191" xr:uid="{00000000-0005-0000-0000-0000975A0000}"/>
    <cellStyle name="Normal 64 2 4 2 7" xfId="18178" xr:uid="{00000000-0005-0000-0000-000002470000}"/>
    <cellStyle name="Normal 64 2 4 3" xfId="3871" xr:uid="{00000000-0005-0000-0000-00001F0F0000}"/>
    <cellStyle name="Normal 64 2 4 3 2" xfId="13945" xr:uid="{00000000-0005-0000-0000-000079360000}"/>
    <cellStyle name="Normal 64 2 4 3 2 3" xfId="29043" xr:uid="{00000000-0005-0000-0000-000073710000}"/>
    <cellStyle name="Normal 64 2 4 3 3" xfId="8925" xr:uid="{00000000-0005-0000-0000-0000DD220000}"/>
    <cellStyle name="Normal 64 2 4 3 3 3" xfId="24026" xr:uid="{00000000-0005-0000-0000-0000DA5D0000}"/>
    <cellStyle name="Normal 64 2 4 3 5" xfId="19013" xr:uid="{00000000-0005-0000-0000-0000454A0000}"/>
    <cellStyle name="Normal 64 2 4 4" xfId="5564" xr:uid="{00000000-0005-0000-0000-0000BC150000}"/>
    <cellStyle name="Normal 64 2 4 4 2" xfId="15616" xr:uid="{00000000-0005-0000-0000-0000003D0000}"/>
    <cellStyle name="Normal 64 2 4 4 2 3" xfId="30714" xr:uid="{00000000-0005-0000-0000-0000FA770000}"/>
    <cellStyle name="Normal 64 2 4 4 3" xfId="10596" xr:uid="{00000000-0005-0000-0000-000064290000}"/>
    <cellStyle name="Normal 64 2 4 4 3 3" xfId="25697" xr:uid="{00000000-0005-0000-0000-000061640000}"/>
    <cellStyle name="Normal 64 2 4 4 5" xfId="20684" xr:uid="{00000000-0005-0000-0000-0000CC500000}"/>
    <cellStyle name="Normal 64 2 4 5" xfId="12274" xr:uid="{00000000-0005-0000-0000-0000F22F0000}"/>
    <cellStyle name="Normal 64 2 4 5 3" xfId="27372" xr:uid="{00000000-0005-0000-0000-0000EC6A0000}"/>
    <cellStyle name="Normal 64 2 4 6" xfId="7253" xr:uid="{00000000-0005-0000-0000-0000551C0000}"/>
    <cellStyle name="Normal 64 2 4 6 3" xfId="22355" xr:uid="{00000000-0005-0000-0000-000053570000}"/>
    <cellStyle name="Normal 64 2 4 8" xfId="17342" xr:uid="{00000000-0005-0000-0000-0000BE430000}"/>
    <cellStyle name="Normal 64 2 5" xfId="2600" xr:uid="{00000000-0005-0000-0000-0000280A0000}"/>
    <cellStyle name="Normal 64 2 5 2" xfId="4290" xr:uid="{00000000-0005-0000-0000-0000C2100000}"/>
    <cellStyle name="Normal 64 2 5 2 2" xfId="14363" xr:uid="{00000000-0005-0000-0000-00001B380000}"/>
    <cellStyle name="Normal 64 2 5 2 2 3" xfId="29461" xr:uid="{00000000-0005-0000-0000-000015730000}"/>
    <cellStyle name="Normal 64 2 5 2 3" xfId="9343" xr:uid="{00000000-0005-0000-0000-00007F240000}"/>
    <cellStyle name="Normal 64 2 5 2 3 3" xfId="24444" xr:uid="{00000000-0005-0000-0000-00007C5F0000}"/>
    <cellStyle name="Normal 64 2 5 2 5" xfId="19431" xr:uid="{00000000-0005-0000-0000-0000E74B0000}"/>
    <cellStyle name="Normal 64 2 5 3" xfId="5982" xr:uid="{00000000-0005-0000-0000-00005E170000}"/>
    <cellStyle name="Normal 64 2 5 3 2" xfId="16034" xr:uid="{00000000-0005-0000-0000-0000A23E0000}"/>
    <cellStyle name="Normal 64 2 5 3 3" xfId="11014" xr:uid="{00000000-0005-0000-0000-0000062B0000}"/>
    <cellStyle name="Normal 64 2 5 3 3 3" xfId="26115" xr:uid="{00000000-0005-0000-0000-000003660000}"/>
    <cellStyle name="Normal 64 2 5 3 5" xfId="21102" xr:uid="{00000000-0005-0000-0000-00006E520000}"/>
    <cellStyle name="Normal 64 2 5 4" xfId="12692" xr:uid="{00000000-0005-0000-0000-000094310000}"/>
    <cellStyle name="Normal 64 2 5 4 3" xfId="27790" xr:uid="{00000000-0005-0000-0000-00008E6C0000}"/>
    <cellStyle name="Normal 64 2 5 5" xfId="7671" xr:uid="{00000000-0005-0000-0000-0000F71D0000}"/>
    <cellStyle name="Normal 64 2 5 5 3" xfId="22773" xr:uid="{00000000-0005-0000-0000-0000F5580000}"/>
    <cellStyle name="Normal 64 2 5 7" xfId="17760" xr:uid="{00000000-0005-0000-0000-000060450000}"/>
    <cellStyle name="Normal 64 2 6" xfId="3453" xr:uid="{00000000-0005-0000-0000-00007D0D0000}"/>
    <cellStyle name="Normal 64 2 6 2" xfId="13527" xr:uid="{00000000-0005-0000-0000-0000D7340000}"/>
    <cellStyle name="Normal 64 2 6 2 3" xfId="28625" xr:uid="{00000000-0005-0000-0000-0000D16F0000}"/>
    <cellStyle name="Normal 64 2 6 3" xfId="8507" xr:uid="{00000000-0005-0000-0000-00003B210000}"/>
    <cellStyle name="Normal 64 2 6 3 3" xfId="23608" xr:uid="{00000000-0005-0000-0000-0000385C0000}"/>
    <cellStyle name="Normal 64 2 6 5" xfId="18595" xr:uid="{00000000-0005-0000-0000-0000A3480000}"/>
    <cellStyle name="Normal 64 2 7" xfId="5146" xr:uid="{00000000-0005-0000-0000-00001A140000}"/>
    <cellStyle name="Normal 64 2 7 2" xfId="15198" xr:uid="{00000000-0005-0000-0000-00005E3B0000}"/>
    <cellStyle name="Normal 64 2 7 2 3" xfId="30296" xr:uid="{00000000-0005-0000-0000-000058760000}"/>
    <cellStyle name="Normal 64 2 7 3" xfId="10178" xr:uid="{00000000-0005-0000-0000-0000C2270000}"/>
    <cellStyle name="Normal 64 2 7 3 3" xfId="25279" xr:uid="{00000000-0005-0000-0000-0000BF620000}"/>
    <cellStyle name="Normal 64 2 7 5" xfId="20266" xr:uid="{00000000-0005-0000-0000-00002A4F0000}"/>
    <cellStyle name="Normal 64 2 8" xfId="11856" xr:uid="{00000000-0005-0000-0000-0000502E0000}"/>
    <cellStyle name="Normal 64 2 8 3" xfId="26954" xr:uid="{00000000-0005-0000-0000-00004A690000}"/>
    <cellStyle name="Normal 64 2 9" xfId="6835" xr:uid="{00000000-0005-0000-0000-0000B31A0000}"/>
    <cellStyle name="Normal 64 2 9 3" xfId="21937" xr:uid="{00000000-0005-0000-0000-0000B1550000}"/>
    <cellStyle name="Normal 64 3" xfId="1799" xr:uid="{00000000-0005-0000-0000-000007070000}"/>
    <cellStyle name="Normal 64 3 10" xfId="16976" xr:uid="{00000000-0005-0000-0000-000050420000}"/>
    <cellStyle name="Normal 64 3 2" xfId="2018" xr:uid="{00000000-0005-0000-0000-0000E2070000}"/>
    <cellStyle name="Normal 64 3 2 2" xfId="2439" xr:uid="{00000000-0005-0000-0000-000087090000}"/>
    <cellStyle name="Normal 64 3 2 2 2" xfId="3278" xr:uid="{00000000-0005-0000-0000-0000CE0C0000}"/>
    <cellStyle name="Normal 64 3 2 2 2 2" xfId="4968" xr:uid="{00000000-0005-0000-0000-000068130000}"/>
    <cellStyle name="Normal 64 3 2 2 2 2 2" xfId="15041" xr:uid="{00000000-0005-0000-0000-0000C13A0000}"/>
    <cellStyle name="Normal 64 3 2 2 2 2 2 3" xfId="30139" xr:uid="{00000000-0005-0000-0000-0000BB750000}"/>
    <cellStyle name="Normal 64 3 2 2 2 2 3" xfId="10021" xr:uid="{00000000-0005-0000-0000-000025270000}"/>
    <cellStyle name="Normal 64 3 2 2 2 2 3 3" xfId="25122" xr:uid="{00000000-0005-0000-0000-000022620000}"/>
    <cellStyle name="Normal 64 3 2 2 2 2 5" xfId="20109" xr:uid="{00000000-0005-0000-0000-00008D4E0000}"/>
    <cellStyle name="Normal 64 3 2 2 2 3" xfId="6660" xr:uid="{00000000-0005-0000-0000-0000041A0000}"/>
    <cellStyle name="Normal 64 3 2 2 2 3 2" xfId="16712" xr:uid="{00000000-0005-0000-0000-000048410000}"/>
    <cellStyle name="Normal 64 3 2 2 2 3 3" xfId="11692" xr:uid="{00000000-0005-0000-0000-0000AC2D0000}"/>
    <cellStyle name="Normal 64 3 2 2 2 3 3 3" xfId="26793" xr:uid="{00000000-0005-0000-0000-0000A9680000}"/>
    <cellStyle name="Normal 64 3 2 2 2 3 5" xfId="21780" xr:uid="{00000000-0005-0000-0000-000014550000}"/>
    <cellStyle name="Normal 64 3 2 2 2 4" xfId="13370" xr:uid="{00000000-0005-0000-0000-00003A340000}"/>
    <cellStyle name="Normal 64 3 2 2 2 4 3" xfId="28468" xr:uid="{00000000-0005-0000-0000-0000346F0000}"/>
    <cellStyle name="Normal 64 3 2 2 2 5" xfId="8349" xr:uid="{00000000-0005-0000-0000-00009D200000}"/>
    <cellStyle name="Normal 64 3 2 2 2 5 3" xfId="23451" xr:uid="{00000000-0005-0000-0000-00009B5B0000}"/>
    <cellStyle name="Normal 64 3 2 2 2 7" xfId="18438" xr:uid="{00000000-0005-0000-0000-000006480000}"/>
    <cellStyle name="Normal 64 3 2 2 3" xfId="4131" xr:uid="{00000000-0005-0000-0000-000023100000}"/>
    <cellStyle name="Normal 64 3 2 2 3 2" xfId="14205" xr:uid="{00000000-0005-0000-0000-00007D370000}"/>
    <cellStyle name="Normal 64 3 2 2 3 2 3" xfId="29303" xr:uid="{00000000-0005-0000-0000-000077720000}"/>
    <cellStyle name="Normal 64 3 2 2 3 3" xfId="9185" xr:uid="{00000000-0005-0000-0000-0000E1230000}"/>
    <cellStyle name="Normal 64 3 2 2 3 3 3" xfId="24286" xr:uid="{00000000-0005-0000-0000-0000DE5E0000}"/>
    <cellStyle name="Normal 64 3 2 2 3 5" xfId="19273" xr:uid="{00000000-0005-0000-0000-0000494B0000}"/>
    <cellStyle name="Normal 64 3 2 2 4" xfId="5824" xr:uid="{00000000-0005-0000-0000-0000C0160000}"/>
    <cellStyle name="Normal 64 3 2 2 4 2" xfId="15876" xr:uid="{00000000-0005-0000-0000-0000043E0000}"/>
    <cellStyle name="Normal 64 3 2 2 4 3" xfId="10856" xr:uid="{00000000-0005-0000-0000-0000682A0000}"/>
    <cellStyle name="Normal 64 3 2 2 4 3 3" xfId="25957" xr:uid="{00000000-0005-0000-0000-000065650000}"/>
    <cellStyle name="Normal 64 3 2 2 4 5" xfId="20944" xr:uid="{00000000-0005-0000-0000-0000D0510000}"/>
    <cellStyle name="Normal 64 3 2 2 5" xfId="12534" xr:uid="{00000000-0005-0000-0000-0000F6300000}"/>
    <cellStyle name="Normal 64 3 2 2 5 3" xfId="27632" xr:uid="{00000000-0005-0000-0000-0000F06B0000}"/>
    <cellStyle name="Normal 64 3 2 2 6" xfId="7513" xr:uid="{00000000-0005-0000-0000-0000591D0000}"/>
    <cellStyle name="Normal 64 3 2 2 6 3" xfId="22615" xr:uid="{00000000-0005-0000-0000-000057580000}"/>
    <cellStyle name="Normal 64 3 2 2 8" xfId="17602" xr:uid="{00000000-0005-0000-0000-0000C2440000}"/>
    <cellStyle name="Normal 64 3 2 3" xfId="2860" xr:uid="{00000000-0005-0000-0000-00002C0B0000}"/>
    <cellStyle name="Normal 64 3 2 3 2" xfId="4550" xr:uid="{00000000-0005-0000-0000-0000C6110000}"/>
    <cellStyle name="Normal 64 3 2 3 2 2" xfId="14623" xr:uid="{00000000-0005-0000-0000-00001F390000}"/>
    <cellStyle name="Normal 64 3 2 3 2 2 3" xfId="29721" xr:uid="{00000000-0005-0000-0000-000019740000}"/>
    <cellStyle name="Normal 64 3 2 3 2 3" xfId="9603" xr:uid="{00000000-0005-0000-0000-000083250000}"/>
    <cellStyle name="Normal 64 3 2 3 2 3 3" xfId="24704" xr:uid="{00000000-0005-0000-0000-000080600000}"/>
    <cellStyle name="Normal 64 3 2 3 2 5" xfId="19691" xr:uid="{00000000-0005-0000-0000-0000EB4C0000}"/>
    <cellStyle name="Normal 64 3 2 3 3" xfId="6242" xr:uid="{00000000-0005-0000-0000-000062180000}"/>
    <cellStyle name="Normal 64 3 2 3 3 2" xfId="16294" xr:uid="{00000000-0005-0000-0000-0000A63F0000}"/>
    <cellStyle name="Normal 64 3 2 3 3 3" xfId="11274" xr:uid="{00000000-0005-0000-0000-00000A2C0000}"/>
    <cellStyle name="Normal 64 3 2 3 3 3 3" xfId="26375" xr:uid="{00000000-0005-0000-0000-000007670000}"/>
    <cellStyle name="Normal 64 3 2 3 3 5" xfId="21362" xr:uid="{00000000-0005-0000-0000-000072530000}"/>
    <cellStyle name="Normal 64 3 2 3 4" xfId="12952" xr:uid="{00000000-0005-0000-0000-000098320000}"/>
    <cellStyle name="Normal 64 3 2 3 4 3" xfId="28050" xr:uid="{00000000-0005-0000-0000-0000926D0000}"/>
    <cellStyle name="Normal 64 3 2 3 5" xfId="7931" xr:uid="{00000000-0005-0000-0000-0000FB1E0000}"/>
    <cellStyle name="Normal 64 3 2 3 5 3" xfId="23033" xr:uid="{00000000-0005-0000-0000-0000F9590000}"/>
    <cellStyle name="Normal 64 3 2 3 7" xfId="18020" xr:uid="{00000000-0005-0000-0000-000064460000}"/>
    <cellStyle name="Normal 64 3 2 4" xfId="3713" xr:uid="{00000000-0005-0000-0000-0000810E0000}"/>
    <cellStyle name="Normal 64 3 2 4 2" xfId="13787" xr:uid="{00000000-0005-0000-0000-0000DB350000}"/>
    <cellStyle name="Normal 64 3 2 4 2 3" xfId="28885" xr:uid="{00000000-0005-0000-0000-0000D5700000}"/>
    <cellStyle name="Normal 64 3 2 4 3" xfId="8767" xr:uid="{00000000-0005-0000-0000-00003F220000}"/>
    <cellStyle name="Normal 64 3 2 4 3 3" xfId="23868" xr:uid="{00000000-0005-0000-0000-00003C5D0000}"/>
    <cellStyle name="Normal 64 3 2 4 5" xfId="18855" xr:uid="{00000000-0005-0000-0000-0000A7490000}"/>
    <cellStyle name="Normal 64 3 2 5" xfId="5406" xr:uid="{00000000-0005-0000-0000-00001E150000}"/>
    <cellStyle name="Normal 64 3 2 5 2" xfId="15458" xr:uid="{00000000-0005-0000-0000-0000623C0000}"/>
    <cellStyle name="Normal 64 3 2 5 2 3" xfId="30556" xr:uid="{00000000-0005-0000-0000-00005C770000}"/>
    <cellStyle name="Normal 64 3 2 5 3" xfId="10438" xr:uid="{00000000-0005-0000-0000-0000C6280000}"/>
    <cellStyle name="Normal 64 3 2 5 3 3" xfId="25539" xr:uid="{00000000-0005-0000-0000-0000C3630000}"/>
    <cellStyle name="Normal 64 3 2 5 5" xfId="20526" xr:uid="{00000000-0005-0000-0000-00002E500000}"/>
    <cellStyle name="Normal 64 3 2 6" xfId="12116" xr:uid="{00000000-0005-0000-0000-0000542F0000}"/>
    <cellStyle name="Normal 64 3 2 6 3" xfId="27214" xr:uid="{00000000-0005-0000-0000-00004E6A0000}"/>
    <cellStyle name="Normal 64 3 2 7" xfId="7095" xr:uid="{00000000-0005-0000-0000-0000B71B0000}"/>
    <cellStyle name="Normal 64 3 2 7 3" xfId="22197" xr:uid="{00000000-0005-0000-0000-0000B5560000}"/>
    <cellStyle name="Normal 64 3 2 9" xfId="17184" xr:uid="{00000000-0005-0000-0000-000020430000}"/>
    <cellStyle name="Normal 64 3 3" xfId="2231" xr:uid="{00000000-0005-0000-0000-0000B7080000}"/>
    <cellStyle name="Normal 64 3 3 2" xfId="3070" xr:uid="{00000000-0005-0000-0000-0000FE0B0000}"/>
    <cellStyle name="Normal 64 3 3 2 2" xfId="4760" xr:uid="{00000000-0005-0000-0000-000098120000}"/>
    <cellStyle name="Normal 64 3 3 2 2 2" xfId="14833" xr:uid="{00000000-0005-0000-0000-0000F1390000}"/>
    <cellStyle name="Normal 64 3 3 2 2 2 3" xfId="29931" xr:uid="{00000000-0005-0000-0000-0000EB740000}"/>
    <cellStyle name="Normal 64 3 3 2 2 3" xfId="9813" xr:uid="{00000000-0005-0000-0000-000055260000}"/>
    <cellStyle name="Normal 64 3 3 2 2 3 3" xfId="24914" xr:uid="{00000000-0005-0000-0000-000052610000}"/>
    <cellStyle name="Normal 64 3 3 2 2 5" xfId="19901" xr:uid="{00000000-0005-0000-0000-0000BD4D0000}"/>
    <cellStyle name="Normal 64 3 3 2 3" xfId="6452" xr:uid="{00000000-0005-0000-0000-000034190000}"/>
    <cellStyle name="Normal 64 3 3 2 3 2" xfId="16504" xr:uid="{00000000-0005-0000-0000-000078400000}"/>
    <cellStyle name="Normal 64 3 3 2 3 3" xfId="11484" xr:uid="{00000000-0005-0000-0000-0000DC2C0000}"/>
    <cellStyle name="Normal 64 3 3 2 3 3 3" xfId="26585" xr:uid="{00000000-0005-0000-0000-0000D9670000}"/>
    <cellStyle name="Normal 64 3 3 2 3 5" xfId="21572" xr:uid="{00000000-0005-0000-0000-000044540000}"/>
    <cellStyle name="Normal 64 3 3 2 4" xfId="13162" xr:uid="{00000000-0005-0000-0000-00006A330000}"/>
    <cellStyle name="Normal 64 3 3 2 4 3" xfId="28260" xr:uid="{00000000-0005-0000-0000-0000646E0000}"/>
    <cellStyle name="Normal 64 3 3 2 5" xfId="8141" xr:uid="{00000000-0005-0000-0000-0000CD1F0000}"/>
    <cellStyle name="Normal 64 3 3 2 5 3" xfId="23243" xr:uid="{00000000-0005-0000-0000-0000CB5A0000}"/>
    <cellStyle name="Normal 64 3 3 2 7" xfId="18230" xr:uid="{00000000-0005-0000-0000-000036470000}"/>
    <cellStyle name="Normal 64 3 3 3" xfId="3923" xr:uid="{00000000-0005-0000-0000-0000530F0000}"/>
    <cellStyle name="Normal 64 3 3 3 2" xfId="13997" xr:uid="{00000000-0005-0000-0000-0000AD360000}"/>
    <cellStyle name="Normal 64 3 3 3 2 3" xfId="29095" xr:uid="{00000000-0005-0000-0000-0000A7710000}"/>
    <cellStyle name="Normal 64 3 3 3 3" xfId="8977" xr:uid="{00000000-0005-0000-0000-000011230000}"/>
    <cellStyle name="Normal 64 3 3 3 3 3" xfId="24078" xr:uid="{00000000-0005-0000-0000-00000E5E0000}"/>
    <cellStyle name="Normal 64 3 3 3 5" xfId="19065" xr:uid="{00000000-0005-0000-0000-0000794A0000}"/>
    <cellStyle name="Normal 64 3 3 4" xfId="5616" xr:uid="{00000000-0005-0000-0000-0000F0150000}"/>
    <cellStyle name="Normal 64 3 3 4 2" xfId="15668" xr:uid="{00000000-0005-0000-0000-0000343D0000}"/>
    <cellStyle name="Normal 64 3 3 4 2 3" xfId="30766" xr:uid="{00000000-0005-0000-0000-00002E780000}"/>
    <cellStyle name="Normal 64 3 3 4 3" xfId="10648" xr:uid="{00000000-0005-0000-0000-000098290000}"/>
    <cellStyle name="Normal 64 3 3 4 3 3" xfId="25749" xr:uid="{00000000-0005-0000-0000-000095640000}"/>
    <cellStyle name="Normal 64 3 3 4 5" xfId="20736" xr:uid="{00000000-0005-0000-0000-000000510000}"/>
    <cellStyle name="Normal 64 3 3 5" xfId="12326" xr:uid="{00000000-0005-0000-0000-000026300000}"/>
    <cellStyle name="Normal 64 3 3 5 3" xfId="27424" xr:uid="{00000000-0005-0000-0000-0000206B0000}"/>
    <cellStyle name="Normal 64 3 3 6" xfId="7305" xr:uid="{00000000-0005-0000-0000-0000891C0000}"/>
    <cellStyle name="Normal 64 3 3 6 3" xfId="22407" xr:uid="{00000000-0005-0000-0000-000087570000}"/>
    <cellStyle name="Normal 64 3 3 8" xfId="17394" xr:uid="{00000000-0005-0000-0000-0000F2430000}"/>
    <cellStyle name="Normal 64 3 4" xfId="2652" xr:uid="{00000000-0005-0000-0000-00005C0A0000}"/>
    <cellStyle name="Normal 64 3 4 2" xfId="4342" xr:uid="{00000000-0005-0000-0000-0000F6100000}"/>
    <cellStyle name="Normal 64 3 4 2 2" xfId="14415" xr:uid="{00000000-0005-0000-0000-00004F380000}"/>
    <cellStyle name="Normal 64 3 4 2 2 3" xfId="29513" xr:uid="{00000000-0005-0000-0000-000049730000}"/>
    <cellStyle name="Normal 64 3 4 2 3" xfId="9395" xr:uid="{00000000-0005-0000-0000-0000B3240000}"/>
    <cellStyle name="Normal 64 3 4 2 3 3" xfId="24496" xr:uid="{00000000-0005-0000-0000-0000B05F0000}"/>
    <cellStyle name="Normal 64 3 4 2 5" xfId="19483" xr:uid="{00000000-0005-0000-0000-00001B4C0000}"/>
    <cellStyle name="Normal 64 3 4 3" xfId="6034" xr:uid="{00000000-0005-0000-0000-000092170000}"/>
    <cellStyle name="Normal 64 3 4 3 2" xfId="16086" xr:uid="{00000000-0005-0000-0000-0000D63E0000}"/>
    <cellStyle name="Normal 64 3 4 3 3" xfId="11066" xr:uid="{00000000-0005-0000-0000-00003A2B0000}"/>
    <cellStyle name="Normal 64 3 4 3 3 3" xfId="26167" xr:uid="{00000000-0005-0000-0000-000037660000}"/>
    <cellStyle name="Normal 64 3 4 3 5" xfId="21154" xr:uid="{00000000-0005-0000-0000-0000A2520000}"/>
    <cellStyle name="Normal 64 3 4 4" xfId="12744" xr:uid="{00000000-0005-0000-0000-0000C8310000}"/>
    <cellStyle name="Normal 64 3 4 4 3" xfId="27842" xr:uid="{00000000-0005-0000-0000-0000C26C0000}"/>
    <cellStyle name="Normal 64 3 4 5" xfId="7723" xr:uid="{00000000-0005-0000-0000-00002B1E0000}"/>
    <cellStyle name="Normal 64 3 4 5 3" xfId="22825" xr:uid="{00000000-0005-0000-0000-000029590000}"/>
    <cellStyle name="Normal 64 3 4 7" xfId="17812" xr:uid="{00000000-0005-0000-0000-000094450000}"/>
    <cellStyle name="Normal 64 3 5" xfId="3505" xr:uid="{00000000-0005-0000-0000-0000B10D0000}"/>
    <cellStyle name="Normal 64 3 5 2" xfId="13579" xr:uid="{00000000-0005-0000-0000-00000B350000}"/>
    <cellStyle name="Normal 64 3 5 2 3" xfId="28677" xr:uid="{00000000-0005-0000-0000-000005700000}"/>
    <cellStyle name="Normal 64 3 5 3" xfId="8559" xr:uid="{00000000-0005-0000-0000-00006F210000}"/>
    <cellStyle name="Normal 64 3 5 3 3" xfId="23660" xr:uid="{00000000-0005-0000-0000-00006C5C0000}"/>
    <cellStyle name="Normal 64 3 5 5" xfId="18647" xr:uid="{00000000-0005-0000-0000-0000D7480000}"/>
    <cellStyle name="Normal 64 3 6" xfId="5198" xr:uid="{00000000-0005-0000-0000-00004E140000}"/>
    <cellStyle name="Normal 64 3 6 2" xfId="15250" xr:uid="{00000000-0005-0000-0000-0000923B0000}"/>
    <cellStyle name="Normal 64 3 6 2 3" xfId="30348" xr:uid="{00000000-0005-0000-0000-00008C760000}"/>
    <cellStyle name="Normal 64 3 6 3" xfId="10230" xr:uid="{00000000-0005-0000-0000-0000F6270000}"/>
    <cellStyle name="Normal 64 3 6 3 3" xfId="25331" xr:uid="{00000000-0005-0000-0000-0000F3620000}"/>
    <cellStyle name="Normal 64 3 6 5" xfId="20318" xr:uid="{00000000-0005-0000-0000-00005E4F0000}"/>
    <cellStyle name="Normal 64 3 7" xfId="11908" xr:uid="{00000000-0005-0000-0000-0000842E0000}"/>
    <cellStyle name="Normal 64 3 7 3" xfId="27006" xr:uid="{00000000-0005-0000-0000-00007E690000}"/>
    <cellStyle name="Normal 64 3 8" xfId="6887" xr:uid="{00000000-0005-0000-0000-0000E71A0000}"/>
    <cellStyle name="Normal 64 3 8 3" xfId="21989" xr:uid="{00000000-0005-0000-0000-0000E5550000}"/>
    <cellStyle name="Normal 64 4" xfId="1912" xr:uid="{00000000-0005-0000-0000-000078070000}"/>
    <cellStyle name="Normal 64 4 2" xfId="2335" xr:uid="{00000000-0005-0000-0000-00001F090000}"/>
    <cellStyle name="Normal 64 4 2 2" xfId="3174" xr:uid="{00000000-0005-0000-0000-0000660C0000}"/>
    <cellStyle name="Normal 64 4 2 2 2" xfId="4864" xr:uid="{00000000-0005-0000-0000-000000130000}"/>
    <cellStyle name="Normal 64 4 2 2 2 2" xfId="14937" xr:uid="{00000000-0005-0000-0000-0000593A0000}"/>
    <cellStyle name="Normal 64 4 2 2 2 2 3" xfId="30035" xr:uid="{00000000-0005-0000-0000-000053750000}"/>
    <cellStyle name="Normal 64 4 2 2 2 3" xfId="9917" xr:uid="{00000000-0005-0000-0000-0000BD260000}"/>
    <cellStyle name="Normal 64 4 2 2 2 3 3" xfId="25018" xr:uid="{00000000-0005-0000-0000-0000BA610000}"/>
    <cellStyle name="Normal 64 4 2 2 2 5" xfId="20005" xr:uid="{00000000-0005-0000-0000-0000254E0000}"/>
    <cellStyle name="Normal 64 4 2 2 3" xfId="6556" xr:uid="{00000000-0005-0000-0000-00009C190000}"/>
    <cellStyle name="Normal 64 4 2 2 3 2" xfId="16608" xr:uid="{00000000-0005-0000-0000-0000E0400000}"/>
    <cellStyle name="Normal 64 4 2 2 3 3" xfId="11588" xr:uid="{00000000-0005-0000-0000-0000442D0000}"/>
    <cellStyle name="Normal 64 4 2 2 3 3 3" xfId="26689" xr:uid="{00000000-0005-0000-0000-000041680000}"/>
    <cellStyle name="Normal 64 4 2 2 3 5" xfId="21676" xr:uid="{00000000-0005-0000-0000-0000AC540000}"/>
    <cellStyle name="Normal 64 4 2 2 4" xfId="13266" xr:uid="{00000000-0005-0000-0000-0000D2330000}"/>
    <cellStyle name="Normal 64 4 2 2 4 3" xfId="28364" xr:uid="{00000000-0005-0000-0000-0000CC6E0000}"/>
    <cellStyle name="Normal 64 4 2 2 5" xfId="8245" xr:uid="{00000000-0005-0000-0000-000035200000}"/>
    <cellStyle name="Normal 64 4 2 2 5 3" xfId="23347" xr:uid="{00000000-0005-0000-0000-0000335B0000}"/>
    <cellStyle name="Normal 64 4 2 2 7" xfId="18334" xr:uid="{00000000-0005-0000-0000-00009E470000}"/>
    <cellStyle name="Normal 64 4 2 3" xfId="4027" xr:uid="{00000000-0005-0000-0000-0000BB0F0000}"/>
    <cellStyle name="Normal 64 4 2 3 2" xfId="14101" xr:uid="{00000000-0005-0000-0000-000015370000}"/>
    <cellStyle name="Normal 64 4 2 3 2 3" xfId="29199" xr:uid="{00000000-0005-0000-0000-00000F720000}"/>
    <cellStyle name="Normal 64 4 2 3 3" xfId="9081" xr:uid="{00000000-0005-0000-0000-000079230000}"/>
    <cellStyle name="Normal 64 4 2 3 3 3" xfId="24182" xr:uid="{00000000-0005-0000-0000-0000765E0000}"/>
    <cellStyle name="Normal 64 4 2 3 5" xfId="19169" xr:uid="{00000000-0005-0000-0000-0000E14A0000}"/>
    <cellStyle name="Normal 64 4 2 4" xfId="5720" xr:uid="{00000000-0005-0000-0000-000058160000}"/>
    <cellStyle name="Normal 64 4 2 4 2" xfId="15772" xr:uid="{00000000-0005-0000-0000-00009C3D0000}"/>
    <cellStyle name="Normal 64 4 2 4 2 3" xfId="30870" xr:uid="{00000000-0005-0000-0000-000096780000}"/>
    <cellStyle name="Normal 64 4 2 4 3" xfId="10752" xr:uid="{00000000-0005-0000-0000-0000002A0000}"/>
    <cellStyle name="Normal 64 4 2 4 3 3" xfId="25853" xr:uid="{00000000-0005-0000-0000-0000FD640000}"/>
    <cellStyle name="Normal 64 4 2 4 5" xfId="20840" xr:uid="{00000000-0005-0000-0000-000068510000}"/>
    <cellStyle name="Normal 64 4 2 5" xfId="12430" xr:uid="{00000000-0005-0000-0000-00008E300000}"/>
    <cellStyle name="Normal 64 4 2 5 3" xfId="27528" xr:uid="{00000000-0005-0000-0000-0000886B0000}"/>
    <cellStyle name="Normal 64 4 2 6" xfId="7409" xr:uid="{00000000-0005-0000-0000-0000F11C0000}"/>
    <cellStyle name="Normal 64 4 2 6 3" xfId="22511" xr:uid="{00000000-0005-0000-0000-0000EF570000}"/>
    <cellStyle name="Normal 64 4 2 8" xfId="17498" xr:uid="{00000000-0005-0000-0000-00005A440000}"/>
    <cellStyle name="Normal 64 4 3" xfId="2756" xr:uid="{00000000-0005-0000-0000-0000C40A0000}"/>
    <cellStyle name="Normal 64 4 3 2" xfId="4446" xr:uid="{00000000-0005-0000-0000-00005E110000}"/>
    <cellStyle name="Normal 64 4 3 2 2" xfId="14519" xr:uid="{00000000-0005-0000-0000-0000B7380000}"/>
    <cellStyle name="Normal 64 4 3 2 2 3" xfId="29617" xr:uid="{00000000-0005-0000-0000-0000B1730000}"/>
    <cellStyle name="Normal 64 4 3 2 3" xfId="9499" xr:uid="{00000000-0005-0000-0000-00001B250000}"/>
    <cellStyle name="Normal 64 4 3 2 3 3" xfId="24600" xr:uid="{00000000-0005-0000-0000-000018600000}"/>
    <cellStyle name="Normal 64 4 3 2 5" xfId="19587" xr:uid="{00000000-0005-0000-0000-0000834C0000}"/>
    <cellStyle name="Normal 64 4 3 3" xfId="6138" xr:uid="{00000000-0005-0000-0000-0000FA170000}"/>
    <cellStyle name="Normal 64 4 3 3 2" xfId="16190" xr:uid="{00000000-0005-0000-0000-00003E3F0000}"/>
    <cellStyle name="Normal 64 4 3 3 3" xfId="11170" xr:uid="{00000000-0005-0000-0000-0000A22B0000}"/>
    <cellStyle name="Normal 64 4 3 3 3 3" xfId="26271" xr:uid="{00000000-0005-0000-0000-00009F660000}"/>
    <cellStyle name="Normal 64 4 3 3 5" xfId="21258" xr:uid="{00000000-0005-0000-0000-00000A530000}"/>
    <cellStyle name="Normal 64 4 3 4" xfId="12848" xr:uid="{00000000-0005-0000-0000-000030320000}"/>
    <cellStyle name="Normal 64 4 3 4 3" xfId="27946" xr:uid="{00000000-0005-0000-0000-00002A6D0000}"/>
    <cellStyle name="Normal 64 4 3 5" xfId="7827" xr:uid="{00000000-0005-0000-0000-0000931E0000}"/>
    <cellStyle name="Normal 64 4 3 5 3" xfId="22929" xr:uid="{00000000-0005-0000-0000-000091590000}"/>
    <cellStyle name="Normal 64 4 3 7" xfId="17916" xr:uid="{00000000-0005-0000-0000-0000FC450000}"/>
    <cellStyle name="Normal 64 4 4" xfId="3609" xr:uid="{00000000-0005-0000-0000-0000190E0000}"/>
    <cellStyle name="Normal 64 4 4 2" xfId="13683" xr:uid="{00000000-0005-0000-0000-000073350000}"/>
    <cellStyle name="Normal 64 4 4 2 3" xfId="28781" xr:uid="{00000000-0005-0000-0000-00006D700000}"/>
    <cellStyle name="Normal 64 4 4 3" xfId="8663" xr:uid="{00000000-0005-0000-0000-0000D7210000}"/>
    <cellStyle name="Normal 64 4 4 3 3" xfId="23764" xr:uid="{00000000-0005-0000-0000-0000D45C0000}"/>
    <cellStyle name="Normal 64 4 4 5" xfId="18751" xr:uid="{00000000-0005-0000-0000-00003F490000}"/>
    <cellStyle name="Normal 64 4 5" xfId="5302" xr:uid="{00000000-0005-0000-0000-0000B6140000}"/>
    <cellStyle name="Normal 64 4 5 2" xfId="15354" xr:uid="{00000000-0005-0000-0000-0000FA3B0000}"/>
    <cellStyle name="Normal 64 4 5 2 3" xfId="30452" xr:uid="{00000000-0005-0000-0000-0000F4760000}"/>
    <cellStyle name="Normal 64 4 5 3" xfId="10334" xr:uid="{00000000-0005-0000-0000-00005E280000}"/>
    <cellStyle name="Normal 64 4 5 3 3" xfId="25435" xr:uid="{00000000-0005-0000-0000-00005B630000}"/>
    <cellStyle name="Normal 64 4 5 5" xfId="20422" xr:uid="{00000000-0005-0000-0000-0000C64F0000}"/>
    <cellStyle name="Normal 64 4 6" xfId="12012" xr:uid="{00000000-0005-0000-0000-0000EC2E0000}"/>
    <cellStyle name="Normal 64 4 6 3" xfId="27110" xr:uid="{00000000-0005-0000-0000-0000E6690000}"/>
    <cellStyle name="Normal 64 4 7" xfId="6991" xr:uid="{00000000-0005-0000-0000-00004F1B0000}"/>
    <cellStyle name="Normal 64 4 7 3" xfId="22093" xr:uid="{00000000-0005-0000-0000-00004D560000}"/>
    <cellStyle name="Normal 64 4 9" xfId="17080" xr:uid="{00000000-0005-0000-0000-0000B8420000}"/>
    <cellStyle name="Normal 64 5" xfId="2125" xr:uid="{00000000-0005-0000-0000-00004D080000}"/>
    <cellStyle name="Normal 64 5 2" xfId="2966" xr:uid="{00000000-0005-0000-0000-0000960B0000}"/>
    <cellStyle name="Normal 64 5 2 2" xfId="4656" xr:uid="{00000000-0005-0000-0000-000030120000}"/>
    <cellStyle name="Normal 64 5 2 2 2" xfId="14729" xr:uid="{00000000-0005-0000-0000-000089390000}"/>
    <cellStyle name="Normal 64 5 2 2 2 3" xfId="29827" xr:uid="{00000000-0005-0000-0000-000083740000}"/>
    <cellStyle name="Normal 64 5 2 2 3" xfId="9709" xr:uid="{00000000-0005-0000-0000-0000ED250000}"/>
    <cellStyle name="Normal 64 5 2 2 3 3" xfId="24810" xr:uid="{00000000-0005-0000-0000-0000EA600000}"/>
    <cellStyle name="Normal 64 5 2 2 5" xfId="19797" xr:uid="{00000000-0005-0000-0000-0000554D0000}"/>
    <cellStyle name="Normal 64 5 2 3" xfId="6348" xr:uid="{00000000-0005-0000-0000-0000CC180000}"/>
    <cellStyle name="Normal 64 5 2 3 2" xfId="16400" xr:uid="{00000000-0005-0000-0000-000010400000}"/>
    <cellStyle name="Normal 64 5 2 3 3" xfId="11380" xr:uid="{00000000-0005-0000-0000-0000742C0000}"/>
    <cellStyle name="Normal 64 5 2 3 3 3" xfId="26481" xr:uid="{00000000-0005-0000-0000-000071670000}"/>
    <cellStyle name="Normal 64 5 2 3 5" xfId="21468" xr:uid="{00000000-0005-0000-0000-0000DC530000}"/>
    <cellStyle name="Normal 64 5 2 4" xfId="13058" xr:uid="{00000000-0005-0000-0000-000002330000}"/>
    <cellStyle name="Normal 64 5 2 4 3" xfId="28156" xr:uid="{00000000-0005-0000-0000-0000FC6D0000}"/>
    <cellStyle name="Normal 64 5 2 5" xfId="8037" xr:uid="{00000000-0005-0000-0000-0000651F0000}"/>
    <cellStyle name="Normal 64 5 2 5 3" xfId="23139" xr:uid="{00000000-0005-0000-0000-0000635A0000}"/>
    <cellStyle name="Normal 64 5 2 7" xfId="18126" xr:uid="{00000000-0005-0000-0000-0000CE460000}"/>
    <cellStyle name="Normal 64 5 3" xfId="3819" xr:uid="{00000000-0005-0000-0000-0000EB0E0000}"/>
    <cellStyle name="Normal 64 5 3 2" xfId="13893" xr:uid="{00000000-0005-0000-0000-000045360000}"/>
    <cellStyle name="Normal 64 5 3 2 3" xfId="28991" xr:uid="{00000000-0005-0000-0000-00003F710000}"/>
    <cellStyle name="Normal 64 5 3 3" xfId="8873" xr:uid="{00000000-0005-0000-0000-0000A9220000}"/>
    <cellStyle name="Normal 64 5 3 3 3" xfId="23974" xr:uid="{00000000-0005-0000-0000-0000A65D0000}"/>
    <cellStyle name="Normal 64 5 3 5" xfId="18961" xr:uid="{00000000-0005-0000-0000-0000114A0000}"/>
    <cellStyle name="Normal 64 5 4" xfId="5512" xr:uid="{00000000-0005-0000-0000-000088150000}"/>
    <cellStyle name="Normal 64 5 4 2" xfId="15564" xr:uid="{00000000-0005-0000-0000-0000CC3C0000}"/>
    <cellStyle name="Normal 64 5 4 2 3" xfId="30662" xr:uid="{00000000-0005-0000-0000-0000C6770000}"/>
    <cellStyle name="Normal 64 5 4 3" xfId="10544" xr:uid="{00000000-0005-0000-0000-000030290000}"/>
    <cellStyle name="Normal 64 5 4 3 3" xfId="25645" xr:uid="{00000000-0005-0000-0000-00002D640000}"/>
    <cellStyle name="Normal 64 5 4 5" xfId="20632" xr:uid="{00000000-0005-0000-0000-000098500000}"/>
    <cellStyle name="Normal 64 5 5" xfId="12222" xr:uid="{00000000-0005-0000-0000-0000BE2F0000}"/>
    <cellStyle name="Normal 64 5 5 3" xfId="27320" xr:uid="{00000000-0005-0000-0000-0000B86A0000}"/>
    <cellStyle name="Normal 64 5 6" xfId="7201" xr:uid="{00000000-0005-0000-0000-0000211C0000}"/>
    <cellStyle name="Normal 64 5 6 3" xfId="22303" xr:uid="{00000000-0005-0000-0000-00001F570000}"/>
    <cellStyle name="Normal 64 5 8" xfId="17290" xr:uid="{00000000-0005-0000-0000-00008A430000}"/>
    <cellStyle name="Normal 64 6" xfId="2546" xr:uid="{00000000-0005-0000-0000-0000F2090000}"/>
    <cellStyle name="Normal 64 6 2" xfId="4238" xr:uid="{00000000-0005-0000-0000-00008E100000}"/>
    <cellStyle name="Normal 64 6 2 2" xfId="14311" xr:uid="{00000000-0005-0000-0000-0000E7370000}"/>
    <cellStyle name="Normal 64 6 2 2 3" xfId="29409" xr:uid="{00000000-0005-0000-0000-0000E1720000}"/>
    <cellStyle name="Normal 64 6 2 3" xfId="9291" xr:uid="{00000000-0005-0000-0000-00004B240000}"/>
    <cellStyle name="Normal 64 6 2 3 3" xfId="24392" xr:uid="{00000000-0005-0000-0000-0000485F0000}"/>
    <cellStyle name="Normal 64 6 2 5" xfId="19379" xr:uid="{00000000-0005-0000-0000-0000B34B0000}"/>
    <cellStyle name="Normal 64 6 3" xfId="5930" xr:uid="{00000000-0005-0000-0000-00002A170000}"/>
    <cellStyle name="Normal 64 6 3 2" xfId="15982" xr:uid="{00000000-0005-0000-0000-00006E3E0000}"/>
    <cellStyle name="Normal 64 6 3 3" xfId="10962" xr:uid="{00000000-0005-0000-0000-0000D22A0000}"/>
    <cellStyle name="Normal 64 6 3 3 3" xfId="26063" xr:uid="{00000000-0005-0000-0000-0000CF650000}"/>
    <cellStyle name="Normal 64 6 3 5" xfId="21050" xr:uid="{00000000-0005-0000-0000-00003A520000}"/>
    <cellStyle name="Normal 64 6 4" xfId="12640" xr:uid="{00000000-0005-0000-0000-000060310000}"/>
    <cellStyle name="Normal 64 6 4 3" xfId="27738" xr:uid="{00000000-0005-0000-0000-00005A6C0000}"/>
    <cellStyle name="Normal 64 6 5" xfId="7619" xr:uid="{00000000-0005-0000-0000-0000C31D0000}"/>
    <cellStyle name="Normal 64 6 5 3" xfId="22721" xr:uid="{00000000-0005-0000-0000-0000C1580000}"/>
    <cellStyle name="Normal 64 6 7" xfId="17708" xr:uid="{00000000-0005-0000-0000-00002C450000}"/>
    <cellStyle name="Normal 64 7" xfId="3398" xr:uid="{00000000-0005-0000-0000-0000460D0000}"/>
    <cellStyle name="Normal 64 7 2" xfId="13475" xr:uid="{00000000-0005-0000-0000-0000A3340000}"/>
    <cellStyle name="Normal 64 7 2 3" xfId="28573" xr:uid="{00000000-0005-0000-0000-00009D6F0000}"/>
    <cellStyle name="Normal 64 7 3" xfId="8455" xr:uid="{00000000-0005-0000-0000-000007210000}"/>
    <cellStyle name="Normal 64 7 3 3" xfId="23556" xr:uid="{00000000-0005-0000-0000-0000045C0000}"/>
    <cellStyle name="Normal 64 7 5" xfId="18543" xr:uid="{00000000-0005-0000-0000-00006F480000}"/>
    <cellStyle name="Normal 64 8" xfId="5092" xr:uid="{00000000-0005-0000-0000-0000E4130000}"/>
    <cellStyle name="Normal 64 8 2" xfId="15146" xr:uid="{00000000-0005-0000-0000-00002A3B0000}"/>
    <cellStyle name="Normal 64 8 2 3" xfId="30244" xr:uid="{00000000-0005-0000-0000-000024760000}"/>
    <cellStyle name="Normal 64 8 3" xfId="10126" xr:uid="{00000000-0005-0000-0000-00008E270000}"/>
    <cellStyle name="Normal 64 8 3 3" xfId="25227" xr:uid="{00000000-0005-0000-0000-00008B620000}"/>
    <cellStyle name="Normal 64 8 5" xfId="20214" xr:uid="{00000000-0005-0000-0000-0000F64E0000}"/>
    <cellStyle name="Normal 64 9" xfId="11802" xr:uid="{00000000-0005-0000-0000-00001A2E0000}"/>
    <cellStyle name="Normal 64 9 3" xfId="26902" xr:uid="{00000000-0005-0000-0000-000016690000}"/>
    <cellStyle name="Normal 65" xfId="1477" xr:uid="{00000000-0005-0000-0000-0000C5050000}"/>
    <cellStyle name="Normal 65 10" xfId="6782" xr:uid="{00000000-0005-0000-0000-00007E1A0000}"/>
    <cellStyle name="Normal 65 10 3" xfId="21886" xr:uid="{00000000-0005-0000-0000-00007E550000}"/>
    <cellStyle name="Normal 65 12" xfId="16871" xr:uid="{00000000-0005-0000-0000-0000E7410000}"/>
    <cellStyle name="Normal 65 2" xfId="1746" xr:uid="{00000000-0005-0000-0000-0000D2060000}"/>
    <cellStyle name="Normal 65 2 11" xfId="16925" xr:uid="{00000000-0005-0000-0000-00001D420000}"/>
    <cellStyle name="Normal 65 2 2" xfId="1854" xr:uid="{00000000-0005-0000-0000-00003E070000}"/>
    <cellStyle name="Normal 65 2 2 10" xfId="17029" xr:uid="{00000000-0005-0000-0000-000085420000}"/>
    <cellStyle name="Normal 65 2 2 2" xfId="2071" xr:uid="{00000000-0005-0000-0000-000017080000}"/>
    <cellStyle name="Normal 65 2 2 2 2" xfId="2492" xr:uid="{00000000-0005-0000-0000-0000BC090000}"/>
    <cellStyle name="Normal 65 2 2 2 2 2" xfId="3331" xr:uid="{00000000-0005-0000-0000-0000030D0000}"/>
    <cellStyle name="Normal 65 2 2 2 2 2 2" xfId="5021" xr:uid="{00000000-0005-0000-0000-00009D130000}"/>
    <cellStyle name="Normal 65 2 2 2 2 2 2 2" xfId="15094" xr:uid="{00000000-0005-0000-0000-0000F63A0000}"/>
    <cellStyle name="Normal 65 2 2 2 2 2 2 2 3" xfId="30192" xr:uid="{00000000-0005-0000-0000-0000F0750000}"/>
    <cellStyle name="Normal 65 2 2 2 2 2 2 3" xfId="10074" xr:uid="{00000000-0005-0000-0000-00005A270000}"/>
    <cellStyle name="Normal 65 2 2 2 2 2 2 3 3" xfId="25175" xr:uid="{00000000-0005-0000-0000-000057620000}"/>
    <cellStyle name="Normal 65 2 2 2 2 2 2 5" xfId="20162" xr:uid="{00000000-0005-0000-0000-0000C24E0000}"/>
    <cellStyle name="Normal 65 2 2 2 2 2 3" xfId="6713" xr:uid="{00000000-0005-0000-0000-0000391A0000}"/>
    <cellStyle name="Normal 65 2 2 2 2 2 3 2" xfId="16765" xr:uid="{00000000-0005-0000-0000-00007D410000}"/>
    <cellStyle name="Normal 65 2 2 2 2 2 3 3" xfId="11745" xr:uid="{00000000-0005-0000-0000-0000E12D0000}"/>
    <cellStyle name="Normal 65 2 2 2 2 2 3 3 3" xfId="26846" xr:uid="{00000000-0005-0000-0000-0000DE680000}"/>
    <cellStyle name="Normal 65 2 2 2 2 2 3 5" xfId="21833" xr:uid="{00000000-0005-0000-0000-000049550000}"/>
    <cellStyle name="Normal 65 2 2 2 2 2 4" xfId="13423" xr:uid="{00000000-0005-0000-0000-00006F340000}"/>
    <cellStyle name="Normal 65 2 2 2 2 2 4 3" xfId="28521" xr:uid="{00000000-0005-0000-0000-0000696F0000}"/>
    <cellStyle name="Normal 65 2 2 2 2 2 5" xfId="8402" xr:uid="{00000000-0005-0000-0000-0000D2200000}"/>
    <cellStyle name="Normal 65 2 2 2 2 2 5 3" xfId="23504" xr:uid="{00000000-0005-0000-0000-0000D05B0000}"/>
    <cellStyle name="Normal 65 2 2 2 2 2 7" xfId="18491" xr:uid="{00000000-0005-0000-0000-00003B480000}"/>
    <cellStyle name="Normal 65 2 2 2 2 3" xfId="4184" xr:uid="{00000000-0005-0000-0000-000058100000}"/>
    <cellStyle name="Normal 65 2 2 2 2 3 2" xfId="14258" xr:uid="{00000000-0005-0000-0000-0000B2370000}"/>
    <cellStyle name="Normal 65 2 2 2 2 3 2 3" xfId="29356" xr:uid="{00000000-0005-0000-0000-0000AC720000}"/>
    <cellStyle name="Normal 65 2 2 2 2 3 3" xfId="9238" xr:uid="{00000000-0005-0000-0000-000016240000}"/>
    <cellStyle name="Normal 65 2 2 2 2 3 3 3" xfId="24339" xr:uid="{00000000-0005-0000-0000-0000135F0000}"/>
    <cellStyle name="Normal 65 2 2 2 2 3 5" xfId="19326" xr:uid="{00000000-0005-0000-0000-00007E4B0000}"/>
    <cellStyle name="Normal 65 2 2 2 2 4" xfId="5877" xr:uid="{00000000-0005-0000-0000-0000F5160000}"/>
    <cellStyle name="Normal 65 2 2 2 2 4 2" xfId="15929" xr:uid="{00000000-0005-0000-0000-0000393E0000}"/>
    <cellStyle name="Normal 65 2 2 2 2 4 3" xfId="10909" xr:uid="{00000000-0005-0000-0000-00009D2A0000}"/>
    <cellStyle name="Normal 65 2 2 2 2 4 3 3" xfId="26010" xr:uid="{00000000-0005-0000-0000-00009A650000}"/>
    <cellStyle name="Normal 65 2 2 2 2 4 5" xfId="20997" xr:uid="{00000000-0005-0000-0000-000005520000}"/>
    <cellStyle name="Normal 65 2 2 2 2 5" xfId="12587" xr:uid="{00000000-0005-0000-0000-00002B310000}"/>
    <cellStyle name="Normal 65 2 2 2 2 5 3" xfId="27685" xr:uid="{00000000-0005-0000-0000-0000256C0000}"/>
    <cellStyle name="Normal 65 2 2 2 2 6" xfId="7566" xr:uid="{00000000-0005-0000-0000-00008E1D0000}"/>
    <cellStyle name="Normal 65 2 2 2 2 6 3" xfId="22668" xr:uid="{00000000-0005-0000-0000-00008C580000}"/>
    <cellStyle name="Normal 65 2 2 2 2 8" xfId="17655" xr:uid="{00000000-0005-0000-0000-0000F7440000}"/>
    <cellStyle name="Normal 65 2 2 2 3" xfId="2913" xr:uid="{00000000-0005-0000-0000-0000610B0000}"/>
    <cellStyle name="Normal 65 2 2 2 3 2" xfId="4603" xr:uid="{00000000-0005-0000-0000-0000FB110000}"/>
    <cellStyle name="Normal 65 2 2 2 3 2 2" xfId="14676" xr:uid="{00000000-0005-0000-0000-000054390000}"/>
    <cellStyle name="Normal 65 2 2 2 3 2 2 3" xfId="29774" xr:uid="{00000000-0005-0000-0000-00004E740000}"/>
    <cellStyle name="Normal 65 2 2 2 3 2 3" xfId="9656" xr:uid="{00000000-0005-0000-0000-0000B8250000}"/>
    <cellStyle name="Normal 65 2 2 2 3 2 3 3" xfId="24757" xr:uid="{00000000-0005-0000-0000-0000B5600000}"/>
    <cellStyle name="Normal 65 2 2 2 3 2 5" xfId="19744" xr:uid="{00000000-0005-0000-0000-0000204D0000}"/>
    <cellStyle name="Normal 65 2 2 2 3 3" xfId="6295" xr:uid="{00000000-0005-0000-0000-000097180000}"/>
    <cellStyle name="Normal 65 2 2 2 3 3 2" xfId="16347" xr:uid="{00000000-0005-0000-0000-0000DB3F0000}"/>
    <cellStyle name="Normal 65 2 2 2 3 3 3" xfId="11327" xr:uid="{00000000-0005-0000-0000-00003F2C0000}"/>
    <cellStyle name="Normal 65 2 2 2 3 3 3 3" xfId="26428" xr:uid="{00000000-0005-0000-0000-00003C670000}"/>
    <cellStyle name="Normal 65 2 2 2 3 3 5" xfId="21415" xr:uid="{00000000-0005-0000-0000-0000A7530000}"/>
    <cellStyle name="Normal 65 2 2 2 3 4" xfId="13005" xr:uid="{00000000-0005-0000-0000-0000CD320000}"/>
    <cellStyle name="Normal 65 2 2 2 3 4 3" xfId="28103" xr:uid="{00000000-0005-0000-0000-0000C76D0000}"/>
    <cellStyle name="Normal 65 2 2 2 3 5" xfId="7984" xr:uid="{00000000-0005-0000-0000-0000301F0000}"/>
    <cellStyle name="Normal 65 2 2 2 3 5 3" xfId="23086" xr:uid="{00000000-0005-0000-0000-00002E5A0000}"/>
    <cellStyle name="Normal 65 2 2 2 3 7" xfId="18073" xr:uid="{00000000-0005-0000-0000-000099460000}"/>
    <cellStyle name="Normal 65 2 2 2 4" xfId="3766" xr:uid="{00000000-0005-0000-0000-0000B60E0000}"/>
    <cellStyle name="Normal 65 2 2 2 4 2" xfId="13840" xr:uid="{00000000-0005-0000-0000-000010360000}"/>
    <cellStyle name="Normal 65 2 2 2 4 2 3" xfId="28938" xr:uid="{00000000-0005-0000-0000-00000A710000}"/>
    <cellStyle name="Normal 65 2 2 2 4 3" xfId="8820" xr:uid="{00000000-0005-0000-0000-000074220000}"/>
    <cellStyle name="Normal 65 2 2 2 4 3 3" xfId="23921" xr:uid="{00000000-0005-0000-0000-0000715D0000}"/>
    <cellStyle name="Normal 65 2 2 2 4 5" xfId="18908" xr:uid="{00000000-0005-0000-0000-0000DC490000}"/>
    <cellStyle name="Normal 65 2 2 2 5" xfId="5459" xr:uid="{00000000-0005-0000-0000-000053150000}"/>
    <cellStyle name="Normal 65 2 2 2 5 2" xfId="15511" xr:uid="{00000000-0005-0000-0000-0000973C0000}"/>
    <cellStyle name="Normal 65 2 2 2 5 2 3" xfId="30609" xr:uid="{00000000-0005-0000-0000-000091770000}"/>
    <cellStyle name="Normal 65 2 2 2 5 3" xfId="10491" xr:uid="{00000000-0005-0000-0000-0000FB280000}"/>
    <cellStyle name="Normal 65 2 2 2 5 3 3" xfId="25592" xr:uid="{00000000-0005-0000-0000-0000F8630000}"/>
    <cellStyle name="Normal 65 2 2 2 5 5" xfId="20579" xr:uid="{00000000-0005-0000-0000-000063500000}"/>
    <cellStyle name="Normal 65 2 2 2 6" xfId="12169" xr:uid="{00000000-0005-0000-0000-0000892F0000}"/>
    <cellStyle name="Normal 65 2 2 2 6 3" xfId="27267" xr:uid="{00000000-0005-0000-0000-0000836A0000}"/>
    <cellStyle name="Normal 65 2 2 2 7" xfId="7148" xr:uid="{00000000-0005-0000-0000-0000EC1B0000}"/>
    <cellStyle name="Normal 65 2 2 2 7 3" xfId="22250" xr:uid="{00000000-0005-0000-0000-0000EA560000}"/>
    <cellStyle name="Normal 65 2 2 2 9" xfId="17237" xr:uid="{00000000-0005-0000-0000-000055430000}"/>
    <cellStyle name="Normal 65 2 2 3" xfId="2284" xr:uid="{00000000-0005-0000-0000-0000EC080000}"/>
    <cellStyle name="Normal 65 2 2 3 2" xfId="3123" xr:uid="{00000000-0005-0000-0000-0000330C0000}"/>
    <cellStyle name="Normal 65 2 2 3 2 2" xfId="4813" xr:uid="{00000000-0005-0000-0000-0000CD120000}"/>
    <cellStyle name="Normal 65 2 2 3 2 2 2" xfId="14886" xr:uid="{00000000-0005-0000-0000-0000263A0000}"/>
    <cellStyle name="Normal 65 2 2 3 2 2 2 3" xfId="29984" xr:uid="{00000000-0005-0000-0000-000020750000}"/>
    <cellStyle name="Normal 65 2 2 3 2 2 3" xfId="9866" xr:uid="{00000000-0005-0000-0000-00008A260000}"/>
    <cellStyle name="Normal 65 2 2 3 2 2 3 3" xfId="24967" xr:uid="{00000000-0005-0000-0000-000087610000}"/>
    <cellStyle name="Normal 65 2 2 3 2 2 5" xfId="19954" xr:uid="{00000000-0005-0000-0000-0000F24D0000}"/>
    <cellStyle name="Normal 65 2 2 3 2 3" xfId="6505" xr:uid="{00000000-0005-0000-0000-000069190000}"/>
    <cellStyle name="Normal 65 2 2 3 2 3 2" xfId="16557" xr:uid="{00000000-0005-0000-0000-0000AD400000}"/>
    <cellStyle name="Normal 65 2 2 3 2 3 3" xfId="11537" xr:uid="{00000000-0005-0000-0000-0000112D0000}"/>
    <cellStyle name="Normal 65 2 2 3 2 3 3 3" xfId="26638" xr:uid="{00000000-0005-0000-0000-00000E680000}"/>
    <cellStyle name="Normal 65 2 2 3 2 3 5" xfId="21625" xr:uid="{00000000-0005-0000-0000-000079540000}"/>
    <cellStyle name="Normal 65 2 2 3 2 4" xfId="13215" xr:uid="{00000000-0005-0000-0000-00009F330000}"/>
    <cellStyle name="Normal 65 2 2 3 2 4 3" xfId="28313" xr:uid="{00000000-0005-0000-0000-0000996E0000}"/>
    <cellStyle name="Normal 65 2 2 3 2 5" xfId="8194" xr:uid="{00000000-0005-0000-0000-000002200000}"/>
    <cellStyle name="Normal 65 2 2 3 2 5 3" xfId="23296" xr:uid="{00000000-0005-0000-0000-0000005B0000}"/>
    <cellStyle name="Normal 65 2 2 3 2 7" xfId="18283" xr:uid="{00000000-0005-0000-0000-00006B470000}"/>
    <cellStyle name="Normal 65 2 2 3 3" xfId="3976" xr:uid="{00000000-0005-0000-0000-0000880F0000}"/>
    <cellStyle name="Normal 65 2 2 3 3 2" xfId="14050" xr:uid="{00000000-0005-0000-0000-0000E2360000}"/>
    <cellStyle name="Normal 65 2 2 3 3 2 3" xfId="29148" xr:uid="{00000000-0005-0000-0000-0000DC710000}"/>
    <cellStyle name="Normal 65 2 2 3 3 3" xfId="9030" xr:uid="{00000000-0005-0000-0000-000046230000}"/>
    <cellStyle name="Normal 65 2 2 3 3 3 3" xfId="24131" xr:uid="{00000000-0005-0000-0000-0000435E0000}"/>
    <cellStyle name="Normal 65 2 2 3 3 5" xfId="19118" xr:uid="{00000000-0005-0000-0000-0000AE4A0000}"/>
    <cellStyle name="Normal 65 2 2 3 4" xfId="5669" xr:uid="{00000000-0005-0000-0000-000025160000}"/>
    <cellStyle name="Normal 65 2 2 3 4 2" xfId="15721" xr:uid="{00000000-0005-0000-0000-0000693D0000}"/>
    <cellStyle name="Normal 65 2 2 3 4 2 3" xfId="30819" xr:uid="{00000000-0005-0000-0000-000063780000}"/>
    <cellStyle name="Normal 65 2 2 3 4 3" xfId="10701" xr:uid="{00000000-0005-0000-0000-0000CD290000}"/>
    <cellStyle name="Normal 65 2 2 3 4 3 3" xfId="25802" xr:uid="{00000000-0005-0000-0000-0000CA640000}"/>
    <cellStyle name="Normal 65 2 2 3 4 5" xfId="20789" xr:uid="{00000000-0005-0000-0000-000035510000}"/>
    <cellStyle name="Normal 65 2 2 3 5" xfId="12379" xr:uid="{00000000-0005-0000-0000-00005B300000}"/>
    <cellStyle name="Normal 65 2 2 3 5 3" xfId="27477" xr:uid="{00000000-0005-0000-0000-0000556B0000}"/>
    <cellStyle name="Normal 65 2 2 3 6" xfId="7358" xr:uid="{00000000-0005-0000-0000-0000BE1C0000}"/>
    <cellStyle name="Normal 65 2 2 3 6 3" xfId="22460" xr:uid="{00000000-0005-0000-0000-0000BC570000}"/>
    <cellStyle name="Normal 65 2 2 3 8" xfId="17447" xr:uid="{00000000-0005-0000-0000-000027440000}"/>
    <cellStyle name="Normal 65 2 2 4" xfId="2705" xr:uid="{00000000-0005-0000-0000-0000910A0000}"/>
    <cellStyle name="Normal 65 2 2 4 2" xfId="4395" xr:uid="{00000000-0005-0000-0000-00002B110000}"/>
    <cellStyle name="Normal 65 2 2 4 2 2" xfId="14468" xr:uid="{00000000-0005-0000-0000-000084380000}"/>
    <cellStyle name="Normal 65 2 2 4 2 2 3" xfId="29566" xr:uid="{00000000-0005-0000-0000-00007E730000}"/>
    <cellStyle name="Normal 65 2 2 4 2 3" xfId="9448" xr:uid="{00000000-0005-0000-0000-0000E8240000}"/>
    <cellStyle name="Normal 65 2 2 4 2 3 3" xfId="24549" xr:uid="{00000000-0005-0000-0000-0000E55F0000}"/>
    <cellStyle name="Normal 65 2 2 4 2 5" xfId="19536" xr:uid="{00000000-0005-0000-0000-0000504C0000}"/>
    <cellStyle name="Normal 65 2 2 4 3" xfId="6087" xr:uid="{00000000-0005-0000-0000-0000C7170000}"/>
    <cellStyle name="Normal 65 2 2 4 3 2" xfId="16139" xr:uid="{00000000-0005-0000-0000-00000B3F0000}"/>
    <cellStyle name="Normal 65 2 2 4 3 3" xfId="11119" xr:uid="{00000000-0005-0000-0000-00006F2B0000}"/>
    <cellStyle name="Normal 65 2 2 4 3 3 3" xfId="26220" xr:uid="{00000000-0005-0000-0000-00006C660000}"/>
    <cellStyle name="Normal 65 2 2 4 3 5" xfId="21207" xr:uid="{00000000-0005-0000-0000-0000D7520000}"/>
    <cellStyle name="Normal 65 2 2 4 4" xfId="12797" xr:uid="{00000000-0005-0000-0000-0000FD310000}"/>
    <cellStyle name="Normal 65 2 2 4 4 3" xfId="27895" xr:uid="{00000000-0005-0000-0000-0000F76C0000}"/>
    <cellStyle name="Normal 65 2 2 4 5" xfId="7776" xr:uid="{00000000-0005-0000-0000-0000601E0000}"/>
    <cellStyle name="Normal 65 2 2 4 5 3" xfId="22878" xr:uid="{00000000-0005-0000-0000-00005E590000}"/>
    <cellStyle name="Normal 65 2 2 4 7" xfId="17865" xr:uid="{00000000-0005-0000-0000-0000C9450000}"/>
    <cellStyle name="Normal 65 2 2 5" xfId="3558" xr:uid="{00000000-0005-0000-0000-0000E60D0000}"/>
    <cellStyle name="Normal 65 2 2 5 2" xfId="13632" xr:uid="{00000000-0005-0000-0000-000040350000}"/>
    <cellStyle name="Normal 65 2 2 5 2 3" xfId="28730" xr:uid="{00000000-0005-0000-0000-00003A700000}"/>
    <cellStyle name="Normal 65 2 2 5 3" xfId="8612" xr:uid="{00000000-0005-0000-0000-0000A4210000}"/>
    <cellStyle name="Normal 65 2 2 5 3 3" xfId="23713" xr:uid="{00000000-0005-0000-0000-0000A15C0000}"/>
    <cellStyle name="Normal 65 2 2 5 5" xfId="18700" xr:uid="{00000000-0005-0000-0000-00000C490000}"/>
    <cellStyle name="Normal 65 2 2 6" xfId="5251" xr:uid="{00000000-0005-0000-0000-000083140000}"/>
    <cellStyle name="Normal 65 2 2 6 2" xfId="15303" xr:uid="{00000000-0005-0000-0000-0000C73B0000}"/>
    <cellStyle name="Normal 65 2 2 6 2 3" xfId="30401" xr:uid="{00000000-0005-0000-0000-0000C1760000}"/>
    <cellStyle name="Normal 65 2 2 6 3" xfId="10283" xr:uid="{00000000-0005-0000-0000-00002B280000}"/>
    <cellStyle name="Normal 65 2 2 6 3 3" xfId="25384" xr:uid="{00000000-0005-0000-0000-000028630000}"/>
    <cellStyle name="Normal 65 2 2 6 5" xfId="20371" xr:uid="{00000000-0005-0000-0000-0000934F0000}"/>
    <cellStyle name="Normal 65 2 2 7" xfId="11961" xr:uid="{00000000-0005-0000-0000-0000B92E0000}"/>
    <cellStyle name="Normal 65 2 2 7 3" xfId="27059" xr:uid="{00000000-0005-0000-0000-0000B3690000}"/>
    <cellStyle name="Normal 65 2 2 8" xfId="6940" xr:uid="{00000000-0005-0000-0000-00001C1B0000}"/>
    <cellStyle name="Normal 65 2 2 8 3" xfId="22042" xr:uid="{00000000-0005-0000-0000-00001A560000}"/>
    <cellStyle name="Normal 65 2 3" xfId="1967" xr:uid="{00000000-0005-0000-0000-0000AF070000}"/>
    <cellStyle name="Normal 65 2 3 2" xfId="2388" xr:uid="{00000000-0005-0000-0000-000054090000}"/>
    <cellStyle name="Normal 65 2 3 2 2" xfId="3227" xr:uid="{00000000-0005-0000-0000-00009B0C0000}"/>
    <cellStyle name="Normal 65 2 3 2 2 2" xfId="4917" xr:uid="{00000000-0005-0000-0000-000035130000}"/>
    <cellStyle name="Normal 65 2 3 2 2 2 2" xfId="14990" xr:uid="{00000000-0005-0000-0000-00008E3A0000}"/>
    <cellStyle name="Normal 65 2 3 2 2 2 2 3" xfId="30088" xr:uid="{00000000-0005-0000-0000-000088750000}"/>
    <cellStyle name="Normal 65 2 3 2 2 2 3" xfId="9970" xr:uid="{00000000-0005-0000-0000-0000F2260000}"/>
    <cellStyle name="Normal 65 2 3 2 2 2 3 3" xfId="25071" xr:uid="{00000000-0005-0000-0000-0000EF610000}"/>
    <cellStyle name="Normal 65 2 3 2 2 2 5" xfId="20058" xr:uid="{00000000-0005-0000-0000-00005A4E0000}"/>
    <cellStyle name="Normal 65 2 3 2 2 3" xfId="6609" xr:uid="{00000000-0005-0000-0000-0000D1190000}"/>
    <cellStyle name="Normal 65 2 3 2 2 3 2" xfId="16661" xr:uid="{00000000-0005-0000-0000-000015410000}"/>
    <cellStyle name="Normal 65 2 3 2 2 3 3" xfId="11641" xr:uid="{00000000-0005-0000-0000-0000792D0000}"/>
    <cellStyle name="Normal 65 2 3 2 2 3 3 3" xfId="26742" xr:uid="{00000000-0005-0000-0000-000076680000}"/>
    <cellStyle name="Normal 65 2 3 2 2 3 5" xfId="21729" xr:uid="{00000000-0005-0000-0000-0000E1540000}"/>
    <cellStyle name="Normal 65 2 3 2 2 4" xfId="13319" xr:uid="{00000000-0005-0000-0000-000007340000}"/>
    <cellStyle name="Normal 65 2 3 2 2 4 3" xfId="28417" xr:uid="{00000000-0005-0000-0000-0000016F0000}"/>
    <cellStyle name="Normal 65 2 3 2 2 5" xfId="8298" xr:uid="{00000000-0005-0000-0000-00006A200000}"/>
    <cellStyle name="Normal 65 2 3 2 2 5 3" xfId="23400" xr:uid="{00000000-0005-0000-0000-0000685B0000}"/>
    <cellStyle name="Normal 65 2 3 2 2 7" xfId="18387" xr:uid="{00000000-0005-0000-0000-0000D3470000}"/>
    <cellStyle name="Normal 65 2 3 2 3" xfId="4080" xr:uid="{00000000-0005-0000-0000-0000F00F0000}"/>
    <cellStyle name="Normal 65 2 3 2 3 2" xfId="14154" xr:uid="{00000000-0005-0000-0000-00004A370000}"/>
    <cellStyle name="Normal 65 2 3 2 3 2 3" xfId="29252" xr:uid="{00000000-0005-0000-0000-000044720000}"/>
    <cellStyle name="Normal 65 2 3 2 3 3" xfId="9134" xr:uid="{00000000-0005-0000-0000-0000AE230000}"/>
    <cellStyle name="Normal 65 2 3 2 3 3 3" xfId="24235" xr:uid="{00000000-0005-0000-0000-0000AB5E0000}"/>
    <cellStyle name="Normal 65 2 3 2 3 5" xfId="19222" xr:uid="{00000000-0005-0000-0000-0000164B0000}"/>
    <cellStyle name="Normal 65 2 3 2 4" xfId="5773" xr:uid="{00000000-0005-0000-0000-00008D160000}"/>
    <cellStyle name="Normal 65 2 3 2 4 2" xfId="15825" xr:uid="{00000000-0005-0000-0000-0000D13D0000}"/>
    <cellStyle name="Normal 65 2 3 2 4 2 3" xfId="30923" xr:uid="{00000000-0005-0000-0000-0000CB780000}"/>
    <cellStyle name="Normal 65 2 3 2 4 3" xfId="10805" xr:uid="{00000000-0005-0000-0000-0000352A0000}"/>
    <cellStyle name="Normal 65 2 3 2 4 3 3" xfId="25906" xr:uid="{00000000-0005-0000-0000-000032650000}"/>
    <cellStyle name="Normal 65 2 3 2 4 5" xfId="20893" xr:uid="{00000000-0005-0000-0000-00009D510000}"/>
    <cellStyle name="Normal 65 2 3 2 5" xfId="12483" xr:uid="{00000000-0005-0000-0000-0000C3300000}"/>
    <cellStyle name="Normal 65 2 3 2 5 3" xfId="27581" xr:uid="{00000000-0005-0000-0000-0000BD6B0000}"/>
    <cellStyle name="Normal 65 2 3 2 6" xfId="7462" xr:uid="{00000000-0005-0000-0000-0000261D0000}"/>
    <cellStyle name="Normal 65 2 3 2 6 3" xfId="22564" xr:uid="{00000000-0005-0000-0000-000024580000}"/>
    <cellStyle name="Normal 65 2 3 2 8" xfId="17551" xr:uid="{00000000-0005-0000-0000-00008F440000}"/>
    <cellStyle name="Normal 65 2 3 3" xfId="2809" xr:uid="{00000000-0005-0000-0000-0000F90A0000}"/>
    <cellStyle name="Normal 65 2 3 3 2" xfId="4499" xr:uid="{00000000-0005-0000-0000-000093110000}"/>
    <cellStyle name="Normal 65 2 3 3 2 2" xfId="14572" xr:uid="{00000000-0005-0000-0000-0000EC380000}"/>
    <cellStyle name="Normal 65 2 3 3 2 2 3" xfId="29670" xr:uid="{00000000-0005-0000-0000-0000E6730000}"/>
    <cellStyle name="Normal 65 2 3 3 2 3" xfId="9552" xr:uid="{00000000-0005-0000-0000-000050250000}"/>
    <cellStyle name="Normal 65 2 3 3 2 3 3" xfId="24653" xr:uid="{00000000-0005-0000-0000-00004D600000}"/>
    <cellStyle name="Normal 65 2 3 3 2 5" xfId="19640" xr:uid="{00000000-0005-0000-0000-0000B84C0000}"/>
    <cellStyle name="Normal 65 2 3 3 3" xfId="6191" xr:uid="{00000000-0005-0000-0000-00002F180000}"/>
    <cellStyle name="Normal 65 2 3 3 3 2" xfId="16243" xr:uid="{00000000-0005-0000-0000-0000733F0000}"/>
    <cellStyle name="Normal 65 2 3 3 3 3" xfId="11223" xr:uid="{00000000-0005-0000-0000-0000D72B0000}"/>
    <cellStyle name="Normal 65 2 3 3 3 3 3" xfId="26324" xr:uid="{00000000-0005-0000-0000-0000D4660000}"/>
    <cellStyle name="Normal 65 2 3 3 3 5" xfId="21311" xr:uid="{00000000-0005-0000-0000-00003F530000}"/>
    <cellStyle name="Normal 65 2 3 3 4" xfId="12901" xr:uid="{00000000-0005-0000-0000-000065320000}"/>
    <cellStyle name="Normal 65 2 3 3 4 3" xfId="27999" xr:uid="{00000000-0005-0000-0000-00005F6D0000}"/>
    <cellStyle name="Normal 65 2 3 3 5" xfId="7880" xr:uid="{00000000-0005-0000-0000-0000C81E0000}"/>
    <cellStyle name="Normal 65 2 3 3 5 3" xfId="22982" xr:uid="{00000000-0005-0000-0000-0000C6590000}"/>
    <cellStyle name="Normal 65 2 3 3 7" xfId="17969" xr:uid="{00000000-0005-0000-0000-000031460000}"/>
    <cellStyle name="Normal 65 2 3 4" xfId="3662" xr:uid="{00000000-0005-0000-0000-00004E0E0000}"/>
    <cellStyle name="Normal 65 2 3 4 2" xfId="13736" xr:uid="{00000000-0005-0000-0000-0000A8350000}"/>
    <cellStyle name="Normal 65 2 3 4 2 3" xfId="28834" xr:uid="{00000000-0005-0000-0000-0000A2700000}"/>
    <cellStyle name="Normal 65 2 3 4 3" xfId="8716" xr:uid="{00000000-0005-0000-0000-00000C220000}"/>
    <cellStyle name="Normal 65 2 3 4 3 3" xfId="23817" xr:uid="{00000000-0005-0000-0000-0000095D0000}"/>
    <cellStyle name="Normal 65 2 3 4 5" xfId="18804" xr:uid="{00000000-0005-0000-0000-000074490000}"/>
    <cellStyle name="Normal 65 2 3 5" xfId="5355" xr:uid="{00000000-0005-0000-0000-0000EB140000}"/>
    <cellStyle name="Normal 65 2 3 5 2" xfId="15407" xr:uid="{00000000-0005-0000-0000-00002F3C0000}"/>
    <cellStyle name="Normal 65 2 3 5 2 3" xfId="30505" xr:uid="{00000000-0005-0000-0000-000029770000}"/>
    <cellStyle name="Normal 65 2 3 5 3" xfId="10387" xr:uid="{00000000-0005-0000-0000-000093280000}"/>
    <cellStyle name="Normal 65 2 3 5 3 3" xfId="25488" xr:uid="{00000000-0005-0000-0000-000090630000}"/>
    <cellStyle name="Normal 65 2 3 5 5" xfId="20475" xr:uid="{00000000-0005-0000-0000-0000FB4F0000}"/>
    <cellStyle name="Normal 65 2 3 6" xfId="12065" xr:uid="{00000000-0005-0000-0000-0000212F0000}"/>
    <cellStyle name="Normal 65 2 3 6 3" xfId="27163" xr:uid="{00000000-0005-0000-0000-00001B6A0000}"/>
    <cellStyle name="Normal 65 2 3 7" xfId="7044" xr:uid="{00000000-0005-0000-0000-0000841B0000}"/>
    <cellStyle name="Normal 65 2 3 7 3" xfId="22146" xr:uid="{00000000-0005-0000-0000-000082560000}"/>
    <cellStyle name="Normal 65 2 3 9" xfId="17133" xr:uid="{00000000-0005-0000-0000-0000ED420000}"/>
    <cellStyle name="Normal 65 2 4" xfId="2180" xr:uid="{00000000-0005-0000-0000-000084080000}"/>
    <cellStyle name="Normal 65 2 4 2" xfId="3019" xr:uid="{00000000-0005-0000-0000-0000CB0B0000}"/>
    <cellStyle name="Normal 65 2 4 2 2" xfId="4709" xr:uid="{00000000-0005-0000-0000-000065120000}"/>
    <cellStyle name="Normal 65 2 4 2 2 2" xfId="14782" xr:uid="{00000000-0005-0000-0000-0000BE390000}"/>
    <cellStyle name="Normal 65 2 4 2 2 2 3" xfId="29880" xr:uid="{00000000-0005-0000-0000-0000B8740000}"/>
    <cellStyle name="Normal 65 2 4 2 2 3" xfId="9762" xr:uid="{00000000-0005-0000-0000-000022260000}"/>
    <cellStyle name="Normal 65 2 4 2 2 3 3" xfId="24863" xr:uid="{00000000-0005-0000-0000-00001F610000}"/>
    <cellStyle name="Normal 65 2 4 2 2 5" xfId="19850" xr:uid="{00000000-0005-0000-0000-00008A4D0000}"/>
    <cellStyle name="Normal 65 2 4 2 3" xfId="6401" xr:uid="{00000000-0005-0000-0000-000001190000}"/>
    <cellStyle name="Normal 65 2 4 2 3 2" xfId="16453" xr:uid="{00000000-0005-0000-0000-000045400000}"/>
    <cellStyle name="Normal 65 2 4 2 3 3" xfId="11433" xr:uid="{00000000-0005-0000-0000-0000A92C0000}"/>
    <cellStyle name="Normal 65 2 4 2 3 3 3" xfId="26534" xr:uid="{00000000-0005-0000-0000-0000A6670000}"/>
    <cellStyle name="Normal 65 2 4 2 3 5" xfId="21521" xr:uid="{00000000-0005-0000-0000-000011540000}"/>
    <cellStyle name="Normal 65 2 4 2 4" xfId="13111" xr:uid="{00000000-0005-0000-0000-000037330000}"/>
    <cellStyle name="Normal 65 2 4 2 4 3" xfId="28209" xr:uid="{00000000-0005-0000-0000-0000316E0000}"/>
    <cellStyle name="Normal 65 2 4 2 5" xfId="8090" xr:uid="{00000000-0005-0000-0000-00009A1F0000}"/>
    <cellStyle name="Normal 65 2 4 2 5 3" xfId="23192" xr:uid="{00000000-0005-0000-0000-0000985A0000}"/>
    <cellStyle name="Normal 65 2 4 2 7" xfId="18179" xr:uid="{00000000-0005-0000-0000-000003470000}"/>
    <cellStyle name="Normal 65 2 4 3" xfId="3872" xr:uid="{00000000-0005-0000-0000-0000200F0000}"/>
    <cellStyle name="Normal 65 2 4 3 2" xfId="13946" xr:uid="{00000000-0005-0000-0000-00007A360000}"/>
    <cellStyle name="Normal 65 2 4 3 2 3" xfId="29044" xr:uid="{00000000-0005-0000-0000-000074710000}"/>
    <cellStyle name="Normal 65 2 4 3 3" xfId="8926" xr:uid="{00000000-0005-0000-0000-0000DE220000}"/>
    <cellStyle name="Normal 65 2 4 3 3 3" xfId="24027" xr:uid="{00000000-0005-0000-0000-0000DB5D0000}"/>
    <cellStyle name="Normal 65 2 4 3 5" xfId="19014" xr:uid="{00000000-0005-0000-0000-0000464A0000}"/>
    <cellStyle name="Normal 65 2 4 4" xfId="5565" xr:uid="{00000000-0005-0000-0000-0000BD150000}"/>
    <cellStyle name="Normal 65 2 4 4 2" xfId="15617" xr:uid="{00000000-0005-0000-0000-0000013D0000}"/>
    <cellStyle name="Normal 65 2 4 4 2 3" xfId="30715" xr:uid="{00000000-0005-0000-0000-0000FB770000}"/>
    <cellStyle name="Normal 65 2 4 4 3" xfId="10597" xr:uid="{00000000-0005-0000-0000-000065290000}"/>
    <cellStyle name="Normal 65 2 4 4 3 3" xfId="25698" xr:uid="{00000000-0005-0000-0000-000062640000}"/>
    <cellStyle name="Normal 65 2 4 4 5" xfId="20685" xr:uid="{00000000-0005-0000-0000-0000CD500000}"/>
    <cellStyle name="Normal 65 2 4 5" xfId="12275" xr:uid="{00000000-0005-0000-0000-0000F32F0000}"/>
    <cellStyle name="Normal 65 2 4 5 3" xfId="27373" xr:uid="{00000000-0005-0000-0000-0000ED6A0000}"/>
    <cellStyle name="Normal 65 2 4 6" xfId="7254" xr:uid="{00000000-0005-0000-0000-0000561C0000}"/>
    <cellStyle name="Normal 65 2 4 6 3" xfId="22356" xr:uid="{00000000-0005-0000-0000-000054570000}"/>
    <cellStyle name="Normal 65 2 4 8" xfId="17343" xr:uid="{00000000-0005-0000-0000-0000BF430000}"/>
    <cellStyle name="Normal 65 2 5" xfId="2601" xr:uid="{00000000-0005-0000-0000-0000290A0000}"/>
    <cellStyle name="Normal 65 2 5 2" xfId="4291" xr:uid="{00000000-0005-0000-0000-0000C3100000}"/>
    <cellStyle name="Normal 65 2 5 2 2" xfId="14364" xr:uid="{00000000-0005-0000-0000-00001C380000}"/>
    <cellStyle name="Normal 65 2 5 2 2 3" xfId="29462" xr:uid="{00000000-0005-0000-0000-000016730000}"/>
    <cellStyle name="Normal 65 2 5 2 3" xfId="9344" xr:uid="{00000000-0005-0000-0000-000080240000}"/>
    <cellStyle name="Normal 65 2 5 2 3 3" xfId="24445" xr:uid="{00000000-0005-0000-0000-00007D5F0000}"/>
    <cellStyle name="Normal 65 2 5 2 5" xfId="19432" xr:uid="{00000000-0005-0000-0000-0000E84B0000}"/>
    <cellStyle name="Normal 65 2 5 3" xfId="5983" xr:uid="{00000000-0005-0000-0000-00005F170000}"/>
    <cellStyle name="Normal 65 2 5 3 2" xfId="16035" xr:uid="{00000000-0005-0000-0000-0000A33E0000}"/>
    <cellStyle name="Normal 65 2 5 3 3" xfId="11015" xr:uid="{00000000-0005-0000-0000-0000072B0000}"/>
    <cellStyle name="Normal 65 2 5 3 3 3" xfId="26116" xr:uid="{00000000-0005-0000-0000-000004660000}"/>
    <cellStyle name="Normal 65 2 5 3 5" xfId="21103" xr:uid="{00000000-0005-0000-0000-00006F520000}"/>
    <cellStyle name="Normal 65 2 5 4" xfId="12693" xr:uid="{00000000-0005-0000-0000-000095310000}"/>
    <cellStyle name="Normal 65 2 5 4 3" xfId="27791" xr:uid="{00000000-0005-0000-0000-00008F6C0000}"/>
    <cellStyle name="Normal 65 2 5 5" xfId="7672" xr:uid="{00000000-0005-0000-0000-0000F81D0000}"/>
    <cellStyle name="Normal 65 2 5 5 3" xfId="22774" xr:uid="{00000000-0005-0000-0000-0000F6580000}"/>
    <cellStyle name="Normal 65 2 5 7" xfId="17761" xr:uid="{00000000-0005-0000-0000-000061450000}"/>
    <cellStyle name="Normal 65 2 6" xfId="3454" xr:uid="{00000000-0005-0000-0000-00007E0D0000}"/>
    <cellStyle name="Normal 65 2 6 2" xfId="13528" xr:uid="{00000000-0005-0000-0000-0000D8340000}"/>
    <cellStyle name="Normal 65 2 6 2 3" xfId="28626" xr:uid="{00000000-0005-0000-0000-0000D26F0000}"/>
    <cellStyle name="Normal 65 2 6 3" xfId="8508" xr:uid="{00000000-0005-0000-0000-00003C210000}"/>
    <cellStyle name="Normal 65 2 6 3 3" xfId="23609" xr:uid="{00000000-0005-0000-0000-0000395C0000}"/>
    <cellStyle name="Normal 65 2 6 5" xfId="18596" xr:uid="{00000000-0005-0000-0000-0000A4480000}"/>
    <cellStyle name="Normal 65 2 7" xfId="5147" xr:uid="{00000000-0005-0000-0000-00001B140000}"/>
    <cellStyle name="Normal 65 2 7 2" xfId="15199" xr:uid="{00000000-0005-0000-0000-00005F3B0000}"/>
    <cellStyle name="Normal 65 2 7 2 3" xfId="30297" xr:uid="{00000000-0005-0000-0000-000059760000}"/>
    <cellStyle name="Normal 65 2 7 3" xfId="10179" xr:uid="{00000000-0005-0000-0000-0000C3270000}"/>
    <cellStyle name="Normal 65 2 7 3 3" xfId="25280" xr:uid="{00000000-0005-0000-0000-0000C0620000}"/>
    <cellStyle name="Normal 65 2 7 5" xfId="20267" xr:uid="{00000000-0005-0000-0000-00002B4F0000}"/>
    <cellStyle name="Normal 65 2 8" xfId="11857" xr:uid="{00000000-0005-0000-0000-0000512E0000}"/>
    <cellStyle name="Normal 65 2 8 3" xfId="26955" xr:uid="{00000000-0005-0000-0000-00004B690000}"/>
    <cellStyle name="Normal 65 2 9" xfId="6836" xr:uid="{00000000-0005-0000-0000-0000B41A0000}"/>
    <cellStyle name="Normal 65 2 9 3" xfId="21938" xr:uid="{00000000-0005-0000-0000-0000B2550000}"/>
    <cellStyle name="Normal 65 3" xfId="1800" xr:uid="{00000000-0005-0000-0000-000008070000}"/>
    <cellStyle name="Normal 65 3 10" xfId="16977" xr:uid="{00000000-0005-0000-0000-000051420000}"/>
    <cellStyle name="Normal 65 3 2" xfId="2019" xr:uid="{00000000-0005-0000-0000-0000E3070000}"/>
    <cellStyle name="Normal 65 3 2 2" xfId="2440" xr:uid="{00000000-0005-0000-0000-000088090000}"/>
    <cellStyle name="Normal 65 3 2 2 2" xfId="3279" xr:uid="{00000000-0005-0000-0000-0000CF0C0000}"/>
    <cellStyle name="Normal 65 3 2 2 2 2" xfId="4969" xr:uid="{00000000-0005-0000-0000-000069130000}"/>
    <cellStyle name="Normal 65 3 2 2 2 2 2" xfId="15042" xr:uid="{00000000-0005-0000-0000-0000C23A0000}"/>
    <cellStyle name="Normal 65 3 2 2 2 2 2 3" xfId="30140" xr:uid="{00000000-0005-0000-0000-0000BC750000}"/>
    <cellStyle name="Normal 65 3 2 2 2 2 3" xfId="10022" xr:uid="{00000000-0005-0000-0000-000026270000}"/>
    <cellStyle name="Normal 65 3 2 2 2 2 3 3" xfId="25123" xr:uid="{00000000-0005-0000-0000-000023620000}"/>
    <cellStyle name="Normal 65 3 2 2 2 2 5" xfId="20110" xr:uid="{00000000-0005-0000-0000-00008E4E0000}"/>
    <cellStyle name="Normal 65 3 2 2 2 3" xfId="6661" xr:uid="{00000000-0005-0000-0000-0000051A0000}"/>
    <cellStyle name="Normal 65 3 2 2 2 3 2" xfId="16713" xr:uid="{00000000-0005-0000-0000-000049410000}"/>
    <cellStyle name="Normal 65 3 2 2 2 3 3" xfId="11693" xr:uid="{00000000-0005-0000-0000-0000AD2D0000}"/>
    <cellStyle name="Normal 65 3 2 2 2 3 3 3" xfId="26794" xr:uid="{00000000-0005-0000-0000-0000AA680000}"/>
    <cellStyle name="Normal 65 3 2 2 2 3 5" xfId="21781" xr:uid="{00000000-0005-0000-0000-000015550000}"/>
    <cellStyle name="Normal 65 3 2 2 2 4" xfId="13371" xr:uid="{00000000-0005-0000-0000-00003B340000}"/>
    <cellStyle name="Normal 65 3 2 2 2 4 3" xfId="28469" xr:uid="{00000000-0005-0000-0000-0000356F0000}"/>
    <cellStyle name="Normal 65 3 2 2 2 5" xfId="8350" xr:uid="{00000000-0005-0000-0000-00009E200000}"/>
    <cellStyle name="Normal 65 3 2 2 2 5 3" xfId="23452" xr:uid="{00000000-0005-0000-0000-00009C5B0000}"/>
    <cellStyle name="Normal 65 3 2 2 2 7" xfId="18439" xr:uid="{00000000-0005-0000-0000-000007480000}"/>
    <cellStyle name="Normal 65 3 2 2 3" xfId="4132" xr:uid="{00000000-0005-0000-0000-000024100000}"/>
    <cellStyle name="Normal 65 3 2 2 3 2" xfId="14206" xr:uid="{00000000-0005-0000-0000-00007E370000}"/>
    <cellStyle name="Normal 65 3 2 2 3 2 3" xfId="29304" xr:uid="{00000000-0005-0000-0000-000078720000}"/>
    <cellStyle name="Normal 65 3 2 2 3 3" xfId="9186" xr:uid="{00000000-0005-0000-0000-0000E2230000}"/>
    <cellStyle name="Normal 65 3 2 2 3 3 3" xfId="24287" xr:uid="{00000000-0005-0000-0000-0000DF5E0000}"/>
    <cellStyle name="Normal 65 3 2 2 3 5" xfId="19274" xr:uid="{00000000-0005-0000-0000-00004A4B0000}"/>
    <cellStyle name="Normal 65 3 2 2 4" xfId="5825" xr:uid="{00000000-0005-0000-0000-0000C1160000}"/>
    <cellStyle name="Normal 65 3 2 2 4 2" xfId="15877" xr:uid="{00000000-0005-0000-0000-0000053E0000}"/>
    <cellStyle name="Normal 65 3 2 2 4 3" xfId="10857" xr:uid="{00000000-0005-0000-0000-0000692A0000}"/>
    <cellStyle name="Normal 65 3 2 2 4 3 3" xfId="25958" xr:uid="{00000000-0005-0000-0000-000066650000}"/>
    <cellStyle name="Normal 65 3 2 2 4 5" xfId="20945" xr:uid="{00000000-0005-0000-0000-0000D1510000}"/>
    <cellStyle name="Normal 65 3 2 2 5" xfId="12535" xr:uid="{00000000-0005-0000-0000-0000F7300000}"/>
    <cellStyle name="Normal 65 3 2 2 5 3" xfId="27633" xr:uid="{00000000-0005-0000-0000-0000F16B0000}"/>
    <cellStyle name="Normal 65 3 2 2 6" xfId="7514" xr:uid="{00000000-0005-0000-0000-00005A1D0000}"/>
    <cellStyle name="Normal 65 3 2 2 6 3" xfId="22616" xr:uid="{00000000-0005-0000-0000-000058580000}"/>
    <cellStyle name="Normal 65 3 2 2 8" xfId="17603" xr:uid="{00000000-0005-0000-0000-0000C3440000}"/>
    <cellStyle name="Normal 65 3 2 3" xfId="2861" xr:uid="{00000000-0005-0000-0000-00002D0B0000}"/>
    <cellStyle name="Normal 65 3 2 3 2" xfId="4551" xr:uid="{00000000-0005-0000-0000-0000C7110000}"/>
    <cellStyle name="Normal 65 3 2 3 2 2" xfId="14624" xr:uid="{00000000-0005-0000-0000-000020390000}"/>
    <cellStyle name="Normal 65 3 2 3 2 2 3" xfId="29722" xr:uid="{00000000-0005-0000-0000-00001A740000}"/>
    <cellStyle name="Normal 65 3 2 3 2 3" xfId="9604" xr:uid="{00000000-0005-0000-0000-000084250000}"/>
    <cellStyle name="Normal 65 3 2 3 2 3 3" xfId="24705" xr:uid="{00000000-0005-0000-0000-000081600000}"/>
    <cellStyle name="Normal 65 3 2 3 2 5" xfId="19692" xr:uid="{00000000-0005-0000-0000-0000EC4C0000}"/>
    <cellStyle name="Normal 65 3 2 3 3" xfId="6243" xr:uid="{00000000-0005-0000-0000-000063180000}"/>
    <cellStyle name="Normal 65 3 2 3 3 2" xfId="16295" xr:uid="{00000000-0005-0000-0000-0000A73F0000}"/>
    <cellStyle name="Normal 65 3 2 3 3 3" xfId="11275" xr:uid="{00000000-0005-0000-0000-00000B2C0000}"/>
    <cellStyle name="Normal 65 3 2 3 3 3 3" xfId="26376" xr:uid="{00000000-0005-0000-0000-000008670000}"/>
    <cellStyle name="Normal 65 3 2 3 3 5" xfId="21363" xr:uid="{00000000-0005-0000-0000-000073530000}"/>
    <cellStyle name="Normal 65 3 2 3 4" xfId="12953" xr:uid="{00000000-0005-0000-0000-000099320000}"/>
    <cellStyle name="Normal 65 3 2 3 4 3" xfId="28051" xr:uid="{00000000-0005-0000-0000-0000936D0000}"/>
    <cellStyle name="Normal 65 3 2 3 5" xfId="7932" xr:uid="{00000000-0005-0000-0000-0000FC1E0000}"/>
    <cellStyle name="Normal 65 3 2 3 5 3" xfId="23034" xr:uid="{00000000-0005-0000-0000-0000FA590000}"/>
    <cellStyle name="Normal 65 3 2 3 7" xfId="18021" xr:uid="{00000000-0005-0000-0000-000065460000}"/>
    <cellStyle name="Normal 65 3 2 4" xfId="3714" xr:uid="{00000000-0005-0000-0000-0000820E0000}"/>
    <cellStyle name="Normal 65 3 2 4 2" xfId="13788" xr:uid="{00000000-0005-0000-0000-0000DC350000}"/>
    <cellStyle name="Normal 65 3 2 4 2 3" xfId="28886" xr:uid="{00000000-0005-0000-0000-0000D6700000}"/>
    <cellStyle name="Normal 65 3 2 4 3" xfId="8768" xr:uid="{00000000-0005-0000-0000-000040220000}"/>
    <cellStyle name="Normal 65 3 2 4 3 3" xfId="23869" xr:uid="{00000000-0005-0000-0000-00003D5D0000}"/>
    <cellStyle name="Normal 65 3 2 4 5" xfId="18856" xr:uid="{00000000-0005-0000-0000-0000A8490000}"/>
    <cellStyle name="Normal 65 3 2 5" xfId="5407" xr:uid="{00000000-0005-0000-0000-00001F150000}"/>
    <cellStyle name="Normal 65 3 2 5 2" xfId="15459" xr:uid="{00000000-0005-0000-0000-0000633C0000}"/>
    <cellStyle name="Normal 65 3 2 5 2 3" xfId="30557" xr:uid="{00000000-0005-0000-0000-00005D770000}"/>
    <cellStyle name="Normal 65 3 2 5 3" xfId="10439" xr:uid="{00000000-0005-0000-0000-0000C7280000}"/>
    <cellStyle name="Normal 65 3 2 5 3 3" xfId="25540" xr:uid="{00000000-0005-0000-0000-0000C4630000}"/>
    <cellStyle name="Normal 65 3 2 5 5" xfId="20527" xr:uid="{00000000-0005-0000-0000-00002F500000}"/>
    <cellStyle name="Normal 65 3 2 6" xfId="12117" xr:uid="{00000000-0005-0000-0000-0000552F0000}"/>
    <cellStyle name="Normal 65 3 2 6 3" xfId="27215" xr:uid="{00000000-0005-0000-0000-00004F6A0000}"/>
    <cellStyle name="Normal 65 3 2 7" xfId="7096" xr:uid="{00000000-0005-0000-0000-0000B81B0000}"/>
    <cellStyle name="Normal 65 3 2 7 3" xfId="22198" xr:uid="{00000000-0005-0000-0000-0000B6560000}"/>
    <cellStyle name="Normal 65 3 2 9" xfId="17185" xr:uid="{00000000-0005-0000-0000-000021430000}"/>
    <cellStyle name="Normal 65 3 3" xfId="2232" xr:uid="{00000000-0005-0000-0000-0000B8080000}"/>
    <cellStyle name="Normal 65 3 3 2" xfId="3071" xr:uid="{00000000-0005-0000-0000-0000FF0B0000}"/>
    <cellStyle name="Normal 65 3 3 2 2" xfId="4761" xr:uid="{00000000-0005-0000-0000-000099120000}"/>
    <cellStyle name="Normal 65 3 3 2 2 2" xfId="14834" xr:uid="{00000000-0005-0000-0000-0000F2390000}"/>
    <cellStyle name="Normal 65 3 3 2 2 2 3" xfId="29932" xr:uid="{00000000-0005-0000-0000-0000EC740000}"/>
    <cellStyle name="Normal 65 3 3 2 2 3" xfId="9814" xr:uid="{00000000-0005-0000-0000-000056260000}"/>
    <cellStyle name="Normal 65 3 3 2 2 3 3" xfId="24915" xr:uid="{00000000-0005-0000-0000-000053610000}"/>
    <cellStyle name="Normal 65 3 3 2 2 5" xfId="19902" xr:uid="{00000000-0005-0000-0000-0000BE4D0000}"/>
    <cellStyle name="Normal 65 3 3 2 3" xfId="6453" xr:uid="{00000000-0005-0000-0000-000035190000}"/>
    <cellStyle name="Normal 65 3 3 2 3 2" xfId="16505" xr:uid="{00000000-0005-0000-0000-000079400000}"/>
    <cellStyle name="Normal 65 3 3 2 3 3" xfId="11485" xr:uid="{00000000-0005-0000-0000-0000DD2C0000}"/>
    <cellStyle name="Normal 65 3 3 2 3 3 3" xfId="26586" xr:uid="{00000000-0005-0000-0000-0000DA670000}"/>
    <cellStyle name="Normal 65 3 3 2 3 5" xfId="21573" xr:uid="{00000000-0005-0000-0000-000045540000}"/>
    <cellStyle name="Normal 65 3 3 2 4" xfId="13163" xr:uid="{00000000-0005-0000-0000-00006B330000}"/>
    <cellStyle name="Normal 65 3 3 2 4 3" xfId="28261" xr:uid="{00000000-0005-0000-0000-0000656E0000}"/>
    <cellStyle name="Normal 65 3 3 2 5" xfId="8142" xr:uid="{00000000-0005-0000-0000-0000CE1F0000}"/>
    <cellStyle name="Normal 65 3 3 2 5 3" xfId="23244" xr:uid="{00000000-0005-0000-0000-0000CC5A0000}"/>
    <cellStyle name="Normal 65 3 3 2 7" xfId="18231" xr:uid="{00000000-0005-0000-0000-000037470000}"/>
    <cellStyle name="Normal 65 3 3 3" xfId="3924" xr:uid="{00000000-0005-0000-0000-0000540F0000}"/>
    <cellStyle name="Normal 65 3 3 3 2" xfId="13998" xr:uid="{00000000-0005-0000-0000-0000AE360000}"/>
    <cellStyle name="Normal 65 3 3 3 2 3" xfId="29096" xr:uid="{00000000-0005-0000-0000-0000A8710000}"/>
    <cellStyle name="Normal 65 3 3 3 3" xfId="8978" xr:uid="{00000000-0005-0000-0000-000012230000}"/>
    <cellStyle name="Normal 65 3 3 3 3 3" xfId="24079" xr:uid="{00000000-0005-0000-0000-00000F5E0000}"/>
    <cellStyle name="Normal 65 3 3 3 5" xfId="19066" xr:uid="{00000000-0005-0000-0000-00007A4A0000}"/>
    <cellStyle name="Normal 65 3 3 4" xfId="5617" xr:uid="{00000000-0005-0000-0000-0000F1150000}"/>
    <cellStyle name="Normal 65 3 3 4 2" xfId="15669" xr:uid="{00000000-0005-0000-0000-0000353D0000}"/>
    <cellStyle name="Normal 65 3 3 4 2 3" xfId="30767" xr:uid="{00000000-0005-0000-0000-00002F780000}"/>
    <cellStyle name="Normal 65 3 3 4 3" xfId="10649" xr:uid="{00000000-0005-0000-0000-000099290000}"/>
    <cellStyle name="Normal 65 3 3 4 3 3" xfId="25750" xr:uid="{00000000-0005-0000-0000-000096640000}"/>
    <cellStyle name="Normal 65 3 3 4 5" xfId="20737" xr:uid="{00000000-0005-0000-0000-000001510000}"/>
    <cellStyle name="Normal 65 3 3 5" xfId="12327" xr:uid="{00000000-0005-0000-0000-000027300000}"/>
    <cellStyle name="Normal 65 3 3 5 3" xfId="27425" xr:uid="{00000000-0005-0000-0000-0000216B0000}"/>
    <cellStyle name="Normal 65 3 3 6" xfId="7306" xr:uid="{00000000-0005-0000-0000-00008A1C0000}"/>
    <cellStyle name="Normal 65 3 3 6 3" xfId="22408" xr:uid="{00000000-0005-0000-0000-000088570000}"/>
    <cellStyle name="Normal 65 3 3 8" xfId="17395" xr:uid="{00000000-0005-0000-0000-0000F3430000}"/>
    <cellStyle name="Normal 65 3 4" xfId="2653" xr:uid="{00000000-0005-0000-0000-00005D0A0000}"/>
    <cellStyle name="Normal 65 3 4 2" xfId="4343" xr:uid="{00000000-0005-0000-0000-0000F7100000}"/>
    <cellStyle name="Normal 65 3 4 2 2" xfId="14416" xr:uid="{00000000-0005-0000-0000-000050380000}"/>
    <cellStyle name="Normal 65 3 4 2 2 3" xfId="29514" xr:uid="{00000000-0005-0000-0000-00004A730000}"/>
    <cellStyle name="Normal 65 3 4 2 3" xfId="9396" xr:uid="{00000000-0005-0000-0000-0000B4240000}"/>
    <cellStyle name="Normal 65 3 4 2 3 3" xfId="24497" xr:uid="{00000000-0005-0000-0000-0000B15F0000}"/>
    <cellStyle name="Normal 65 3 4 2 5" xfId="19484" xr:uid="{00000000-0005-0000-0000-00001C4C0000}"/>
    <cellStyle name="Normal 65 3 4 3" xfId="6035" xr:uid="{00000000-0005-0000-0000-000093170000}"/>
    <cellStyle name="Normal 65 3 4 3 2" xfId="16087" xr:uid="{00000000-0005-0000-0000-0000D73E0000}"/>
    <cellStyle name="Normal 65 3 4 3 3" xfId="11067" xr:uid="{00000000-0005-0000-0000-00003B2B0000}"/>
    <cellStyle name="Normal 65 3 4 3 3 3" xfId="26168" xr:uid="{00000000-0005-0000-0000-000038660000}"/>
    <cellStyle name="Normal 65 3 4 3 5" xfId="21155" xr:uid="{00000000-0005-0000-0000-0000A3520000}"/>
    <cellStyle name="Normal 65 3 4 4" xfId="12745" xr:uid="{00000000-0005-0000-0000-0000C9310000}"/>
    <cellStyle name="Normal 65 3 4 4 3" xfId="27843" xr:uid="{00000000-0005-0000-0000-0000C36C0000}"/>
    <cellStyle name="Normal 65 3 4 5" xfId="7724" xr:uid="{00000000-0005-0000-0000-00002C1E0000}"/>
    <cellStyle name="Normal 65 3 4 5 3" xfId="22826" xr:uid="{00000000-0005-0000-0000-00002A590000}"/>
    <cellStyle name="Normal 65 3 4 7" xfId="17813" xr:uid="{00000000-0005-0000-0000-000095450000}"/>
    <cellStyle name="Normal 65 3 5" xfId="3506" xr:uid="{00000000-0005-0000-0000-0000B20D0000}"/>
    <cellStyle name="Normal 65 3 5 2" xfId="13580" xr:uid="{00000000-0005-0000-0000-00000C350000}"/>
    <cellStyle name="Normal 65 3 5 2 3" xfId="28678" xr:uid="{00000000-0005-0000-0000-000006700000}"/>
    <cellStyle name="Normal 65 3 5 3" xfId="8560" xr:uid="{00000000-0005-0000-0000-000070210000}"/>
    <cellStyle name="Normal 65 3 5 3 3" xfId="23661" xr:uid="{00000000-0005-0000-0000-00006D5C0000}"/>
    <cellStyle name="Normal 65 3 5 5" xfId="18648" xr:uid="{00000000-0005-0000-0000-0000D8480000}"/>
    <cellStyle name="Normal 65 3 6" xfId="5199" xr:uid="{00000000-0005-0000-0000-00004F140000}"/>
    <cellStyle name="Normal 65 3 6 2" xfId="15251" xr:uid="{00000000-0005-0000-0000-0000933B0000}"/>
    <cellStyle name="Normal 65 3 6 2 3" xfId="30349" xr:uid="{00000000-0005-0000-0000-00008D760000}"/>
    <cellStyle name="Normal 65 3 6 3" xfId="10231" xr:uid="{00000000-0005-0000-0000-0000F7270000}"/>
    <cellStyle name="Normal 65 3 6 3 3" xfId="25332" xr:uid="{00000000-0005-0000-0000-0000F4620000}"/>
    <cellStyle name="Normal 65 3 6 5" xfId="20319" xr:uid="{00000000-0005-0000-0000-00005F4F0000}"/>
    <cellStyle name="Normal 65 3 7" xfId="11909" xr:uid="{00000000-0005-0000-0000-0000852E0000}"/>
    <cellStyle name="Normal 65 3 7 3" xfId="27007" xr:uid="{00000000-0005-0000-0000-00007F690000}"/>
    <cellStyle name="Normal 65 3 8" xfId="6888" xr:uid="{00000000-0005-0000-0000-0000E81A0000}"/>
    <cellStyle name="Normal 65 3 8 3" xfId="21990" xr:uid="{00000000-0005-0000-0000-0000E6550000}"/>
    <cellStyle name="Normal 65 4" xfId="1913" xr:uid="{00000000-0005-0000-0000-000079070000}"/>
    <cellStyle name="Normal 65 4 2" xfId="2336" xr:uid="{00000000-0005-0000-0000-000020090000}"/>
    <cellStyle name="Normal 65 4 2 2" xfId="3175" xr:uid="{00000000-0005-0000-0000-0000670C0000}"/>
    <cellStyle name="Normal 65 4 2 2 2" xfId="4865" xr:uid="{00000000-0005-0000-0000-000001130000}"/>
    <cellStyle name="Normal 65 4 2 2 2 2" xfId="14938" xr:uid="{00000000-0005-0000-0000-00005A3A0000}"/>
    <cellStyle name="Normal 65 4 2 2 2 2 3" xfId="30036" xr:uid="{00000000-0005-0000-0000-000054750000}"/>
    <cellStyle name="Normal 65 4 2 2 2 3" xfId="9918" xr:uid="{00000000-0005-0000-0000-0000BE260000}"/>
    <cellStyle name="Normal 65 4 2 2 2 3 3" xfId="25019" xr:uid="{00000000-0005-0000-0000-0000BB610000}"/>
    <cellStyle name="Normal 65 4 2 2 2 5" xfId="20006" xr:uid="{00000000-0005-0000-0000-0000264E0000}"/>
    <cellStyle name="Normal 65 4 2 2 3" xfId="6557" xr:uid="{00000000-0005-0000-0000-00009D190000}"/>
    <cellStyle name="Normal 65 4 2 2 3 2" xfId="16609" xr:uid="{00000000-0005-0000-0000-0000E1400000}"/>
    <cellStyle name="Normal 65 4 2 2 3 3" xfId="11589" xr:uid="{00000000-0005-0000-0000-0000452D0000}"/>
    <cellStyle name="Normal 65 4 2 2 3 3 3" xfId="26690" xr:uid="{00000000-0005-0000-0000-000042680000}"/>
    <cellStyle name="Normal 65 4 2 2 3 5" xfId="21677" xr:uid="{00000000-0005-0000-0000-0000AD540000}"/>
    <cellStyle name="Normal 65 4 2 2 4" xfId="13267" xr:uid="{00000000-0005-0000-0000-0000D3330000}"/>
    <cellStyle name="Normal 65 4 2 2 4 3" xfId="28365" xr:uid="{00000000-0005-0000-0000-0000CD6E0000}"/>
    <cellStyle name="Normal 65 4 2 2 5" xfId="8246" xr:uid="{00000000-0005-0000-0000-000036200000}"/>
    <cellStyle name="Normal 65 4 2 2 5 3" xfId="23348" xr:uid="{00000000-0005-0000-0000-0000345B0000}"/>
    <cellStyle name="Normal 65 4 2 2 7" xfId="18335" xr:uid="{00000000-0005-0000-0000-00009F470000}"/>
    <cellStyle name="Normal 65 4 2 3" xfId="4028" xr:uid="{00000000-0005-0000-0000-0000BC0F0000}"/>
    <cellStyle name="Normal 65 4 2 3 2" xfId="14102" xr:uid="{00000000-0005-0000-0000-000016370000}"/>
    <cellStyle name="Normal 65 4 2 3 2 3" xfId="29200" xr:uid="{00000000-0005-0000-0000-000010720000}"/>
    <cellStyle name="Normal 65 4 2 3 3" xfId="9082" xr:uid="{00000000-0005-0000-0000-00007A230000}"/>
    <cellStyle name="Normal 65 4 2 3 3 3" xfId="24183" xr:uid="{00000000-0005-0000-0000-0000775E0000}"/>
    <cellStyle name="Normal 65 4 2 3 5" xfId="19170" xr:uid="{00000000-0005-0000-0000-0000E24A0000}"/>
    <cellStyle name="Normal 65 4 2 4" xfId="5721" xr:uid="{00000000-0005-0000-0000-000059160000}"/>
    <cellStyle name="Normal 65 4 2 4 2" xfId="15773" xr:uid="{00000000-0005-0000-0000-00009D3D0000}"/>
    <cellStyle name="Normal 65 4 2 4 2 3" xfId="30871" xr:uid="{00000000-0005-0000-0000-000097780000}"/>
    <cellStyle name="Normal 65 4 2 4 3" xfId="10753" xr:uid="{00000000-0005-0000-0000-0000012A0000}"/>
    <cellStyle name="Normal 65 4 2 4 3 3" xfId="25854" xr:uid="{00000000-0005-0000-0000-0000FE640000}"/>
    <cellStyle name="Normal 65 4 2 4 5" xfId="20841" xr:uid="{00000000-0005-0000-0000-000069510000}"/>
    <cellStyle name="Normal 65 4 2 5" xfId="12431" xr:uid="{00000000-0005-0000-0000-00008F300000}"/>
    <cellStyle name="Normal 65 4 2 5 3" xfId="27529" xr:uid="{00000000-0005-0000-0000-0000896B0000}"/>
    <cellStyle name="Normal 65 4 2 6" xfId="7410" xr:uid="{00000000-0005-0000-0000-0000F21C0000}"/>
    <cellStyle name="Normal 65 4 2 6 3" xfId="22512" xr:uid="{00000000-0005-0000-0000-0000F0570000}"/>
    <cellStyle name="Normal 65 4 2 8" xfId="17499" xr:uid="{00000000-0005-0000-0000-00005B440000}"/>
    <cellStyle name="Normal 65 4 3" xfId="2757" xr:uid="{00000000-0005-0000-0000-0000C50A0000}"/>
    <cellStyle name="Normal 65 4 3 2" xfId="4447" xr:uid="{00000000-0005-0000-0000-00005F110000}"/>
    <cellStyle name="Normal 65 4 3 2 2" xfId="14520" xr:uid="{00000000-0005-0000-0000-0000B8380000}"/>
    <cellStyle name="Normal 65 4 3 2 2 3" xfId="29618" xr:uid="{00000000-0005-0000-0000-0000B2730000}"/>
    <cellStyle name="Normal 65 4 3 2 3" xfId="9500" xr:uid="{00000000-0005-0000-0000-00001C250000}"/>
    <cellStyle name="Normal 65 4 3 2 3 3" xfId="24601" xr:uid="{00000000-0005-0000-0000-000019600000}"/>
    <cellStyle name="Normal 65 4 3 2 5" xfId="19588" xr:uid="{00000000-0005-0000-0000-0000844C0000}"/>
    <cellStyle name="Normal 65 4 3 3" xfId="6139" xr:uid="{00000000-0005-0000-0000-0000FB170000}"/>
    <cellStyle name="Normal 65 4 3 3 2" xfId="16191" xr:uid="{00000000-0005-0000-0000-00003F3F0000}"/>
    <cellStyle name="Normal 65 4 3 3 3" xfId="11171" xr:uid="{00000000-0005-0000-0000-0000A32B0000}"/>
    <cellStyle name="Normal 65 4 3 3 3 3" xfId="26272" xr:uid="{00000000-0005-0000-0000-0000A0660000}"/>
    <cellStyle name="Normal 65 4 3 3 5" xfId="21259" xr:uid="{00000000-0005-0000-0000-00000B530000}"/>
    <cellStyle name="Normal 65 4 3 4" xfId="12849" xr:uid="{00000000-0005-0000-0000-000031320000}"/>
    <cellStyle name="Normal 65 4 3 4 3" xfId="27947" xr:uid="{00000000-0005-0000-0000-00002B6D0000}"/>
    <cellStyle name="Normal 65 4 3 5" xfId="7828" xr:uid="{00000000-0005-0000-0000-0000941E0000}"/>
    <cellStyle name="Normal 65 4 3 5 3" xfId="22930" xr:uid="{00000000-0005-0000-0000-000092590000}"/>
    <cellStyle name="Normal 65 4 3 7" xfId="17917" xr:uid="{00000000-0005-0000-0000-0000FD450000}"/>
    <cellStyle name="Normal 65 4 4" xfId="3610" xr:uid="{00000000-0005-0000-0000-00001A0E0000}"/>
    <cellStyle name="Normal 65 4 4 2" xfId="13684" xr:uid="{00000000-0005-0000-0000-000074350000}"/>
    <cellStyle name="Normal 65 4 4 2 3" xfId="28782" xr:uid="{00000000-0005-0000-0000-00006E700000}"/>
    <cellStyle name="Normal 65 4 4 3" xfId="8664" xr:uid="{00000000-0005-0000-0000-0000D8210000}"/>
    <cellStyle name="Normal 65 4 4 3 3" xfId="23765" xr:uid="{00000000-0005-0000-0000-0000D55C0000}"/>
    <cellStyle name="Normal 65 4 4 5" xfId="18752" xr:uid="{00000000-0005-0000-0000-000040490000}"/>
    <cellStyle name="Normal 65 4 5" xfId="5303" xr:uid="{00000000-0005-0000-0000-0000B7140000}"/>
    <cellStyle name="Normal 65 4 5 2" xfId="15355" xr:uid="{00000000-0005-0000-0000-0000FB3B0000}"/>
    <cellStyle name="Normal 65 4 5 2 3" xfId="30453" xr:uid="{00000000-0005-0000-0000-0000F5760000}"/>
    <cellStyle name="Normal 65 4 5 3" xfId="10335" xr:uid="{00000000-0005-0000-0000-00005F280000}"/>
    <cellStyle name="Normal 65 4 5 3 3" xfId="25436" xr:uid="{00000000-0005-0000-0000-00005C630000}"/>
    <cellStyle name="Normal 65 4 5 5" xfId="20423" xr:uid="{00000000-0005-0000-0000-0000C74F0000}"/>
    <cellStyle name="Normal 65 4 6" xfId="12013" xr:uid="{00000000-0005-0000-0000-0000ED2E0000}"/>
    <cellStyle name="Normal 65 4 6 3" xfId="27111" xr:uid="{00000000-0005-0000-0000-0000E7690000}"/>
    <cellStyle name="Normal 65 4 7" xfId="6992" xr:uid="{00000000-0005-0000-0000-0000501B0000}"/>
    <cellStyle name="Normal 65 4 7 3" xfId="22094" xr:uid="{00000000-0005-0000-0000-00004E560000}"/>
    <cellStyle name="Normal 65 4 9" xfId="17081" xr:uid="{00000000-0005-0000-0000-0000B9420000}"/>
    <cellStyle name="Normal 65 5" xfId="2126" xr:uid="{00000000-0005-0000-0000-00004E080000}"/>
    <cellStyle name="Normal 65 5 2" xfId="2967" xr:uid="{00000000-0005-0000-0000-0000970B0000}"/>
    <cellStyle name="Normal 65 5 2 2" xfId="4657" xr:uid="{00000000-0005-0000-0000-000031120000}"/>
    <cellStyle name="Normal 65 5 2 2 2" xfId="14730" xr:uid="{00000000-0005-0000-0000-00008A390000}"/>
    <cellStyle name="Normal 65 5 2 2 2 3" xfId="29828" xr:uid="{00000000-0005-0000-0000-000084740000}"/>
    <cellStyle name="Normal 65 5 2 2 3" xfId="9710" xr:uid="{00000000-0005-0000-0000-0000EE250000}"/>
    <cellStyle name="Normal 65 5 2 2 3 3" xfId="24811" xr:uid="{00000000-0005-0000-0000-0000EB600000}"/>
    <cellStyle name="Normal 65 5 2 2 5" xfId="19798" xr:uid="{00000000-0005-0000-0000-0000564D0000}"/>
    <cellStyle name="Normal 65 5 2 3" xfId="6349" xr:uid="{00000000-0005-0000-0000-0000CD180000}"/>
    <cellStyle name="Normal 65 5 2 3 2" xfId="16401" xr:uid="{00000000-0005-0000-0000-000011400000}"/>
    <cellStyle name="Normal 65 5 2 3 3" xfId="11381" xr:uid="{00000000-0005-0000-0000-0000752C0000}"/>
    <cellStyle name="Normal 65 5 2 3 3 3" xfId="26482" xr:uid="{00000000-0005-0000-0000-000072670000}"/>
    <cellStyle name="Normal 65 5 2 3 5" xfId="21469" xr:uid="{00000000-0005-0000-0000-0000DD530000}"/>
    <cellStyle name="Normal 65 5 2 4" xfId="13059" xr:uid="{00000000-0005-0000-0000-000003330000}"/>
    <cellStyle name="Normal 65 5 2 4 3" xfId="28157" xr:uid="{00000000-0005-0000-0000-0000FD6D0000}"/>
    <cellStyle name="Normal 65 5 2 5" xfId="8038" xr:uid="{00000000-0005-0000-0000-0000661F0000}"/>
    <cellStyle name="Normal 65 5 2 5 3" xfId="23140" xr:uid="{00000000-0005-0000-0000-0000645A0000}"/>
    <cellStyle name="Normal 65 5 2 7" xfId="18127" xr:uid="{00000000-0005-0000-0000-0000CF460000}"/>
    <cellStyle name="Normal 65 5 3" xfId="3820" xr:uid="{00000000-0005-0000-0000-0000EC0E0000}"/>
    <cellStyle name="Normal 65 5 3 2" xfId="13894" xr:uid="{00000000-0005-0000-0000-000046360000}"/>
    <cellStyle name="Normal 65 5 3 2 3" xfId="28992" xr:uid="{00000000-0005-0000-0000-000040710000}"/>
    <cellStyle name="Normal 65 5 3 3" xfId="8874" xr:uid="{00000000-0005-0000-0000-0000AA220000}"/>
    <cellStyle name="Normal 65 5 3 3 3" xfId="23975" xr:uid="{00000000-0005-0000-0000-0000A75D0000}"/>
    <cellStyle name="Normal 65 5 3 5" xfId="18962" xr:uid="{00000000-0005-0000-0000-0000124A0000}"/>
    <cellStyle name="Normal 65 5 4" xfId="5513" xr:uid="{00000000-0005-0000-0000-000089150000}"/>
    <cellStyle name="Normal 65 5 4 2" xfId="15565" xr:uid="{00000000-0005-0000-0000-0000CD3C0000}"/>
    <cellStyle name="Normal 65 5 4 2 3" xfId="30663" xr:uid="{00000000-0005-0000-0000-0000C7770000}"/>
    <cellStyle name="Normal 65 5 4 3" xfId="10545" xr:uid="{00000000-0005-0000-0000-000031290000}"/>
    <cellStyle name="Normal 65 5 4 3 3" xfId="25646" xr:uid="{00000000-0005-0000-0000-00002E640000}"/>
    <cellStyle name="Normal 65 5 4 5" xfId="20633" xr:uid="{00000000-0005-0000-0000-000099500000}"/>
    <cellStyle name="Normal 65 5 5" xfId="12223" xr:uid="{00000000-0005-0000-0000-0000BF2F0000}"/>
    <cellStyle name="Normal 65 5 5 3" xfId="27321" xr:uid="{00000000-0005-0000-0000-0000B96A0000}"/>
    <cellStyle name="Normal 65 5 6" xfId="7202" xr:uid="{00000000-0005-0000-0000-0000221C0000}"/>
    <cellStyle name="Normal 65 5 6 3" xfId="22304" xr:uid="{00000000-0005-0000-0000-000020570000}"/>
    <cellStyle name="Normal 65 5 8" xfId="17291" xr:uid="{00000000-0005-0000-0000-00008B430000}"/>
    <cellStyle name="Normal 65 6" xfId="2547" xr:uid="{00000000-0005-0000-0000-0000F3090000}"/>
    <cellStyle name="Normal 65 6 2" xfId="4239" xr:uid="{00000000-0005-0000-0000-00008F100000}"/>
    <cellStyle name="Normal 65 6 2 2" xfId="14312" xr:uid="{00000000-0005-0000-0000-0000E8370000}"/>
    <cellStyle name="Normal 65 6 2 2 3" xfId="29410" xr:uid="{00000000-0005-0000-0000-0000E2720000}"/>
    <cellStyle name="Normal 65 6 2 3" xfId="9292" xr:uid="{00000000-0005-0000-0000-00004C240000}"/>
    <cellStyle name="Normal 65 6 2 3 3" xfId="24393" xr:uid="{00000000-0005-0000-0000-0000495F0000}"/>
    <cellStyle name="Normal 65 6 2 5" xfId="19380" xr:uid="{00000000-0005-0000-0000-0000B44B0000}"/>
    <cellStyle name="Normal 65 6 3" xfId="5931" xr:uid="{00000000-0005-0000-0000-00002B170000}"/>
    <cellStyle name="Normal 65 6 3 2" xfId="15983" xr:uid="{00000000-0005-0000-0000-00006F3E0000}"/>
    <cellStyle name="Normal 65 6 3 3" xfId="10963" xr:uid="{00000000-0005-0000-0000-0000D32A0000}"/>
    <cellStyle name="Normal 65 6 3 3 3" xfId="26064" xr:uid="{00000000-0005-0000-0000-0000D0650000}"/>
    <cellStyle name="Normal 65 6 3 5" xfId="21051" xr:uid="{00000000-0005-0000-0000-00003B520000}"/>
    <cellStyle name="Normal 65 6 4" xfId="12641" xr:uid="{00000000-0005-0000-0000-000061310000}"/>
    <cellStyle name="Normal 65 6 4 3" xfId="27739" xr:uid="{00000000-0005-0000-0000-00005B6C0000}"/>
    <cellStyle name="Normal 65 6 5" xfId="7620" xr:uid="{00000000-0005-0000-0000-0000C41D0000}"/>
    <cellStyle name="Normal 65 6 5 3" xfId="22722" xr:uid="{00000000-0005-0000-0000-0000C2580000}"/>
    <cellStyle name="Normal 65 6 7" xfId="17709" xr:uid="{00000000-0005-0000-0000-00002D450000}"/>
    <cellStyle name="Normal 65 7" xfId="3399" xr:uid="{00000000-0005-0000-0000-0000470D0000}"/>
    <cellStyle name="Normal 65 7 2" xfId="13476" xr:uid="{00000000-0005-0000-0000-0000A4340000}"/>
    <cellStyle name="Normal 65 7 2 3" xfId="28574" xr:uid="{00000000-0005-0000-0000-00009E6F0000}"/>
    <cellStyle name="Normal 65 7 3" xfId="8456" xr:uid="{00000000-0005-0000-0000-000008210000}"/>
    <cellStyle name="Normal 65 7 3 3" xfId="23557" xr:uid="{00000000-0005-0000-0000-0000055C0000}"/>
    <cellStyle name="Normal 65 7 5" xfId="18544" xr:uid="{00000000-0005-0000-0000-000070480000}"/>
    <cellStyle name="Normal 65 8" xfId="5093" xr:uid="{00000000-0005-0000-0000-0000E5130000}"/>
    <cellStyle name="Normal 65 8 2" xfId="15147" xr:uid="{00000000-0005-0000-0000-00002B3B0000}"/>
    <cellStyle name="Normal 65 8 2 3" xfId="30245" xr:uid="{00000000-0005-0000-0000-000025760000}"/>
    <cellStyle name="Normal 65 8 3" xfId="10127" xr:uid="{00000000-0005-0000-0000-00008F270000}"/>
    <cellStyle name="Normal 65 8 3 3" xfId="25228" xr:uid="{00000000-0005-0000-0000-00008C620000}"/>
    <cellStyle name="Normal 65 8 5" xfId="20215" xr:uid="{00000000-0005-0000-0000-0000F74E0000}"/>
    <cellStyle name="Normal 65 9" xfId="11803" xr:uid="{00000000-0005-0000-0000-00001B2E0000}"/>
    <cellStyle name="Normal 65 9 3" xfId="26903" xr:uid="{00000000-0005-0000-0000-000017690000}"/>
    <cellStyle name="Normal 66" xfId="1478" xr:uid="{00000000-0005-0000-0000-0000C6050000}"/>
    <cellStyle name="Normal 66 10" xfId="6783" xr:uid="{00000000-0005-0000-0000-00007F1A0000}"/>
    <cellStyle name="Normal 66 10 3" xfId="21887" xr:uid="{00000000-0005-0000-0000-00007F550000}"/>
    <cellStyle name="Normal 66 12" xfId="16872" xr:uid="{00000000-0005-0000-0000-0000E8410000}"/>
    <cellStyle name="Normal 66 2" xfId="1747" xr:uid="{00000000-0005-0000-0000-0000D3060000}"/>
    <cellStyle name="Normal 66 2 11" xfId="16926" xr:uid="{00000000-0005-0000-0000-00001E420000}"/>
    <cellStyle name="Normal 66 2 2" xfId="1855" xr:uid="{00000000-0005-0000-0000-00003F070000}"/>
    <cellStyle name="Normal 66 2 2 10" xfId="17030" xr:uid="{00000000-0005-0000-0000-000086420000}"/>
    <cellStyle name="Normal 66 2 2 2" xfId="2072" xr:uid="{00000000-0005-0000-0000-000018080000}"/>
    <cellStyle name="Normal 66 2 2 2 2" xfId="2493" xr:uid="{00000000-0005-0000-0000-0000BD090000}"/>
    <cellStyle name="Normal 66 2 2 2 2 2" xfId="3332" xr:uid="{00000000-0005-0000-0000-0000040D0000}"/>
    <cellStyle name="Normal 66 2 2 2 2 2 2" xfId="5022" xr:uid="{00000000-0005-0000-0000-00009E130000}"/>
    <cellStyle name="Normal 66 2 2 2 2 2 2 2" xfId="15095" xr:uid="{00000000-0005-0000-0000-0000F73A0000}"/>
    <cellStyle name="Normal 66 2 2 2 2 2 2 2 3" xfId="30193" xr:uid="{00000000-0005-0000-0000-0000F1750000}"/>
    <cellStyle name="Normal 66 2 2 2 2 2 2 3" xfId="10075" xr:uid="{00000000-0005-0000-0000-00005B270000}"/>
    <cellStyle name="Normal 66 2 2 2 2 2 2 3 3" xfId="25176" xr:uid="{00000000-0005-0000-0000-000058620000}"/>
    <cellStyle name="Normal 66 2 2 2 2 2 2 5" xfId="20163" xr:uid="{00000000-0005-0000-0000-0000C34E0000}"/>
    <cellStyle name="Normal 66 2 2 2 2 2 3" xfId="6714" xr:uid="{00000000-0005-0000-0000-00003A1A0000}"/>
    <cellStyle name="Normal 66 2 2 2 2 2 3 2" xfId="16766" xr:uid="{00000000-0005-0000-0000-00007E410000}"/>
    <cellStyle name="Normal 66 2 2 2 2 2 3 3" xfId="11746" xr:uid="{00000000-0005-0000-0000-0000E22D0000}"/>
    <cellStyle name="Normal 66 2 2 2 2 2 3 3 3" xfId="26847" xr:uid="{00000000-0005-0000-0000-0000DF680000}"/>
    <cellStyle name="Normal 66 2 2 2 2 2 3 5" xfId="21834" xr:uid="{00000000-0005-0000-0000-00004A550000}"/>
    <cellStyle name="Normal 66 2 2 2 2 2 4" xfId="13424" xr:uid="{00000000-0005-0000-0000-000070340000}"/>
    <cellStyle name="Normal 66 2 2 2 2 2 4 3" xfId="28522" xr:uid="{00000000-0005-0000-0000-00006A6F0000}"/>
    <cellStyle name="Normal 66 2 2 2 2 2 5" xfId="8403" xr:uid="{00000000-0005-0000-0000-0000D3200000}"/>
    <cellStyle name="Normal 66 2 2 2 2 2 5 3" xfId="23505" xr:uid="{00000000-0005-0000-0000-0000D15B0000}"/>
    <cellStyle name="Normal 66 2 2 2 2 2 7" xfId="18492" xr:uid="{00000000-0005-0000-0000-00003C480000}"/>
    <cellStyle name="Normal 66 2 2 2 2 3" xfId="4185" xr:uid="{00000000-0005-0000-0000-000059100000}"/>
    <cellStyle name="Normal 66 2 2 2 2 3 2" xfId="14259" xr:uid="{00000000-0005-0000-0000-0000B3370000}"/>
    <cellStyle name="Normal 66 2 2 2 2 3 2 3" xfId="29357" xr:uid="{00000000-0005-0000-0000-0000AD720000}"/>
    <cellStyle name="Normal 66 2 2 2 2 3 3" xfId="9239" xr:uid="{00000000-0005-0000-0000-000017240000}"/>
    <cellStyle name="Normal 66 2 2 2 2 3 3 3" xfId="24340" xr:uid="{00000000-0005-0000-0000-0000145F0000}"/>
    <cellStyle name="Normal 66 2 2 2 2 3 5" xfId="19327" xr:uid="{00000000-0005-0000-0000-00007F4B0000}"/>
    <cellStyle name="Normal 66 2 2 2 2 4" xfId="5878" xr:uid="{00000000-0005-0000-0000-0000F6160000}"/>
    <cellStyle name="Normal 66 2 2 2 2 4 2" xfId="15930" xr:uid="{00000000-0005-0000-0000-00003A3E0000}"/>
    <cellStyle name="Normal 66 2 2 2 2 4 3" xfId="10910" xr:uid="{00000000-0005-0000-0000-00009E2A0000}"/>
    <cellStyle name="Normal 66 2 2 2 2 4 3 3" xfId="26011" xr:uid="{00000000-0005-0000-0000-00009B650000}"/>
    <cellStyle name="Normal 66 2 2 2 2 4 5" xfId="20998" xr:uid="{00000000-0005-0000-0000-000006520000}"/>
    <cellStyle name="Normal 66 2 2 2 2 5" xfId="12588" xr:uid="{00000000-0005-0000-0000-00002C310000}"/>
    <cellStyle name="Normal 66 2 2 2 2 5 3" xfId="27686" xr:uid="{00000000-0005-0000-0000-0000266C0000}"/>
    <cellStyle name="Normal 66 2 2 2 2 6" xfId="7567" xr:uid="{00000000-0005-0000-0000-00008F1D0000}"/>
    <cellStyle name="Normal 66 2 2 2 2 6 3" xfId="22669" xr:uid="{00000000-0005-0000-0000-00008D580000}"/>
    <cellStyle name="Normal 66 2 2 2 2 8" xfId="17656" xr:uid="{00000000-0005-0000-0000-0000F8440000}"/>
    <cellStyle name="Normal 66 2 2 2 3" xfId="2914" xr:uid="{00000000-0005-0000-0000-0000620B0000}"/>
    <cellStyle name="Normal 66 2 2 2 3 2" xfId="4604" xr:uid="{00000000-0005-0000-0000-0000FC110000}"/>
    <cellStyle name="Normal 66 2 2 2 3 2 2" xfId="14677" xr:uid="{00000000-0005-0000-0000-000055390000}"/>
    <cellStyle name="Normal 66 2 2 2 3 2 2 3" xfId="29775" xr:uid="{00000000-0005-0000-0000-00004F740000}"/>
    <cellStyle name="Normal 66 2 2 2 3 2 3" xfId="9657" xr:uid="{00000000-0005-0000-0000-0000B9250000}"/>
    <cellStyle name="Normal 66 2 2 2 3 2 3 3" xfId="24758" xr:uid="{00000000-0005-0000-0000-0000B6600000}"/>
    <cellStyle name="Normal 66 2 2 2 3 2 5" xfId="19745" xr:uid="{00000000-0005-0000-0000-0000214D0000}"/>
    <cellStyle name="Normal 66 2 2 2 3 3" xfId="6296" xr:uid="{00000000-0005-0000-0000-000098180000}"/>
    <cellStyle name="Normal 66 2 2 2 3 3 2" xfId="16348" xr:uid="{00000000-0005-0000-0000-0000DC3F0000}"/>
    <cellStyle name="Normal 66 2 2 2 3 3 3" xfId="11328" xr:uid="{00000000-0005-0000-0000-0000402C0000}"/>
    <cellStyle name="Normal 66 2 2 2 3 3 3 3" xfId="26429" xr:uid="{00000000-0005-0000-0000-00003D670000}"/>
    <cellStyle name="Normal 66 2 2 2 3 3 5" xfId="21416" xr:uid="{00000000-0005-0000-0000-0000A8530000}"/>
    <cellStyle name="Normal 66 2 2 2 3 4" xfId="13006" xr:uid="{00000000-0005-0000-0000-0000CE320000}"/>
    <cellStyle name="Normal 66 2 2 2 3 4 3" xfId="28104" xr:uid="{00000000-0005-0000-0000-0000C86D0000}"/>
    <cellStyle name="Normal 66 2 2 2 3 5" xfId="7985" xr:uid="{00000000-0005-0000-0000-0000311F0000}"/>
    <cellStyle name="Normal 66 2 2 2 3 5 3" xfId="23087" xr:uid="{00000000-0005-0000-0000-00002F5A0000}"/>
    <cellStyle name="Normal 66 2 2 2 3 7" xfId="18074" xr:uid="{00000000-0005-0000-0000-00009A460000}"/>
    <cellStyle name="Normal 66 2 2 2 4" xfId="3767" xr:uid="{00000000-0005-0000-0000-0000B70E0000}"/>
    <cellStyle name="Normal 66 2 2 2 4 2" xfId="13841" xr:uid="{00000000-0005-0000-0000-000011360000}"/>
    <cellStyle name="Normal 66 2 2 2 4 2 3" xfId="28939" xr:uid="{00000000-0005-0000-0000-00000B710000}"/>
    <cellStyle name="Normal 66 2 2 2 4 3" xfId="8821" xr:uid="{00000000-0005-0000-0000-000075220000}"/>
    <cellStyle name="Normal 66 2 2 2 4 3 3" xfId="23922" xr:uid="{00000000-0005-0000-0000-0000725D0000}"/>
    <cellStyle name="Normal 66 2 2 2 4 5" xfId="18909" xr:uid="{00000000-0005-0000-0000-0000DD490000}"/>
    <cellStyle name="Normal 66 2 2 2 5" xfId="5460" xr:uid="{00000000-0005-0000-0000-000054150000}"/>
    <cellStyle name="Normal 66 2 2 2 5 2" xfId="15512" xr:uid="{00000000-0005-0000-0000-0000983C0000}"/>
    <cellStyle name="Normal 66 2 2 2 5 2 3" xfId="30610" xr:uid="{00000000-0005-0000-0000-000092770000}"/>
    <cellStyle name="Normal 66 2 2 2 5 3" xfId="10492" xr:uid="{00000000-0005-0000-0000-0000FC280000}"/>
    <cellStyle name="Normal 66 2 2 2 5 3 3" xfId="25593" xr:uid="{00000000-0005-0000-0000-0000F9630000}"/>
    <cellStyle name="Normal 66 2 2 2 5 5" xfId="20580" xr:uid="{00000000-0005-0000-0000-000064500000}"/>
    <cellStyle name="Normal 66 2 2 2 6" xfId="12170" xr:uid="{00000000-0005-0000-0000-00008A2F0000}"/>
    <cellStyle name="Normal 66 2 2 2 6 3" xfId="27268" xr:uid="{00000000-0005-0000-0000-0000846A0000}"/>
    <cellStyle name="Normal 66 2 2 2 7" xfId="7149" xr:uid="{00000000-0005-0000-0000-0000ED1B0000}"/>
    <cellStyle name="Normal 66 2 2 2 7 3" xfId="22251" xr:uid="{00000000-0005-0000-0000-0000EB560000}"/>
    <cellStyle name="Normal 66 2 2 2 9" xfId="17238" xr:uid="{00000000-0005-0000-0000-000056430000}"/>
    <cellStyle name="Normal 66 2 2 3" xfId="2285" xr:uid="{00000000-0005-0000-0000-0000ED080000}"/>
    <cellStyle name="Normal 66 2 2 3 2" xfId="3124" xr:uid="{00000000-0005-0000-0000-0000340C0000}"/>
    <cellStyle name="Normal 66 2 2 3 2 2" xfId="4814" xr:uid="{00000000-0005-0000-0000-0000CE120000}"/>
    <cellStyle name="Normal 66 2 2 3 2 2 2" xfId="14887" xr:uid="{00000000-0005-0000-0000-0000273A0000}"/>
    <cellStyle name="Normal 66 2 2 3 2 2 2 3" xfId="29985" xr:uid="{00000000-0005-0000-0000-000021750000}"/>
    <cellStyle name="Normal 66 2 2 3 2 2 3" xfId="9867" xr:uid="{00000000-0005-0000-0000-00008B260000}"/>
    <cellStyle name="Normal 66 2 2 3 2 2 3 3" xfId="24968" xr:uid="{00000000-0005-0000-0000-000088610000}"/>
    <cellStyle name="Normal 66 2 2 3 2 2 5" xfId="19955" xr:uid="{00000000-0005-0000-0000-0000F34D0000}"/>
    <cellStyle name="Normal 66 2 2 3 2 3" xfId="6506" xr:uid="{00000000-0005-0000-0000-00006A190000}"/>
    <cellStyle name="Normal 66 2 2 3 2 3 2" xfId="16558" xr:uid="{00000000-0005-0000-0000-0000AE400000}"/>
    <cellStyle name="Normal 66 2 2 3 2 3 3" xfId="11538" xr:uid="{00000000-0005-0000-0000-0000122D0000}"/>
    <cellStyle name="Normal 66 2 2 3 2 3 3 3" xfId="26639" xr:uid="{00000000-0005-0000-0000-00000F680000}"/>
    <cellStyle name="Normal 66 2 2 3 2 3 5" xfId="21626" xr:uid="{00000000-0005-0000-0000-00007A540000}"/>
    <cellStyle name="Normal 66 2 2 3 2 4" xfId="13216" xr:uid="{00000000-0005-0000-0000-0000A0330000}"/>
    <cellStyle name="Normal 66 2 2 3 2 4 3" xfId="28314" xr:uid="{00000000-0005-0000-0000-00009A6E0000}"/>
    <cellStyle name="Normal 66 2 2 3 2 5" xfId="8195" xr:uid="{00000000-0005-0000-0000-000003200000}"/>
    <cellStyle name="Normal 66 2 2 3 2 5 3" xfId="23297" xr:uid="{00000000-0005-0000-0000-0000015B0000}"/>
    <cellStyle name="Normal 66 2 2 3 2 7" xfId="18284" xr:uid="{00000000-0005-0000-0000-00006C470000}"/>
    <cellStyle name="Normal 66 2 2 3 3" xfId="3977" xr:uid="{00000000-0005-0000-0000-0000890F0000}"/>
    <cellStyle name="Normal 66 2 2 3 3 2" xfId="14051" xr:uid="{00000000-0005-0000-0000-0000E3360000}"/>
    <cellStyle name="Normal 66 2 2 3 3 2 3" xfId="29149" xr:uid="{00000000-0005-0000-0000-0000DD710000}"/>
    <cellStyle name="Normal 66 2 2 3 3 3" xfId="9031" xr:uid="{00000000-0005-0000-0000-000047230000}"/>
    <cellStyle name="Normal 66 2 2 3 3 3 3" xfId="24132" xr:uid="{00000000-0005-0000-0000-0000445E0000}"/>
    <cellStyle name="Normal 66 2 2 3 3 5" xfId="19119" xr:uid="{00000000-0005-0000-0000-0000AF4A0000}"/>
    <cellStyle name="Normal 66 2 2 3 4" xfId="5670" xr:uid="{00000000-0005-0000-0000-000026160000}"/>
    <cellStyle name="Normal 66 2 2 3 4 2" xfId="15722" xr:uid="{00000000-0005-0000-0000-00006A3D0000}"/>
    <cellStyle name="Normal 66 2 2 3 4 2 3" xfId="30820" xr:uid="{00000000-0005-0000-0000-000064780000}"/>
    <cellStyle name="Normal 66 2 2 3 4 3" xfId="10702" xr:uid="{00000000-0005-0000-0000-0000CE290000}"/>
    <cellStyle name="Normal 66 2 2 3 4 3 3" xfId="25803" xr:uid="{00000000-0005-0000-0000-0000CB640000}"/>
    <cellStyle name="Normal 66 2 2 3 4 5" xfId="20790" xr:uid="{00000000-0005-0000-0000-000036510000}"/>
    <cellStyle name="Normal 66 2 2 3 5" xfId="12380" xr:uid="{00000000-0005-0000-0000-00005C300000}"/>
    <cellStyle name="Normal 66 2 2 3 5 3" xfId="27478" xr:uid="{00000000-0005-0000-0000-0000566B0000}"/>
    <cellStyle name="Normal 66 2 2 3 6" xfId="7359" xr:uid="{00000000-0005-0000-0000-0000BF1C0000}"/>
    <cellStyle name="Normal 66 2 2 3 6 3" xfId="22461" xr:uid="{00000000-0005-0000-0000-0000BD570000}"/>
    <cellStyle name="Normal 66 2 2 3 8" xfId="17448" xr:uid="{00000000-0005-0000-0000-000028440000}"/>
    <cellStyle name="Normal 66 2 2 4" xfId="2706" xr:uid="{00000000-0005-0000-0000-0000920A0000}"/>
    <cellStyle name="Normal 66 2 2 4 2" xfId="4396" xr:uid="{00000000-0005-0000-0000-00002C110000}"/>
    <cellStyle name="Normal 66 2 2 4 2 2" xfId="14469" xr:uid="{00000000-0005-0000-0000-000085380000}"/>
    <cellStyle name="Normal 66 2 2 4 2 2 3" xfId="29567" xr:uid="{00000000-0005-0000-0000-00007F730000}"/>
    <cellStyle name="Normal 66 2 2 4 2 3" xfId="9449" xr:uid="{00000000-0005-0000-0000-0000E9240000}"/>
    <cellStyle name="Normal 66 2 2 4 2 3 3" xfId="24550" xr:uid="{00000000-0005-0000-0000-0000E65F0000}"/>
    <cellStyle name="Normal 66 2 2 4 2 5" xfId="19537" xr:uid="{00000000-0005-0000-0000-0000514C0000}"/>
    <cellStyle name="Normal 66 2 2 4 3" xfId="6088" xr:uid="{00000000-0005-0000-0000-0000C8170000}"/>
    <cellStyle name="Normal 66 2 2 4 3 2" xfId="16140" xr:uid="{00000000-0005-0000-0000-00000C3F0000}"/>
    <cellStyle name="Normal 66 2 2 4 3 3" xfId="11120" xr:uid="{00000000-0005-0000-0000-0000702B0000}"/>
    <cellStyle name="Normal 66 2 2 4 3 3 3" xfId="26221" xr:uid="{00000000-0005-0000-0000-00006D660000}"/>
    <cellStyle name="Normal 66 2 2 4 3 5" xfId="21208" xr:uid="{00000000-0005-0000-0000-0000D8520000}"/>
    <cellStyle name="Normal 66 2 2 4 4" xfId="12798" xr:uid="{00000000-0005-0000-0000-0000FE310000}"/>
    <cellStyle name="Normal 66 2 2 4 4 3" xfId="27896" xr:uid="{00000000-0005-0000-0000-0000F86C0000}"/>
    <cellStyle name="Normal 66 2 2 4 5" xfId="7777" xr:uid="{00000000-0005-0000-0000-0000611E0000}"/>
    <cellStyle name="Normal 66 2 2 4 5 3" xfId="22879" xr:uid="{00000000-0005-0000-0000-00005F590000}"/>
    <cellStyle name="Normal 66 2 2 4 7" xfId="17866" xr:uid="{00000000-0005-0000-0000-0000CA450000}"/>
    <cellStyle name="Normal 66 2 2 5" xfId="3559" xr:uid="{00000000-0005-0000-0000-0000E70D0000}"/>
    <cellStyle name="Normal 66 2 2 5 2" xfId="13633" xr:uid="{00000000-0005-0000-0000-000041350000}"/>
    <cellStyle name="Normal 66 2 2 5 2 3" xfId="28731" xr:uid="{00000000-0005-0000-0000-00003B700000}"/>
    <cellStyle name="Normal 66 2 2 5 3" xfId="8613" xr:uid="{00000000-0005-0000-0000-0000A5210000}"/>
    <cellStyle name="Normal 66 2 2 5 3 3" xfId="23714" xr:uid="{00000000-0005-0000-0000-0000A25C0000}"/>
    <cellStyle name="Normal 66 2 2 5 5" xfId="18701" xr:uid="{00000000-0005-0000-0000-00000D490000}"/>
    <cellStyle name="Normal 66 2 2 6" xfId="5252" xr:uid="{00000000-0005-0000-0000-000084140000}"/>
    <cellStyle name="Normal 66 2 2 6 2" xfId="15304" xr:uid="{00000000-0005-0000-0000-0000C83B0000}"/>
    <cellStyle name="Normal 66 2 2 6 2 3" xfId="30402" xr:uid="{00000000-0005-0000-0000-0000C2760000}"/>
    <cellStyle name="Normal 66 2 2 6 3" xfId="10284" xr:uid="{00000000-0005-0000-0000-00002C280000}"/>
    <cellStyle name="Normal 66 2 2 6 3 3" xfId="25385" xr:uid="{00000000-0005-0000-0000-000029630000}"/>
    <cellStyle name="Normal 66 2 2 6 5" xfId="20372" xr:uid="{00000000-0005-0000-0000-0000944F0000}"/>
    <cellStyle name="Normal 66 2 2 7" xfId="11962" xr:uid="{00000000-0005-0000-0000-0000BA2E0000}"/>
    <cellStyle name="Normal 66 2 2 7 3" xfId="27060" xr:uid="{00000000-0005-0000-0000-0000B4690000}"/>
    <cellStyle name="Normal 66 2 2 8" xfId="6941" xr:uid="{00000000-0005-0000-0000-00001D1B0000}"/>
    <cellStyle name="Normal 66 2 2 8 3" xfId="22043" xr:uid="{00000000-0005-0000-0000-00001B560000}"/>
    <cellStyle name="Normal 66 2 3" xfId="1968" xr:uid="{00000000-0005-0000-0000-0000B0070000}"/>
    <cellStyle name="Normal 66 2 3 2" xfId="2389" xr:uid="{00000000-0005-0000-0000-000055090000}"/>
    <cellStyle name="Normal 66 2 3 2 2" xfId="3228" xr:uid="{00000000-0005-0000-0000-00009C0C0000}"/>
    <cellStyle name="Normal 66 2 3 2 2 2" xfId="4918" xr:uid="{00000000-0005-0000-0000-000036130000}"/>
    <cellStyle name="Normal 66 2 3 2 2 2 2" xfId="14991" xr:uid="{00000000-0005-0000-0000-00008F3A0000}"/>
    <cellStyle name="Normal 66 2 3 2 2 2 2 3" xfId="30089" xr:uid="{00000000-0005-0000-0000-000089750000}"/>
    <cellStyle name="Normal 66 2 3 2 2 2 3" xfId="9971" xr:uid="{00000000-0005-0000-0000-0000F3260000}"/>
    <cellStyle name="Normal 66 2 3 2 2 2 3 3" xfId="25072" xr:uid="{00000000-0005-0000-0000-0000F0610000}"/>
    <cellStyle name="Normal 66 2 3 2 2 2 5" xfId="20059" xr:uid="{00000000-0005-0000-0000-00005B4E0000}"/>
    <cellStyle name="Normal 66 2 3 2 2 3" xfId="6610" xr:uid="{00000000-0005-0000-0000-0000D2190000}"/>
    <cellStyle name="Normal 66 2 3 2 2 3 2" xfId="16662" xr:uid="{00000000-0005-0000-0000-000016410000}"/>
    <cellStyle name="Normal 66 2 3 2 2 3 3" xfId="11642" xr:uid="{00000000-0005-0000-0000-00007A2D0000}"/>
    <cellStyle name="Normal 66 2 3 2 2 3 3 3" xfId="26743" xr:uid="{00000000-0005-0000-0000-000077680000}"/>
    <cellStyle name="Normal 66 2 3 2 2 3 5" xfId="21730" xr:uid="{00000000-0005-0000-0000-0000E2540000}"/>
    <cellStyle name="Normal 66 2 3 2 2 4" xfId="13320" xr:uid="{00000000-0005-0000-0000-000008340000}"/>
    <cellStyle name="Normal 66 2 3 2 2 4 3" xfId="28418" xr:uid="{00000000-0005-0000-0000-0000026F0000}"/>
    <cellStyle name="Normal 66 2 3 2 2 5" xfId="8299" xr:uid="{00000000-0005-0000-0000-00006B200000}"/>
    <cellStyle name="Normal 66 2 3 2 2 5 3" xfId="23401" xr:uid="{00000000-0005-0000-0000-0000695B0000}"/>
    <cellStyle name="Normal 66 2 3 2 2 7" xfId="18388" xr:uid="{00000000-0005-0000-0000-0000D4470000}"/>
    <cellStyle name="Normal 66 2 3 2 3" xfId="4081" xr:uid="{00000000-0005-0000-0000-0000F10F0000}"/>
    <cellStyle name="Normal 66 2 3 2 3 2" xfId="14155" xr:uid="{00000000-0005-0000-0000-00004B370000}"/>
    <cellStyle name="Normal 66 2 3 2 3 2 3" xfId="29253" xr:uid="{00000000-0005-0000-0000-000045720000}"/>
    <cellStyle name="Normal 66 2 3 2 3 3" xfId="9135" xr:uid="{00000000-0005-0000-0000-0000AF230000}"/>
    <cellStyle name="Normal 66 2 3 2 3 3 3" xfId="24236" xr:uid="{00000000-0005-0000-0000-0000AC5E0000}"/>
    <cellStyle name="Normal 66 2 3 2 3 5" xfId="19223" xr:uid="{00000000-0005-0000-0000-0000174B0000}"/>
    <cellStyle name="Normal 66 2 3 2 4" xfId="5774" xr:uid="{00000000-0005-0000-0000-00008E160000}"/>
    <cellStyle name="Normal 66 2 3 2 4 2" xfId="15826" xr:uid="{00000000-0005-0000-0000-0000D23D0000}"/>
    <cellStyle name="Normal 66 2 3 2 4 2 3" xfId="30924" xr:uid="{00000000-0005-0000-0000-0000CC780000}"/>
    <cellStyle name="Normal 66 2 3 2 4 3" xfId="10806" xr:uid="{00000000-0005-0000-0000-0000362A0000}"/>
    <cellStyle name="Normal 66 2 3 2 4 3 3" xfId="25907" xr:uid="{00000000-0005-0000-0000-000033650000}"/>
    <cellStyle name="Normal 66 2 3 2 4 5" xfId="20894" xr:uid="{00000000-0005-0000-0000-00009E510000}"/>
    <cellStyle name="Normal 66 2 3 2 5" xfId="12484" xr:uid="{00000000-0005-0000-0000-0000C4300000}"/>
    <cellStyle name="Normal 66 2 3 2 5 3" xfId="27582" xr:uid="{00000000-0005-0000-0000-0000BE6B0000}"/>
    <cellStyle name="Normal 66 2 3 2 6" xfId="7463" xr:uid="{00000000-0005-0000-0000-0000271D0000}"/>
    <cellStyle name="Normal 66 2 3 2 6 3" xfId="22565" xr:uid="{00000000-0005-0000-0000-000025580000}"/>
    <cellStyle name="Normal 66 2 3 2 8" xfId="17552" xr:uid="{00000000-0005-0000-0000-000090440000}"/>
    <cellStyle name="Normal 66 2 3 3" xfId="2810" xr:uid="{00000000-0005-0000-0000-0000FA0A0000}"/>
    <cellStyle name="Normal 66 2 3 3 2" xfId="4500" xr:uid="{00000000-0005-0000-0000-000094110000}"/>
    <cellStyle name="Normal 66 2 3 3 2 2" xfId="14573" xr:uid="{00000000-0005-0000-0000-0000ED380000}"/>
    <cellStyle name="Normal 66 2 3 3 2 2 3" xfId="29671" xr:uid="{00000000-0005-0000-0000-0000E7730000}"/>
    <cellStyle name="Normal 66 2 3 3 2 3" xfId="9553" xr:uid="{00000000-0005-0000-0000-000051250000}"/>
    <cellStyle name="Normal 66 2 3 3 2 3 3" xfId="24654" xr:uid="{00000000-0005-0000-0000-00004E600000}"/>
    <cellStyle name="Normal 66 2 3 3 2 5" xfId="19641" xr:uid="{00000000-0005-0000-0000-0000B94C0000}"/>
    <cellStyle name="Normal 66 2 3 3 3" xfId="6192" xr:uid="{00000000-0005-0000-0000-000030180000}"/>
    <cellStyle name="Normal 66 2 3 3 3 2" xfId="16244" xr:uid="{00000000-0005-0000-0000-0000743F0000}"/>
    <cellStyle name="Normal 66 2 3 3 3 3" xfId="11224" xr:uid="{00000000-0005-0000-0000-0000D82B0000}"/>
    <cellStyle name="Normal 66 2 3 3 3 3 3" xfId="26325" xr:uid="{00000000-0005-0000-0000-0000D5660000}"/>
    <cellStyle name="Normal 66 2 3 3 3 5" xfId="21312" xr:uid="{00000000-0005-0000-0000-000040530000}"/>
    <cellStyle name="Normal 66 2 3 3 4" xfId="12902" xr:uid="{00000000-0005-0000-0000-000066320000}"/>
    <cellStyle name="Normal 66 2 3 3 4 3" xfId="28000" xr:uid="{00000000-0005-0000-0000-0000606D0000}"/>
    <cellStyle name="Normal 66 2 3 3 5" xfId="7881" xr:uid="{00000000-0005-0000-0000-0000C91E0000}"/>
    <cellStyle name="Normal 66 2 3 3 5 3" xfId="22983" xr:uid="{00000000-0005-0000-0000-0000C7590000}"/>
    <cellStyle name="Normal 66 2 3 3 7" xfId="17970" xr:uid="{00000000-0005-0000-0000-000032460000}"/>
    <cellStyle name="Normal 66 2 3 4" xfId="3663" xr:uid="{00000000-0005-0000-0000-00004F0E0000}"/>
    <cellStyle name="Normal 66 2 3 4 2" xfId="13737" xr:uid="{00000000-0005-0000-0000-0000A9350000}"/>
    <cellStyle name="Normal 66 2 3 4 2 3" xfId="28835" xr:uid="{00000000-0005-0000-0000-0000A3700000}"/>
    <cellStyle name="Normal 66 2 3 4 3" xfId="8717" xr:uid="{00000000-0005-0000-0000-00000D220000}"/>
    <cellStyle name="Normal 66 2 3 4 3 3" xfId="23818" xr:uid="{00000000-0005-0000-0000-00000A5D0000}"/>
    <cellStyle name="Normal 66 2 3 4 5" xfId="18805" xr:uid="{00000000-0005-0000-0000-000075490000}"/>
    <cellStyle name="Normal 66 2 3 5" xfId="5356" xr:uid="{00000000-0005-0000-0000-0000EC140000}"/>
    <cellStyle name="Normal 66 2 3 5 2" xfId="15408" xr:uid="{00000000-0005-0000-0000-0000303C0000}"/>
    <cellStyle name="Normal 66 2 3 5 2 3" xfId="30506" xr:uid="{00000000-0005-0000-0000-00002A770000}"/>
    <cellStyle name="Normal 66 2 3 5 3" xfId="10388" xr:uid="{00000000-0005-0000-0000-000094280000}"/>
    <cellStyle name="Normal 66 2 3 5 3 3" xfId="25489" xr:uid="{00000000-0005-0000-0000-000091630000}"/>
    <cellStyle name="Normal 66 2 3 5 5" xfId="20476" xr:uid="{00000000-0005-0000-0000-0000FC4F0000}"/>
    <cellStyle name="Normal 66 2 3 6" xfId="12066" xr:uid="{00000000-0005-0000-0000-0000222F0000}"/>
    <cellStyle name="Normal 66 2 3 6 3" xfId="27164" xr:uid="{00000000-0005-0000-0000-00001C6A0000}"/>
    <cellStyle name="Normal 66 2 3 7" xfId="7045" xr:uid="{00000000-0005-0000-0000-0000851B0000}"/>
    <cellStyle name="Normal 66 2 3 7 3" xfId="22147" xr:uid="{00000000-0005-0000-0000-000083560000}"/>
    <cellStyle name="Normal 66 2 3 9" xfId="17134" xr:uid="{00000000-0005-0000-0000-0000EE420000}"/>
    <cellStyle name="Normal 66 2 4" xfId="2181" xr:uid="{00000000-0005-0000-0000-000085080000}"/>
    <cellStyle name="Normal 66 2 4 2" xfId="3020" xr:uid="{00000000-0005-0000-0000-0000CC0B0000}"/>
    <cellStyle name="Normal 66 2 4 2 2" xfId="4710" xr:uid="{00000000-0005-0000-0000-000066120000}"/>
    <cellStyle name="Normal 66 2 4 2 2 2" xfId="14783" xr:uid="{00000000-0005-0000-0000-0000BF390000}"/>
    <cellStyle name="Normal 66 2 4 2 2 2 3" xfId="29881" xr:uid="{00000000-0005-0000-0000-0000B9740000}"/>
    <cellStyle name="Normal 66 2 4 2 2 3" xfId="9763" xr:uid="{00000000-0005-0000-0000-000023260000}"/>
    <cellStyle name="Normal 66 2 4 2 2 3 3" xfId="24864" xr:uid="{00000000-0005-0000-0000-000020610000}"/>
    <cellStyle name="Normal 66 2 4 2 2 5" xfId="19851" xr:uid="{00000000-0005-0000-0000-00008B4D0000}"/>
    <cellStyle name="Normal 66 2 4 2 3" xfId="6402" xr:uid="{00000000-0005-0000-0000-000002190000}"/>
    <cellStyle name="Normal 66 2 4 2 3 2" xfId="16454" xr:uid="{00000000-0005-0000-0000-000046400000}"/>
    <cellStyle name="Normal 66 2 4 2 3 3" xfId="11434" xr:uid="{00000000-0005-0000-0000-0000AA2C0000}"/>
    <cellStyle name="Normal 66 2 4 2 3 3 3" xfId="26535" xr:uid="{00000000-0005-0000-0000-0000A7670000}"/>
    <cellStyle name="Normal 66 2 4 2 3 5" xfId="21522" xr:uid="{00000000-0005-0000-0000-000012540000}"/>
    <cellStyle name="Normal 66 2 4 2 4" xfId="13112" xr:uid="{00000000-0005-0000-0000-000038330000}"/>
    <cellStyle name="Normal 66 2 4 2 4 3" xfId="28210" xr:uid="{00000000-0005-0000-0000-0000326E0000}"/>
    <cellStyle name="Normal 66 2 4 2 5" xfId="8091" xr:uid="{00000000-0005-0000-0000-00009B1F0000}"/>
    <cellStyle name="Normal 66 2 4 2 5 3" xfId="23193" xr:uid="{00000000-0005-0000-0000-0000995A0000}"/>
    <cellStyle name="Normal 66 2 4 2 7" xfId="18180" xr:uid="{00000000-0005-0000-0000-000004470000}"/>
    <cellStyle name="Normal 66 2 4 3" xfId="3873" xr:uid="{00000000-0005-0000-0000-0000210F0000}"/>
    <cellStyle name="Normal 66 2 4 3 2" xfId="13947" xr:uid="{00000000-0005-0000-0000-00007B360000}"/>
    <cellStyle name="Normal 66 2 4 3 2 3" xfId="29045" xr:uid="{00000000-0005-0000-0000-000075710000}"/>
    <cellStyle name="Normal 66 2 4 3 3" xfId="8927" xr:uid="{00000000-0005-0000-0000-0000DF220000}"/>
    <cellStyle name="Normal 66 2 4 3 3 3" xfId="24028" xr:uid="{00000000-0005-0000-0000-0000DC5D0000}"/>
    <cellStyle name="Normal 66 2 4 3 5" xfId="19015" xr:uid="{00000000-0005-0000-0000-0000474A0000}"/>
    <cellStyle name="Normal 66 2 4 4" xfId="5566" xr:uid="{00000000-0005-0000-0000-0000BE150000}"/>
    <cellStyle name="Normal 66 2 4 4 2" xfId="15618" xr:uid="{00000000-0005-0000-0000-0000023D0000}"/>
    <cellStyle name="Normal 66 2 4 4 2 3" xfId="30716" xr:uid="{00000000-0005-0000-0000-0000FC770000}"/>
    <cellStyle name="Normal 66 2 4 4 3" xfId="10598" xr:uid="{00000000-0005-0000-0000-000066290000}"/>
    <cellStyle name="Normal 66 2 4 4 3 3" xfId="25699" xr:uid="{00000000-0005-0000-0000-000063640000}"/>
    <cellStyle name="Normal 66 2 4 4 5" xfId="20686" xr:uid="{00000000-0005-0000-0000-0000CE500000}"/>
    <cellStyle name="Normal 66 2 4 5" xfId="12276" xr:uid="{00000000-0005-0000-0000-0000F42F0000}"/>
    <cellStyle name="Normal 66 2 4 5 3" xfId="27374" xr:uid="{00000000-0005-0000-0000-0000EE6A0000}"/>
    <cellStyle name="Normal 66 2 4 6" xfId="7255" xr:uid="{00000000-0005-0000-0000-0000571C0000}"/>
    <cellStyle name="Normal 66 2 4 6 3" xfId="22357" xr:uid="{00000000-0005-0000-0000-000055570000}"/>
    <cellStyle name="Normal 66 2 4 8" xfId="17344" xr:uid="{00000000-0005-0000-0000-0000C0430000}"/>
    <cellStyle name="Normal 66 2 5" xfId="2602" xr:uid="{00000000-0005-0000-0000-00002A0A0000}"/>
    <cellStyle name="Normal 66 2 5 2" xfId="4292" xr:uid="{00000000-0005-0000-0000-0000C4100000}"/>
    <cellStyle name="Normal 66 2 5 2 2" xfId="14365" xr:uid="{00000000-0005-0000-0000-00001D380000}"/>
    <cellStyle name="Normal 66 2 5 2 2 3" xfId="29463" xr:uid="{00000000-0005-0000-0000-000017730000}"/>
    <cellStyle name="Normal 66 2 5 2 3" xfId="9345" xr:uid="{00000000-0005-0000-0000-000081240000}"/>
    <cellStyle name="Normal 66 2 5 2 3 3" xfId="24446" xr:uid="{00000000-0005-0000-0000-00007E5F0000}"/>
    <cellStyle name="Normal 66 2 5 2 5" xfId="19433" xr:uid="{00000000-0005-0000-0000-0000E94B0000}"/>
    <cellStyle name="Normal 66 2 5 3" xfId="5984" xr:uid="{00000000-0005-0000-0000-000060170000}"/>
    <cellStyle name="Normal 66 2 5 3 2" xfId="16036" xr:uid="{00000000-0005-0000-0000-0000A43E0000}"/>
    <cellStyle name="Normal 66 2 5 3 3" xfId="11016" xr:uid="{00000000-0005-0000-0000-0000082B0000}"/>
    <cellStyle name="Normal 66 2 5 3 3 3" xfId="26117" xr:uid="{00000000-0005-0000-0000-000005660000}"/>
    <cellStyle name="Normal 66 2 5 3 5" xfId="21104" xr:uid="{00000000-0005-0000-0000-000070520000}"/>
    <cellStyle name="Normal 66 2 5 4" xfId="12694" xr:uid="{00000000-0005-0000-0000-000096310000}"/>
    <cellStyle name="Normal 66 2 5 4 3" xfId="27792" xr:uid="{00000000-0005-0000-0000-0000906C0000}"/>
    <cellStyle name="Normal 66 2 5 5" xfId="7673" xr:uid="{00000000-0005-0000-0000-0000F91D0000}"/>
    <cellStyle name="Normal 66 2 5 5 3" xfId="22775" xr:uid="{00000000-0005-0000-0000-0000F7580000}"/>
    <cellStyle name="Normal 66 2 5 7" xfId="17762" xr:uid="{00000000-0005-0000-0000-000062450000}"/>
    <cellStyle name="Normal 66 2 6" xfId="3455" xr:uid="{00000000-0005-0000-0000-00007F0D0000}"/>
    <cellStyle name="Normal 66 2 6 2" xfId="13529" xr:uid="{00000000-0005-0000-0000-0000D9340000}"/>
    <cellStyle name="Normal 66 2 6 2 3" xfId="28627" xr:uid="{00000000-0005-0000-0000-0000D36F0000}"/>
    <cellStyle name="Normal 66 2 6 3" xfId="8509" xr:uid="{00000000-0005-0000-0000-00003D210000}"/>
    <cellStyle name="Normal 66 2 6 3 3" xfId="23610" xr:uid="{00000000-0005-0000-0000-00003A5C0000}"/>
    <cellStyle name="Normal 66 2 6 5" xfId="18597" xr:uid="{00000000-0005-0000-0000-0000A5480000}"/>
    <cellStyle name="Normal 66 2 7" xfId="5148" xr:uid="{00000000-0005-0000-0000-00001C140000}"/>
    <cellStyle name="Normal 66 2 7 2" xfId="15200" xr:uid="{00000000-0005-0000-0000-0000603B0000}"/>
    <cellStyle name="Normal 66 2 7 2 3" xfId="30298" xr:uid="{00000000-0005-0000-0000-00005A760000}"/>
    <cellStyle name="Normal 66 2 7 3" xfId="10180" xr:uid="{00000000-0005-0000-0000-0000C4270000}"/>
    <cellStyle name="Normal 66 2 7 3 3" xfId="25281" xr:uid="{00000000-0005-0000-0000-0000C1620000}"/>
    <cellStyle name="Normal 66 2 7 5" xfId="20268" xr:uid="{00000000-0005-0000-0000-00002C4F0000}"/>
    <cellStyle name="Normal 66 2 8" xfId="11858" xr:uid="{00000000-0005-0000-0000-0000522E0000}"/>
    <cellStyle name="Normal 66 2 8 3" xfId="26956" xr:uid="{00000000-0005-0000-0000-00004C690000}"/>
    <cellStyle name="Normal 66 2 9" xfId="6837" xr:uid="{00000000-0005-0000-0000-0000B51A0000}"/>
    <cellStyle name="Normal 66 2 9 3" xfId="21939" xr:uid="{00000000-0005-0000-0000-0000B3550000}"/>
    <cellStyle name="Normal 66 3" xfId="1801" xr:uid="{00000000-0005-0000-0000-000009070000}"/>
    <cellStyle name="Normal 66 3 10" xfId="16978" xr:uid="{00000000-0005-0000-0000-000052420000}"/>
    <cellStyle name="Normal 66 3 2" xfId="2020" xr:uid="{00000000-0005-0000-0000-0000E4070000}"/>
    <cellStyle name="Normal 66 3 2 2" xfId="2441" xr:uid="{00000000-0005-0000-0000-000089090000}"/>
    <cellStyle name="Normal 66 3 2 2 2" xfId="3280" xr:uid="{00000000-0005-0000-0000-0000D00C0000}"/>
    <cellStyle name="Normal 66 3 2 2 2 2" xfId="4970" xr:uid="{00000000-0005-0000-0000-00006A130000}"/>
    <cellStyle name="Normal 66 3 2 2 2 2 2" xfId="15043" xr:uid="{00000000-0005-0000-0000-0000C33A0000}"/>
    <cellStyle name="Normal 66 3 2 2 2 2 2 3" xfId="30141" xr:uid="{00000000-0005-0000-0000-0000BD750000}"/>
    <cellStyle name="Normal 66 3 2 2 2 2 3" xfId="10023" xr:uid="{00000000-0005-0000-0000-000027270000}"/>
    <cellStyle name="Normal 66 3 2 2 2 2 3 3" xfId="25124" xr:uid="{00000000-0005-0000-0000-000024620000}"/>
    <cellStyle name="Normal 66 3 2 2 2 2 5" xfId="20111" xr:uid="{00000000-0005-0000-0000-00008F4E0000}"/>
    <cellStyle name="Normal 66 3 2 2 2 3" xfId="6662" xr:uid="{00000000-0005-0000-0000-0000061A0000}"/>
    <cellStyle name="Normal 66 3 2 2 2 3 2" xfId="16714" xr:uid="{00000000-0005-0000-0000-00004A410000}"/>
    <cellStyle name="Normal 66 3 2 2 2 3 3" xfId="11694" xr:uid="{00000000-0005-0000-0000-0000AE2D0000}"/>
    <cellStyle name="Normal 66 3 2 2 2 3 3 3" xfId="26795" xr:uid="{00000000-0005-0000-0000-0000AB680000}"/>
    <cellStyle name="Normal 66 3 2 2 2 3 5" xfId="21782" xr:uid="{00000000-0005-0000-0000-000016550000}"/>
    <cellStyle name="Normal 66 3 2 2 2 4" xfId="13372" xr:uid="{00000000-0005-0000-0000-00003C340000}"/>
    <cellStyle name="Normal 66 3 2 2 2 4 3" xfId="28470" xr:uid="{00000000-0005-0000-0000-0000366F0000}"/>
    <cellStyle name="Normal 66 3 2 2 2 5" xfId="8351" xr:uid="{00000000-0005-0000-0000-00009F200000}"/>
    <cellStyle name="Normal 66 3 2 2 2 5 3" xfId="23453" xr:uid="{00000000-0005-0000-0000-00009D5B0000}"/>
    <cellStyle name="Normal 66 3 2 2 2 7" xfId="18440" xr:uid="{00000000-0005-0000-0000-000008480000}"/>
    <cellStyle name="Normal 66 3 2 2 3" xfId="4133" xr:uid="{00000000-0005-0000-0000-000025100000}"/>
    <cellStyle name="Normal 66 3 2 2 3 2" xfId="14207" xr:uid="{00000000-0005-0000-0000-00007F370000}"/>
    <cellStyle name="Normal 66 3 2 2 3 2 3" xfId="29305" xr:uid="{00000000-0005-0000-0000-000079720000}"/>
    <cellStyle name="Normal 66 3 2 2 3 3" xfId="9187" xr:uid="{00000000-0005-0000-0000-0000E3230000}"/>
    <cellStyle name="Normal 66 3 2 2 3 3 3" xfId="24288" xr:uid="{00000000-0005-0000-0000-0000E05E0000}"/>
    <cellStyle name="Normal 66 3 2 2 3 5" xfId="19275" xr:uid="{00000000-0005-0000-0000-00004B4B0000}"/>
    <cellStyle name="Normal 66 3 2 2 4" xfId="5826" xr:uid="{00000000-0005-0000-0000-0000C2160000}"/>
    <cellStyle name="Normal 66 3 2 2 4 2" xfId="15878" xr:uid="{00000000-0005-0000-0000-0000063E0000}"/>
    <cellStyle name="Normal 66 3 2 2 4 3" xfId="10858" xr:uid="{00000000-0005-0000-0000-00006A2A0000}"/>
    <cellStyle name="Normal 66 3 2 2 4 3 3" xfId="25959" xr:uid="{00000000-0005-0000-0000-000067650000}"/>
    <cellStyle name="Normal 66 3 2 2 4 5" xfId="20946" xr:uid="{00000000-0005-0000-0000-0000D2510000}"/>
    <cellStyle name="Normal 66 3 2 2 5" xfId="12536" xr:uid="{00000000-0005-0000-0000-0000F8300000}"/>
    <cellStyle name="Normal 66 3 2 2 5 3" xfId="27634" xr:uid="{00000000-0005-0000-0000-0000F26B0000}"/>
    <cellStyle name="Normal 66 3 2 2 6" xfId="7515" xr:uid="{00000000-0005-0000-0000-00005B1D0000}"/>
    <cellStyle name="Normal 66 3 2 2 6 3" xfId="22617" xr:uid="{00000000-0005-0000-0000-000059580000}"/>
    <cellStyle name="Normal 66 3 2 2 8" xfId="17604" xr:uid="{00000000-0005-0000-0000-0000C4440000}"/>
    <cellStyle name="Normal 66 3 2 3" xfId="2862" xr:uid="{00000000-0005-0000-0000-00002E0B0000}"/>
    <cellStyle name="Normal 66 3 2 3 2" xfId="4552" xr:uid="{00000000-0005-0000-0000-0000C8110000}"/>
    <cellStyle name="Normal 66 3 2 3 2 2" xfId="14625" xr:uid="{00000000-0005-0000-0000-000021390000}"/>
    <cellStyle name="Normal 66 3 2 3 2 2 3" xfId="29723" xr:uid="{00000000-0005-0000-0000-00001B740000}"/>
    <cellStyle name="Normal 66 3 2 3 2 3" xfId="9605" xr:uid="{00000000-0005-0000-0000-000085250000}"/>
    <cellStyle name="Normal 66 3 2 3 2 3 3" xfId="24706" xr:uid="{00000000-0005-0000-0000-000082600000}"/>
    <cellStyle name="Normal 66 3 2 3 2 5" xfId="19693" xr:uid="{00000000-0005-0000-0000-0000ED4C0000}"/>
    <cellStyle name="Normal 66 3 2 3 3" xfId="6244" xr:uid="{00000000-0005-0000-0000-000064180000}"/>
    <cellStyle name="Normal 66 3 2 3 3 2" xfId="16296" xr:uid="{00000000-0005-0000-0000-0000A83F0000}"/>
    <cellStyle name="Normal 66 3 2 3 3 3" xfId="11276" xr:uid="{00000000-0005-0000-0000-00000C2C0000}"/>
    <cellStyle name="Normal 66 3 2 3 3 3 3" xfId="26377" xr:uid="{00000000-0005-0000-0000-000009670000}"/>
    <cellStyle name="Normal 66 3 2 3 3 5" xfId="21364" xr:uid="{00000000-0005-0000-0000-000074530000}"/>
    <cellStyle name="Normal 66 3 2 3 4" xfId="12954" xr:uid="{00000000-0005-0000-0000-00009A320000}"/>
    <cellStyle name="Normal 66 3 2 3 4 3" xfId="28052" xr:uid="{00000000-0005-0000-0000-0000946D0000}"/>
    <cellStyle name="Normal 66 3 2 3 5" xfId="7933" xr:uid="{00000000-0005-0000-0000-0000FD1E0000}"/>
    <cellStyle name="Normal 66 3 2 3 5 3" xfId="23035" xr:uid="{00000000-0005-0000-0000-0000FB590000}"/>
    <cellStyle name="Normal 66 3 2 3 7" xfId="18022" xr:uid="{00000000-0005-0000-0000-000066460000}"/>
    <cellStyle name="Normal 66 3 2 4" xfId="3715" xr:uid="{00000000-0005-0000-0000-0000830E0000}"/>
    <cellStyle name="Normal 66 3 2 4 2" xfId="13789" xr:uid="{00000000-0005-0000-0000-0000DD350000}"/>
    <cellStyle name="Normal 66 3 2 4 2 3" xfId="28887" xr:uid="{00000000-0005-0000-0000-0000D7700000}"/>
    <cellStyle name="Normal 66 3 2 4 3" xfId="8769" xr:uid="{00000000-0005-0000-0000-000041220000}"/>
    <cellStyle name="Normal 66 3 2 4 3 3" xfId="23870" xr:uid="{00000000-0005-0000-0000-00003E5D0000}"/>
    <cellStyle name="Normal 66 3 2 4 5" xfId="18857" xr:uid="{00000000-0005-0000-0000-0000A9490000}"/>
    <cellStyle name="Normal 66 3 2 5" xfId="5408" xr:uid="{00000000-0005-0000-0000-000020150000}"/>
    <cellStyle name="Normal 66 3 2 5 2" xfId="15460" xr:uid="{00000000-0005-0000-0000-0000643C0000}"/>
    <cellStyle name="Normal 66 3 2 5 2 3" xfId="30558" xr:uid="{00000000-0005-0000-0000-00005E770000}"/>
    <cellStyle name="Normal 66 3 2 5 3" xfId="10440" xr:uid="{00000000-0005-0000-0000-0000C8280000}"/>
    <cellStyle name="Normal 66 3 2 5 3 3" xfId="25541" xr:uid="{00000000-0005-0000-0000-0000C5630000}"/>
    <cellStyle name="Normal 66 3 2 5 5" xfId="20528" xr:uid="{00000000-0005-0000-0000-000030500000}"/>
    <cellStyle name="Normal 66 3 2 6" xfId="12118" xr:uid="{00000000-0005-0000-0000-0000562F0000}"/>
    <cellStyle name="Normal 66 3 2 6 3" xfId="27216" xr:uid="{00000000-0005-0000-0000-0000506A0000}"/>
    <cellStyle name="Normal 66 3 2 7" xfId="7097" xr:uid="{00000000-0005-0000-0000-0000B91B0000}"/>
    <cellStyle name="Normal 66 3 2 7 3" xfId="22199" xr:uid="{00000000-0005-0000-0000-0000B7560000}"/>
    <cellStyle name="Normal 66 3 2 9" xfId="17186" xr:uid="{00000000-0005-0000-0000-000022430000}"/>
    <cellStyle name="Normal 66 3 3" xfId="2233" xr:uid="{00000000-0005-0000-0000-0000B9080000}"/>
    <cellStyle name="Normal 66 3 3 2" xfId="3072" xr:uid="{00000000-0005-0000-0000-0000000C0000}"/>
    <cellStyle name="Normal 66 3 3 2 2" xfId="4762" xr:uid="{00000000-0005-0000-0000-00009A120000}"/>
    <cellStyle name="Normal 66 3 3 2 2 2" xfId="14835" xr:uid="{00000000-0005-0000-0000-0000F3390000}"/>
    <cellStyle name="Normal 66 3 3 2 2 2 3" xfId="29933" xr:uid="{00000000-0005-0000-0000-0000ED740000}"/>
    <cellStyle name="Normal 66 3 3 2 2 3" xfId="9815" xr:uid="{00000000-0005-0000-0000-000057260000}"/>
    <cellStyle name="Normal 66 3 3 2 2 3 3" xfId="24916" xr:uid="{00000000-0005-0000-0000-000054610000}"/>
    <cellStyle name="Normal 66 3 3 2 2 5" xfId="19903" xr:uid="{00000000-0005-0000-0000-0000BF4D0000}"/>
    <cellStyle name="Normal 66 3 3 2 3" xfId="6454" xr:uid="{00000000-0005-0000-0000-000036190000}"/>
    <cellStyle name="Normal 66 3 3 2 3 2" xfId="16506" xr:uid="{00000000-0005-0000-0000-00007A400000}"/>
    <cellStyle name="Normal 66 3 3 2 3 3" xfId="11486" xr:uid="{00000000-0005-0000-0000-0000DE2C0000}"/>
    <cellStyle name="Normal 66 3 3 2 3 3 3" xfId="26587" xr:uid="{00000000-0005-0000-0000-0000DB670000}"/>
    <cellStyle name="Normal 66 3 3 2 3 5" xfId="21574" xr:uid="{00000000-0005-0000-0000-000046540000}"/>
    <cellStyle name="Normal 66 3 3 2 4" xfId="13164" xr:uid="{00000000-0005-0000-0000-00006C330000}"/>
    <cellStyle name="Normal 66 3 3 2 4 3" xfId="28262" xr:uid="{00000000-0005-0000-0000-0000666E0000}"/>
    <cellStyle name="Normal 66 3 3 2 5" xfId="8143" xr:uid="{00000000-0005-0000-0000-0000CF1F0000}"/>
    <cellStyle name="Normal 66 3 3 2 5 3" xfId="23245" xr:uid="{00000000-0005-0000-0000-0000CD5A0000}"/>
    <cellStyle name="Normal 66 3 3 2 7" xfId="18232" xr:uid="{00000000-0005-0000-0000-000038470000}"/>
    <cellStyle name="Normal 66 3 3 3" xfId="3925" xr:uid="{00000000-0005-0000-0000-0000550F0000}"/>
    <cellStyle name="Normal 66 3 3 3 2" xfId="13999" xr:uid="{00000000-0005-0000-0000-0000AF360000}"/>
    <cellStyle name="Normal 66 3 3 3 2 3" xfId="29097" xr:uid="{00000000-0005-0000-0000-0000A9710000}"/>
    <cellStyle name="Normal 66 3 3 3 3" xfId="8979" xr:uid="{00000000-0005-0000-0000-000013230000}"/>
    <cellStyle name="Normal 66 3 3 3 3 3" xfId="24080" xr:uid="{00000000-0005-0000-0000-0000105E0000}"/>
    <cellStyle name="Normal 66 3 3 3 5" xfId="19067" xr:uid="{00000000-0005-0000-0000-00007B4A0000}"/>
    <cellStyle name="Normal 66 3 3 4" xfId="5618" xr:uid="{00000000-0005-0000-0000-0000F2150000}"/>
    <cellStyle name="Normal 66 3 3 4 2" xfId="15670" xr:uid="{00000000-0005-0000-0000-0000363D0000}"/>
    <cellStyle name="Normal 66 3 3 4 2 3" xfId="30768" xr:uid="{00000000-0005-0000-0000-000030780000}"/>
    <cellStyle name="Normal 66 3 3 4 3" xfId="10650" xr:uid="{00000000-0005-0000-0000-00009A290000}"/>
    <cellStyle name="Normal 66 3 3 4 3 3" xfId="25751" xr:uid="{00000000-0005-0000-0000-000097640000}"/>
    <cellStyle name="Normal 66 3 3 4 5" xfId="20738" xr:uid="{00000000-0005-0000-0000-000002510000}"/>
    <cellStyle name="Normal 66 3 3 5" xfId="12328" xr:uid="{00000000-0005-0000-0000-000028300000}"/>
    <cellStyle name="Normal 66 3 3 5 3" xfId="27426" xr:uid="{00000000-0005-0000-0000-0000226B0000}"/>
    <cellStyle name="Normal 66 3 3 6" xfId="7307" xr:uid="{00000000-0005-0000-0000-00008B1C0000}"/>
    <cellStyle name="Normal 66 3 3 6 3" xfId="22409" xr:uid="{00000000-0005-0000-0000-000089570000}"/>
    <cellStyle name="Normal 66 3 3 8" xfId="17396" xr:uid="{00000000-0005-0000-0000-0000F4430000}"/>
    <cellStyle name="Normal 66 3 4" xfId="2654" xr:uid="{00000000-0005-0000-0000-00005E0A0000}"/>
    <cellStyle name="Normal 66 3 4 2" xfId="4344" xr:uid="{00000000-0005-0000-0000-0000F8100000}"/>
    <cellStyle name="Normal 66 3 4 2 2" xfId="14417" xr:uid="{00000000-0005-0000-0000-000051380000}"/>
    <cellStyle name="Normal 66 3 4 2 2 3" xfId="29515" xr:uid="{00000000-0005-0000-0000-00004B730000}"/>
    <cellStyle name="Normal 66 3 4 2 3" xfId="9397" xr:uid="{00000000-0005-0000-0000-0000B5240000}"/>
    <cellStyle name="Normal 66 3 4 2 3 3" xfId="24498" xr:uid="{00000000-0005-0000-0000-0000B25F0000}"/>
    <cellStyle name="Normal 66 3 4 2 5" xfId="19485" xr:uid="{00000000-0005-0000-0000-00001D4C0000}"/>
    <cellStyle name="Normal 66 3 4 3" xfId="6036" xr:uid="{00000000-0005-0000-0000-000094170000}"/>
    <cellStyle name="Normal 66 3 4 3 2" xfId="16088" xr:uid="{00000000-0005-0000-0000-0000D83E0000}"/>
    <cellStyle name="Normal 66 3 4 3 3" xfId="11068" xr:uid="{00000000-0005-0000-0000-00003C2B0000}"/>
    <cellStyle name="Normal 66 3 4 3 3 3" xfId="26169" xr:uid="{00000000-0005-0000-0000-000039660000}"/>
    <cellStyle name="Normal 66 3 4 3 5" xfId="21156" xr:uid="{00000000-0005-0000-0000-0000A4520000}"/>
    <cellStyle name="Normal 66 3 4 4" xfId="12746" xr:uid="{00000000-0005-0000-0000-0000CA310000}"/>
    <cellStyle name="Normal 66 3 4 4 3" xfId="27844" xr:uid="{00000000-0005-0000-0000-0000C46C0000}"/>
    <cellStyle name="Normal 66 3 4 5" xfId="7725" xr:uid="{00000000-0005-0000-0000-00002D1E0000}"/>
    <cellStyle name="Normal 66 3 4 5 3" xfId="22827" xr:uid="{00000000-0005-0000-0000-00002B590000}"/>
    <cellStyle name="Normal 66 3 4 7" xfId="17814" xr:uid="{00000000-0005-0000-0000-000096450000}"/>
    <cellStyle name="Normal 66 3 5" xfId="3507" xr:uid="{00000000-0005-0000-0000-0000B30D0000}"/>
    <cellStyle name="Normal 66 3 5 2" xfId="13581" xr:uid="{00000000-0005-0000-0000-00000D350000}"/>
    <cellStyle name="Normal 66 3 5 2 3" xfId="28679" xr:uid="{00000000-0005-0000-0000-000007700000}"/>
    <cellStyle name="Normal 66 3 5 3" xfId="8561" xr:uid="{00000000-0005-0000-0000-000071210000}"/>
    <cellStyle name="Normal 66 3 5 3 3" xfId="23662" xr:uid="{00000000-0005-0000-0000-00006E5C0000}"/>
    <cellStyle name="Normal 66 3 5 5" xfId="18649" xr:uid="{00000000-0005-0000-0000-0000D9480000}"/>
    <cellStyle name="Normal 66 3 6" xfId="5200" xr:uid="{00000000-0005-0000-0000-000050140000}"/>
    <cellStyle name="Normal 66 3 6 2" xfId="15252" xr:uid="{00000000-0005-0000-0000-0000943B0000}"/>
    <cellStyle name="Normal 66 3 6 2 3" xfId="30350" xr:uid="{00000000-0005-0000-0000-00008E760000}"/>
    <cellStyle name="Normal 66 3 6 3" xfId="10232" xr:uid="{00000000-0005-0000-0000-0000F8270000}"/>
    <cellStyle name="Normal 66 3 6 3 3" xfId="25333" xr:uid="{00000000-0005-0000-0000-0000F5620000}"/>
    <cellStyle name="Normal 66 3 6 5" xfId="20320" xr:uid="{00000000-0005-0000-0000-0000604F0000}"/>
    <cellStyle name="Normal 66 3 7" xfId="11910" xr:uid="{00000000-0005-0000-0000-0000862E0000}"/>
    <cellStyle name="Normal 66 3 7 3" xfId="27008" xr:uid="{00000000-0005-0000-0000-000080690000}"/>
    <cellStyle name="Normal 66 3 8" xfId="6889" xr:uid="{00000000-0005-0000-0000-0000E91A0000}"/>
    <cellStyle name="Normal 66 3 8 3" xfId="21991" xr:uid="{00000000-0005-0000-0000-0000E7550000}"/>
    <cellStyle name="Normal 66 4" xfId="1914" xr:uid="{00000000-0005-0000-0000-00007A070000}"/>
    <cellStyle name="Normal 66 4 2" xfId="2337" xr:uid="{00000000-0005-0000-0000-000021090000}"/>
    <cellStyle name="Normal 66 4 2 2" xfId="3176" xr:uid="{00000000-0005-0000-0000-0000680C0000}"/>
    <cellStyle name="Normal 66 4 2 2 2" xfId="4866" xr:uid="{00000000-0005-0000-0000-000002130000}"/>
    <cellStyle name="Normal 66 4 2 2 2 2" xfId="14939" xr:uid="{00000000-0005-0000-0000-00005B3A0000}"/>
    <cellStyle name="Normal 66 4 2 2 2 2 3" xfId="30037" xr:uid="{00000000-0005-0000-0000-000055750000}"/>
    <cellStyle name="Normal 66 4 2 2 2 3" xfId="9919" xr:uid="{00000000-0005-0000-0000-0000BF260000}"/>
    <cellStyle name="Normal 66 4 2 2 2 3 3" xfId="25020" xr:uid="{00000000-0005-0000-0000-0000BC610000}"/>
    <cellStyle name="Normal 66 4 2 2 2 5" xfId="20007" xr:uid="{00000000-0005-0000-0000-0000274E0000}"/>
    <cellStyle name="Normal 66 4 2 2 3" xfId="6558" xr:uid="{00000000-0005-0000-0000-00009E190000}"/>
    <cellStyle name="Normal 66 4 2 2 3 2" xfId="16610" xr:uid="{00000000-0005-0000-0000-0000E2400000}"/>
    <cellStyle name="Normal 66 4 2 2 3 3" xfId="11590" xr:uid="{00000000-0005-0000-0000-0000462D0000}"/>
    <cellStyle name="Normal 66 4 2 2 3 3 3" xfId="26691" xr:uid="{00000000-0005-0000-0000-000043680000}"/>
    <cellStyle name="Normal 66 4 2 2 3 5" xfId="21678" xr:uid="{00000000-0005-0000-0000-0000AE540000}"/>
    <cellStyle name="Normal 66 4 2 2 4" xfId="13268" xr:uid="{00000000-0005-0000-0000-0000D4330000}"/>
    <cellStyle name="Normal 66 4 2 2 4 3" xfId="28366" xr:uid="{00000000-0005-0000-0000-0000CE6E0000}"/>
    <cellStyle name="Normal 66 4 2 2 5" xfId="8247" xr:uid="{00000000-0005-0000-0000-000037200000}"/>
    <cellStyle name="Normal 66 4 2 2 5 3" xfId="23349" xr:uid="{00000000-0005-0000-0000-0000355B0000}"/>
    <cellStyle name="Normal 66 4 2 2 7" xfId="18336" xr:uid="{00000000-0005-0000-0000-0000A0470000}"/>
    <cellStyle name="Normal 66 4 2 3" xfId="4029" xr:uid="{00000000-0005-0000-0000-0000BD0F0000}"/>
    <cellStyle name="Normal 66 4 2 3 2" xfId="14103" xr:uid="{00000000-0005-0000-0000-000017370000}"/>
    <cellStyle name="Normal 66 4 2 3 2 3" xfId="29201" xr:uid="{00000000-0005-0000-0000-000011720000}"/>
    <cellStyle name="Normal 66 4 2 3 3" xfId="9083" xr:uid="{00000000-0005-0000-0000-00007B230000}"/>
    <cellStyle name="Normal 66 4 2 3 3 3" xfId="24184" xr:uid="{00000000-0005-0000-0000-0000785E0000}"/>
    <cellStyle name="Normal 66 4 2 3 5" xfId="19171" xr:uid="{00000000-0005-0000-0000-0000E34A0000}"/>
    <cellStyle name="Normal 66 4 2 4" xfId="5722" xr:uid="{00000000-0005-0000-0000-00005A160000}"/>
    <cellStyle name="Normal 66 4 2 4 2" xfId="15774" xr:uid="{00000000-0005-0000-0000-00009E3D0000}"/>
    <cellStyle name="Normal 66 4 2 4 2 3" xfId="30872" xr:uid="{00000000-0005-0000-0000-000098780000}"/>
    <cellStyle name="Normal 66 4 2 4 3" xfId="10754" xr:uid="{00000000-0005-0000-0000-0000022A0000}"/>
    <cellStyle name="Normal 66 4 2 4 3 3" xfId="25855" xr:uid="{00000000-0005-0000-0000-0000FF640000}"/>
    <cellStyle name="Normal 66 4 2 4 5" xfId="20842" xr:uid="{00000000-0005-0000-0000-00006A510000}"/>
    <cellStyle name="Normal 66 4 2 5" xfId="12432" xr:uid="{00000000-0005-0000-0000-000090300000}"/>
    <cellStyle name="Normal 66 4 2 5 3" xfId="27530" xr:uid="{00000000-0005-0000-0000-00008A6B0000}"/>
    <cellStyle name="Normal 66 4 2 6" xfId="7411" xr:uid="{00000000-0005-0000-0000-0000F31C0000}"/>
    <cellStyle name="Normal 66 4 2 6 3" xfId="22513" xr:uid="{00000000-0005-0000-0000-0000F1570000}"/>
    <cellStyle name="Normal 66 4 2 8" xfId="17500" xr:uid="{00000000-0005-0000-0000-00005C440000}"/>
    <cellStyle name="Normal 66 4 3" xfId="2758" xr:uid="{00000000-0005-0000-0000-0000C60A0000}"/>
    <cellStyle name="Normal 66 4 3 2" xfId="4448" xr:uid="{00000000-0005-0000-0000-000060110000}"/>
    <cellStyle name="Normal 66 4 3 2 2" xfId="14521" xr:uid="{00000000-0005-0000-0000-0000B9380000}"/>
    <cellStyle name="Normal 66 4 3 2 2 3" xfId="29619" xr:uid="{00000000-0005-0000-0000-0000B3730000}"/>
    <cellStyle name="Normal 66 4 3 2 3" xfId="9501" xr:uid="{00000000-0005-0000-0000-00001D250000}"/>
    <cellStyle name="Normal 66 4 3 2 3 3" xfId="24602" xr:uid="{00000000-0005-0000-0000-00001A600000}"/>
    <cellStyle name="Normal 66 4 3 2 5" xfId="19589" xr:uid="{00000000-0005-0000-0000-0000854C0000}"/>
    <cellStyle name="Normal 66 4 3 3" xfId="6140" xr:uid="{00000000-0005-0000-0000-0000FC170000}"/>
    <cellStyle name="Normal 66 4 3 3 2" xfId="16192" xr:uid="{00000000-0005-0000-0000-0000403F0000}"/>
    <cellStyle name="Normal 66 4 3 3 3" xfId="11172" xr:uid="{00000000-0005-0000-0000-0000A42B0000}"/>
    <cellStyle name="Normal 66 4 3 3 3 3" xfId="26273" xr:uid="{00000000-0005-0000-0000-0000A1660000}"/>
    <cellStyle name="Normal 66 4 3 3 5" xfId="21260" xr:uid="{00000000-0005-0000-0000-00000C530000}"/>
    <cellStyle name="Normal 66 4 3 4" xfId="12850" xr:uid="{00000000-0005-0000-0000-000032320000}"/>
    <cellStyle name="Normal 66 4 3 4 3" xfId="27948" xr:uid="{00000000-0005-0000-0000-00002C6D0000}"/>
    <cellStyle name="Normal 66 4 3 5" xfId="7829" xr:uid="{00000000-0005-0000-0000-0000951E0000}"/>
    <cellStyle name="Normal 66 4 3 5 3" xfId="22931" xr:uid="{00000000-0005-0000-0000-000093590000}"/>
    <cellStyle name="Normal 66 4 3 7" xfId="17918" xr:uid="{00000000-0005-0000-0000-0000FE450000}"/>
    <cellStyle name="Normal 66 4 4" xfId="3611" xr:uid="{00000000-0005-0000-0000-00001B0E0000}"/>
    <cellStyle name="Normal 66 4 4 2" xfId="13685" xr:uid="{00000000-0005-0000-0000-000075350000}"/>
    <cellStyle name="Normal 66 4 4 2 3" xfId="28783" xr:uid="{00000000-0005-0000-0000-00006F700000}"/>
    <cellStyle name="Normal 66 4 4 3" xfId="8665" xr:uid="{00000000-0005-0000-0000-0000D9210000}"/>
    <cellStyle name="Normal 66 4 4 3 3" xfId="23766" xr:uid="{00000000-0005-0000-0000-0000D65C0000}"/>
    <cellStyle name="Normal 66 4 4 5" xfId="18753" xr:uid="{00000000-0005-0000-0000-000041490000}"/>
    <cellStyle name="Normal 66 4 5" xfId="5304" xr:uid="{00000000-0005-0000-0000-0000B8140000}"/>
    <cellStyle name="Normal 66 4 5 2" xfId="15356" xr:uid="{00000000-0005-0000-0000-0000FC3B0000}"/>
    <cellStyle name="Normal 66 4 5 2 3" xfId="30454" xr:uid="{00000000-0005-0000-0000-0000F6760000}"/>
    <cellStyle name="Normal 66 4 5 3" xfId="10336" xr:uid="{00000000-0005-0000-0000-000060280000}"/>
    <cellStyle name="Normal 66 4 5 3 3" xfId="25437" xr:uid="{00000000-0005-0000-0000-00005D630000}"/>
    <cellStyle name="Normal 66 4 5 5" xfId="20424" xr:uid="{00000000-0005-0000-0000-0000C84F0000}"/>
    <cellStyle name="Normal 66 4 6" xfId="12014" xr:uid="{00000000-0005-0000-0000-0000EE2E0000}"/>
    <cellStyle name="Normal 66 4 6 3" xfId="27112" xr:uid="{00000000-0005-0000-0000-0000E8690000}"/>
    <cellStyle name="Normal 66 4 7" xfId="6993" xr:uid="{00000000-0005-0000-0000-0000511B0000}"/>
    <cellStyle name="Normal 66 4 7 3" xfId="22095" xr:uid="{00000000-0005-0000-0000-00004F560000}"/>
    <cellStyle name="Normal 66 4 9" xfId="17082" xr:uid="{00000000-0005-0000-0000-0000BA420000}"/>
    <cellStyle name="Normal 66 5" xfId="2127" xr:uid="{00000000-0005-0000-0000-00004F080000}"/>
    <cellStyle name="Normal 66 5 2" xfId="2968" xr:uid="{00000000-0005-0000-0000-0000980B0000}"/>
    <cellStyle name="Normal 66 5 2 2" xfId="4658" xr:uid="{00000000-0005-0000-0000-000032120000}"/>
    <cellStyle name="Normal 66 5 2 2 2" xfId="14731" xr:uid="{00000000-0005-0000-0000-00008B390000}"/>
    <cellStyle name="Normal 66 5 2 2 2 3" xfId="29829" xr:uid="{00000000-0005-0000-0000-000085740000}"/>
    <cellStyle name="Normal 66 5 2 2 3" xfId="9711" xr:uid="{00000000-0005-0000-0000-0000EF250000}"/>
    <cellStyle name="Normal 66 5 2 2 3 3" xfId="24812" xr:uid="{00000000-0005-0000-0000-0000EC600000}"/>
    <cellStyle name="Normal 66 5 2 2 5" xfId="19799" xr:uid="{00000000-0005-0000-0000-0000574D0000}"/>
    <cellStyle name="Normal 66 5 2 3" xfId="6350" xr:uid="{00000000-0005-0000-0000-0000CE180000}"/>
    <cellStyle name="Normal 66 5 2 3 2" xfId="16402" xr:uid="{00000000-0005-0000-0000-000012400000}"/>
    <cellStyle name="Normal 66 5 2 3 3" xfId="11382" xr:uid="{00000000-0005-0000-0000-0000762C0000}"/>
    <cellStyle name="Normal 66 5 2 3 3 3" xfId="26483" xr:uid="{00000000-0005-0000-0000-000073670000}"/>
    <cellStyle name="Normal 66 5 2 3 5" xfId="21470" xr:uid="{00000000-0005-0000-0000-0000DE530000}"/>
    <cellStyle name="Normal 66 5 2 4" xfId="13060" xr:uid="{00000000-0005-0000-0000-000004330000}"/>
    <cellStyle name="Normal 66 5 2 4 3" xfId="28158" xr:uid="{00000000-0005-0000-0000-0000FE6D0000}"/>
    <cellStyle name="Normal 66 5 2 5" xfId="8039" xr:uid="{00000000-0005-0000-0000-0000671F0000}"/>
    <cellStyle name="Normal 66 5 2 5 3" xfId="23141" xr:uid="{00000000-0005-0000-0000-0000655A0000}"/>
    <cellStyle name="Normal 66 5 2 7" xfId="18128" xr:uid="{00000000-0005-0000-0000-0000D0460000}"/>
    <cellStyle name="Normal 66 5 3" xfId="3821" xr:uid="{00000000-0005-0000-0000-0000ED0E0000}"/>
    <cellStyle name="Normal 66 5 3 2" xfId="13895" xr:uid="{00000000-0005-0000-0000-000047360000}"/>
    <cellStyle name="Normal 66 5 3 2 3" xfId="28993" xr:uid="{00000000-0005-0000-0000-000041710000}"/>
    <cellStyle name="Normal 66 5 3 3" xfId="8875" xr:uid="{00000000-0005-0000-0000-0000AB220000}"/>
    <cellStyle name="Normal 66 5 3 3 3" xfId="23976" xr:uid="{00000000-0005-0000-0000-0000A85D0000}"/>
    <cellStyle name="Normal 66 5 3 5" xfId="18963" xr:uid="{00000000-0005-0000-0000-0000134A0000}"/>
    <cellStyle name="Normal 66 5 4" xfId="5514" xr:uid="{00000000-0005-0000-0000-00008A150000}"/>
    <cellStyle name="Normal 66 5 4 2" xfId="15566" xr:uid="{00000000-0005-0000-0000-0000CE3C0000}"/>
    <cellStyle name="Normal 66 5 4 2 3" xfId="30664" xr:uid="{00000000-0005-0000-0000-0000C8770000}"/>
    <cellStyle name="Normal 66 5 4 3" xfId="10546" xr:uid="{00000000-0005-0000-0000-000032290000}"/>
    <cellStyle name="Normal 66 5 4 3 3" xfId="25647" xr:uid="{00000000-0005-0000-0000-00002F640000}"/>
    <cellStyle name="Normal 66 5 4 5" xfId="20634" xr:uid="{00000000-0005-0000-0000-00009A500000}"/>
    <cellStyle name="Normal 66 5 5" xfId="12224" xr:uid="{00000000-0005-0000-0000-0000C02F0000}"/>
    <cellStyle name="Normal 66 5 5 3" xfId="27322" xr:uid="{00000000-0005-0000-0000-0000BA6A0000}"/>
    <cellStyle name="Normal 66 5 6" xfId="7203" xr:uid="{00000000-0005-0000-0000-0000231C0000}"/>
    <cellStyle name="Normal 66 5 6 3" xfId="22305" xr:uid="{00000000-0005-0000-0000-000021570000}"/>
    <cellStyle name="Normal 66 5 8" xfId="17292" xr:uid="{00000000-0005-0000-0000-00008C430000}"/>
    <cellStyle name="Normal 66 6" xfId="2548" xr:uid="{00000000-0005-0000-0000-0000F4090000}"/>
    <cellStyle name="Normal 66 6 2" xfId="4240" xr:uid="{00000000-0005-0000-0000-000090100000}"/>
    <cellStyle name="Normal 66 6 2 2" xfId="14313" xr:uid="{00000000-0005-0000-0000-0000E9370000}"/>
    <cellStyle name="Normal 66 6 2 2 3" xfId="29411" xr:uid="{00000000-0005-0000-0000-0000E3720000}"/>
    <cellStyle name="Normal 66 6 2 3" xfId="9293" xr:uid="{00000000-0005-0000-0000-00004D240000}"/>
    <cellStyle name="Normal 66 6 2 3 3" xfId="24394" xr:uid="{00000000-0005-0000-0000-00004A5F0000}"/>
    <cellStyle name="Normal 66 6 2 5" xfId="19381" xr:uid="{00000000-0005-0000-0000-0000B54B0000}"/>
    <cellStyle name="Normal 66 6 3" xfId="5932" xr:uid="{00000000-0005-0000-0000-00002C170000}"/>
    <cellStyle name="Normal 66 6 3 2" xfId="15984" xr:uid="{00000000-0005-0000-0000-0000703E0000}"/>
    <cellStyle name="Normal 66 6 3 3" xfId="10964" xr:uid="{00000000-0005-0000-0000-0000D42A0000}"/>
    <cellStyle name="Normal 66 6 3 3 3" xfId="26065" xr:uid="{00000000-0005-0000-0000-0000D1650000}"/>
    <cellStyle name="Normal 66 6 3 5" xfId="21052" xr:uid="{00000000-0005-0000-0000-00003C520000}"/>
    <cellStyle name="Normal 66 6 4" xfId="12642" xr:uid="{00000000-0005-0000-0000-000062310000}"/>
    <cellStyle name="Normal 66 6 4 3" xfId="27740" xr:uid="{00000000-0005-0000-0000-00005C6C0000}"/>
    <cellStyle name="Normal 66 6 5" xfId="7621" xr:uid="{00000000-0005-0000-0000-0000C51D0000}"/>
    <cellStyle name="Normal 66 6 5 3" xfId="22723" xr:uid="{00000000-0005-0000-0000-0000C3580000}"/>
    <cellStyle name="Normal 66 6 7" xfId="17710" xr:uid="{00000000-0005-0000-0000-00002E450000}"/>
    <cellStyle name="Normal 66 7" xfId="3400" xr:uid="{00000000-0005-0000-0000-0000480D0000}"/>
    <cellStyle name="Normal 66 7 2" xfId="13477" xr:uid="{00000000-0005-0000-0000-0000A5340000}"/>
    <cellStyle name="Normal 66 7 2 3" xfId="28575" xr:uid="{00000000-0005-0000-0000-00009F6F0000}"/>
    <cellStyle name="Normal 66 7 3" xfId="8457" xr:uid="{00000000-0005-0000-0000-000009210000}"/>
    <cellStyle name="Normal 66 7 3 3" xfId="23558" xr:uid="{00000000-0005-0000-0000-0000065C0000}"/>
    <cellStyle name="Normal 66 7 5" xfId="18545" xr:uid="{00000000-0005-0000-0000-000071480000}"/>
    <cellStyle name="Normal 66 8" xfId="5094" xr:uid="{00000000-0005-0000-0000-0000E6130000}"/>
    <cellStyle name="Normal 66 8 2" xfId="15148" xr:uid="{00000000-0005-0000-0000-00002C3B0000}"/>
    <cellStyle name="Normal 66 8 2 3" xfId="30246" xr:uid="{00000000-0005-0000-0000-000026760000}"/>
    <cellStyle name="Normal 66 8 3" xfId="10128" xr:uid="{00000000-0005-0000-0000-000090270000}"/>
    <cellStyle name="Normal 66 8 3 3" xfId="25229" xr:uid="{00000000-0005-0000-0000-00008D620000}"/>
    <cellStyle name="Normal 66 8 5" xfId="20216" xr:uid="{00000000-0005-0000-0000-0000F84E0000}"/>
    <cellStyle name="Normal 66 9" xfId="11804" xr:uid="{00000000-0005-0000-0000-00001C2E0000}"/>
    <cellStyle name="Normal 66 9 3" xfId="26904" xr:uid="{00000000-0005-0000-0000-000018690000}"/>
    <cellStyle name="Normal 67" xfId="1479" xr:uid="{00000000-0005-0000-0000-0000C7050000}"/>
    <cellStyle name="Normal 67 10" xfId="6784" xr:uid="{00000000-0005-0000-0000-0000801A0000}"/>
    <cellStyle name="Normal 67 10 3" xfId="21888" xr:uid="{00000000-0005-0000-0000-000080550000}"/>
    <cellStyle name="Normal 67 12" xfId="16873" xr:uid="{00000000-0005-0000-0000-0000E9410000}"/>
    <cellStyle name="Normal 67 2" xfId="1748" xr:uid="{00000000-0005-0000-0000-0000D4060000}"/>
    <cellStyle name="Normal 67 2 11" xfId="16927" xr:uid="{00000000-0005-0000-0000-00001F420000}"/>
    <cellStyle name="Normal 67 2 2" xfId="1856" xr:uid="{00000000-0005-0000-0000-000040070000}"/>
    <cellStyle name="Normal 67 2 2 10" xfId="17031" xr:uid="{00000000-0005-0000-0000-000087420000}"/>
    <cellStyle name="Normal 67 2 2 2" xfId="2073" xr:uid="{00000000-0005-0000-0000-000019080000}"/>
    <cellStyle name="Normal 67 2 2 2 2" xfId="2494" xr:uid="{00000000-0005-0000-0000-0000BE090000}"/>
    <cellStyle name="Normal 67 2 2 2 2 2" xfId="3333" xr:uid="{00000000-0005-0000-0000-0000050D0000}"/>
    <cellStyle name="Normal 67 2 2 2 2 2 2" xfId="5023" xr:uid="{00000000-0005-0000-0000-00009F130000}"/>
    <cellStyle name="Normal 67 2 2 2 2 2 2 2" xfId="15096" xr:uid="{00000000-0005-0000-0000-0000F83A0000}"/>
    <cellStyle name="Normal 67 2 2 2 2 2 2 2 3" xfId="30194" xr:uid="{00000000-0005-0000-0000-0000F2750000}"/>
    <cellStyle name="Normal 67 2 2 2 2 2 2 3" xfId="10076" xr:uid="{00000000-0005-0000-0000-00005C270000}"/>
    <cellStyle name="Normal 67 2 2 2 2 2 2 3 3" xfId="25177" xr:uid="{00000000-0005-0000-0000-000059620000}"/>
    <cellStyle name="Normal 67 2 2 2 2 2 2 5" xfId="20164" xr:uid="{00000000-0005-0000-0000-0000C44E0000}"/>
    <cellStyle name="Normal 67 2 2 2 2 2 3" xfId="6715" xr:uid="{00000000-0005-0000-0000-00003B1A0000}"/>
    <cellStyle name="Normal 67 2 2 2 2 2 3 2" xfId="16767" xr:uid="{00000000-0005-0000-0000-00007F410000}"/>
    <cellStyle name="Normal 67 2 2 2 2 2 3 3" xfId="11747" xr:uid="{00000000-0005-0000-0000-0000E32D0000}"/>
    <cellStyle name="Normal 67 2 2 2 2 2 3 3 3" xfId="26848" xr:uid="{00000000-0005-0000-0000-0000E0680000}"/>
    <cellStyle name="Normal 67 2 2 2 2 2 3 5" xfId="21835" xr:uid="{00000000-0005-0000-0000-00004B550000}"/>
    <cellStyle name="Normal 67 2 2 2 2 2 4" xfId="13425" xr:uid="{00000000-0005-0000-0000-000071340000}"/>
    <cellStyle name="Normal 67 2 2 2 2 2 4 3" xfId="28523" xr:uid="{00000000-0005-0000-0000-00006B6F0000}"/>
    <cellStyle name="Normal 67 2 2 2 2 2 5" xfId="8404" xr:uid="{00000000-0005-0000-0000-0000D4200000}"/>
    <cellStyle name="Normal 67 2 2 2 2 2 5 3" xfId="23506" xr:uid="{00000000-0005-0000-0000-0000D25B0000}"/>
    <cellStyle name="Normal 67 2 2 2 2 2 7" xfId="18493" xr:uid="{00000000-0005-0000-0000-00003D480000}"/>
    <cellStyle name="Normal 67 2 2 2 2 3" xfId="4186" xr:uid="{00000000-0005-0000-0000-00005A100000}"/>
    <cellStyle name="Normal 67 2 2 2 2 3 2" xfId="14260" xr:uid="{00000000-0005-0000-0000-0000B4370000}"/>
    <cellStyle name="Normal 67 2 2 2 2 3 2 3" xfId="29358" xr:uid="{00000000-0005-0000-0000-0000AE720000}"/>
    <cellStyle name="Normal 67 2 2 2 2 3 3" xfId="9240" xr:uid="{00000000-0005-0000-0000-000018240000}"/>
    <cellStyle name="Normal 67 2 2 2 2 3 3 3" xfId="24341" xr:uid="{00000000-0005-0000-0000-0000155F0000}"/>
    <cellStyle name="Normal 67 2 2 2 2 3 5" xfId="19328" xr:uid="{00000000-0005-0000-0000-0000804B0000}"/>
    <cellStyle name="Normal 67 2 2 2 2 4" xfId="5879" xr:uid="{00000000-0005-0000-0000-0000F7160000}"/>
    <cellStyle name="Normal 67 2 2 2 2 4 2" xfId="15931" xr:uid="{00000000-0005-0000-0000-00003B3E0000}"/>
    <cellStyle name="Normal 67 2 2 2 2 4 3" xfId="10911" xr:uid="{00000000-0005-0000-0000-00009F2A0000}"/>
    <cellStyle name="Normal 67 2 2 2 2 4 3 3" xfId="26012" xr:uid="{00000000-0005-0000-0000-00009C650000}"/>
    <cellStyle name="Normal 67 2 2 2 2 4 5" xfId="20999" xr:uid="{00000000-0005-0000-0000-000007520000}"/>
    <cellStyle name="Normal 67 2 2 2 2 5" xfId="12589" xr:uid="{00000000-0005-0000-0000-00002D310000}"/>
    <cellStyle name="Normal 67 2 2 2 2 5 3" xfId="27687" xr:uid="{00000000-0005-0000-0000-0000276C0000}"/>
    <cellStyle name="Normal 67 2 2 2 2 6" xfId="7568" xr:uid="{00000000-0005-0000-0000-0000901D0000}"/>
    <cellStyle name="Normal 67 2 2 2 2 6 3" xfId="22670" xr:uid="{00000000-0005-0000-0000-00008E580000}"/>
    <cellStyle name="Normal 67 2 2 2 2 8" xfId="17657" xr:uid="{00000000-0005-0000-0000-0000F9440000}"/>
    <cellStyle name="Normal 67 2 2 2 3" xfId="2915" xr:uid="{00000000-0005-0000-0000-0000630B0000}"/>
    <cellStyle name="Normal 67 2 2 2 3 2" xfId="4605" xr:uid="{00000000-0005-0000-0000-0000FD110000}"/>
    <cellStyle name="Normal 67 2 2 2 3 2 2" xfId="14678" xr:uid="{00000000-0005-0000-0000-000056390000}"/>
    <cellStyle name="Normal 67 2 2 2 3 2 2 3" xfId="29776" xr:uid="{00000000-0005-0000-0000-000050740000}"/>
    <cellStyle name="Normal 67 2 2 2 3 2 3" xfId="9658" xr:uid="{00000000-0005-0000-0000-0000BA250000}"/>
    <cellStyle name="Normal 67 2 2 2 3 2 3 3" xfId="24759" xr:uid="{00000000-0005-0000-0000-0000B7600000}"/>
    <cellStyle name="Normal 67 2 2 2 3 2 5" xfId="19746" xr:uid="{00000000-0005-0000-0000-0000224D0000}"/>
    <cellStyle name="Normal 67 2 2 2 3 3" xfId="6297" xr:uid="{00000000-0005-0000-0000-000099180000}"/>
    <cellStyle name="Normal 67 2 2 2 3 3 2" xfId="16349" xr:uid="{00000000-0005-0000-0000-0000DD3F0000}"/>
    <cellStyle name="Normal 67 2 2 2 3 3 3" xfId="11329" xr:uid="{00000000-0005-0000-0000-0000412C0000}"/>
    <cellStyle name="Normal 67 2 2 2 3 3 3 3" xfId="26430" xr:uid="{00000000-0005-0000-0000-00003E670000}"/>
    <cellStyle name="Normal 67 2 2 2 3 3 5" xfId="21417" xr:uid="{00000000-0005-0000-0000-0000A9530000}"/>
    <cellStyle name="Normal 67 2 2 2 3 4" xfId="13007" xr:uid="{00000000-0005-0000-0000-0000CF320000}"/>
    <cellStyle name="Normal 67 2 2 2 3 4 3" xfId="28105" xr:uid="{00000000-0005-0000-0000-0000C96D0000}"/>
    <cellStyle name="Normal 67 2 2 2 3 5" xfId="7986" xr:uid="{00000000-0005-0000-0000-0000321F0000}"/>
    <cellStyle name="Normal 67 2 2 2 3 5 3" xfId="23088" xr:uid="{00000000-0005-0000-0000-0000305A0000}"/>
    <cellStyle name="Normal 67 2 2 2 3 7" xfId="18075" xr:uid="{00000000-0005-0000-0000-00009B460000}"/>
    <cellStyle name="Normal 67 2 2 2 4" xfId="3768" xr:uid="{00000000-0005-0000-0000-0000B80E0000}"/>
    <cellStyle name="Normal 67 2 2 2 4 2" xfId="13842" xr:uid="{00000000-0005-0000-0000-000012360000}"/>
    <cellStyle name="Normal 67 2 2 2 4 2 3" xfId="28940" xr:uid="{00000000-0005-0000-0000-00000C710000}"/>
    <cellStyle name="Normal 67 2 2 2 4 3" xfId="8822" xr:uid="{00000000-0005-0000-0000-000076220000}"/>
    <cellStyle name="Normal 67 2 2 2 4 3 3" xfId="23923" xr:uid="{00000000-0005-0000-0000-0000735D0000}"/>
    <cellStyle name="Normal 67 2 2 2 4 5" xfId="18910" xr:uid="{00000000-0005-0000-0000-0000DE490000}"/>
    <cellStyle name="Normal 67 2 2 2 5" xfId="5461" xr:uid="{00000000-0005-0000-0000-000055150000}"/>
    <cellStyle name="Normal 67 2 2 2 5 2" xfId="15513" xr:uid="{00000000-0005-0000-0000-0000993C0000}"/>
    <cellStyle name="Normal 67 2 2 2 5 2 3" xfId="30611" xr:uid="{00000000-0005-0000-0000-000093770000}"/>
    <cellStyle name="Normal 67 2 2 2 5 3" xfId="10493" xr:uid="{00000000-0005-0000-0000-0000FD280000}"/>
    <cellStyle name="Normal 67 2 2 2 5 3 3" xfId="25594" xr:uid="{00000000-0005-0000-0000-0000FA630000}"/>
    <cellStyle name="Normal 67 2 2 2 5 5" xfId="20581" xr:uid="{00000000-0005-0000-0000-000065500000}"/>
    <cellStyle name="Normal 67 2 2 2 6" xfId="12171" xr:uid="{00000000-0005-0000-0000-00008B2F0000}"/>
    <cellStyle name="Normal 67 2 2 2 6 3" xfId="27269" xr:uid="{00000000-0005-0000-0000-0000856A0000}"/>
    <cellStyle name="Normal 67 2 2 2 7" xfId="7150" xr:uid="{00000000-0005-0000-0000-0000EE1B0000}"/>
    <cellStyle name="Normal 67 2 2 2 7 3" xfId="22252" xr:uid="{00000000-0005-0000-0000-0000EC560000}"/>
    <cellStyle name="Normal 67 2 2 2 9" xfId="17239" xr:uid="{00000000-0005-0000-0000-000057430000}"/>
    <cellStyle name="Normal 67 2 2 3" xfId="2286" xr:uid="{00000000-0005-0000-0000-0000EE080000}"/>
    <cellStyle name="Normal 67 2 2 3 2" xfId="3125" xr:uid="{00000000-0005-0000-0000-0000350C0000}"/>
    <cellStyle name="Normal 67 2 2 3 2 2" xfId="4815" xr:uid="{00000000-0005-0000-0000-0000CF120000}"/>
    <cellStyle name="Normal 67 2 2 3 2 2 2" xfId="14888" xr:uid="{00000000-0005-0000-0000-0000283A0000}"/>
    <cellStyle name="Normal 67 2 2 3 2 2 2 3" xfId="29986" xr:uid="{00000000-0005-0000-0000-000022750000}"/>
    <cellStyle name="Normal 67 2 2 3 2 2 3" xfId="9868" xr:uid="{00000000-0005-0000-0000-00008C260000}"/>
    <cellStyle name="Normal 67 2 2 3 2 2 3 3" xfId="24969" xr:uid="{00000000-0005-0000-0000-000089610000}"/>
    <cellStyle name="Normal 67 2 2 3 2 2 5" xfId="19956" xr:uid="{00000000-0005-0000-0000-0000F44D0000}"/>
    <cellStyle name="Normal 67 2 2 3 2 3" xfId="6507" xr:uid="{00000000-0005-0000-0000-00006B190000}"/>
    <cellStyle name="Normal 67 2 2 3 2 3 2" xfId="16559" xr:uid="{00000000-0005-0000-0000-0000AF400000}"/>
    <cellStyle name="Normal 67 2 2 3 2 3 3" xfId="11539" xr:uid="{00000000-0005-0000-0000-0000132D0000}"/>
    <cellStyle name="Normal 67 2 2 3 2 3 3 3" xfId="26640" xr:uid="{00000000-0005-0000-0000-000010680000}"/>
    <cellStyle name="Normal 67 2 2 3 2 3 5" xfId="21627" xr:uid="{00000000-0005-0000-0000-00007B540000}"/>
    <cellStyle name="Normal 67 2 2 3 2 4" xfId="13217" xr:uid="{00000000-0005-0000-0000-0000A1330000}"/>
    <cellStyle name="Normal 67 2 2 3 2 4 3" xfId="28315" xr:uid="{00000000-0005-0000-0000-00009B6E0000}"/>
    <cellStyle name="Normal 67 2 2 3 2 5" xfId="8196" xr:uid="{00000000-0005-0000-0000-000004200000}"/>
    <cellStyle name="Normal 67 2 2 3 2 5 3" xfId="23298" xr:uid="{00000000-0005-0000-0000-0000025B0000}"/>
    <cellStyle name="Normal 67 2 2 3 2 7" xfId="18285" xr:uid="{00000000-0005-0000-0000-00006D470000}"/>
    <cellStyle name="Normal 67 2 2 3 3" xfId="3978" xr:uid="{00000000-0005-0000-0000-00008A0F0000}"/>
    <cellStyle name="Normal 67 2 2 3 3 2" xfId="14052" xr:uid="{00000000-0005-0000-0000-0000E4360000}"/>
    <cellStyle name="Normal 67 2 2 3 3 2 3" xfId="29150" xr:uid="{00000000-0005-0000-0000-0000DE710000}"/>
    <cellStyle name="Normal 67 2 2 3 3 3" xfId="9032" xr:uid="{00000000-0005-0000-0000-000048230000}"/>
    <cellStyle name="Normal 67 2 2 3 3 3 3" xfId="24133" xr:uid="{00000000-0005-0000-0000-0000455E0000}"/>
    <cellStyle name="Normal 67 2 2 3 3 5" xfId="19120" xr:uid="{00000000-0005-0000-0000-0000B04A0000}"/>
    <cellStyle name="Normal 67 2 2 3 4" xfId="5671" xr:uid="{00000000-0005-0000-0000-000027160000}"/>
    <cellStyle name="Normal 67 2 2 3 4 2" xfId="15723" xr:uid="{00000000-0005-0000-0000-00006B3D0000}"/>
    <cellStyle name="Normal 67 2 2 3 4 2 3" xfId="30821" xr:uid="{00000000-0005-0000-0000-000065780000}"/>
    <cellStyle name="Normal 67 2 2 3 4 3" xfId="10703" xr:uid="{00000000-0005-0000-0000-0000CF290000}"/>
    <cellStyle name="Normal 67 2 2 3 4 3 3" xfId="25804" xr:uid="{00000000-0005-0000-0000-0000CC640000}"/>
    <cellStyle name="Normal 67 2 2 3 4 5" xfId="20791" xr:uid="{00000000-0005-0000-0000-000037510000}"/>
    <cellStyle name="Normal 67 2 2 3 5" xfId="12381" xr:uid="{00000000-0005-0000-0000-00005D300000}"/>
    <cellStyle name="Normal 67 2 2 3 5 3" xfId="27479" xr:uid="{00000000-0005-0000-0000-0000576B0000}"/>
    <cellStyle name="Normal 67 2 2 3 6" xfId="7360" xr:uid="{00000000-0005-0000-0000-0000C01C0000}"/>
    <cellStyle name="Normal 67 2 2 3 6 3" xfId="22462" xr:uid="{00000000-0005-0000-0000-0000BE570000}"/>
    <cellStyle name="Normal 67 2 2 3 8" xfId="17449" xr:uid="{00000000-0005-0000-0000-000029440000}"/>
    <cellStyle name="Normal 67 2 2 4" xfId="2707" xr:uid="{00000000-0005-0000-0000-0000930A0000}"/>
    <cellStyle name="Normal 67 2 2 4 2" xfId="4397" xr:uid="{00000000-0005-0000-0000-00002D110000}"/>
    <cellStyle name="Normal 67 2 2 4 2 2" xfId="14470" xr:uid="{00000000-0005-0000-0000-000086380000}"/>
    <cellStyle name="Normal 67 2 2 4 2 2 3" xfId="29568" xr:uid="{00000000-0005-0000-0000-000080730000}"/>
    <cellStyle name="Normal 67 2 2 4 2 3" xfId="9450" xr:uid="{00000000-0005-0000-0000-0000EA240000}"/>
    <cellStyle name="Normal 67 2 2 4 2 3 3" xfId="24551" xr:uid="{00000000-0005-0000-0000-0000E75F0000}"/>
    <cellStyle name="Normal 67 2 2 4 2 5" xfId="19538" xr:uid="{00000000-0005-0000-0000-0000524C0000}"/>
    <cellStyle name="Normal 67 2 2 4 3" xfId="6089" xr:uid="{00000000-0005-0000-0000-0000C9170000}"/>
    <cellStyle name="Normal 67 2 2 4 3 2" xfId="16141" xr:uid="{00000000-0005-0000-0000-00000D3F0000}"/>
    <cellStyle name="Normal 67 2 2 4 3 3" xfId="11121" xr:uid="{00000000-0005-0000-0000-0000712B0000}"/>
    <cellStyle name="Normal 67 2 2 4 3 3 3" xfId="26222" xr:uid="{00000000-0005-0000-0000-00006E660000}"/>
    <cellStyle name="Normal 67 2 2 4 3 5" xfId="21209" xr:uid="{00000000-0005-0000-0000-0000D9520000}"/>
    <cellStyle name="Normal 67 2 2 4 4" xfId="12799" xr:uid="{00000000-0005-0000-0000-0000FF310000}"/>
    <cellStyle name="Normal 67 2 2 4 4 3" xfId="27897" xr:uid="{00000000-0005-0000-0000-0000F96C0000}"/>
    <cellStyle name="Normal 67 2 2 4 5" xfId="7778" xr:uid="{00000000-0005-0000-0000-0000621E0000}"/>
    <cellStyle name="Normal 67 2 2 4 5 3" xfId="22880" xr:uid="{00000000-0005-0000-0000-000060590000}"/>
    <cellStyle name="Normal 67 2 2 4 7" xfId="17867" xr:uid="{00000000-0005-0000-0000-0000CB450000}"/>
    <cellStyle name="Normal 67 2 2 5" xfId="3560" xr:uid="{00000000-0005-0000-0000-0000E80D0000}"/>
    <cellStyle name="Normal 67 2 2 5 2" xfId="13634" xr:uid="{00000000-0005-0000-0000-000042350000}"/>
    <cellStyle name="Normal 67 2 2 5 2 3" xfId="28732" xr:uid="{00000000-0005-0000-0000-00003C700000}"/>
    <cellStyle name="Normal 67 2 2 5 3" xfId="8614" xr:uid="{00000000-0005-0000-0000-0000A6210000}"/>
    <cellStyle name="Normal 67 2 2 5 3 3" xfId="23715" xr:uid="{00000000-0005-0000-0000-0000A35C0000}"/>
    <cellStyle name="Normal 67 2 2 5 5" xfId="18702" xr:uid="{00000000-0005-0000-0000-00000E490000}"/>
    <cellStyle name="Normal 67 2 2 6" xfId="5253" xr:uid="{00000000-0005-0000-0000-000085140000}"/>
    <cellStyle name="Normal 67 2 2 6 2" xfId="15305" xr:uid="{00000000-0005-0000-0000-0000C93B0000}"/>
    <cellStyle name="Normal 67 2 2 6 2 3" xfId="30403" xr:uid="{00000000-0005-0000-0000-0000C3760000}"/>
    <cellStyle name="Normal 67 2 2 6 3" xfId="10285" xr:uid="{00000000-0005-0000-0000-00002D280000}"/>
    <cellStyle name="Normal 67 2 2 6 3 3" xfId="25386" xr:uid="{00000000-0005-0000-0000-00002A630000}"/>
    <cellStyle name="Normal 67 2 2 6 5" xfId="20373" xr:uid="{00000000-0005-0000-0000-0000954F0000}"/>
    <cellStyle name="Normal 67 2 2 7" xfId="11963" xr:uid="{00000000-0005-0000-0000-0000BB2E0000}"/>
    <cellStyle name="Normal 67 2 2 7 3" xfId="27061" xr:uid="{00000000-0005-0000-0000-0000B5690000}"/>
    <cellStyle name="Normal 67 2 2 8" xfId="6942" xr:uid="{00000000-0005-0000-0000-00001E1B0000}"/>
    <cellStyle name="Normal 67 2 2 8 3" xfId="22044" xr:uid="{00000000-0005-0000-0000-00001C560000}"/>
    <cellStyle name="Normal 67 2 3" xfId="1969" xr:uid="{00000000-0005-0000-0000-0000B1070000}"/>
    <cellStyle name="Normal 67 2 3 2" xfId="2390" xr:uid="{00000000-0005-0000-0000-000056090000}"/>
    <cellStyle name="Normal 67 2 3 2 2" xfId="3229" xr:uid="{00000000-0005-0000-0000-00009D0C0000}"/>
    <cellStyle name="Normal 67 2 3 2 2 2" xfId="4919" xr:uid="{00000000-0005-0000-0000-000037130000}"/>
    <cellStyle name="Normal 67 2 3 2 2 2 2" xfId="14992" xr:uid="{00000000-0005-0000-0000-0000903A0000}"/>
    <cellStyle name="Normal 67 2 3 2 2 2 2 3" xfId="30090" xr:uid="{00000000-0005-0000-0000-00008A750000}"/>
    <cellStyle name="Normal 67 2 3 2 2 2 3" xfId="9972" xr:uid="{00000000-0005-0000-0000-0000F4260000}"/>
    <cellStyle name="Normal 67 2 3 2 2 2 3 3" xfId="25073" xr:uid="{00000000-0005-0000-0000-0000F1610000}"/>
    <cellStyle name="Normal 67 2 3 2 2 2 5" xfId="20060" xr:uid="{00000000-0005-0000-0000-00005C4E0000}"/>
    <cellStyle name="Normal 67 2 3 2 2 3" xfId="6611" xr:uid="{00000000-0005-0000-0000-0000D3190000}"/>
    <cellStyle name="Normal 67 2 3 2 2 3 2" xfId="16663" xr:uid="{00000000-0005-0000-0000-000017410000}"/>
    <cellStyle name="Normal 67 2 3 2 2 3 3" xfId="11643" xr:uid="{00000000-0005-0000-0000-00007B2D0000}"/>
    <cellStyle name="Normal 67 2 3 2 2 3 3 3" xfId="26744" xr:uid="{00000000-0005-0000-0000-000078680000}"/>
    <cellStyle name="Normal 67 2 3 2 2 3 5" xfId="21731" xr:uid="{00000000-0005-0000-0000-0000E3540000}"/>
    <cellStyle name="Normal 67 2 3 2 2 4" xfId="13321" xr:uid="{00000000-0005-0000-0000-000009340000}"/>
    <cellStyle name="Normal 67 2 3 2 2 4 3" xfId="28419" xr:uid="{00000000-0005-0000-0000-0000036F0000}"/>
    <cellStyle name="Normal 67 2 3 2 2 5" xfId="8300" xr:uid="{00000000-0005-0000-0000-00006C200000}"/>
    <cellStyle name="Normal 67 2 3 2 2 5 3" xfId="23402" xr:uid="{00000000-0005-0000-0000-00006A5B0000}"/>
    <cellStyle name="Normal 67 2 3 2 2 7" xfId="18389" xr:uid="{00000000-0005-0000-0000-0000D5470000}"/>
    <cellStyle name="Normal 67 2 3 2 3" xfId="4082" xr:uid="{00000000-0005-0000-0000-0000F20F0000}"/>
    <cellStyle name="Normal 67 2 3 2 3 2" xfId="14156" xr:uid="{00000000-0005-0000-0000-00004C370000}"/>
    <cellStyle name="Normal 67 2 3 2 3 2 3" xfId="29254" xr:uid="{00000000-0005-0000-0000-000046720000}"/>
    <cellStyle name="Normal 67 2 3 2 3 3" xfId="9136" xr:uid="{00000000-0005-0000-0000-0000B0230000}"/>
    <cellStyle name="Normal 67 2 3 2 3 3 3" xfId="24237" xr:uid="{00000000-0005-0000-0000-0000AD5E0000}"/>
    <cellStyle name="Normal 67 2 3 2 3 5" xfId="19224" xr:uid="{00000000-0005-0000-0000-0000184B0000}"/>
    <cellStyle name="Normal 67 2 3 2 4" xfId="5775" xr:uid="{00000000-0005-0000-0000-00008F160000}"/>
    <cellStyle name="Normal 67 2 3 2 4 2" xfId="15827" xr:uid="{00000000-0005-0000-0000-0000D33D0000}"/>
    <cellStyle name="Normal 67 2 3 2 4 2 3" xfId="30925" xr:uid="{00000000-0005-0000-0000-0000CD780000}"/>
    <cellStyle name="Normal 67 2 3 2 4 3" xfId="10807" xr:uid="{00000000-0005-0000-0000-0000372A0000}"/>
    <cellStyle name="Normal 67 2 3 2 4 3 3" xfId="25908" xr:uid="{00000000-0005-0000-0000-000034650000}"/>
    <cellStyle name="Normal 67 2 3 2 4 5" xfId="20895" xr:uid="{00000000-0005-0000-0000-00009F510000}"/>
    <cellStyle name="Normal 67 2 3 2 5" xfId="12485" xr:uid="{00000000-0005-0000-0000-0000C5300000}"/>
    <cellStyle name="Normal 67 2 3 2 5 3" xfId="27583" xr:uid="{00000000-0005-0000-0000-0000BF6B0000}"/>
    <cellStyle name="Normal 67 2 3 2 6" xfId="7464" xr:uid="{00000000-0005-0000-0000-0000281D0000}"/>
    <cellStyle name="Normal 67 2 3 2 6 3" xfId="22566" xr:uid="{00000000-0005-0000-0000-000026580000}"/>
    <cellStyle name="Normal 67 2 3 2 8" xfId="17553" xr:uid="{00000000-0005-0000-0000-000091440000}"/>
    <cellStyle name="Normal 67 2 3 3" xfId="2811" xr:uid="{00000000-0005-0000-0000-0000FB0A0000}"/>
    <cellStyle name="Normal 67 2 3 3 2" xfId="4501" xr:uid="{00000000-0005-0000-0000-000095110000}"/>
    <cellStyle name="Normal 67 2 3 3 2 2" xfId="14574" xr:uid="{00000000-0005-0000-0000-0000EE380000}"/>
    <cellStyle name="Normal 67 2 3 3 2 2 3" xfId="29672" xr:uid="{00000000-0005-0000-0000-0000E8730000}"/>
    <cellStyle name="Normal 67 2 3 3 2 3" xfId="9554" xr:uid="{00000000-0005-0000-0000-000052250000}"/>
    <cellStyle name="Normal 67 2 3 3 2 3 3" xfId="24655" xr:uid="{00000000-0005-0000-0000-00004F600000}"/>
    <cellStyle name="Normal 67 2 3 3 2 5" xfId="19642" xr:uid="{00000000-0005-0000-0000-0000BA4C0000}"/>
    <cellStyle name="Normal 67 2 3 3 3" xfId="6193" xr:uid="{00000000-0005-0000-0000-000031180000}"/>
    <cellStyle name="Normal 67 2 3 3 3 2" xfId="16245" xr:uid="{00000000-0005-0000-0000-0000753F0000}"/>
    <cellStyle name="Normal 67 2 3 3 3 3" xfId="11225" xr:uid="{00000000-0005-0000-0000-0000D92B0000}"/>
    <cellStyle name="Normal 67 2 3 3 3 3 3" xfId="26326" xr:uid="{00000000-0005-0000-0000-0000D6660000}"/>
    <cellStyle name="Normal 67 2 3 3 3 5" xfId="21313" xr:uid="{00000000-0005-0000-0000-000041530000}"/>
    <cellStyle name="Normal 67 2 3 3 4" xfId="12903" xr:uid="{00000000-0005-0000-0000-000067320000}"/>
    <cellStyle name="Normal 67 2 3 3 4 3" xfId="28001" xr:uid="{00000000-0005-0000-0000-0000616D0000}"/>
    <cellStyle name="Normal 67 2 3 3 5" xfId="7882" xr:uid="{00000000-0005-0000-0000-0000CA1E0000}"/>
    <cellStyle name="Normal 67 2 3 3 5 3" xfId="22984" xr:uid="{00000000-0005-0000-0000-0000C8590000}"/>
    <cellStyle name="Normal 67 2 3 3 7" xfId="17971" xr:uid="{00000000-0005-0000-0000-000033460000}"/>
    <cellStyle name="Normal 67 2 3 4" xfId="3664" xr:uid="{00000000-0005-0000-0000-0000500E0000}"/>
    <cellStyle name="Normal 67 2 3 4 2" xfId="13738" xr:uid="{00000000-0005-0000-0000-0000AA350000}"/>
    <cellStyle name="Normal 67 2 3 4 2 3" xfId="28836" xr:uid="{00000000-0005-0000-0000-0000A4700000}"/>
    <cellStyle name="Normal 67 2 3 4 3" xfId="8718" xr:uid="{00000000-0005-0000-0000-00000E220000}"/>
    <cellStyle name="Normal 67 2 3 4 3 3" xfId="23819" xr:uid="{00000000-0005-0000-0000-00000B5D0000}"/>
    <cellStyle name="Normal 67 2 3 4 5" xfId="18806" xr:uid="{00000000-0005-0000-0000-000076490000}"/>
    <cellStyle name="Normal 67 2 3 5" xfId="5357" xr:uid="{00000000-0005-0000-0000-0000ED140000}"/>
    <cellStyle name="Normal 67 2 3 5 2" xfId="15409" xr:uid="{00000000-0005-0000-0000-0000313C0000}"/>
    <cellStyle name="Normal 67 2 3 5 2 3" xfId="30507" xr:uid="{00000000-0005-0000-0000-00002B770000}"/>
    <cellStyle name="Normal 67 2 3 5 3" xfId="10389" xr:uid="{00000000-0005-0000-0000-000095280000}"/>
    <cellStyle name="Normal 67 2 3 5 3 3" xfId="25490" xr:uid="{00000000-0005-0000-0000-000092630000}"/>
    <cellStyle name="Normal 67 2 3 5 5" xfId="20477" xr:uid="{00000000-0005-0000-0000-0000FD4F0000}"/>
    <cellStyle name="Normal 67 2 3 6" xfId="12067" xr:uid="{00000000-0005-0000-0000-0000232F0000}"/>
    <cellStyle name="Normal 67 2 3 6 3" xfId="27165" xr:uid="{00000000-0005-0000-0000-00001D6A0000}"/>
    <cellStyle name="Normal 67 2 3 7" xfId="7046" xr:uid="{00000000-0005-0000-0000-0000861B0000}"/>
    <cellStyle name="Normal 67 2 3 7 3" xfId="22148" xr:uid="{00000000-0005-0000-0000-000084560000}"/>
    <cellStyle name="Normal 67 2 3 9" xfId="17135" xr:uid="{00000000-0005-0000-0000-0000EF420000}"/>
    <cellStyle name="Normal 67 2 4" xfId="2182" xr:uid="{00000000-0005-0000-0000-000086080000}"/>
    <cellStyle name="Normal 67 2 4 2" xfId="3021" xr:uid="{00000000-0005-0000-0000-0000CD0B0000}"/>
    <cellStyle name="Normal 67 2 4 2 2" xfId="4711" xr:uid="{00000000-0005-0000-0000-000067120000}"/>
    <cellStyle name="Normal 67 2 4 2 2 2" xfId="14784" xr:uid="{00000000-0005-0000-0000-0000C0390000}"/>
    <cellStyle name="Normal 67 2 4 2 2 2 3" xfId="29882" xr:uid="{00000000-0005-0000-0000-0000BA740000}"/>
    <cellStyle name="Normal 67 2 4 2 2 3" xfId="9764" xr:uid="{00000000-0005-0000-0000-000024260000}"/>
    <cellStyle name="Normal 67 2 4 2 2 3 3" xfId="24865" xr:uid="{00000000-0005-0000-0000-000021610000}"/>
    <cellStyle name="Normal 67 2 4 2 2 5" xfId="19852" xr:uid="{00000000-0005-0000-0000-00008C4D0000}"/>
    <cellStyle name="Normal 67 2 4 2 3" xfId="6403" xr:uid="{00000000-0005-0000-0000-000003190000}"/>
    <cellStyle name="Normal 67 2 4 2 3 2" xfId="16455" xr:uid="{00000000-0005-0000-0000-000047400000}"/>
    <cellStyle name="Normal 67 2 4 2 3 3" xfId="11435" xr:uid="{00000000-0005-0000-0000-0000AB2C0000}"/>
    <cellStyle name="Normal 67 2 4 2 3 3 3" xfId="26536" xr:uid="{00000000-0005-0000-0000-0000A8670000}"/>
    <cellStyle name="Normal 67 2 4 2 3 5" xfId="21523" xr:uid="{00000000-0005-0000-0000-000013540000}"/>
    <cellStyle name="Normal 67 2 4 2 4" xfId="13113" xr:uid="{00000000-0005-0000-0000-000039330000}"/>
    <cellStyle name="Normal 67 2 4 2 4 3" xfId="28211" xr:uid="{00000000-0005-0000-0000-0000336E0000}"/>
    <cellStyle name="Normal 67 2 4 2 5" xfId="8092" xr:uid="{00000000-0005-0000-0000-00009C1F0000}"/>
    <cellStyle name="Normal 67 2 4 2 5 3" xfId="23194" xr:uid="{00000000-0005-0000-0000-00009A5A0000}"/>
    <cellStyle name="Normal 67 2 4 2 7" xfId="18181" xr:uid="{00000000-0005-0000-0000-000005470000}"/>
    <cellStyle name="Normal 67 2 4 3" xfId="3874" xr:uid="{00000000-0005-0000-0000-0000220F0000}"/>
    <cellStyle name="Normal 67 2 4 3 2" xfId="13948" xr:uid="{00000000-0005-0000-0000-00007C360000}"/>
    <cellStyle name="Normal 67 2 4 3 2 3" xfId="29046" xr:uid="{00000000-0005-0000-0000-000076710000}"/>
    <cellStyle name="Normal 67 2 4 3 3" xfId="8928" xr:uid="{00000000-0005-0000-0000-0000E0220000}"/>
    <cellStyle name="Normal 67 2 4 3 3 3" xfId="24029" xr:uid="{00000000-0005-0000-0000-0000DD5D0000}"/>
    <cellStyle name="Normal 67 2 4 3 5" xfId="19016" xr:uid="{00000000-0005-0000-0000-0000484A0000}"/>
    <cellStyle name="Normal 67 2 4 4" xfId="5567" xr:uid="{00000000-0005-0000-0000-0000BF150000}"/>
    <cellStyle name="Normal 67 2 4 4 2" xfId="15619" xr:uid="{00000000-0005-0000-0000-0000033D0000}"/>
    <cellStyle name="Normal 67 2 4 4 2 3" xfId="30717" xr:uid="{00000000-0005-0000-0000-0000FD770000}"/>
    <cellStyle name="Normal 67 2 4 4 3" xfId="10599" xr:uid="{00000000-0005-0000-0000-000067290000}"/>
    <cellStyle name="Normal 67 2 4 4 3 3" xfId="25700" xr:uid="{00000000-0005-0000-0000-000064640000}"/>
    <cellStyle name="Normal 67 2 4 4 5" xfId="20687" xr:uid="{00000000-0005-0000-0000-0000CF500000}"/>
    <cellStyle name="Normal 67 2 4 5" xfId="12277" xr:uid="{00000000-0005-0000-0000-0000F52F0000}"/>
    <cellStyle name="Normal 67 2 4 5 3" xfId="27375" xr:uid="{00000000-0005-0000-0000-0000EF6A0000}"/>
    <cellStyle name="Normal 67 2 4 6" xfId="7256" xr:uid="{00000000-0005-0000-0000-0000581C0000}"/>
    <cellStyle name="Normal 67 2 4 6 3" xfId="22358" xr:uid="{00000000-0005-0000-0000-000056570000}"/>
    <cellStyle name="Normal 67 2 4 8" xfId="17345" xr:uid="{00000000-0005-0000-0000-0000C1430000}"/>
    <cellStyle name="Normal 67 2 5" xfId="2603" xr:uid="{00000000-0005-0000-0000-00002B0A0000}"/>
    <cellStyle name="Normal 67 2 5 2" xfId="4293" xr:uid="{00000000-0005-0000-0000-0000C5100000}"/>
    <cellStyle name="Normal 67 2 5 2 2" xfId="14366" xr:uid="{00000000-0005-0000-0000-00001E380000}"/>
    <cellStyle name="Normal 67 2 5 2 2 3" xfId="29464" xr:uid="{00000000-0005-0000-0000-000018730000}"/>
    <cellStyle name="Normal 67 2 5 2 3" xfId="9346" xr:uid="{00000000-0005-0000-0000-000082240000}"/>
    <cellStyle name="Normal 67 2 5 2 3 3" xfId="24447" xr:uid="{00000000-0005-0000-0000-00007F5F0000}"/>
    <cellStyle name="Normal 67 2 5 2 5" xfId="19434" xr:uid="{00000000-0005-0000-0000-0000EA4B0000}"/>
    <cellStyle name="Normal 67 2 5 3" xfId="5985" xr:uid="{00000000-0005-0000-0000-000061170000}"/>
    <cellStyle name="Normal 67 2 5 3 2" xfId="16037" xr:uid="{00000000-0005-0000-0000-0000A53E0000}"/>
    <cellStyle name="Normal 67 2 5 3 3" xfId="11017" xr:uid="{00000000-0005-0000-0000-0000092B0000}"/>
    <cellStyle name="Normal 67 2 5 3 3 3" xfId="26118" xr:uid="{00000000-0005-0000-0000-000006660000}"/>
    <cellStyle name="Normal 67 2 5 3 5" xfId="21105" xr:uid="{00000000-0005-0000-0000-000071520000}"/>
    <cellStyle name="Normal 67 2 5 4" xfId="12695" xr:uid="{00000000-0005-0000-0000-000097310000}"/>
    <cellStyle name="Normal 67 2 5 4 3" xfId="27793" xr:uid="{00000000-0005-0000-0000-0000916C0000}"/>
    <cellStyle name="Normal 67 2 5 5" xfId="7674" xr:uid="{00000000-0005-0000-0000-0000FA1D0000}"/>
    <cellStyle name="Normal 67 2 5 5 3" xfId="22776" xr:uid="{00000000-0005-0000-0000-0000F8580000}"/>
    <cellStyle name="Normal 67 2 5 7" xfId="17763" xr:uid="{00000000-0005-0000-0000-000063450000}"/>
    <cellStyle name="Normal 67 2 6" xfId="3456" xr:uid="{00000000-0005-0000-0000-0000800D0000}"/>
    <cellStyle name="Normal 67 2 6 2" xfId="13530" xr:uid="{00000000-0005-0000-0000-0000DA340000}"/>
    <cellStyle name="Normal 67 2 6 2 3" xfId="28628" xr:uid="{00000000-0005-0000-0000-0000D46F0000}"/>
    <cellStyle name="Normal 67 2 6 3" xfId="8510" xr:uid="{00000000-0005-0000-0000-00003E210000}"/>
    <cellStyle name="Normal 67 2 6 3 3" xfId="23611" xr:uid="{00000000-0005-0000-0000-00003B5C0000}"/>
    <cellStyle name="Normal 67 2 6 5" xfId="18598" xr:uid="{00000000-0005-0000-0000-0000A6480000}"/>
    <cellStyle name="Normal 67 2 7" xfId="5149" xr:uid="{00000000-0005-0000-0000-00001D140000}"/>
    <cellStyle name="Normal 67 2 7 2" xfId="15201" xr:uid="{00000000-0005-0000-0000-0000613B0000}"/>
    <cellStyle name="Normal 67 2 7 2 3" xfId="30299" xr:uid="{00000000-0005-0000-0000-00005B760000}"/>
    <cellStyle name="Normal 67 2 7 3" xfId="10181" xr:uid="{00000000-0005-0000-0000-0000C5270000}"/>
    <cellStyle name="Normal 67 2 7 3 3" xfId="25282" xr:uid="{00000000-0005-0000-0000-0000C2620000}"/>
    <cellStyle name="Normal 67 2 7 5" xfId="20269" xr:uid="{00000000-0005-0000-0000-00002D4F0000}"/>
    <cellStyle name="Normal 67 2 8" xfId="11859" xr:uid="{00000000-0005-0000-0000-0000532E0000}"/>
    <cellStyle name="Normal 67 2 8 3" xfId="26957" xr:uid="{00000000-0005-0000-0000-00004D690000}"/>
    <cellStyle name="Normal 67 2 9" xfId="6838" xr:uid="{00000000-0005-0000-0000-0000B61A0000}"/>
    <cellStyle name="Normal 67 2 9 3" xfId="21940" xr:uid="{00000000-0005-0000-0000-0000B4550000}"/>
    <cellStyle name="Normal 67 3" xfId="1802" xr:uid="{00000000-0005-0000-0000-00000A070000}"/>
    <cellStyle name="Normal 67 3 10" xfId="16979" xr:uid="{00000000-0005-0000-0000-000053420000}"/>
    <cellStyle name="Normal 67 3 2" xfId="2021" xr:uid="{00000000-0005-0000-0000-0000E5070000}"/>
    <cellStyle name="Normal 67 3 2 2" xfId="2442" xr:uid="{00000000-0005-0000-0000-00008A090000}"/>
    <cellStyle name="Normal 67 3 2 2 2" xfId="3281" xr:uid="{00000000-0005-0000-0000-0000D10C0000}"/>
    <cellStyle name="Normal 67 3 2 2 2 2" xfId="4971" xr:uid="{00000000-0005-0000-0000-00006B130000}"/>
    <cellStyle name="Normal 67 3 2 2 2 2 2" xfId="15044" xr:uid="{00000000-0005-0000-0000-0000C43A0000}"/>
    <cellStyle name="Normal 67 3 2 2 2 2 2 3" xfId="30142" xr:uid="{00000000-0005-0000-0000-0000BE750000}"/>
    <cellStyle name="Normal 67 3 2 2 2 2 3" xfId="10024" xr:uid="{00000000-0005-0000-0000-000028270000}"/>
    <cellStyle name="Normal 67 3 2 2 2 2 3 3" xfId="25125" xr:uid="{00000000-0005-0000-0000-000025620000}"/>
    <cellStyle name="Normal 67 3 2 2 2 2 5" xfId="20112" xr:uid="{00000000-0005-0000-0000-0000904E0000}"/>
    <cellStyle name="Normal 67 3 2 2 2 3" xfId="6663" xr:uid="{00000000-0005-0000-0000-0000071A0000}"/>
    <cellStyle name="Normal 67 3 2 2 2 3 2" xfId="16715" xr:uid="{00000000-0005-0000-0000-00004B410000}"/>
    <cellStyle name="Normal 67 3 2 2 2 3 3" xfId="11695" xr:uid="{00000000-0005-0000-0000-0000AF2D0000}"/>
    <cellStyle name="Normal 67 3 2 2 2 3 3 3" xfId="26796" xr:uid="{00000000-0005-0000-0000-0000AC680000}"/>
    <cellStyle name="Normal 67 3 2 2 2 3 5" xfId="21783" xr:uid="{00000000-0005-0000-0000-000017550000}"/>
    <cellStyle name="Normal 67 3 2 2 2 4" xfId="13373" xr:uid="{00000000-0005-0000-0000-00003D340000}"/>
    <cellStyle name="Normal 67 3 2 2 2 4 3" xfId="28471" xr:uid="{00000000-0005-0000-0000-0000376F0000}"/>
    <cellStyle name="Normal 67 3 2 2 2 5" xfId="8352" xr:uid="{00000000-0005-0000-0000-0000A0200000}"/>
    <cellStyle name="Normal 67 3 2 2 2 5 3" xfId="23454" xr:uid="{00000000-0005-0000-0000-00009E5B0000}"/>
    <cellStyle name="Normal 67 3 2 2 2 7" xfId="18441" xr:uid="{00000000-0005-0000-0000-000009480000}"/>
    <cellStyle name="Normal 67 3 2 2 3" xfId="4134" xr:uid="{00000000-0005-0000-0000-000026100000}"/>
    <cellStyle name="Normal 67 3 2 2 3 2" xfId="14208" xr:uid="{00000000-0005-0000-0000-000080370000}"/>
    <cellStyle name="Normal 67 3 2 2 3 2 3" xfId="29306" xr:uid="{00000000-0005-0000-0000-00007A720000}"/>
    <cellStyle name="Normal 67 3 2 2 3 3" xfId="9188" xr:uid="{00000000-0005-0000-0000-0000E4230000}"/>
    <cellStyle name="Normal 67 3 2 2 3 3 3" xfId="24289" xr:uid="{00000000-0005-0000-0000-0000E15E0000}"/>
    <cellStyle name="Normal 67 3 2 2 3 5" xfId="19276" xr:uid="{00000000-0005-0000-0000-00004C4B0000}"/>
    <cellStyle name="Normal 67 3 2 2 4" xfId="5827" xr:uid="{00000000-0005-0000-0000-0000C3160000}"/>
    <cellStyle name="Normal 67 3 2 2 4 2" xfId="15879" xr:uid="{00000000-0005-0000-0000-0000073E0000}"/>
    <cellStyle name="Normal 67 3 2 2 4 3" xfId="10859" xr:uid="{00000000-0005-0000-0000-00006B2A0000}"/>
    <cellStyle name="Normal 67 3 2 2 4 3 3" xfId="25960" xr:uid="{00000000-0005-0000-0000-000068650000}"/>
    <cellStyle name="Normal 67 3 2 2 4 5" xfId="20947" xr:uid="{00000000-0005-0000-0000-0000D3510000}"/>
    <cellStyle name="Normal 67 3 2 2 5" xfId="12537" xr:uid="{00000000-0005-0000-0000-0000F9300000}"/>
    <cellStyle name="Normal 67 3 2 2 5 3" xfId="27635" xr:uid="{00000000-0005-0000-0000-0000F36B0000}"/>
    <cellStyle name="Normal 67 3 2 2 6" xfId="7516" xr:uid="{00000000-0005-0000-0000-00005C1D0000}"/>
    <cellStyle name="Normal 67 3 2 2 6 3" xfId="22618" xr:uid="{00000000-0005-0000-0000-00005A580000}"/>
    <cellStyle name="Normal 67 3 2 2 8" xfId="17605" xr:uid="{00000000-0005-0000-0000-0000C5440000}"/>
    <cellStyle name="Normal 67 3 2 3" xfId="2863" xr:uid="{00000000-0005-0000-0000-00002F0B0000}"/>
    <cellStyle name="Normal 67 3 2 3 2" xfId="4553" xr:uid="{00000000-0005-0000-0000-0000C9110000}"/>
    <cellStyle name="Normal 67 3 2 3 2 2" xfId="14626" xr:uid="{00000000-0005-0000-0000-000022390000}"/>
    <cellStyle name="Normal 67 3 2 3 2 2 3" xfId="29724" xr:uid="{00000000-0005-0000-0000-00001C740000}"/>
    <cellStyle name="Normal 67 3 2 3 2 3" xfId="9606" xr:uid="{00000000-0005-0000-0000-000086250000}"/>
    <cellStyle name="Normal 67 3 2 3 2 3 3" xfId="24707" xr:uid="{00000000-0005-0000-0000-000083600000}"/>
    <cellStyle name="Normal 67 3 2 3 2 5" xfId="19694" xr:uid="{00000000-0005-0000-0000-0000EE4C0000}"/>
    <cellStyle name="Normal 67 3 2 3 3" xfId="6245" xr:uid="{00000000-0005-0000-0000-000065180000}"/>
    <cellStyle name="Normal 67 3 2 3 3 2" xfId="16297" xr:uid="{00000000-0005-0000-0000-0000A93F0000}"/>
    <cellStyle name="Normal 67 3 2 3 3 3" xfId="11277" xr:uid="{00000000-0005-0000-0000-00000D2C0000}"/>
    <cellStyle name="Normal 67 3 2 3 3 3 3" xfId="26378" xr:uid="{00000000-0005-0000-0000-00000A670000}"/>
    <cellStyle name="Normal 67 3 2 3 3 5" xfId="21365" xr:uid="{00000000-0005-0000-0000-000075530000}"/>
    <cellStyle name="Normal 67 3 2 3 4" xfId="12955" xr:uid="{00000000-0005-0000-0000-00009B320000}"/>
    <cellStyle name="Normal 67 3 2 3 4 3" xfId="28053" xr:uid="{00000000-0005-0000-0000-0000956D0000}"/>
    <cellStyle name="Normal 67 3 2 3 5" xfId="7934" xr:uid="{00000000-0005-0000-0000-0000FE1E0000}"/>
    <cellStyle name="Normal 67 3 2 3 5 3" xfId="23036" xr:uid="{00000000-0005-0000-0000-0000FC590000}"/>
    <cellStyle name="Normal 67 3 2 3 7" xfId="18023" xr:uid="{00000000-0005-0000-0000-000067460000}"/>
    <cellStyle name="Normal 67 3 2 4" xfId="3716" xr:uid="{00000000-0005-0000-0000-0000840E0000}"/>
    <cellStyle name="Normal 67 3 2 4 2" xfId="13790" xr:uid="{00000000-0005-0000-0000-0000DE350000}"/>
    <cellStyle name="Normal 67 3 2 4 2 3" xfId="28888" xr:uid="{00000000-0005-0000-0000-0000D8700000}"/>
    <cellStyle name="Normal 67 3 2 4 3" xfId="8770" xr:uid="{00000000-0005-0000-0000-000042220000}"/>
    <cellStyle name="Normal 67 3 2 4 3 3" xfId="23871" xr:uid="{00000000-0005-0000-0000-00003F5D0000}"/>
    <cellStyle name="Normal 67 3 2 4 5" xfId="18858" xr:uid="{00000000-0005-0000-0000-0000AA490000}"/>
    <cellStyle name="Normal 67 3 2 5" xfId="5409" xr:uid="{00000000-0005-0000-0000-000021150000}"/>
    <cellStyle name="Normal 67 3 2 5 2" xfId="15461" xr:uid="{00000000-0005-0000-0000-0000653C0000}"/>
    <cellStyle name="Normal 67 3 2 5 2 3" xfId="30559" xr:uid="{00000000-0005-0000-0000-00005F770000}"/>
    <cellStyle name="Normal 67 3 2 5 3" xfId="10441" xr:uid="{00000000-0005-0000-0000-0000C9280000}"/>
    <cellStyle name="Normal 67 3 2 5 3 3" xfId="25542" xr:uid="{00000000-0005-0000-0000-0000C6630000}"/>
    <cellStyle name="Normal 67 3 2 5 5" xfId="20529" xr:uid="{00000000-0005-0000-0000-000031500000}"/>
    <cellStyle name="Normal 67 3 2 6" xfId="12119" xr:uid="{00000000-0005-0000-0000-0000572F0000}"/>
    <cellStyle name="Normal 67 3 2 6 3" xfId="27217" xr:uid="{00000000-0005-0000-0000-0000516A0000}"/>
    <cellStyle name="Normal 67 3 2 7" xfId="7098" xr:uid="{00000000-0005-0000-0000-0000BA1B0000}"/>
    <cellStyle name="Normal 67 3 2 7 3" xfId="22200" xr:uid="{00000000-0005-0000-0000-0000B8560000}"/>
    <cellStyle name="Normal 67 3 2 9" xfId="17187" xr:uid="{00000000-0005-0000-0000-000023430000}"/>
    <cellStyle name="Normal 67 3 3" xfId="2234" xr:uid="{00000000-0005-0000-0000-0000BA080000}"/>
    <cellStyle name="Normal 67 3 3 2" xfId="3073" xr:uid="{00000000-0005-0000-0000-0000010C0000}"/>
    <cellStyle name="Normal 67 3 3 2 2" xfId="4763" xr:uid="{00000000-0005-0000-0000-00009B120000}"/>
    <cellStyle name="Normal 67 3 3 2 2 2" xfId="14836" xr:uid="{00000000-0005-0000-0000-0000F4390000}"/>
    <cellStyle name="Normal 67 3 3 2 2 2 3" xfId="29934" xr:uid="{00000000-0005-0000-0000-0000EE740000}"/>
    <cellStyle name="Normal 67 3 3 2 2 3" xfId="9816" xr:uid="{00000000-0005-0000-0000-000058260000}"/>
    <cellStyle name="Normal 67 3 3 2 2 3 3" xfId="24917" xr:uid="{00000000-0005-0000-0000-000055610000}"/>
    <cellStyle name="Normal 67 3 3 2 2 5" xfId="19904" xr:uid="{00000000-0005-0000-0000-0000C04D0000}"/>
    <cellStyle name="Normal 67 3 3 2 3" xfId="6455" xr:uid="{00000000-0005-0000-0000-000037190000}"/>
    <cellStyle name="Normal 67 3 3 2 3 2" xfId="16507" xr:uid="{00000000-0005-0000-0000-00007B400000}"/>
    <cellStyle name="Normal 67 3 3 2 3 3" xfId="11487" xr:uid="{00000000-0005-0000-0000-0000DF2C0000}"/>
    <cellStyle name="Normal 67 3 3 2 3 3 3" xfId="26588" xr:uid="{00000000-0005-0000-0000-0000DC670000}"/>
    <cellStyle name="Normal 67 3 3 2 3 5" xfId="21575" xr:uid="{00000000-0005-0000-0000-000047540000}"/>
    <cellStyle name="Normal 67 3 3 2 4" xfId="13165" xr:uid="{00000000-0005-0000-0000-00006D330000}"/>
    <cellStyle name="Normal 67 3 3 2 4 3" xfId="28263" xr:uid="{00000000-0005-0000-0000-0000676E0000}"/>
    <cellStyle name="Normal 67 3 3 2 5" xfId="8144" xr:uid="{00000000-0005-0000-0000-0000D01F0000}"/>
    <cellStyle name="Normal 67 3 3 2 5 3" xfId="23246" xr:uid="{00000000-0005-0000-0000-0000CE5A0000}"/>
    <cellStyle name="Normal 67 3 3 2 7" xfId="18233" xr:uid="{00000000-0005-0000-0000-000039470000}"/>
    <cellStyle name="Normal 67 3 3 3" xfId="3926" xr:uid="{00000000-0005-0000-0000-0000560F0000}"/>
    <cellStyle name="Normal 67 3 3 3 2" xfId="14000" xr:uid="{00000000-0005-0000-0000-0000B0360000}"/>
    <cellStyle name="Normal 67 3 3 3 2 3" xfId="29098" xr:uid="{00000000-0005-0000-0000-0000AA710000}"/>
    <cellStyle name="Normal 67 3 3 3 3" xfId="8980" xr:uid="{00000000-0005-0000-0000-000014230000}"/>
    <cellStyle name="Normal 67 3 3 3 3 3" xfId="24081" xr:uid="{00000000-0005-0000-0000-0000115E0000}"/>
    <cellStyle name="Normal 67 3 3 3 5" xfId="19068" xr:uid="{00000000-0005-0000-0000-00007C4A0000}"/>
    <cellStyle name="Normal 67 3 3 4" xfId="5619" xr:uid="{00000000-0005-0000-0000-0000F3150000}"/>
    <cellStyle name="Normal 67 3 3 4 2" xfId="15671" xr:uid="{00000000-0005-0000-0000-0000373D0000}"/>
    <cellStyle name="Normal 67 3 3 4 2 3" xfId="30769" xr:uid="{00000000-0005-0000-0000-000031780000}"/>
    <cellStyle name="Normal 67 3 3 4 3" xfId="10651" xr:uid="{00000000-0005-0000-0000-00009B290000}"/>
    <cellStyle name="Normal 67 3 3 4 3 3" xfId="25752" xr:uid="{00000000-0005-0000-0000-000098640000}"/>
    <cellStyle name="Normal 67 3 3 4 5" xfId="20739" xr:uid="{00000000-0005-0000-0000-000003510000}"/>
    <cellStyle name="Normal 67 3 3 5" xfId="12329" xr:uid="{00000000-0005-0000-0000-000029300000}"/>
    <cellStyle name="Normal 67 3 3 5 3" xfId="27427" xr:uid="{00000000-0005-0000-0000-0000236B0000}"/>
    <cellStyle name="Normal 67 3 3 6" xfId="7308" xr:uid="{00000000-0005-0000-0000-00008C1C0000}"/>
    <cellStyle name="Normal 67 3 3 6 3" xfId="22410" xr:uid="{00000000-0005-0000-0000-00008A570000}"/>
    <cellStyle name="Normal 67 3 3 8" xfId="17397" xr:uid="{00000000-0005-0000-0000-0000F5430000}"/>
    <cellStyle name="Normal 67 3 4" xfId="2655" xr:uid="{00000000-0005-0000-0000-00005F0A0000}"/>
    <cellStyle name="Normal 67 3 4 2" xfId="4345" xr:uid="{00000000-0005-0000-0000-0000F9100000}"/>
    <cellStyle name="Normal 67 3 4 2 2" xfId="14418" xr:uid="{00000000-0005-0000-0000-000052380000}"/>
    <cellStyle name="Normal 67 3 4 2 2 3" xfId="29516" xr:uid="{00000000-0005-0000-0000-00004C730000}"/>
    <cellStyle name="Normal 67 3 4 2 3" xfId="9398" xr:uid="{00000000-0005-0000-0000-0000B6240000}"/>
    <cellStyle name="Normal 67 3 4 2 3 3" xfId="24499" xr:uid="{00000000-0005-0000-0000-0000B35F0000}"/>
    <cellStyle name="Normal 67 3 4 2 5" xfId="19486" xr:uid="{00000000-0005-0000-0000-00001E4C0000}"/>
    <cellStyle name="Normal 67 3 4 3" xfId="6037" xr:uid="{00000000-0005-0000-0000-000095170000}"/>
    <cellStyle name="Normal 67 3 4 3 2" xfId="16089" xr:uid="{00000000-0005-0000-0000-0000D93E0000}"/>
    <cellStyle name="Normal 67 3 4 3 3" xfId="11069" xr:uid="{00000000-0005-0000-0000-00003D2B0000}"/>
    <cellStyle name="Normal 67 3 4 3 3 3" xfId="26170" xr:uid="{00000000-0005-0000-0000-00003A660000}"/>
    <cellStyle name="Normal 67 3 4 3 5" xfId="21157" xr:uid="{00000000-0005-0000-0000-0000A5520000}"/>
    <cellStyle name="Normal 67 3 4 4" xfId="12747" xr:uid="{00000000-0005-0000-0000-0000CB310000}"/>
    <cellStyle name="Normal 67 3 4 4 3" xfId="27845" xr:uid="{00000000-0005-0000-0000-0000C56C0000}"/>
    <cellStyle name="Normal 67 3 4 5" xfId="7726" xr:uid="{00000000-0005-0000-0000-00002E1E0000}"/>
    <cellStyle name="Normal 67 3 4 5 3" xfId="22828" xr:uid="{00000000-0005-0000-0000-00002C590000}"/>
    <cellStyle name="Normal 67 3 4 7" xfId="17815" xr:uid="{00000000-0005-0000-0000-000097450000}"/>
    <cellStyle name="Normal 67 3 5" xfId="3508" xr:uid="{00000000-0005-0000-0000-0000B40D0000}"/>
    <cellStyle name="Normal 67 3 5 2" xfId="13582" xr:uid="{00000000-0005-0000-0000-00000E350000}"/>
    <cellStyle name="Normal 67 3 5 2 3" xfId="28680" xr:uid="{00000000-0005-0000-0000-000008700000}"/>
    <cellStyle name="Normal 67 3 5 3" xfId="8562" xr:uid="{00000000-0005-0000-0000-000072210000}"/>
    <cellStyle name="Normal 67 3 5 3 3" xfId="23663" xr:uid="{00000000-0005-0000-0000-00006F5C0000}"/>
    <cellStyle name="Normal 67 3 5 5" xfId="18650" xr:uid="{00000000-0005-0000-0000-0000DA480000}"/>
    <cellStyle name="Normal 67 3 6" xfId="5201" xr:uid="{00000000-0005-0000-0000-000051140000}"/>
    <cellStyle name="Normal 67 3 6 2" xfId="15253" xr:uid="{00000000-0005-0000-0000-0000953B0000}"/>
    <cellStyle name="Normal 67 3 6 2 3" xfId="30351" xr:uid="{00000000-0005-0000-0000-00008F760000}"/>
    <cellStyle name="Normal 67 3 6 3" xfId="10233" xr:uid="{00000000-0005-0000-0000-0000F9270000}"/>
    <cellStyle name="Normal 67 3 6 3 3" xfId="25334" xr:uid="{00000000-0005-0000-0000-0000F6620000}"/>
    <cellStyle name="Normal 67 3 6 5" xfId="20321" xr:uid="{00000000-0005-0000-0000-0000614F0000}"/>
    <cellStyle name="Normal 67 3 7" xfId="11911" xr:uid="{00000000-0005-0000-0000-0000872E0000}"/>
    <cellStyle name="Normal 67 3 7 3" xfId="27009" xr:uid="{00000000-0005-0000-0000-000081690000}"/>
    <cellStyle name="Normal 67 3 8" xfId="6890" xr:uid="{00000000-0005-0000-0000-0000EA1A0000}"/>
    <cellStyle name="Normal 67 3 8 3" xfId="21992" xr:uid="{00000000-0005-0000-0000-0000E8550000}"/>
    <cellStyle name="Normal 67 4" xfId="1915" xr:uid="{00000000-0005-0000-0000-00007B070000}"/>
    <cellStyle name="Normal 67 4 2" xfId="2338" xr:uid="{00000000-0005-0000-0000-000022090000}"/>
    <cellStyle name="Normal 67 4 2 2" xfId="3177" xr:uid="{00000000-0005-0000-0000-0000690C0000}"/>
    <cellStyle name="Normal 67 4 2 2 2" xfId="4867" xr:uid="{00000000-0005-0000-0000-000003130000}"/>
    <cellStyle name="Normal 67 4 2 2 2 2" xfId="14940" xr:uid="{00000000-0005-0000-0000-00005C3A0000}"/>
    <cellStyle name="Normal 67 4 2 2 2 2 3" xfId="30038" xr:uid="{00000000-0005-0000-0000-000056750000}"/>
    <cellStyle name="Normal 67 4 2 2 2 3" xfId="9920" xr:uid="{00000000-0005-0000-0000-0000C0260000}"/>
    <cellStyle name="Normal 67 4 2 2 2 3 3" xfId="25021" xr:uid="{00000000-0005-0000-0000-0000BD610000}"/>
    <cellStyle name="Normal 67 4 2 2 2 5" xfId="20008" xr:uid="{00000000-0005-0000-0000-0000284E0000}"/>
    <cellStyle name="Normal 67 4 2 2 3" xfId="6559" xr:uid="{00000000-0005-0000-0000-00009F190000}"/>
    <cellStyle name="Normal 67 4 2 2 3 2" xfId="16611" xr:uid="{00000000-0005-0000-0000-0000E3400000}"/>
    <cellStyle name="Normal 67 4 2 2 3 3" xfId="11591" xr:uid="{00000000-0005-0000-0000-0000472D0000}"/>
    <cellStyle name="Normal 67 4 2 2 3 3 3" xfId="26692" xr:uid="{00000000-0005-0000-0000-000044680000}"/>
    <cellStyle name="Normal 67 4 2 2 3 5" xfId="21679" xr:uid="{00000000-0005-0000-0000-0000AF540000}"/>
    <cellStyle name="Normal 67 4 2 2 4" xfId="13269" xr:uid="{00000000-0005-0000-0000-0000D5330000}"/>
    <cellStyle name="Normal 67 4 2 2 4 3" xfId="28367" xr:uid="{00000000-0005-0000-0000-0000CF6E0000}"/>
    <cellStyle name="Normal 67 4 2 2 5" xfId="8248" xr:uid="{00000000-0005-0000-0000-000038200000}"/>
    <cellStyle name="Normal 67 4 2 2 5 3" xfId="23350" xr:uid="{00000000-0005-0000-0000-0000365B0000}"/>
    <cellStyle name="Normal 67 4 2 2 7" xfId="18337" xr:uid="{00000000-0005-0000-0000-0000A1470000}"/>
    <cellStyle name="Normal 67 4 2 3" xfId="4030" xr:uid="{00000000-0005-0000-0000-0000BE0F0000}"/>
    <cellStyle name="Normal 67 4 2 3 2" xfId="14104" xr:uid="{00000000-0005-0000-0000-000018370000}"/>
    <cellStyle name="Normal 67 4 2 3 2 3" xfId="29202" xr:uid="{00000000-0005-0000-0000-000012720000}"/>
    <cellStyle name="Normal 67 4 2 3 3" xfId="9084" xr:uid="{00000000-0005-0000-0000-00007C230000}"/>
    <cellStyle name="Normal 67 4 2 3 3 3" xfId="24185" xr:uid="{00000000-0005-0000-0000-0000795E0000}"/>
    <cellStyle name="Normal 67 4 2 3 5" xfId="19172" xr:uid="{00000000-0005-0000-0000-0000E44A0000}"/>
    <cellStyle name="Normal 67 4 2 4" xfId="5723" xr:uid="{00000000-0005-0000-0000-00005B160000}"/>
    <cellStyle name="Normal 67 4 2 4 2" xfId="15775" xr:uid="{00000000-0005-0000-0000-00009F3D0000}"/>
    <cellStyle name="Normal 67 4 2 4 2 3" xfId="30873" xr:uid="{00000000-0005-0000-0000-000099780000}"/>
    <cellStyle name="Normal 67 4 2 4 3" xfId="10755" xr:uid="{00000000-0005-0000-0000-0000032A0000}"/>
    <cellStyle name="Normal 67 4 2 4 3 3" xfId="25856" xr:uid="{00000000-0005-0000-0000-000000650000}"/>
    <cellStyle name="Normal 67 4 2 4 5" xfId="20843" xr:uid="{00000000-0005-0000-0000-00006B510000}"/>
    <cellStyle name="Normal 67 4 2 5" xfId="12433" xr:uid="{00000000-0005-0000-0000-000091300000}"/>
    <cellStyle name="Normal 67 4 2 5 3" xfId="27531" xr:uid="{00000000-0005-0000-0000-00008B6B0000}"/>
    <cellStyle name="Normal 67 4 2 6" xfId="7412" xr:uid="{00000000-0005-0000-0000-0000F41C0000}"/>
    <cellStyle name="Normal 67 4 2 6 3" xfId="22514" xr:uid="{00000000-0005-0000-0000-0000F2570000}"/>
    <cellStyle name="Normal 67 4 2 8" xfId="17501" xr:uid="{00000000-0005-0000-0000-00005D440000}"/>
    <cellStyle name="Normal 67 4 3" xfId="2759" xr:uid="{00000000-0005-0000-0000-0000C70A0000}"/>
    <cellStyle name="Normal 67 4 3 2" xfId="4449" xr:uid="{00000000-0005-0000-0000-000061110000}"/>
    <cellStyle name="Normal 67 4 3 2 2" xfId="14522" xr:uid="{00000000-0005-0000-0000-0000BA380000}"/>
    <cellStyle name="Normal 67 4 3 2 2 3" xfId="29620" xr:uid="{00000000-0005-0000-0000-0000B4730000}"/>
    <cellStyle name="Normal 67 4 3 2 3" xfId="9502" xr:uid="{00000000-0005-0000-0000-00001E250000}"/>
    <cellStyle name="Normal 67 4 3 2 3 3" xfId="24603" xr:uid="{00000000-0005-0000-0000-00001B600000}"/>
    <cellStyle name="Normal 67 4 3 2 5" xfId="19590" xr:uid="{00000000-0005-0000-0000-0000864C0000}"/>
    <cellStyle name="Normal 67 4 3 3" xfId="6141" xr:uid="{00000000-0005-0000-0000-0000FD170000}"/>
    <cellStyle name="Normal 67 4 3 3 2" xfId="16193" xr:uid="{00000000-0005-0000-0000-0000413F0000}"/>
    <cellStyle name="Normal 67 4 3 3 3" xfId="11173" xr:uid="{00000000-0005-0000-0000-0000A52B0000}"/>
    <cellStyle name="Normal 67 4 3 3 3 3" xfId="26274" xr:uid="{00000000-0005-0000-0000-0000A2660000}"/>
    <cellStyle name="Normal 67 4 3 3 5" xfId="21261" xr:uid="{00000000-0005-0000-0000-00000D530000}"/>
    <cellStyle name="Normal 67 4 3 4" xfId="12851" xr:uid="{00000000-0005-0000-0000-000033320000}"/>
    <cellStyle name="Normal 67 4 3 4 3" xfId="27949" xr:uid="{00000000-0005-0000-0000-00002D6D0000}"/>
    <cellStyle name="Normal 67 4 3 5" xfId="7830" xr:uid="{00000000-0005-0000-0000-0000961E0000}"/>
    <cellStyle name="Normal 67 4 3 5 3" xfId="22932" xr:uid="{00000000-0005-0000-0000-000094590000}"/>
    <cellStyle name="Normal 67 4 3 7" xfId="17919" xr:uid="{00000000-0005-0000-0000-0000FF450000}"/>
    <cellStyle name="Normal 67 4 4" xfId="3612" xr:uid="{00000000-0005-0000-0000-00001C0E0000}"/>
    <cellStyle name="Normal 67 4 4 2" xfId="13686" xr:uid="{00000000-0005-0000-0000-000076350000}"/>
    <cellStyle name="Normal 67 4 4 2 3" xfId="28784" xr:uid="{00000000-0005-0000-0000-000070700000}"/>
    <cellStyle name="Normal 67 4 4 3" xfId="8666" xr:uid="{00000000-0005-0000-0000-0000DA210000}"/>
    <cellStyle name="Normal 67 4 4 3 3" xfId="23767" xr:uid="{00000000-0005-0000-0000-0000D75C0000}"/>
    <cellStyle name="Normal 67 4 4 5" xfId="18754" xr:uid="{00000000-0005-0000-0000-000042490000}"/>
    <cellStyle name="Normal 67 4 5" xfId="5305" xr:uid="{00000000-0005-0000-0000-0000B9140000}"/>
    <cellStyle name="Normal 67 4 5 2" xfId="15357" xr:uid="{00000000-0005-0000-0000-0000FD3B0000}"/>
    <cellStyle name="Normal 67 4 5 2 3" xfId="30455" xr:uid="{00000000-0005-0000-0000-0000F7760000}"/>
    <cellStyle name="Normal 67 4 5 3" xfId="10337" xr:uid="{00000000-0005-0000-0000-000061280000}"/>
    <cellStyle name="Normal 67 4 5 3 3" xfId="25438" xr:uid="{00000000-0005-0000-0000-00005E630000}"/>
    <cellStyle name="Normal 67 4 5 5" xfId="20425" xr:uid="{00000000-0005-0000-0000-0000C94F0000}"/>
    <cellStyle name="Normal 67 4 6" xfId="12015" xr:uid="{00000000-0005-0000-0000-0000EF2E0000}"/>
    <cellStyle name="Normal 67 4 6 3" xfId="27113" xr:uid="{00000000-0005-0000-0000-0000E9690000}"/>
    <cellStyle name="Normal 67 4 7" xfId="6994" xr:uid="{00000000-0005-0000-0000-0000521B0000}"/>
    <cellStyle name="Normal 67 4 7 3" xfId="22096" xr:uid="{00000000-0005-0000-0000-000050560000}"/>
    <cellStyle name="Normal 67 4 9" xfId="17083" xr:uid="{00000000-0005-0000-0000-0000BB420000}"/>
    <cellStyle name="Normal 67 5" xfId="2128" xr:uid="{00000000-0005-0000-0000-000050080000}"/>
    <cellStyle name="Normal 67 5 2" xfId="2969" xr:uid="{00000000-0005-0000-0000-0000990B0000}"/>
    <cellStyle name="Normal 67 5 2 2" xfId="4659" xr:uid="{00000000-0005-0000-0000-000033120000}"/>
    <cellStyle name="Normal 67 5 2 2 2" xfId="14732" xr:uid="{00000000-0005-0000-0000-00008C390000}"/>
    <cellStyle name="Normal 67 5 2 2 2 3" xfId="29830" xr:uid="{00000000-0005-0000-0000-000086740000}"/>
    <cellStyle name="Normal 67 5 2 2 3" xfId="9712" xr:uid="{00000000-0005-0000-0000-0000F0250000}"/>
    <cellStyle name="Normal 67 5 2 2 3 3" xfId="24813" xr:uid="{00000000-0005-0000-0000-0000ED600000}"/>
    <cellStyle name="Normal 67 5 2 2 5" xfId="19800" xr:uid="{00000000-0005-0000-0000-0000584D0000}"/>
    <cellStyle name="Normal 67 5 2 3" xfId="6351" xr:uid="{00000000-0005-0000-0000-0000CF180000}"/>
    <cellStyle name="Normal 67 5 2 3 2" xfId="16403" xr:uid="{00000000-0005-0000-0000-000013400000}"/>
    <cellStyle name="Normal 67 5 2 3 3" xfId="11383" xr:uid="{00000000-0005-0000-0000-0000772C0000}"/>
    <cellStyle name="Normal 67 5 2 3 3 3" xfId="26484" xr:uid="{00000000-0005-0000-0000-000074670000}"/>
    <cellStyle name="Normal 67 5 2 3 5" xfId="21471" xr:uid="{00000000-0005-0000-0000-0000DF530000}"/>
    <cellStyle name="Normal 67 5 2 4" xfId="13061" xr:uid="{00000000-0005-0000-0000-000005330000}"/>
    <cellStyle name="Normal 67 5 2 4 3" xfId="28159" xr:uid="{00000000-0005-0000-0000-0000FF6D0000}"/>
    <cellStyle name="Normal 67 5 2 5" xfId="8040" xr:uid="{00000000-0005-0000-0000-0000681F0000}"/>
    <cellStyle name="Normal 67 5 2 5 3" xfId="23142" xr:uid="{00000000-0005-0000-0000-0000665A0000}"/>
    <cellStyle name="Normal 67 5 2 7" xfId="18129" xr:uid="{00000000-0005-0000-0000-0000D1460000}"/>
    <cellStyle name="Normal 67 5 3" xfId="3822" xr:uid="{00000000-0005-0000-0000-0000EE0E0000}"/>
    <cellStyle name="Normal 67 5 3 2" xfId="13896" xr:uid="{00000000-0005-0000-0000-000048360000}"/>
    <cellStyle name="Normal 67 5 3 2 3" xfId="28994" xr:uid="{00000000-0005-0000-0000-000042710000}"/>
    <cellStyle name="Normal 67 5 3 3" xfId="8876" xr:uid="{00000000-0005-0000-0000-0000AC220000}"/>
    <cellStyle name="Normal 67 5 3 3 3" xfId="23977" xr:uid="{00000000-0005-0000-0000-0000A95D0000}"/>
    <cellStyle name="Normal 67 5 3 5" xfId="18964" xr:uid="{00000000-0005-0000-0000-0000144A0000}"/>
    <cellStyle name="Normal 67 5 4" xfId="5515" xr:uid="{00000000-0005-0000-0000-00008B150000}"/>
    <cellStyle name="Normal 67 5 4 2" xfId="15567" xr:uid="{00000000-0005-0000-0000-0000CF3C0000}"/>
    <cellStyle name="Normal 67 5 4 2 3" xfId="30665" xr:uid="{00000000-0005-0000-0000-0000C9770000}"/>
    <cellStyle name="Normal 67 5 4 3" xfId="10547" xr:uid="{00000000-0005-0000-0000-000033290000}"/>
    <cellStyle name="Normal 67 5 4 3 3" xfId="25648" xr:uid="{00000000-0005-0000-0000-000030640000}"/>
    <cellStyle name="Normal 67 5 4 5" xfId="20635" xr:uid="{00000000-0005-0000-0000-00009B500000}"/>
    <cellStyle name="Normal 67 5 5" xfId="12225" xr:uid="{00000000-0005-0000-0000-0000C12F0000}"/>
    <cellStyle name="Normal 67 5 5 3" xfId="27323" xr:uid="{00000000-0005-0000-0000-0000BB6A0000}"/>
    <cellStyle name="Normal 67 5 6" xfId="7204" xr:uid="{00000000-0005-0000-0000-0000241C0000}"/>
    <cellStyle name="Normal 67 5 6 3" xfId="22306" xr:uid="{00000000-0005-0000-0000-000022570000}"/>
    <cellStyle name="Normal 67 5 8" xfId="17293" xr:uid="{00000000-0005-0000-0000-00008D430000}"/>
    <cellStyle name="Normal 67 6" xfId="2549" xr:uid="{00000000-0005-0000-0000-0000F5090000}"/>
    <cellStyle name="Normal 67 6 2" xfId="4241" xr:uid="{00000000-0005-0000-0000-000091100000}"/>
    <cellStyle name="Normal 67 6 2 2" xfId="14314" xr:uid="{00000000-0005-0000-0000-0000EA370000}"/>
    <cellStyle name="Normal 67 6 2 2 3" xfId="29412" xr:uid="{00000000-0005-0000-0000-0000E4720000}"/>
    <cellStyle name="Normal 67 6 2 3" xfId="9294" xr:uid="{00000000-0005-0000-0000-00004E240000}"/>
    <cellStyle name="Normal 67 6 2 3 3" xfId="24395" xr:uid="{00000000-0005-0000-0000-00004B5F0000}"/>
    <cellStyle name="Normal 67 6 2 5" xfId="19382" xr:uid="{00000000-0005-0000-0000-0000B64B0000}"/>
    <cellStyle name="Normal 67 6 3" xfId="5933" xr:uid="{00000000-0005-0000-0000-00002D170000}"/>
    <cellStyle name="Normal 67 6 3 2" xfId="15985" xr:uid="{00000000-0005-0000-0000-0000713E0000}"/>
    <cellStyle name="Normal 67 6 3 3" xfId="10965" xr:uid="{00000000-0005-0000-0000-0000D52A0000}"/>
    <cellStyle name="Normal 67 6 3 3 3" xfId="26066" xr:uid="{00000000-0005-0000-0000-0000D2650000}"/>
    <cellStyle name="Normal 67 6 3 5" xfId="21053" xr:uid="{00000000-0005-0000-0000-00003D520000}"/>
    <cellStyle name="Normal 67 6 4" xfId="12643" xr:uid="{00000000-0005-0000-0000-000063310000}"/>
    <cellStyle name="Normal 67 6 4 3" xfId="27741" xr:uid="{00000000-0005-0000-0000-00005D6C0000}"/>
    <cellStyle name="Normal 67 6 5" xfId="7622" xr:uid="{00000000-0005-0000-0000-0000C61D0000}"/>
    <cellStyle name="Normal 67 6 5 3" xfId="22724" xr:uid="{00000000-0005-0000-0000-0000C4580000}"/>
    <cellStyle name="Normal 67 6 7" xfId="17711" xr:uid="{00000000-0005-0000-0000-00002F450000}"/>
    <cellStyle name="Normal 67 7" xfId="3401" xr:uid="{00000000-0005-0000-0000-0000490D0000}"/>
    <cellStyle name="Normal 67 7 2" xfId="13478" xr:uid="{00000000-0005-0000-0000-0000A6340000}"/>
    <cellStyle name="Normal 67 7 2 3" xfId="28576" xr:uid="{00000000-0005-0000-0000-0000A06F0000}"/>
    <cellStyle name="Normal 67 7 3" xfId="8458" xr:uid="{00000000-0005-0000-0000-00000A210000}"/>
    <cellStyle name="Normal 67 7 3 3" xfId="23559" xr:uid="{00000000-0005-0000-0000-0000075C0000}"/>
    <cellStyle name="Normal 67 7 5" xfId="18546" xr:uid="{00000000-0005-0000-0000-000072480000}"/>
    <cellStyle name="Normal 67 8" xfId="5095" xr:uid="{00000000-0005-0000-0000-0000E7130000}"/>
    <cellStyle name="Normal 67 8 2" xfId="15149" xr:uid="{00000000-0005-0000-0000-00002D3B0000}"/>
    <cellStyle name="Normal 67 8 2 3" xfId="30247" xr:uid="{00000000-0005-0000-0000-000027760000}"/>
    <cellStyle name="Normal 67 8 3" xfId="10129" xr:uid="{00000000-0005-0000-0000-000091270000}"/>
    <cellStyle name="Normal 67 8 3 3" xfId="25230" xr:uid="{00000000-0005-0000-0000-00008E620000}"/>
    <cellStyle name="Normal 67 8 5" xfId="20217" xr:uid="{00000000-0005-0000-0000-0000F94E0000}"/>
    <cellStyle name="Normal 67 9" xfId="11805" xr:uid="{00000000-0005-0000-0000-00001D2E0000}"/>
    <cellStyle name="Normal 67 9 3" xfId="26905" xr:uid="{00000000-0005-0000-0000-000019690000}"/>
    <cellStyle name="Normal 68" xfId="1480" xr:uid="{00000000-0005-0000-0000-0000C8050000}"/>
    <cellStyle name="Normal 69" xfId="1481" xr:uid="{00000000-0005-0000-0000-0000C9050000}"/>
    <cellStyle name="Normal 7" xfId="133" xr:uid="{00000000-0005-0000-0000-000085000000}"/>
    <cellStyle name="Normal 7 10" xfId="31032" xr:uid="{36E137B6-2E10-4952-8EC7-A711B50320DE}"/>
    <cellStyle name="Normal 7 11" xfId="974" xr:uid="{00000000-0005-0000-0000-0000CE030000}"/>
    <cellStyle name="Normal 7 12" xfId="413" xr:uid="{00000000-0005-0000-0000-00009D010000}"/>
    <cellStyle name="Normal 7 2" xfId="783" xr:uid="{00000000-0005-0000-0000-00000F030000}"/>
    <cellStyle name="Normal 7 2 2" xfId="1483" xr:uid="{00000000-0005-0000-0000-0000CB050000}"/>
    <cellStyle name="Normal 7 3" xfId="664" xr:uid="{00000000-0005-0000-0000-000098020000}"/>
    <cellStyle name="Normal 7 4" xfId="1484" xr:uid="{00000000-0005-0000-0000-0000CC050000}"/>
    <cellStyle name="Normal 7 5" xfId="1485" xr:uid="{00000000-0005-0000-0000-0000CD050000}"/>
    <cellStyle name="Normal 7 6" xfId="1486" xr:uid="{00000000-0005-0000-0000-0000CE050000}"/>
    <cellStyle name="Normal 7 6 10" xfId="6785" xr:uid="{00000000-0005-0000-0000-0000811A0000}"/>
    <cellStyle name="Normal 7 6 10 3" xfId="21889" xr:uid="{00000000-0005-0000-0000-000081550000}"/>
    <cellStyle name="Normal 7 6 12" xfId="16874" xr:uid="{00000000-0005-0000-0000-0000EA410000}"/>
    <cellStyle name="Normal 7 6 2" xfId="1749" xr:uid="{00000000-0005-0000-0000-0000D5060000}"/>
    <cellStyle name="Normal 7 6 2 11" xfId="16928" xr:uid="{00000000-0005-0000-0000-000020420000}"/>
    <cellStyle name="Normal 7 6 2 2" xfId="1857" xr:uid="{00000000-0005-0000-0000-000041070000}"/>
    <cellStyle name="Normal 7 6 2 2 10" xfId="17032" xr:uid="{00000000-0005-0000-0000-000088420000}"/>
    <cellStyle name="Normal 7 6 2 2 2" xfId="2074" xr:uid="{00000000-0005-0000-0000-00001A080000}"/>
    <cellStyle name="Normal 7 6 2 2 2 2" xfId="2495" xr:uid="{00000000-0005-0000-0000-0000BF090000}"/>
    <cellStyle name="Normal 7 6 2 2 2 2 2" xfId="3334" xr:uid="{00000000-0005-0000-0000-0000060D0000}"/>
    <cellStyle name="Normal 7 6 2 2 2 2 2 2" xfId="5024" xr:uid="{00000000-0005-0000-0000-0000A0130000}"/>
    <cellStyle name="Normal 7 6 2 2 2 2 2 2 2" xfId="15097" xr:uid="{00000000-0005-0000-0000-0000F93A0000}"/>
    <cellStyle name="Normal 7 6 2 2 2 2 2 2 2 3" xfId="30195" xr:uid="{00000000-0005-0000-0000-0000F3750000}"/>
    <cellStyle name="Normal 7 6 2 2 2 2 2 2 3" xfId="10077" xr:uid="{00000000-0005-0000-0000-00005D270000}"/>
    <cellStyle name="Normal 7 6 2 2 2 2 2 2 3 3" xfId="25178" xr:uid="{00000000-0005-0000-0000-00005A620000}"/>
    <cellStyle name="Normal 7 6 2 2 2 2 2 2 5" xfId="20165" xr:uid="{00000000-0005-0000-0000-0000C54E0000}"/>
    <cellStyle name="Normal 7 6 2 2 2 2 2 3" xfId="6716" xr:uid="{00000000-0005-0000-0000-00003C1A0000}"/>
    <cellStyle name="Normal 7 6 2 2 2 2 2 3 2" xfId="16768" xr:uid="{00000000-0005-0000-0000-000080410000}"/>
    <cellStyle name="Normal 7 6 2 2 2 2 2 3 3" xfId="11748" xr:uid="{00000000-0005-0000-0000-0000E42D0000}"/>
    <cellStyle name="Normal 7 6 2 2 2 2 2 3 3 3" xfId="26849" xr:uid="{00000000-0005-0000-0000-0000E1680000}"/>
    <cellStyle name="Normal 7 6 2 2 2 2 2 3 5" xfId="21836" xr:uid="{00000000-0005-0000-0000-00004C550000}"/>
    <cellStyle name="Normal 7 6 2 2 2 2 2 4" xfId="13426" xr:uid="{00000000-0005-0000-0000-000072340000}"/>
    <cellStyle name="Normal 7 6 2 2 2 2 2 4 3" xfId="28524" xr:uid="{00000000-0005-0000-0000-00006C6F0000}"/>
    <cellStyle name="Normal 7 6 2 2 2 2 2 5" xfId="8405" xr:uid="{00000000-0005-0000-0000-0000D5200000}"/>
    <cellStyle name="Normal 7 6 2 2 2 2 2 5 3" xfId="23507" xr:uid="{00000000-0005-0000-0000-0000D35B0000}"/>
    <cellStyle name="Normal 7 6 2 2 2 2 2 7" xfId="18494" xr:uid="{00000000-0005-0000-0000-00003E480000}"/>
    <cellStyle name="Normal 7 6 2 2 2 2 3" xfId="4187" xr:uid="{00000000-0005-0000-0000-00005B100000}"/>
    <cellStyle name="Normal 7 6 2 2 2 2 3 2" xfId="14261" xr:uid="{00000000-0005-0000-0000-0000B5370000}"/>
    <cellStyle name="Normal 7 6 2 2 2 2 3 2 3" xfId="29359" xr:uid="{00000000-0005-0000-0000-0000AF720000}"/>
    <cellStyle name="Normal 7 6 2 2 2 2 3 3" xfId="9241" xr:uid="{00000000-0005-0000-0000-000019240000}"/>
    <cellStyle name="Normal 7 6 2 2 2 2 3 3 3" xfId="24342" xr:uid="{00000000-0005-0000-0000-0000165F0000}"/>
    <cellStyle name="Normal 7 6 2 2 2 2 3 5" xfId="19329" xr:uid="{00000000-0005-0000-0000-0000814B0000}"/>
    <cellStyle name="Normal 7 6 2 2 2 2 4" xfId="5880" xr:uid="{00000000-0005-0000-0000-0000F8160000}"/>
    <cellStyle name="Normal 7 6 2 2 2 2 4 2" xfId="15932" xr:uid="{00000000-0005-0000-0000-00003C3E0000}"/>
    <cellStyle name="Normal 7 6 2 2 2 2 4 3" xfId="10912" xr:uid="{00000000-0005-0000-0000-0000A02A0000}"/>
    <cellStyle name="Normal 7 6 2 2 2 2 4 3 3" xfId="26013" xr:uid="{00000000-0005-0000-0000-00009D650000}"/>
    <cellStyle name="Normal 7 6 2 2 2 2 4 5" xfId="21000" xr:uid="{00000000-0005-0000-0000-000008520000}"/>
    <cellStyle name="Normal 7 6 2 2 2 2 5" xfId="12590" xr:uid="{00000000-0005-0000-0000-00002E310000}"/>
    <cellStyle name="Normal 7 6 2 2 2 2 5 3" xfId="27688" xr:uid="{00000000-0005-0000-0000-0000286C0000}"/>
    <cellStyle name="Normal 7 6 2 2 2 2 6" xfId="7569" xr:uid="{00000000-0005-0000-0000-0000911D0000}"/>
    <cellStyle name="Normal 7 6 2 2 2 2 6 3" xfId="22671" xr:uid="{00000000-0005-0000-0000-00008F580000}"/>
    <cellStyle name="Normal 7 6 2 2 2 2 8" xfId="17658" xr:uid="{00000000-0005-0000-0000-0000FA440000}"/>
    <cellStyle name="Normal 7 6 2 2 2 3" xfId="2916" xr:uid="{00000000-0005-0000-0000-0000640B0000}"/>
    <cellStyle name="Normal 7 6 2 2 2 3 2" xfId="4606" xr:uid="{00000000-0005-0000-0000-0000FE110000}"/>
    <cellStyle name="Normal 7 6 2 2 2 3 2 2" xfId="14679" xr:uid="{00000000-0005-0000-0000-000057390000}"/>
    <cellStyle name="Normal 7 6 2 2 2 3 2 2 3" xfId="29777" xr:uid="{00000000-0005-0000-0000-000051740000}"/>
    <cellStyle name="Normal 7 6 2 2 2 3 2 3" xfId="9659" xr:uid="{00000000-0005-0000-0000-0000BB250000}"/>
    <cellStyle name="Normal 7 6 2 2 2 3 2 3 3" xfId="24760" xr:uid="{00000000-0005-0000-0000-0000B8600000}"/>
    <cellStyle name="Normal 7 6 2 2 2 3 2 5" xfId="19747" xr:uid="{00000000-0005-0000-0000-0000234D0000}"/>
    <cellStyle name="Normal 7 6 2 2 2 3 3" xfId="6298" xr:uid="{00000000-0005-0000-0000-00009A180000}"/>
    <cellStyle name="Normal 7 6 2 2 2 3 3 2" xfId="16350" xr:uid="{00000000-0005-0000-0000-0000DE3F0000}"/>
    <cellStyle name="Normal 7 6 2 2 2 3 3 3" xfId="11330" xr:uid="{00000000-0005-0000-0000-0000422C0000}"/>
    <cellStyle name="Normal 7 6 2 2 2 3 3 3 3" xfId="26431" xr:uid="{00000000-0005-0000-0000-00003F670000}"/>
    <cellStyle name="Normal 7 6 2 2 2 3 3 5" xfId="21418" xr:uid="{00000000-0005-0000-0000-0000AA530000}"/>
    <cellStyle name="Normal 7 6 2 2 2 3 4" xfId="13008" xr:uid="{00000000-0005-0000-0000-0000D0320000}"/>
    <cellStyle name="Normal 7 6 2 2 2 3 4 3" xfId="28106" xr:uid="{00000000-0005-0000-0000-0000CA6D0000}"/>
    <cellStyle name="Normal 7 6 2 2 2 3 5" xfId="7987" xr:uid="{00000000-0005-0000-0000-0000331F0000}"/>
    <cellStyle name="Normal 7 6 2 2 2 3 5 3" xfId="23089" xr:uid="{00000000-0005-0000-0000-0000315A0000}"/>
    <cellStyle name="Normal 7 6 2 2 2 3 7" xfId="18076" xr:uid="{00000000-0005-0000-0000-00009C460000}"/>
    <cellStyle name="Normal 7 6 2 2 2 4" xfId="3769" xr:uid="{00000000-0005-0000-0000-0000B90E0000}"/>
    <cellStyle name="Normal 7 6 2 2 2 4 2" xfId="13843" xr:uid="{00000000-0005-0000-0000-000013360000}"/>
    <cellStyle name="Normal 7 6 2 2 2 4 2 3" xfId="28941" xr:uid="{00000000-0005-0000-0000-00000D710000}"/>
    <cellStyle name="Normal 7 6 2 2 2 4 3" xfId="8823" xr:uid="{00000000-0005-0000-0000-000077220000}"/>
    <cellStyle name="Normal 7 6 2 2 2 4 3 3" xfId="23924" xr:uid="{00000000-0005-0000-0000-0000745D0000}"/>
    <cellStyle name="Normal 7 6 2 2 2 4 5" xfId="18911" xr:uid="{00000000-0005-0000-0000-0000DF490000}"/>
    <cellStyle name="Normal 7 6 2 2 2 5" xfId="5462" xr:uid="{00000000-0005-0000-0000-000056150000}"/>
    <cellStyle name="Normal 7 6 2 2 2 5 2" xfId="15514" xr:uid="{00000000-0005-0000-0000-00009A3C0000}"/>
    <cellStyle name="Normal 7 6 2 2 2 5 2 3" xfId="30612" xr:uid="{00000000-0005-0000-0000-000094770000}"/>
    <cellStyle name="Normal 7 6 2 2 2 5 3" xfId="10494" xr:uid="{00000000-0005-0000-0000-0000FE280000}"/>
    <cellStyle name="Normal 7 6 2 2 2 5 3 3" xfId="25595" xr:uid="{00000000-0005-0000-0000-0000FB630000}"/>
    <cellStyle name="Normal 7 6 2 2 2 5 5" xfId="20582" xr:uid="{00000000-0005-0000-0000-000066500000}"/>
    <cellStyle name="Normal 7 6 2 2 2 6" xfId="12172" xr:uid="{00000000-0005-0000-0000-00008C2F0000}"/>
    <cellStyle name="Normal 7 6 2 2 2 6 3" xfId="27270" xr:uid="{00000000-0005-0000-0000-0000866A0000}"/>
    <cellStyle name="Normal 7 6 2 2 2 7" xfId="7151" xr:uid="{00000000-0005-0000-0000-0000EF1B0000}"/>
    <cellStyle name="Normal 7 6 2 2 2 7 3" xfId="22253" xr:uid="{00000000-0005-0000-0000-0000ED560000}"/>
    <cellStyle name="Normal 7 6 2 2 2 9" xfId="17240" xr:uid="{00000000-0005-0000-0000-000058430000}"/>
    <cellStyle name="Normal 7 6 2 2 3" xfId="2287" xr:uid="{00000000-0005-0000-0000-0000EF080000}"/>
    <cellStyle name="Normal 7 6 2 2 3 2" xfId="3126" xr:uid="{00000000-0005-0000-0000-0000360C0000}"/>
    <cellStyle name="Normal 7 6 2 2 3 2 2" xfId="4816" xr:uid="{00000000-0005-0000-0000-0000D0120000}"/>
    <cellStyle name="Normal 7 6 2 2 3 2 2 2" xfId="14889" xr:uid="{00000000-0005-0000-0000-0000293A0000}"/>
    <cellStyle name="Normal 7 6 2 2 3 2 2 2 3" xfId="29987" xr:uid="{00000000-0005-0000-0000-000023750000}"/>
    <cellStyle name="Normal 7 6 2 2 3 2 2 3" xfId="9869" xr:uid="{00000000-0005-0000-0000-00008D260000}"/>
    <cellStyle name="Normal 7 6 2 2 3 2 2 3 3" xfId="24970" xr:uid="{00000000-0005-0000-0000-00008A610000}"/>
    <cellStyle name="Normal 7 6 2 2 3 2 2 5" xfId="19957" xr:uid="{00000000-0005-0000-0000-0000F54D0000}"/>
    <cellStyle name="Normal 7 6 2 2 3 2 3" xfId="6508" xr:uid="{00000000-0005-0000-0000-00006C190000}"/>
    <cellStyle name="Normal 7 6 2 2 3 2 3 2" xfId="16560" xr:uid="{00000000-0005-0000-0000-0000B0400000}"/>
    <cellStyle name="Normal 7 6 2 2 3 2 3 3" xfId="11540" xr:uid="{00000000-0005-0000-0000-0000142D0000}"/>
    <cellStyle name="Normal 7 6 2 2 3 2 3 3 3" xfId="26641" xr:uid="{00000000-0005-0000-0000-000011680000}"/>
    <cellStyle name="Normal 7 6 2 2 3 2 3 5" xfId="21628" xr:uid="{00000000-0005-0000-0000-00007C540000}"/>
    <cellStyle name="Normal 7 6 2 2 3 2 4" xfId="13218" xr:uid="{00000000-0005-0000-0000-0000A2330000}"/>
    <cellStyle name="Normal 7 6 2 2 3 2 4 3" xfId="28316" xr:uid="{00000000-0005-0000-0000-00009C6E0000}"/>
    <cellStyle name="Normal 7 6 2 2 3 2 5" xfId="8197" xr:uid="{00000000-0005-0000-0000-000005200000}"/>
    <cellStyle name="Normal 7 6 2 2 3 2 5 3" xfId="23299" xr:uid="{00000000-0005-0000-0000-0000035B0000}"/>
    <cellStyle name="Normal 7 6 2 2 3 2 7" xfId="18286" xr:uid="{00000000-0005-0000-0000-00006E470000}"/>
    <cellStyle name="Normal 7 6 2 2 3 3" xfId="3979" xr:uid="{00000000-0005-0000-0000-00008B0F0000}"/>
    <cellStyle name="Normal 7 6 2 2 3 3 2" xfId="14053" xr:uid="{00000000-0005-0000-0000-0000E5360000}"/>
    <cellStyle name="Normal 7 6 2 2 3 3 2 3" xfId="29151" xr:uid="{00000000-0005-0000-0000-0000DF710000}"/>
    <cellStyle name="Normal 7 6 2 2 3 3 3" xfId="9033" xr:uid="{00000000-0005-0000-0000-000049230000}"/>
    <cellStyle name="Normal 7 6 2 2 3 3 3 3" xfId="24134" xr:uid="{00000000-0005-0000-0000-0000465E0000}"/>
    <cellStyle name="Normal 7 6 2 2 3 3 5" xfId="19121" xr:uid="{00000000-0005-0000-0000-0000B14A0000}"/>
    <cellStyle name="Normal 7 6 2 2 3 4" xfId="5672" xr:uid="{00000000-0005-0000-0000-000028160000}"/>
    <cellStyle name="Normal 7 6 2 2 3 4 2" xfId="15724" xr:uid="{00000000-0005-0000-0000-00006C3D0000}"/>
    <cellStyle name="Normal 7 6 2 2 3 4 2 3" xfId="30822" xr:uid="{00000000-0005-0000-0000-000066780000}"/>
    <cellStyle name="Normal 7 6 2 2 3 4 3" xfId="10704" xr:uid="{00000000-0005-0000-0000-0000D0290000}"/>
    <cellStyle name="Normal 7 6 2 2 3 4 3 3" xfId="25805" xr:uid="{00000000-0005-0000-0000-0000CD640000}"/>
    <cellStyle name="Normal 7 6 2 2 3 4 5" xfId="20792" xr:uid="{00000000-0005-0000-0000-000038510000}"/>
    <cellStyle name="Normal 7 6 2 2 3 5" xfId="12382" xr:uid="{00000000-0005-0000-0000-00005E300000}"/>
    <cellStyle name="Normal 7 6 2 2 3 5 3" xfId="27480" xr:uid="{00000000-0005-0000-0000-0000586B0000}"/>
    <cellStyle name="Normal 7 6 2 2 3 6" xfId="7361" xr:uid="{00000000-0005-0000-0000-0000C11C0000}"/>
    <cellStyle name="Normal 7 6 2 2 3 6 3" xfId="22463" xr:uid="{00000000-0005-0000-0000-0000BF570000}"/>
    <cellStyle name="Normal 7 6 2 2 3 8" xfId="17450" xr:uid="{00000000-0005-0000-0000-00002A440000}"/>
    <cellStyle name="Normal 7 6 2 2 4" xfId="2708" xr:uid="{00000000-0005-0000-0000-0000940A0000}"/>
    <cellStyle name="Normal 7 6 2 2 4 2" xfId="4398" xr:uid="{00000000-0005-0000-0000-00002E110000}"/>
    <cellStyle name="Normal 7 6 2 2 4 2 2" xfId="14471" xr:uid="{00000000-0005-0000-0000-000087380000}"/>
    <cellStyle name="Normal 7 6 2 2 4 2 2 3" xfId="29569" xr:uid="{00000000-0005-0000-0000-000081730000}"/>
    <cellStyle name="Normal 7 6 2 2 4 2 3" xfId="9451" xr:uid="{00000000-0005-0000-0000-0000EB240000}"/>
    <cellStyle name="Normal 7 6 2 2 4 2 3 3" xfId="24552" xr:uid="{00000000-0005-0000-0000-0000E85F0000}"/>
    <cellStyle name="Normal 7 6 2 2 4 2 5" xfId="19539" xr:uid="{00000000-0005-0000-0000-0000534C0000}"/>
    <cellStyle name="Normal 7 6 2 2 4 3" xfId="6090" xr:uid="{00000000-0005-0000-0000-0000CA170000}"/>
    <cellStyle name="Normal 7 6 2 2 4 3 2" xfId="16142" xr:uid="{00000000-0005-0000-0000-00000E3F0000}"/>
    <cellStyle name="Normal 7 6 2 2 4 3 3" xfId="11122" xr:uid="{00000000-0005-0000-0000-0000722B0000}"/>
    <cellStyle name="Normal 7 6 2 2 4 3 3 3" xfId="26223" xr:uid="{00000000-0005-0000-0000-00006F660000}"/>
    <cellStyle name="Normal 7 6 2 2 4 3 5" xfId="21210" xr:uid="{00000000-0005-0000-0000-0000DA520000}"/>
    <cellStyle name="Normal 7 6 2 2 4 4" xfId="12800" xr:uid="{00000000-0005-0000-0000-000000320000}"/>
    <cellStyle name="Normal 7 6 2 2 4 4 3" xfId="27898" xr:uid="{00000000-0005-0000-0000-0000FA6C0000}"/>
    <cellStyle name="Normal 7 6 2 2 4 5" xfId="7779" xr:uid="{00000000-0005-0000-0000-0000631E0000}"/>
    <cellStyle name="Normal 7 6 2 2 4 5 3" xfId="22881" xr:uid="{00000000-0005-0000-0000-000061590000}"/>
    <cellStyle name="Normal 7 6 2 2 4 7" xfId="17868" xr:uid="{00000000-0005-0000-0000-0000CC450000}"/>
    <cellStyle name="Normal 7 6 2 2 5" xfId="3561" xr:uid="{00000000-0005-0000-0000-0000E90D0000}"/>
    <cellStyle name="Normal 7 6 2 2 5 2" xfId="13635" xr:uid="{00000000-0005-0000-0000-000043350000}"/>
    <cellStyle name="Normal 7 6 2 2 5 2 3" xfId="28733" xr:uid="{00000000-0005-0000-0000-00003D700000}"/>
    <cellStyle name="Normal 7 6 2 2 5 3" xfId="8615" xr:uid="{00000000-0005-0000-0000-0000A7210000}"/>
    <cellStyle name="Normal 7 6 2 2 5 3 3" xfId="23716" xr:uid="{00000000-0005-0000-0000-0000A45C0000}"/>
    <cellStyle name="Normal 7 6 2 2 5 5" xfId="18703" xr:uid="{00000000-0005-0000-0000-00000F490000}"/>
    <cellStyle name="Normal 7 6 2 2 6" xfId="5254" xr:uid="{00000000-0005-0000-0000-000086140000}"/>
    <cellStyle name="Normal 7 6 2 2 6 2" xfId="15306" xr:uid="{00000000-0005-0000-0000-0000CA3B0000}"/>
    <cellStyle name="Normal 7 6 2 2 6 2 3" xfId="30404" xr:uid="{00000000-0005-0000-0000-0000C4760000}"/>
    <cellStyle name="Normal 7 6 2 2 6 3" xfId="10286" xr:uid="{00000000-0005-0000-0000-00002E280000}"/>
    <cellStyle name="Normal 7 6 2 2 6 3 3" xfId="25387" xr:uid="{00000000-0005-0000-0000-00002B630000}"/>
    <cellStyle name="Normal 7 6 2 2 6 5" xfId="20374" xr:uid="{00000000-0005-0000-0000-0000964F0000}"/>
    <cellStyle name="Normal 7 6 2 2 7" xfId="11964" xr:uid="{00000000-0005-0000-0000-0000BC2E0000}"/>
    <cellStyle name="Normal 7 6 2 2 7 3" xfId="27062" xr:uid="{00000000-0005-0000-0000-0000B6690000}"/>
    <cellStyle name="Normal 7 6 2 2 8" xfId="6943" xr:uid="{00000000-0005-0000-0000-00001F1B0000}"/>
    <cellStyle name="Normal 7 6 2 2 8 3" xfId="22045" xr:uid="{00000000-0005-0000-0000-00001D560000}"/>
    <cellStyle name="Normal 7 6 2 3" xfId="1970" xr:uid="{00000000-0005-0000-0000-0000B2070000}"/>
    <cellStyle name="Normal 7 6 2 3 2" xfId="2391" xr:uid="{00000000-0005-0000-0000-000057090000}"/>
    <cellStyle name="Normal 7 6 2 3 2 2" xfId="3230" xr:uid="{00000000-0005-0000-0000-00009E0C0000}"/>
    <cellStyle name="Normal 7 6 2 3 2 2 2" xfId="4920" xr:uid="{00000000-0005-0000-0000-000038130000}"/>
    <cellStyle name="Normal 7 6 2 3 2 2 2 2" xfId="14993" xr:uid="{00000000-0005-0000-0000-0000913A0000}"/>
    <cellStyle name="Normal 7 6 2 3 2 2 2 2 3" xfId="30091" xr:uid="{00000000-0005-0000-0000-00008B750000}"/>
    <cellStyle name="Normal 7 6 2 3 2 2 2 3" xfId="9973" xr:uid="{00000000-0005-0000-0000-0000F5260000}"/>
    <cellStyle name="Normal 7 6 2 3 2 2 2 3 3" xfId="25074" xr:uid="{00000000-0005-0000-0000-0000F2610000}"/>
    <cellStyle name="Normal 7 6 2 3 2 2 2 5" xfId="20061" xr:uid="{00000000-0005-0000-0000-00005D4E0000}"/>
    <cellStyle name="Normal 7 6 2 3 2 2 3" xfId="6612" xr:uid="{00000000-0005-0000-0000-0000D4190000}"/>
    <cellStyle name="Normal 7 6 2 3 2 2 3 2" xfId="16664" xr:uid="{00000000-0005-0000-0000-000018410000}"/>
    <cellStyle name="Normal 7 6 2 3 2 2 3 3" xfId="11644" xr:uid="{00000000-0005-0000-0000-00007C2D0000}"/>
    <cellStyle name="Normal 7 6 2 3 2 2 3 3 3" xfId="26745" xr:uid="{00000000-0005-0000-0000-000079680000}"/>
    <cellStyle name="Normal 7 6 2 3 2 2 3 5" xfId="21732" xr:uid="{00000000-0005-0000-0000-0000E4540000}"/>
    <cellStyle name="Normal 7 6 2 3 2 2 4" xfId="13322" xr:uid="{00000000-0005-0000-0000-00000A340000}"/>
    <cellStyle name="Normal 7 6 2 3 2 2 4 3" xfId="28420" xr:uid="{00000000-0005-0000-0000-0000046F0000}"/>
    <cellStyle name="Normal 7 6 2 3 2 2 5" xfId="8301" xr:uid="{00000000-0005-0000-0000-00006D200000}"/>
    <cellStyle name="Normal 7 6 2 3 2 2 5 3" xfId="23403" xr:uid="{00000000-0005-0000-0000-00006B5B0000}"/>
    <cellStyle name="Normal 7 6 2 3 2 2 7" xfId="18390" xr:uid="{00000000-0005-0000-0000-0000D6470000}"/>
    <cellStyle name="Normal 7 6 2 3 2 3" xfId="4083" xr:uid="{00000000-0005-0000-0000-0000F30F0000}"/>
    <cellStyle name="Normal 7 6 2 3 2 3 2" xfId="14157" xr:uid="{00000000-0005-0000-0000-00004D370000}"/>
    <cellStyle name="Normal 7 6 2 3 2 3 2 3" xfId="29255" xr:uid="{00000000-0005-0000-0000-000047720000}"/>
    <cellStyle name="Normal 7 6 2 3 2 3 3" xfId="9137" xr:uid="{00000000-0005-0000-0000-0000B1230000}"/>
    <cellStyle name="Normal 7 6 2 3 2 3 3 3" xfId="24238" xr:uid="{00000000-0005-0000-0000-0000AE5E0000}"/>
    <cellStyle name="Normal 7 6 2 3 2 3 5" xfId="19225" xr:uid="{00000000-0005-0000-0000-0000194B0000}"/>
    <cellStyle name="Normal 7 6 2 3 2 4" xfId="5776" xr:uid="{00000000-0005-0000-0000-000090160000}"/>
    <cellStyle name="Normal 7 6 2 3 2 4 2" xfId="15828" xr:uid="{00000000-0005-0000-0000-0000D43D0000}"/>
    <cellStyle name="Normal 7 6 2 3 2 4 2 3" xfId="30926" xr:uid="{00000000-0005-0000-0000-0000CE780000}"/>
    <cellStyle name="Normal 7 6 2 3 2 4 3" xfId="10808" xr:uid="{00000000-0005-0000-0000-0000382A0000}"/>
    <cellStyle name="Normal 7 6 2 3 2 4 3 3" xfId="25909" xr:uid="{00000000-0005-0000-0000-000035650000}"/>
    <cellStyle name="Normal 7 6 2 3 2 4 5" xfId="20896" xr:uid="{00000000-0005-0000-0000-0000A0510000}"/>
    <cellStyle name="Normal 7 6 2 3 2 5" xfId="12486" xr:uid="{00000000-0005-0000-0000-0000C6300000}"/>
    <cellStyle name="Normal 7 6 2 3 2 5 3" xfId="27584" xr:uid="{00000000-0005-0000-0000-0000C06B0000}"/>
    <cellStyle name="Normal 7 6 2 3 2 6" xfId="7465" xr:uid="{00000000-0005-0000-0000-0000291D0000}"/>
    <cellStyle name="Normal 7 6 2 3 2 6 3" xfId="22567" xr:uid="{00000000-0005-0000-0000-000027580000}"/>
    <cellStyle name="Normal 7 6 2 3 2 8" xfId="17554" xr:uid="{00000000-0005-0000-0000-000092440000}"/>
    <cellStyle name="Normal 7 6 2 3 3" xfId="2812" xr:uid="{00000000-0005-0000-0000-0000FC0A0000}"/>
    <cellStyle name="Normal 7 6 2 3 3 2" xfId="4502" xr:uid="{00000000-0005-0000-0000-000096110000}"/>
    <cellStyle name="Normal 7 6 2 3 3 2 2" xfId="14575" xr:uid="{00000000-0005-0000-0000-0000EF380000}"/>
    <cellStyle name="Normal 7 6 2 3 3 2 2 3" xfId="29673" xr:uid="{00000000-0005-0000-0000-0000E9730000}"/>
    <cellStyle name="Normal 7 6 2 3 3 2 3" xfId="9555" xr:uid="{00000000-0005-0000-0000-000053250000}"/>
    <cellStyle name="Normal 7 6 2 3 3 2 3 3" xfId="24656" xr:uid="{00000000-0005-0000-0000-000050600000}"/>
    <cellStyle name="Normal 7 6 2 3 3 2 5" xfId="19643" xr:uid="{00000000-0005-0000-0000-0000BB4C0000}"/>
    <cellStyle name="Normal 7 6 2 3 3 3" xfId="6194" xr:uid="{00000000-0005-0000-0000-000032180000}"/>
    <cellStyle name="Normal 7 6 2 3 3 3 2" xfId="16246" xr:uid="{00000000-0005-0000-0000-0000763F0000}"/>
    <cellStyle name="Normal 7 6 2 3 3 3 3" xfId="11226" xr:uid="{00000000-0005-0000-0000-0000DA2B0000}"/>
    <cellStyle name="Normal 7 6 2 3 3 3 3 3" xfId="26327" xr:uid="{00000000-0005-0000-0000-0000D7660000}"/>
    <cellStyle name="Normal 7 6 2 3 3 3 5" xfId="21314" xr:uid="{00000000-0005-0000-0000-000042530000}"/>
    <cellStyle name="Normal 7 6 2 3 3 4" xfId="12904" xr:uid="{00000000-0005-0000-0000-000068320000}"/>
    <cellStyle name="Normal 7 6 2 3 3 4 3" xfId="28002" xr:uid="{00000000-0005-0000-0000-0000626D0000}"/>
    <cellStyle name="Normal 7 6 2 3 3 5" xfId="7883" xr:uid="{00000000-0005-0000-0000-0000CB1E0000}"/>
    <cellStyle name="Normal 7 6 2 3 3 5 3" xfId="22985" xr:uid="{00000000-0005-0000-0000-0000C9590000}"/>
    <cellStyle name="Normal 7 6 2 3 3 7" xfId="17972" xr:uid="{00000000-0005-0000-0000-000034460000}"/>
    <cellStyle name="Normal 7 6 2 3 4" xfId="3665" xr:uid="{00000000-0005-0000-0000-0000510E0000}"/>
    <cellStyle name="Normal 7 6 2 3 4 2" xfId="13739" xr:uid="{00000000-0005-0000-0000-0000AB350000}"/>
    <cellStyle name="Normal 7 6 2 3 4 2 3" xfId="28837" xr:uid="{00000000-0005-0000-0000-0000A5700000}"/>
    <cellStyle name="Normal 7 6 2 3 4 3" xfId="8719" xr:uid="{00000000-0005-0000-0000-00000F220000}"/>
    <cellStyle name="Normal 7 6 2 3 4 3 3" xfId="23820" xr:uid="{00000000-0005-0000-0000-00000C5D0000}"/>
    <cellStyle name="Normal 7 6 2 3 4 5" xfId="18807" xr:uid="{00000000-0005-0000-0000-000077490000}"/>
    <cellStyle name="Normal 7 6 2 3 5" xfId="5358" xr:uid="{00000000-0005-0000-0000-0000EE140000}"/>
    <cellStyle name="Normal 7 6 2 3 5 2" xfId="15410" xr:uid="{00000000-0005-0000-0000-0000323C0000}"/>
    <cellStyle name="Normal 7 6 2 3 5 2 3" xfId="30508" xr:uid="{00000000-0005-0000-0000-00002C770000}"/>
    <cellStyle name="Normal 7 6 2 3 5 3" xfId="10390" xr:uid="{00000000-0005-0000-0000-000096280000}"/>
    <cellStyle name="Normal 7 6 2 3 5 3 3" xfId="25491" xr:uid="{00000000-0005-0000-0000-000093630000}"/>
    <cellStyle name="Normal 7 6 2 3 5 5" xfId="20478" xr:uid="{00000000-0005-0000-0000-0000FE4F0000}"/>
    <cellStyle name="Normal 7 6 2 3 6" xfId="12068" xr:uid="{00000000-0005-0000-0000-0000242F0000}"/>
    <cellStyle name="Normal 7 6 2 3 6 3" xfId="27166" xr:uid="{00000000-0005-0000-0000-00001E6A0000}"/>
    <cellStyle name="Normal 7 6 2 3 7" xfId="7047" xr:uid="{00000000-0005-0000-0000-0000871B0000}"/>
    <cellStyle name="Normal 7 6 2 3 7 3" xfId="22149" xr:uid="{00000000-0005-0000-0000-000085560000}"/>
    <cellStyle name="Normal 7 6 2 3 9" xfId="17136" xr:uid="{00000000-0005-0000-0000-0000F0420000}"/>
    <cellStyle name="Normal 7 6 2 4" xfId="2183" xr:uid="{00000000-0005-0000-0000-000087080000}"/>
    <cellStyle name="Normal 7 6 2 4 2" xfId="3022" xr:uid="{00000000-0005-0000-0000-0000CE0B0000}"/>
    <cellStyle name="Normal 7 6 2 4 2 2" xfId="4712" xr:uid="{00000000-0005-0000-0000-000068120000}"/>
    <cellStyle name="Normal 7 6 2 4 2 2 2" xfId="14785" xr:uid="{00000000-0005-0000-0000-0000C1390000}"/>
    <cellStyle name="Normal 7 6 2 4 2 2 2 3" xfId="29883" xr:uid="{00000000-0005-0000-0000-0000BB740000}"/>
    <cellStyle name="Normal 7 6 2 4 2 2 3" xfId="9765" xr:uid="{00000000-0005-0000-0000-000025260000}"/>
    <cellStyle name="Normal 7 6 2 4 2 2 3 3" xfId="24866" xr:uid="{00000000-0005-0000-0000-000022610000}"/>
    <cellStyle name="Normal 7 6 2 4 2 2 5" xfId="19853" xr:uid="{00000000-0005-0000-0000-00008D4D0000}"/>
    <cellStyle name="Normal 7 6 2 4 2 3" xfId="6404" xr:uid="{00000000-0005-0000-0000-000004190000}"/>
    <cellStyle name="Normal 7 6 2 4 2 3 2" xfId="16456" xr:uid="{00000000-0005-0000-0000-000048400000}"/>
    <cellStyle name="Normal 7 6 2 4 2 3 3" xfId="11436" xr:uid="{00000000-0005-0000-0000-0000AC2C0000}"/>
    <cellStyle name="Normal 7 6 2 4 2 3 3 3" xfId="26537" xr:uid="{00000000-0005-0000-0000-0000A9670000}"/>
    <cellStyle name="Normal 7 6 2 4 2 3 5" xfId="21524" xr:uid="{00000000-0005-0000-0000-000014540000}"/>
    <cellStyle name="Normal 7 6 2 4 2 4" xfId="13114" xr:uid="{00000000-0005-0000-0000-00003A330000}"/>
    <cellStyle name="Normal 7 6 2 4 2 4 3" xfId="28212" xr:uid="{00000000-0005-0000-0000-0000346E0000}"/>
    <cellStyle name="Normal 7 6 2 4 2 5" xfId="8093" xr:uid="{00000000-0005-0000-0000-00009D1F0000}"/>
    <cellStyle name="Normal 7 6 2 4 2 5 3" xfId="23195" xr:uid="{00000000-0005-0000-0000-00009B5A0000}"/>
    <cellStyle name="Normal 7 6 2 4 2 7" xfId="18182" xr:uid="{00000000-0005-0000-0000-000006470000}"/>
    <cellStyle name="Normal 7 6 2 4 3" xfId="3875" xr:uid="{00000000-0005-0000-0000-0000230F0000}"/>
    <cellStyle name="Normal 7 6 2 4 3 2" xfId="13949" xr:uid="{00000000-0005-0000-0000-00007D360000}"/>
    <cellStyle name="Normal 7 6 2 4 3 2 3" xfId="29047" xr:uid="{00000000-0005-0000-0000-000077710000}"/>
    <cellStyle name="Normal 7 6 2 4 3 3" xfId="8929" xr:uid="{00000000-0005-0000-0000-0000E1220000}"/>
    <cellStyle name="Normal 7 6 2 4 3 3 3" xfId="24030" xr:uid="{00000000-0005-0000-0000-0000DE5D0000}"/>
    <cellStyle name="Normal 7 6 2 4 3 5" xfId="19017" xr:uid="{00000000-0005-0000-0000-0000494A0000}"/>
    <cellStyle name="Normal 7 6 2 4 4" xfId="5568" xr:uid="{00000000-0005-0000-0000-0000C0150000}"/>
    <cellStyle name="Normal 7 6 2 4 4 2" xfId="15620" xr:uid="{00000000-0005-0000-0000-0000043D0000}"/>
    <cellStyle name="Normal 7 6 2 4 4 2 3" xfId="30718" xr:uid="{00000000-0005-0000-0000-0000FE770000}"/>
    <cellStyle name="Normal 7 6 2 4 4 3" xfId="10600" xr:uid="{00000000-0005-0000-0000-000068290000}"/>
    <cellStyle name="Normal 7 6 2 4 4 3 3" xfId="25701" xr:uid="{00000000-0005-0000-0000-000065640000}"/>
    <cellStyle name="Normal 7 6 2 4 4 5" xfId="20688" xr:uid="{00000000-0005-0000-0000-0000D0500000}"/>
    <cellStyle name="Normal 7 6 2 4 5" xfId="12278" xr:uid="{00000000-0005-0000-0000-0000F62F0000}"/>
    <cellStyle name="Normal 7 6 2 4 5 3" xfId="27376" xr:uid="{00000000-0005-0000-0000-0000F06A0000}"/>
    <cellStyle name="Normal 7 6 2 4 6" xfId="7257" xr:uid="{00000000-0005-0000-0000-0000591C0000}"/>
    <cellStyle name="Normal 7 6 2 4 6 3" xfId="22359" xr:uid="{00000000-0005-0000-0000-000057570000}"/>
    <cellStyle name="Normal 7 6 2 4 8" xfId="17346" xr:uid="{00000000-0005-0000-0000-0000C2430000}"/>
    <cellStyle name="Normal 7 6 2 5" xfId="2604" xr:uid="{00000000-0005-0000-0000-00002C0A0000}"/>
    <cellStyle name="Normal 7 6 2 5 2" xfId="4294" xr:uid="{00000000-0005-0000-0000-0000C6100000}"/>
    <cellStyle name="Normal 7 6 2 5 2 2" xfId="14367" xr:uid="{00000000-0005-0000-0000-00001F380000}"/>
    <cellStyle name="Normal 7 6 2 5 2 2 3" xfId="29465" xr:uid="{00000000-0005-0000-0000-000019730000}"/>
    <cellStyle name="Normal 7 6 2 5 2 3" xfId="9347" xr:uid="{00000000-0005-0000-0000-000083240000}"/>
    <cellStyle name="Normal 7 6 2 5 2 3 3" xfId="24448" xr:uid="{00000000-0005-0000-0000-0000805F0000}"/>
    <cellStyle name="Normal 7 6 2 5 2 5" xfId="19435" xr:uid="{00000000-0005-0000-0000-0000EB4B0000}"/>
    <cellStyle name="Normal 7 6 2 5 3" xfId="5986" xr:uid="{00000000-0005-0000-0000-000062170000}"/>
    <cellStyle name="Normal 7 6 2 5 3 2" xfId="16038" xr:uid="{00000000-0005-0000-0000-0000A63E0000}"/>
    <cellStyle name="Normal 7 6 2 5 3 3" xfId="11018" xr:uid="{00000000-0005-0000-0000-00000A2B0000}"/>
    <cellStyle name="Normal 7 6 2 5 3 3 3" xfId="26119" xr:uid="{00000000-0005-0000-0000-000007660000}"/>
    <cellStyle name="Normal 7 6 2 5 3 5" xfId="21106" xr:uid="{00000000-0005-0000-0000-000072520000}"/>
    <cellStyle name="Normal 7 6 2 5 4" xfId="12696" xr:uid="{00000000-0005-0000-0000-000098310000}"/>
    <cellStyle name="Normal 7 6 2 5 4 3" xfId="27794" xr:uid="{00000000-0005-0000-0000-0000926C0000}"/>
    <cellStyle name="Normal 7 6 2 5 5" xfId="7675" xr:uid="{00000000-0005-0000-0000-0000FB1D0000}"/>
    <cellStyle name="Normal 7 6 2 5 5 3" xfId="22777" xr:uid="{00000000-0005-0000-0000-0000F9580000}"/>
    <cellStyle name="Normal 7 6 2 5 7" xfId="17764" xr:uid="{00000000-0005-0000-0000-000064450000}"/>
    <cellStyle name="Normal 7 6 2 6" xfId="3457" xr:uid="{00000000-0005-0000-0000-0000810D0000}"/>
    <cellStyle name="Normal 7 6 2 6 2" xfId="13531" xr:uid="{00000000-0005-0000-0000-0000DB340000}"/>
    <cellStyle name="Normal 7 6 2 6 2 3" xfId="28629" xr:uid="{00000000-0005-0000-0000-0000D56F0000}"/>
    <cellStyle name="Normal 7 6 2 6 3" xfId="8511" xr:uid="{00000000-0005-0000-0000-00003F210000}"/>
    <cellStyle name="Normal 7 6 2 6 3 3" xfId="23612" xr:uid="{00000000-0005-0000-0000-00003C5C0000}"/>
    <cellStyle name="Normal 7 6 2 6 5" xfId="18599" xr:uid="{00000000-0005-0000-0000-0000A7480000}"/>
    <cellStyle name="Normal 7 6 2 7" xfId="5150" xr:uid="{00000000-0005-0000-0000-00001E140000}"/>
    <cellStyle name="Normal 7 6 2 7 2" xfId="15202" xr:uid="{00000000-0005-0000-0000-0000623B0000}"/>
    <cellStyle name="Normal 7 6 2 7 2 3" xfId="30300" xr:uid="{00000000-0005-0000-0000-00005C760000}"/>
    <cellStyle name="Normal 7 6 2 7 3" xfId="10182" xr:uid="{00000000-0005-0000-0000-0000C6270000}"/>
    <cellStyle name="Normal 7 6 2 7 3 3" xfId="25283" xr:uid="{00000000-0005-0000-0000-0000C3620000}"/>
    <cellStyle name="Normal 7 6 2 7 5" xfId="20270" xr:uid="{00000000-0005-0000-0000-00002E4F0000}"/>
    <cellStyle name="Normal 7 6 2 8" xfId="11860" xr:uid="{00000000-0005-0000-0000-0000542E0000}"/>
    <cellStyle name="Normal 7 6 2 8 3" xfId="26958" xr:uid="{00000000-0005-0000-0000-00004E690000}"/>
    <cellStyle name="Normal 7 6 2 9" xfId="6839" xr:uid="{00000000-0005-0000-0000-0000B71A0000}"/>
    <cellStyle name="Normal 7 6 2 9 3" xfId="21941" xr:uid="{00000000-0005-0000-0000-0000B5550000}"/>
    <cellStyle name="Normal 7 6 3" xfId="1803" xr:uid="{00000000-0005-0000-0000-00000B070000}"/>
    <cellStyle name="Normal 7 6 3 10" xfId="16980" xr:uid="{00000000-0005-0000-0000-000054420000}"/>
    <cellStyle name="Normal 7 6 3 2" xfId="2022" xr:uid="{00000000-0005-0000-0000-0000E6070000}"/>
    <cellStyle name="Normal 7 6 3 2 2" xfId="2443" xr:uid="{00000000-0005-0000-0000-00008B090000}"/>
    <cellStyle name="Normal 7 6 3 2 2 2" xfId="3282" xr:uid="{00000000-0005-0000-0000-0000D20C0000}"/>
    <cellStyle name="Normal 7 6 3 2 2 2 2" xfId="4972" xr:uid="{00000000-0005-0000-0000-00006C130000}"/>
    <cellStyle name="Normal 7 6 3 2 2 2 2 2" xfId="15045" xr:uid="{00000000-0005-0000-0000-0000C53A0000}"/>
    <cellStyle name="Normal 7 6 3 2 2 2 2 2 3" xfId="30143" xr:uid="{00000000-0005-0000-0000-0000BF750000}"/>
    <cellStyle name="Normal 7 6 3 2 2 2 2 3" xfId="10025" xr:uid="{00000000-0005-0000-0000-000029270000}"/>
    <cellStyle name="Normal 7 6 3 2 2 2 2 3 3" xfId="25126" xr:uid="{00000000-0005-0000-0000-000026620000}"/>
    <cellStyle name="Normal 7 6 3 2 2 2 2 5" xfId="20113" xr:uid="{00000000-0005-0000-0000-0000914E0000}"/>
    <cellStyle name="Normal 7 6 3 2 2 2 3" xfId="6664" xr:uid="{00000000-0005-0000-0000-0000081A0000}"/>
    <cellStyle name="Normal 7 6 3 2 2 2 3 2" xfId="16716" xr:uid="{00000000-0005-0000-0000-00004C410000}"/>
    <cellStyle name="Normal 7 6 3 2 2 2 3 3" xfId="11696" xr:uid="{00000000-0005-0000-0000-0000B02D0000}"/>
    <cellStyle name="Normal 7 6 3 2 2 2 3 3 3" xfId="26797" xr:uid="{00000000-0005-0000-0000-0000AD680000}"/>
    <cellStyle name="Normal 7 6 3 2 2 2 3 5" xfId="21784" xr:uid="{00000000-0005-0000-0000-000018550000}"/>
    <cellStyle name="Normal 7 6 3 2 2 2 4" xfId="13374" xr:uid="{00000000-0005-0000-0000-00003E340000}"/>
    <cellStyle name="Normal 7 6 3 2 2 2 4 3" xfId="28472" xr:uid="{00000000-0005-0000-0000-0000386F0000}"/>
    <cellStyle name="Normal 7 6 3 2 2 2 5" xfId="8353" xr:uid="{00000000-0005-0000-0000-0000A1200000}"/>
    <cellStyle name="Normal 7 6 3 2 2 2 5 3" xfId="23455" xr:uid="{00000000-0005-0000-0000-00009F5B0000}"/>
    <cellStyle name="Normal 7 6 3 2 2 2 7" xfId="18442" xr:uid="{00000000-0005-0000-0000-00000A480000}"/>
    <cellStyle name="Normal 7 6 3 2 2 3" xfId="4135" xr:uid="{00000000-0005-0000-0000-000027100000}"/>
    <cellStyle name="Normal 7 6 3 2 2 3 2" xfId="14209" xr:uid="{00000000-0005-0000-0000-000081370000}"/>
    <cellStyle name="Normal 7 6 3 2 2 3 2 3" xfId="29307" xr:uid="{00000000-0005-0000-0000-00007B720000}"/>
    <cellStyle name="Normal 7 6 3 2 2 3 3" xfId="9189" xr:uid="{00000000-0005-0000-0000-0000E5230000}"/>
    <cellStyle name="Normal 7 6 3 2 2 3 3 3" xfId="24290" xr:uid="{00000000-0005-0000-0000-0000E25E0000}"/>
    <cellStyle name="Normal 7 6 3 2 2 3 5" xfId="19277" xr:uid="{00000000-0005-0000-0000-00004D4B0000}"/>
    <cellStyle name="Normal 7 6 3 2 2 4" xfId="5828" xr:uid="{00000000-0005-0000-0000-0000C4160000}"/>
    <cellStyle name="Normal 7 6 3 2 2 4 2" xfId="15880" xr:uid="{00000000-0005-0000-0000-0000083E0000}"/>
    <cellStyle name="Normal 7 6 3 2 2 4 3" xfId="10860" xr:uid="{00000000-0005-0000-0000-00006C2A0000}"/>
    <cellStyle name="Normal 7 6 3 2 2 4 3 3" xfId="25961" xr:uid="{00000000-0005-0000-0000-000069650000}"/>
    <cellStyle name="Normal 7 6 3 2 2 4 5" xfId="20948" xr:uid="{00000000-0005-0000-0000-0000D4510000}"/>
    <cellStyle name="Normal 7 6 3 2 2 5" xfId="12538" xr:uid="{00000000-0005-0000-0000-0000FA300000}"/>
    <cellStyle name="Normal 7 6 3 2 2 5 3" xfId="27636" xr:uid="{00000000-0005-0000-0000-0000F46B0000}"/>
    <cellStyle name="Normal 7 6 3 2 2 6" xfId="7517" xr:uid="{00000000-0005-0000-0000-00005D1D0000}"/>
    <cellStyle name="Normal 7 6 3 2 2 6 3" xfId="22619" xr:uid="{00000000-0005-0000-0000-00005B580000}"/>
    <cellStyle name="Normal 7 6 3 2 2 8" xfId="17606" xr:uid="{00000000-0005-0000-0000-0000C6440000}"/>
    <cellStyle name="Normal 7 6 3 2 3" xfId="2864" xr:uid="{00000000-0005-0000-0000-0000300B0000}"/>
    <cellStyle name="Normal 7 6 3 2 3 2" xfId="4554" xr:uid="{00000000-0005-0000-0000-0000CA110000}"/>
    <cellStyle name="Normal 7 6 3 2 3 2 2" xfId="14627" xr:uid="{00000000-0005-0000-0000-000023390000}"/>
    <cellStyle name="Normal 7 6 3 2 3 2 2 3" xfId="29725" xr:uid="{00000000-0005-0000-0000-00001D740000}"/>
    <cellStyle name="Normal 7 6 3 2 3 2 3" xfId="9607" xr:uid="{00000000-0005-0000-0000-000087250000}"/>
    <cellStyle name="Normal 7 6 3 2 3 2 3 3" xfId="24708" xr:uid="{00000000-0005-0000-0000-000084600000}"/>
    <cellStyle name="Normal 7 6 3 2 3 2 5" xfId="19695" xr:uid="{00000000-0005-0000-0000-0000EF4C0000}"/>
    <cellStyle name="Normal 7 6 3 2 3 3" xfId="6246" xr:uid="{00000000-0005-0000-0000-000066180000}"/>
    <cellStyle name="Normal 7 6 3 2 3 3 2" xfId="16298" xr:uid="{00000000-0005-0000-0000-0000AA3F0000}"/>
    <cellStyle name="Normal 7 6 3 2 3 3 3" xfId="11278" xr:uid="{00000000-0005-0000-0000-00000E2C0000}"/>
    <cellStyle name="Normal 7 6 3 2 3 3 3 3" xfId="26379" xr:uid="{00000000-0005-0000-0000-00000B670000}"/>
    <cellStyle name="Normal 7 6 3 2 3 3 5" xfId="21366" xr:uid="{00000000-0005-0000-0000-000076530000}"/>
    <cellStyle name="Normal 7 6 3 2 3 4" xfId="12956" xr:uid="{00000000-0005-0000-0000-00009C320000}"/>
    <cellStyle name="Normal 7 6 3 2 3 4 3" xfId="28054" xr:uid="{00000000-0005-0000-0000-0000966D0000}"/>
    <cellStyle name="Normal 7 6 3 2 3 5" xfId="7935" xr:uid="{00000000-0005-0000-0000-0000FF1E0000}"/>
    <cellStyle name="Normal 7 6 3 2 3 5 3" xfId="23037" xr:uid="{00000000-0005-0000-0000-0000FD590000}"/>
    <cellStyle name="Normal 7 6 3 2 3 7" xfId="18024" xr:uid="{00000000-0005-0000-0000-000068460000}"/>
    <cellStyle name="Normal 7 6 3 2 4" xfId="3717" xr:uid="{00000000-0005-0000-0000-0000850E0000}"/>
    <cellStyle name="Normal 7 6 3 2 4 2" xfId="13791" xr:uid="{00000000-0005-0000-0000-0000DF350000}"/>
    <cellStyle name="Normal 7 6 3 2 4 2 3" xfId="28889" xr:uid="{00000000-0005-0000-0000-0000D9700000}"/>
    <cellStyle name="Normal 7 6 3 2 4 3" xfId="8771" xr:uid="{00000000-0005-0000-0000-000043220000}"/>
    <cellStyle name="Normal 7 6 3 2 4 3 3" xfId="23872" xr:uid="{00000000-0005-0000-0000-0000405D0000}"/>
    <cellStyle name="Normal 7 6 3 2 4 5" xfId="18859" xr:uid="{00000000-0005-0000-0000-0000AB490000}"/>
    <cellStyle name="Normal 7 6 3 2 5" xfId="5410" xr:uid="{00000000-0005-0000-0000-000022150000}"/>
    <cellStyle name="Normal 7 6 3 2 5 2" xfId="15462" xr:uid="{00000000-0005-0000-0000-0000663C0000}"/>
    <cellStyle name="Normal 7 6 3 2 5 2 3" xfId="30560" xr:uid="{00000000-0005-0000-0000-000060770000}"/>
    <cellStyle name="Normal 7 6 3 2 5 3" xfId="10442" xr:uid="{00000000-0005-0000-0000-0000CA280000}"/>
    <cellStyle name="Normal 7 6 3 2 5 3 3" xfId="25543" xr:uid="{00000000-0005-0000-0000-0000C7630000}"/>
    <cellStyle name="Normal 7 6 3 2 5 5" xfId="20530" xr:uid="{00000000-0005-0000-0000-000032500000}"/>
    <cellStyle name="Normal 7 6 3 2 6" xfId="12120" xr:uid="{00000000-0005-0000-0000-0000582F0000}"/>
    <cellStyle name="Normal 7 6 3 2 6 3" xfId="27218" xr:uid="{00000000-0005-0000-0000-0000526A0000}"/>
    <cellStyle name="Normal 7 6 3 2 7" xfId="7099" xr:uid="{00000000-0005-0000-0000-0000BB1B0000}"/>
    <cellStyle name="Normal 7 6 3 2 7 3" xfId="22201" xr:uid="{00000000-0005-0000-0000-0000B9560000}"/>
    <cellStyle name="Normal 7 6 3 2 9" xfId="17188" xr:uid="{00000000-0005-0000-0000-000024430000}"/>
    <cellStyle name="Normal 7 6 3 3" xfId="2235" xr:uid="{00000000-0005-0000-0000-0000BB080000}"/>
    <cellStyle name="Normal 7 6 3 3 2" xfId="3074" xr:uid="{00000000-0005-0000-0000-0000020C0000}"/>
    <cellStyle name="Normal 7 6 3 3 2 2" xfId="4764" xr:uid="{00000000-0005-0000-0000-00009C120000}"/>
    <cellStyle name="Normal 7 6 3 3 2 2 2" xfId="14837" xr:uid="{00000000-0005-0000-0000-0000F5390000}"/>
    <cellStyle name="Normal 7 6 3 3 2 2 2 3" xfId="29935" xr:uid="{00000000-0005-0000-0000-0000EF740000}"/>
    <cellStyle name="Normal 7 6 3 3 2 2 3" xfId="9817" xr:uid="{00000000-0005-0000-0000-000059260000}"/>
    <cellStyle name="Normal 7 6 3 3 2 2 3 3" xfId="24918" xr:uid="{00000000-0005-0000-0000-000056610000}"/>
    <cellStyle name="Normal 7 6 3 3 2 2 5" xfId="19905" xr:uid="{00000000-0005-0000-0000-0000C14D0000}"/>
    <cellStyle name="Normal 7 6 3 3 2 3" xfId="6456" xr:uid="{00000000-0005-0000-0000-000038190000}"/>
    <cellStyle name="Normal 7 6 3 3 2 3 2" xfId="16508" xr:uid="{00000000-0005-0000-0000-00007C400000}"/>
    <cellStyle name="Normal 7 6 3 3 2 3 3" xfId="11488" xr:uid="{00000000-0005-0000-0000-0000E02C0000}"/>
    <cellStyle name="Normal 7 6 3 3 2 3 3 3" xfId="26589" xr:uid="{00000000-0005-0000-0000-0000DD670000}"/>
    <cellStyle name="Normal 7 6 3 3 2 3 5" xfId="21576" xr:uid="{00000000-0005-0000-0000-000048540000}"/>
    <cellStyle name="Normal 7 6 3 3 2 4" xfId="13166" xr:uid="{00000000-0005-0000-0000-00006E330000}"/>
    <cellStyle name="Normal 7 6 3 3 2 4 3" xfId="28264" xr:uid="{00000000-0005-0000-0000-0000686E0000}"/>
    <cellStyle name="Normal 7 6 3 3 2 5" xfId="8145" xr:uid="{00000000-0005-0000-0000-0000D11F0000}"/>
    <cellStyle name="Normal 7 6 3 3 2 5 3" xfId="23247" xr:uid="{00000000-0005-0000-0000-0000CF5A0000}"/>
    <cellStyle name="Normal 7 6 3 3 2 7" xfId="18234" xr:uid="{00000000-0005-0000-0000-00003A470000}"/>
    <cellStyle name="Normal 7 6 3 3 3" xfId="3927" xr:uid="{00000000-0005-0000-0000-0000570F0000}"/>
    <cellStyle name="Normal 7 6 3 3 3 2" xfId="14001" xr:uid="{00000000-0005-0000-0000-0000B1360000}"/>
    <cellStyle name="Normal 7 6 3 3 3 2 3" xfId="29099" xr:uid="{00000000-0005-0000-0000-0000AB710000}"/>
    <cellStyle name="Normal 7 6 3 3 3 3" xfId="8981" xr:uid="{00000000-0005-0000-0000-000015230000}"/>
    <cellStyle name="Normal 7 6 3 3 3 3 3" xfId="24082" xr:uid="{00000000-0005-0000-0000-0000125E0000}"/>
    <cellStyle name="Normal 7 6 3 3 3 5" xfId="19069" xr:uid="{00000000-0005-0000-0000-00007D4A0000}"/>
    <cellStyle name="Normal 7 6 3 3 4" xfId="5620" xr:uid="{00000000-0005-0000-0000-0000F4150000}"/>
    <cellStyle name="Normal 7 6 3 3 4 2" xfId="15672" xr:uid="{00000000-0005-0000-0000-0000383D0000}"/>
    <cellStyle name="Normal 7 6 3 3 4 2 3" xfId="30770" xr:uid="{00000000-0005-0000-0000-000032780000}"/>
    <cellStyle name="Normal 7 6 3 3 4 3" xfId="10652" xr:uid="{00000000-0005-0000-0000-00009C290000}"/>
    <cellStyle name="Normal 7 6 3 3 4 3 3" xfId="25753" xr:uid="{00000000-0005-0000-0000-000099640000}"/>
    <cellStyle name="Normal 7 6 3 3 4 5" xfId="20740" xr:uid="{00000000-0005-0000-0000-000004510000}"/>
    <cellStyle name="Normal 7 6 3 3 5" xfId="12330" xr:uid="{00000000-0005-0000-0000-00002A300000}"/>
    <cellStyle name="Normal 7 6 3 3 5 3" xfId="27428" xr:uid="{00000000-0005-0000-0000-0000246B0000}"/>
    <cellStyle name="Normal 7 6 3 3 6" xfId="7309" xr:uid="{00000000-0005-0000-0000-00008D1C0000}"/>
    <cellStyle name="Normal 7 6 3 3 6 3" xfId="22411" xr:uid="{00000000-0005-0000-0000-00008B570000}"/>
    <cellStyle name="Normal 7 6 3 3 8" xfId="17398" xr:uid="{00000000-0005-0000-0000-0000F6430000}"/>
    <cellStyle name="Normal 7 6 3 4" xfId="2656" xr:uid="{00000000-0005-0000-0000-0000600A0000}"/>
    <cellStyle name="Normal 7 6 3 4 2" xfId="4346" xr:uid="{00000000-0005-0000-0000-0000FA100000}"/>
    <cellStyle name="Normal 7 6 3 4 2 2" xfId="14419" xr:uid="{00000000-0005-0000-0000-000053380000}"/>
    <cellStyle name="Normal 7 6 3 4 2 2 3" xfId="29517" xr:uid="{00000000-0005-0000-0000-00004D730000}"/>
    <cellStyle name="Normal 7 6 3 4 2 3" xfId="9399" xr:uid="{00000000-0005-0000-0000-0000B7240000}"/>
    <cellStyle name="Normal 7 6 3 4 2 3 3" xfId="24500" xr:uid="{00000000-0005-0000-0000-0000B45F0000}"/>
    <cellStyle name="Normal 7 6 3 4 2 5" xfId="19487" xr:uid="{00000000-0005-0000-0000-00001F4C0000}"/>
    <cellStyle name="Normal 7 6 3 4 3" xfId="6038" xr:uid="{00000000-0005-0000-0000-000096170000}"/>
    <cellStyle name="Normal 7 6 3 4 3 2" xfId="16090" xr:uid="{00000000-0005-0000-0000-0000DA3E0000}"/>
    <cellStyle name="Normal 7 6 3 4 3 3" xfId="11070" xr:uid="{00000000-0005-0000-0000-00003E2B0000}"/>
    <cellStyle name="Normal 7 6 3 4 3 3 3" xfId="26171" xr:uid="{00000000-0005-0000-0000-00003B660000}"/>
    <cellStyle name="Normal 7 6 3 4 3 5" xfId="21158" xr:uid="{00000000-0005-0000-0000-0000A6520000}"/>
    <cellStyle name="Normal 7 6 3 4 4" xfId="12748" xr:uid="{00000000-0005-0000-0000-0000CC310000}"/>
    <cellStyle name="Normal 7 6 3 4 4 3" xfId="27846" xr:uid="{00000000-0005-0000-0000-0000C66C0000}"/>
    <cellStyle name="Normal 7 6 3 4 5" xfId="7727" xr:uid="{00000000-0005-0000-0000-00002F1E0000}"/>
    <cellStyle name="Normal 7 6 3 4 5 3" xfId="22829" xr:uid="{00000000-0005-0000-0000-00002D590000}"/>
    <cellStyle name="Normal 7 6 3 4 7" xfId="17816" xr:uid="{00000000-0005-0000-0000-000098450000}"/>
    <cellStyle name="Normal 7 6 3 5" xfId="3509" xr:uid="{00000000-0005-0000-0000-0000B50D0000}"/>
    <cellStyle name="Normal 7 6 3 5 2" xfId="13583" xr:uid="{00000000-0005-0000-0000-00000F350000}"/>
    <cellStyle name="Normal 7 6 3 5 2 3" xfId="28681" xr:uid="{00000000-0005-0000-0000-000009700000}"/>
    <cellStyle name="Normal 7 6 3 5 3" xfId="8563" xr:uid="{00000000-0005-0000-0000-000073210000}"/>
    <cellStyle name="Normal 7 6 3 5 3 3" xfId="23664" xr:uid="{00000000-0005-0000-0000-0000705C0000}"/>
    <cellStyle name="Normal 7 6 3 5 5" xfId="18651" xr:uid="{00000000-0005-0000-0000-0000DB480000}"/>
    <cellStyle name="Normal 7 6 3 6" xfId="5202" xr:uid="{00000000-0005-0000-0000-000052140000}"/>
    <cellStyle name="Normal 7 6 3 6 2" xfId="15254" xr:uid="{00000000-0005-0000-0000-0000963B0000}"/>
    <cellStyle name="Normal 7 6 3 6 2 3" xfId="30352" xr:uid="{00000000-0005-0000-0000-000090760000}"/>
    <cellStyle name="Normal 7 6 3 6 3" xfId="10234" xr:uid="{00000000-0005-0000-0000-0000FA270000}"/>
    <cellStyle name="Normal 7 6 3 6 3 3" xfId="25335" xr:uid="{00000000-0005-0000-0000-0000F7620000}"/>
    <cellStyle name="Normal 7 6 3 6 5" xfId="20322" xr:uid="{00000000-0005-0000-0000-0000624F0000}"/>
    <cellStyle name="Normal 7 6 3 7" xfId="11912" xr:uid="{00000000-0005-0000-0000-0000882E0000}"/>
    <cellStyle name="Normal 7 6 3 7 3" xfId="27010" xr:uid="{00000000-0005-0000-0000-000082690000}"/>
    <cellStyle name="Normal 7 6 3 8" xfId="6891" xr:uid="{00000000-0005-0000-0000-0000EB1A0000}"/>
    <cellStyle name="Normal 7 6 3 8 3" xfId="21993" xr:uid="{00000000-0005-0000-0000-0000E9550000}"/>
    <cellStyle name="Normal 7 6 4" xfId="1916" xr:uid="{00000000-0005-0000-0000-00007C070000}"/>
    <cellStyle name="Normal 7 6 4 2" xfId="2339" xr:uid="{00000000-0005-0000-0000-000023090000}"/>
    <cellStyle name="Normal 7 6 4 2 2" xfId="3178" xr:uid="{00000000-0005-0000-0000-00006A0C0000}"/>
    <cellStyle name="Normal 7 6 4 2 2 2" xfId="4868" xr:uid="{00000000-0005-0000-0000-000004130000}"/>
    <cellStyle name="Normal 7 6 4 2 2 2 2" xfId="14941" xr:uid="{00000000-0005-0000-0000-00005D3A0000}"/>
    <cellStyle name="Normal 7 6 4 2 2 2 2 3" xfId="30039" xr:uid="{00000000-0005-0000-0000-000057750000}"/>
    <cellStyle name="Normal 7 6 4 2 2 2 3" xfId="9921" xr:uid="{00000000-0005-0000-0000-0000C1260000}"/>
    <cellStyle name="Normal 7 6 4 2 2 2 3 3" xfId="25022" xr:uid="{00000000-0005-0000-0000-0000BE610000}"/>
    <cellStyle name="Normal 7 6 4 2 2 2 5" xfId="20009" xr:uid="{00000000-0005-0000-0000-0000294E0000}"/>
    <cellStyle name="Normal 7 6 4 2 2 3" xfId="6560" xr:uid="{00000000-0005-0000-0000-0000A0190000}"/>
    <cellStyle name="Normal 7 6 4 2 2 3 2" xfId="16612" xr:uid="{00000000-0005-0000-0000-0000E4400000}"/>
    <cellStyle name="Normal 7 6 4 2 2 3 3" xfId="11592" xr:uid="{00000000-0005-0000-0000-0000482D0000}"/>
    <cellStyle name="Normal 7 6 4 2 2 3 3 3" xfId="26693" xr:uid="{00000000-0005-0000-0000-000045680000}"/>
    <cellStyle name="Normal 7 6 4 2 2 3 5" xfId="21680" xr:uid="{00000000-0005-0000-0000-0000B0540000}"/>
    <cellStyle name="Normal 7 6 4 2 2 4" xfId="13270" xr:uid="{00000000-0005-0000-0000-0000D6330000}"/>
    <cellStyle name="Normal 7 6 4 2 2 4 3" xfId="28368" xr:uid="{00000000-0005-0000-0000-0000D06E0000}"/>
    <cellStyle name="Normal 7 6 4 2 2 5" xfId="8249" xr:uid="{00000000-0005-0000-0000-000039200000}"/>
    <cellStyle name="Normal 7 6 4 2 2 5 3" xfId="23351" xr:uid="{00000000-0005-0000-0000-0000375B0000}"/>
    <cellStyle name="Normal 7 6 4 2 2 7" xfId="18338" xr:uid="{00000000-0005-0000-0000-0000A2470000}"/>
    <cellStyle name="Normal 7 6 4 2 3" xfId="4031" xr:uid="{00000000-0005-0000-0000-0000BF0F0000}"/>
    <cellStyle name="Normal 7 6 4 2 3 2" xfId="14105" xr:uid="{00000000-0005-0000-0000-000019370000}"/>
    <cellStyle name="Normal 7 6 4 2 3 2 3" xfId="29203" xr:uid="{00000000-0005-0000-0000-000013720000}"/>
    <cellStyle name="Normal 7 6 4 2 3 3" xfId="9085" xr:uid="{00000000-0005-0000-0000-00007D230000}"/>
    <cellStyle name="Normal 7 6 4 2 3 3 3" xfId="24186" xr:uid="{00000000-0005-0000-0000-00007A5E0000}"/>
    <cellStyle name="Normal 7 6 4 2 3 5" xfId="19173" xr:uid="{00000000-0005-0000-0000-0000E54A0000}"/>
    <cellStyle name="Normal 7 6 4 2 4" xfId="5724" xr:uid="{00000000-0005-0000-0000-00005C160000}"/>
    <cellStyle name="Normal 7 6 4 2 4 2" xfId="15776" xr:uid="{00000000-0005-0000-0000-0000A03D0000}"/>
    <cellStyle name="Normal 7 6 4 2 4 2 3" xfId="30874" xr:uid="{00000000-0005-0000-0000-00009A780000}"/>
    <cellStyle name="Normal 7 6 4 2 4 3" xfId="10756" xr:uid="{00000000-0005-0000-0000-0000042A0000}"/>
    <cellStyle name="Normal 7 6 4 2 4 3 3" xfId="25857" xr:uid="{00000000-0005-0000-0000-000001650000}"/>
    <cellStyle name="Normal 7 6 4 2 4 5" xfId="20844" xr:uid="{00000000-0005-0000-0000-00006C510000}"/>
    <cellStyle name="Normal 7 6 4 2 5" xfId="12434" xr:uid="{00000000-0005-0000-0000-000092300000}"/>
    <cellStyle name="Normal 7 6 4 2 5 3" xfId="27532" xr:uid="{00000000-0005-0000-0000-00008C6B0000}"/>
    <cellStyle name="Normal 7 6 4 2 6" xfId="7413" xr:uid="{00000000-0005-0000-0000-0000F51C0000}"/>
    <cellStyle name="Normal 7 6 4 2 6 3" xfId="22515" xr:uid="{00000000-0005-0000-0000-0000F3570000}"/>
    <cellStyle name="Normal 7 6 4 2 8" xfId="17502" xr:uid="{00000000-0005-0000-0000-00005E440000}"/>
    <cellStyle name="Normal 7 6 4 3" xfId="2760" xr:uid="{00000000-0005-0000-0000-0000C80A0000}"/>
    <cellStyle name="Normal 7 6 4 3 2" xfId="4450" xr:uid="{00000000-0005-0000-0000-000062110000}"/>
    <cellStyle name="Normal 7 6 4 3 2 2" xfId="14523" xr:uid="{00000000-0005-0000-0000-0000BB380000}"/>
    <cellStyle name="Normal 7 6 4 3 2 2 3" xfId="29621" xr:uid="{00000000-0005-0000-0000-0000B5730000}"/>
    <cellStyle name="Normal 7 6 4 3 2 3" xfId="9503" xr:uid="{00000000-0005-0000-0000-00001F250000}"/>
    <cellStyle name="Normal 7 6 4 3 2 3 3" xfId="24604" xr:uid="{00000000-0005-0000-0000-00001C600000}"/>
    <cellStyle name="Normal 7 6 4 3 2 5" xfId="19591" xr:uid="{00000000-0005-0000-0000-0000874C0000}"/>
    <cellStyle name="Normal 7 6 4 3 3" xfId="6142" xr:uid="{00000000-0005-0000-0000-0000FE170000}"/>
    <cellStyle name="Normal 7 6 4 3 3 2" xfId="16194" xr:uid="{00000000-0005-0000-0000-0000423F0000}"/>
    <cellStyle name="Normal 7 6 4 3 3 3" xfId="11174" xr:uid="{00000000-0005-0000-0000-0000A62B0000}"/>
    <cellStyle name="Normal 7 6 4 3 3 3 3" xfId="26275" xr:uid="{00000000-0005-0000-0000-0000A3660000}"/>
    <cellStyle name="Normal 7 6 4 3 3 5" xfId="21262" xr:uid="{00000000-0005-0000-0000-00000E530000}"/>
    <cellStyle name="Normal 7 6 4 3 4" xfId="12852" xr:uid="{00000000-0005-0000-0000-000034320000}"/>
    <cellStyle name="Normal 7 6 4 3 4 3" xfId="27950" xr:uid="{00000000-0005-0000-0000-00002E6D0000}"/>
    <cellStyle name="Normal 7 6 4 3 5" xfId="7831" xr:uid="{00000000-0005-0000-0000-0000971E0000}"/>
    <cellStyle name="Normal 7 6 4 3 5 3" xfId="22933" xr:uid="{00000000-0005-0000-0000-000095590000}"/>
    <cellStyle name="Normal 7 6 4 3 7" xfId="17920" xr:uid="{00000000-0005-0000-0000-000000460000}"/>
    <cellStyle name="Normal 7 6 4 4" xfId="3613" xr:uid="{00000000-0005-0000-0000-00001D0E0000}"/>
    <cellStyle name="Normal 7 6 4 4 2" xfId="13687" xr:uid="{00000000-0005-0000-0000-000077350000}"/>
    <cellStyle name="Normal 7 6 4 4 2 3" xfId="28785" xr:uid="{00000000-0005-0000-0000-000071700000}"/>
    <cellStyle name="Normal 7 6 4 4 3" xfId="8667" xr:uid="{00000000-0005-0000-0000-0000DB210000}"/>
    <cellStyle name="Normal 7 6 4 4 3 3" xfId="23768" xr:uid="{00000000-0005-0000-0000-0000D85C0000}"/>
    <cellStyle name="Normal 7 6 4 4 5" xfId="18755" xr:uid="{00000000-0005-0000-0000-000043490000}"/>
    <cellStyle name="Normal 7 6 4 5" xfId="5306" xr:uid="{00000000-0005-0000-0000-0000BA140000}"/>
    <cellStyle name="Normal 7 6 4 5 2" xfId="15358" xr:uid="{00000000-0005-0000-0000-0000FE3B0000}"/>
    <cellStyle name="Normal 7 6 4 5 2 3" xfId="30456" xr:uid="{00000000-0005-0000-0000-0000F8760000}"/>
    <cellStyle name="Normal 7 6 4 5 3" xfId="10338" xr:uid="{00000000-0005-0000-0000-000062280000}"/>
    <cellStyle name="Normal 7 6 4 5 3 3" xfId="25439" xr:uid="{00000000-0005-0000-0000-00005F630000}"/>
    <cellStyle name="Normal 7 6 4 5 5" xfId="20426" xr:uid="{00000000-0005-0000-0000-0000CA4F0000}"/>
    <cellStyle name="Normal 7 6 4 6" xfId="12016" xr:uid="{00000000-0005-0000-0000-0000F02E0000}"/>
    <cellStyle name="Normal 7 6 4 6 3" xfId="27114" xr:uid="{00000000-0005-0000-0000-0000EA690000}"/>
    <cellStyle name="Normal 7 6 4 7" xfId="6995" xr:uid="{00000000-0005-0000-0000-0000531B0000}"/>
    <cellStyle name="Normal 7 6 4 7 3" xfId="22097" xr:uid="{00000000-0005-0000-0000-000051560000}"/>
    <cellStyle name="Normal 7 6 4 9" xfId="17084" xr:uid="{00000000-0005-0000-0000-0000BC420000}"/>
    <cellStyle name="Normal 7 6 5" xfId="2129" xr:uid="{00000000-0005-0000-0000-000051080000}"/>
    <cellStyle name="Normal 7 6 5 2" xfId="2970" xr:uid="{00000000-0005-0000-0000-00009A0B0000}"/>
    <cellStyle name="Normal 7 6 5 2 2" xfId="4660" xr:uid="{00000000-0005-0000-0000-000034120000}"/>
    <cellStyle name="Normal 7 6 5 2 2 2" xfId="14733" xr:uid="{00000000-0005-0000-0000-00008D390000}"/>
    <cellStyle name="Normal 7 6 5 2 2 2 3" xfId="29831" xr:uid="{00000000-0005-0000-0000-000087740000}"/>
    <cellStyle name="Normal 7 6 5 2 2 3" xfId="9713" xr:uid="{00000000-0005-0000-0000-0000F1250000}"/>
    <cellStyle name="Normal 7 6 5 2 2 3 3" xfId="24814" xr:uid="{00000000-0005-0000-0000-0000EE600000}"/>
    <cellStyle name="Normal 7 6 5 2 2 5" xfId="19801" xr:uid="{00000000-0005-0000-0000-0000594D0000}"/>
    <cellStyle name="Normal 7 6 5 2 3" xfId="6352" xr:uid="{00000000-0005-0000-0000-0000D0180000}"/>
    <cellStyle name="Normal 7 6 5 2 3 2" xfId="16404" xr:uid="{00000000-0005-0000-0000-000014400000}"/>
    <cellStyle name="Normal 7 6 5 2 3 3" xfId="11384" xr:uid="{00000000-0005-0000-0000-0000782C0000}"/>
    <cellStyle name="Normal 7 6 5 2 3 3 3" xfId="26485" xr:uid="{00000000-0005-0000-0000-000075670000}"/>
    <cellStyle name="Normal 7 6 5 2 3 5" xfId="21472" xr:uid="{00000000-0005-0000-0000-0000E0530000}"/>
    <cellStyle name="Normal 7 6 5 2 4" xfId="13062" xr:uid="{00000000-0005-0000-0000-000006330000}"/>
    <cellStyle name="Normal 7 6 5 2 4 3" xfId="28160" xr:uid="{00000000-0005-0000-0000-0000006E0000}"/>
    <cellStyle name="Normal 7 6 5 2 5" xfId="8041" xr:uid="{00000000-0005-0000-0000-0000691F0000}"/>
    <cellStyle name="Normal 7 6 5 2 5 3" xfId="23143" xr:uid="{00000000-0005-0000-0000-0000675A0000}"/>
    <cellStyle name="Normal 7 6 5 2 7" xfId="18130" xr:uid="{00000000-0005-0000-0000-0000D2460000}"/>
    <cellStyle name="Normal 7 6 5 3" xfId="3823" xr:uid="{00000000-0005-0000-0000-0000EF0E0000}"/>
    <cellStyle name="Normal 7 6 5 3 2" xfId="13897" xr:uid="{00000000-0005-0000-0000-000049360000}"/>
    <cellStyle name="Normal 7 6 5 3 2 3" xfId="28995" xr:uid="{00000000-0005-0000-0000-000043710000}"/>
    <cellStyle name="Normal 7 6 5 3 3" xfId="8877" xr:uid="{00000000-0005-0000-0000-0000AD220000}"/>
    <cellStyle name="Normal 7 6 5 3 3 3" xfId="23978" xr:uid="{00000000-0005-0000-0000-0000AA5D0000}"/>
    <cellStyle name="Normal 7 6 5 3 5" xfId="18965" xr:uid="{00000000-0005-0000-0000-0000154A0000}"/>
    <cellStyle name="Normal 7 6 5 4" xfId="5516" xr:uid="{00000000-0005-0000-0000-00008C150000}"/>
    <cellStyle name="Normal 7 6 5 4 2" xfId="15568" xr:uid="{00000000-0005-0000-0000-0000D03C0000}"/>
    <cellStyle name="Normal 7 6 5 4 2 3" xfId="30666" xr:uid="{00000000-0005-0000-0000-0000CA770000}"/>
    <cellStyle name="Normal 7 6 5 4 3" xfId="10548" xr:uid="{00000000-0005-0000-0000-000034290000}"/>
    <cellStyle name="Normal 7 6 5 4 3 3" xfId="25649" xr:uid="{00000000-0005-0000-0000-000031640000}"/>
    <cellStyle name="Normal 7 6 5 4 5" xfId="20636" xr:uid="{00000000-0005-0000-0000-00009C500000}"/>
    <cellStyle name="Normal 7 6 5 5" xfId="12226" xr:uid="{00000000-0005-0000-0000-0000C22F0000}"/>
    <cellStyle name="Normal 7 6 5 5 3" xfId="27324" xr:uid="{00000000-0005-0000-0000-0000BC6A0000}"/>
    <cellStyle name="Normal 7 6 5 6" xfId="7205" xr:uid="{00000000-0005-0000-0000-0000251C0000}"/>
    <cellStyle name="Normal 7 6 5 6 3" xfId="22307" xr:uid="{00000000-0005-0000-0000-000023570000}"/>
    <cellStyle name="Normal 7 6 5 8" xfId="17294" xr:uid="{00000000-0005-0000-0000-00008E430000}"/>
    <cellStyle name="Normal 7 6 6" xfId="2550" xr:uid="{00000000-0005-0000-0000-0000F6090000}"/>
    <cellStyle name="Normal 7 6 6 2" xfId="4242" xr:uid="{00000000-0005-0000-0000-000092100000}"/>
    <cellStyle name="Normal 7 6 6 2 2" xfId="14315" xr:uid="{00000000-0005-0000-0000-0000EB370000}"/>
    <cellStyle name="Normal 7 6 6 2 2 3" xfId="29413" xr:uid="{00000000-0005-0000-0000-0000E5720000}"/>
    <cellStyle name="Normal 7 6 6 2 3" xfId="9295" xr:uid="{00000000-0005-0000-0000-00004F240000}"/>
    <cellStyle name="Normal 7 6 6 2 3 3" xfId="24396" xr:uid="{00000000-0005-0000-0000-00004C5F0000}"/>
    <cellStyle name="Normal 7 6 6 2 5" xfId="19383" xr:uid="{00000000-0005-0000-0000-0000B74B0000}"/>
    <cellStyle name="Normal 7 6 6 3" xfId="5934" xr:uid="{00000000-0005-0000-0000-00002E170000}"/>
    <cellStyle name="Normal 7 6 6 3 2" xfId="15986" xr:uid="{00000000-0005-0000-0000-0000723E0000}"/>
    <cellStyle name="Normal 7 6 6 3 3" xfId="10966" xr:uid="{00000000-0005-0000-0000-0000D62A0000}"/>
    <cellStyle name="Normal 7 6 6 3 3 3" xfId="26067" xr:uid="{00000000-0005-0000-0000-0000D3650000}"/>
    <cellStyle name="Normal 7 6 6 3 5" xfId="21054" xr:uid="{00000000-0005-0000-0000-00003E520000}"/>
    <cellStyle name="Normal 7 6 6 4" xfId="12644" xr:uid="{00000000-0005-0000-0000-000064310000}"/>
    <cellStyle name="Normal 7 6 6 4 3" xfId="27742" xr:uid="{00000000-0005-0000-0000-00005E6C0000}"/>
    <cellStyle name="Normal 7 6 6 5" xfId="7623" xr:uid="{00000000-0005-0000-0000-0000C71D0000}"/>
    <cellStyle name="Normal 7 6 6 5 3" xfId="22725" xr:uid="{00000000-0005-0000-0000-0000C5580000}"/>
    <cellStyle name="Normal 7 6 6 7" xfId="17712" xr:uid="{00000000-0005-0000-0000-000030450000}"/>
    <cellStyle name="Normal 7 6 7" xfId="3402" xr:uid="{00000000-0005-0000-0000-00004A0D0000}"/>
    <cellStyle name="Normal 7 6 7 2" xfId="13479" xr:uid="{00000000-0005-0000-0000-0000A7340000}"/>
    <cellStyle name="Normal 7 6 7 2 3" xfId="28577" xr:uid="{00000000-0005-0000-0000-0000A16F0000}"/>
    <cellStyle name="Normal 7 6 7 3" xfId="8459" xr:uid="{00000000-0005-0000-0000-00000B210000}"/>
    <cellStyle name="Normal 7 6 7 3 3" xfId="23560" xr:uid="{00000000-0005-0000-0000-0000085C0000}"/>
    <cellStyle name="Normal 7 6 7 5" xfId="18547" xr:uid="{00000000-0005-0000-0000-000073480000}"/>
    <cellStyle name="Normal 7 6 8" xfId="5096" xr:uid="{00000000-0005-0000-0000-0000E8130000}"/>
    <cellStyle name="Normal 7 6 8 2" xfId="15150" xr:uid="{00000000-0005-0000-0000-00002E3B0000}"/>
    <cellStyle name="Normal 7 6 8 2 3" xfId="30248" xr:uid="{00000000-0005-0000-0000-000028760000}"/>
    <cellStyle name="Normal 7 6 8 3" xfId="10130" xr:uid="{00000000-0005-0000-0000-000092270000}"/>
    <cellStyle name="Normal 7 6 8 3 3" xfId="25231" xr:uid="{00000000-0005-0000-0000-00008F620000}"/>
    <cellStyle name="Normal 7 6 8 5" xfId="20218" xr:uid="{00000000-0005-0000-0000-0000FA4E0000}"/>
    <cellStyle name="Normal 7 6 9" xfId="11806" xr:uid="{00000000-0005-0000-0000-00001E2E0000}"/>
    <cellStyle name="Normal 7 6 9 3" xfId="26906" xr:uid="{00000000-0005-0000-0000-00001A690000}"/>
    <cellStyle name="Normal 7 7" xfId="1487" xr:uid="{00000000-0005-0000-0000-0000CF050000}"/>
    <cellStyle name="Normal 7 8" xfId="1482" xr:uid="{00000000-0005-0000-0000-0000CA050000}"/>
    <cellStyle name="Normal 7 9" xfId="1055" xr:uid="{00000000-0005-0000-0000-00001F040000}"/>
    <cellStyle name="Normal 70" xfId="1488" xr:uid="{00000000-0005-0000-0000-0000D0050000}"/>
    <cellStyle name="Normal 71" xfId="1489" xr:uid="{00000000-0005-0000-0000-0000D1050000}"/>
    <cellStyle name="Normal 71 10" xfId="6786" xr:uid="{00000000-0005-0000-0000-0000821A0000}"/>
    <cellStyle name="Normal 71 10 3" xfId="21890" xr:uid="{00000000-0005-0000-0000-000082550000}"/>
    <cellStyle name="Normal 71 12" xfId="16875" xr:uid="{00000000-0005-0000-0000-0000EB410000}"/>
    <cellStyle name="Normal 71 2" xfId="1750" xr:uid="{00000000-0005-0000-0000-0000D6060000}"/>
    <cellStyle name="Normal 71 2 11" xfId="16929" xr:uid="{00000000-0005-0000-0000-000021420000}"/>
    <cellStyle name="Normal 71 2 2" xfId="1858" xr:uid="{00000000-0005-0000-0000-000042070000}"/>
    <cellStyle name="Normal 71 2 2 10" xfId="17033" xr:uid="{00000000-0005-0000-0000-000089420000}"/>
    <cellStyle name="Normal 71 2 2 2" xfId="2075" xr:uid="{00000000-0005-0000-0000-00001B080000}"/>
    <cellStyle name="Normal 71 2 2 2 2" xfId="2496" xr:uid="{00000000-0005-0000-0000-0000C0090000}"/>
    <cellStyle name="Normal 71 2 2 2 2 2" xfId="3335" xr:uid="{00000000-0005-0000-0000-0000070D0000}"/>
    <cellStyle name="Normal 71 2 2 2 2 2 2" xfId="5025" xr:uid="{00000000-0005-0000-0000-0000A1130000}"/>
    <cellStyle name="Normal 71 2 2 2 2 2 2 2" xfId="15098" xr:uid="{00000000-0005-0000-0000-0000FA3A0000}"/>
    <cellStyle name="Normal 71 2 2 2 2 2 2 2 3" xfId="30196" xr:uid="{00000000-0005-0000-0000-0000F4750000}"/>
    <cellStyle name="Normal 71 2 2 2 2 2 2 3" xfId="10078" xr:uid="{00000000-0005-0000-0000-00005E270000}"/>
    <cellStyle name="Normal 71 2 2 2 2 2 2 3 3" xfId="25179" xr:uid="{00000000-0005-0000-0000-00005B620000}"/>
    <cellStyle name="Normal 71 2 2 2 2 2 2 5" xfId="20166" xr:uid="{00000000-0005-0000-0000-0000C64E0000}"/>
    <cellStyle name="Normal 71 2 2 2 2 2 3" xfId="6717" xr:uid="{00000000-0005-0000-0000-00003D1A0000}"/>
    <cellStyle name="Normal 71 2 2 2 2 2 3 2" xfId="16769" xr:uid="{00000000-0005-0000-0000-000081410000}"/>
    <cellStyle name="Normal 71 2 2 2 2 2 3 3" xfId="11749" xr:uid="{00000000-0005-0000-0000-0000E52D0000}"/>
    <cellStyle name="Normal 71 2 2 2 2 2 3 3 3" xfId="26850" xr:uid="{00000000-0005-0000-0000-0000E2680000}"/>
    <cellStyle name="Normal 71 2 2 2 2 2 3 5" xfId="21837" xr:uid="{00000000-0005-0000-0000-00004D550000}"/>
    <cellStyle name="Normal 71 2 2 2 2 2 4" xfId="13427" xr:uid="{00000000-0005-0000-0000-000073340000}"/>
    <cellStyle name="Normal 71 2 2 2 2 2 4 3" xfId="28525" xr:uid="{00000000-0005-0000-0000-00006D6F0000}"/>
    <cellStyle name="Normal 71 2 2 2 2 2 5" xfId="8406" xr:uid="{00000000-0005-0000-0000-0000D6200000}"/>
    <cellStyle name="Normal 71 2 2 2 2 2 5 3" xfId="23508" xr:uid="{00000000-0005-0000-0000-0000D45B0000}"/>
    <cellStyle name="Normal 71 2 2 2 2 2 7" xfId="18495" xr:uid="{00000000-0005-0000-0000-00003F480000}"/>
    <cellStyle name="Normal 71 2 2 2 2 3" xfId="4188" xr:uid="{00000000-0005-0000-0000-00005C100000}"/>
    <cellStyle name="Normal 71 2 2 2 2 3 2" xfId="14262" xr:uid="{00000000-0005-0000-0000-0000B6370000}"/>
    <cellStyle name="Normal 71 2 2 2 2 3 2 3" xfId="29360" xr:uid="{00000000-0005-0000-0000-0000B0720000}"/>
    <cellStyle name="Normal 71 2 2 2 2 3 3" xfId="9242" xr:uid="{00000000-0005-0000-0000-00001A240000}"/>
    <cellStyle name="Normal 71 2 2 2 2 3 3 3" xfId="24343" xr:uid="{00000000-0005-0000-0000-0000175F0000}"/>
    <cellStyle name="Normal 71 2 2 2 2 3 5" xfId="19330" xr:uid="{00000000-0005-0000-0000-0000824B0000}"/>
    <cellStyle name="Normal 71 2 2 2 2 4" xfId="5881" xr:uid="{00000000-0005-0000-0000-0000F9160000}"/>
    <cellStyle name="Normal 71 2 2 2 2 4 2" xfId="15933" xr:uid="{00000000-0005-0000-0000-00003D3E0000}"/>
    <cellStyle name="Normal 71 2 2 2 2 4 3" xfId="10913" xr:uid="{00000000-0005-0000-0000-0000A12A0000}"/>
    <cellStyle name="Normal 71 2 2 2 2 4 3 3" xfId="26014" xr:uid="{00000000-0005-0000-0000-00009E650000}"/>
    <cellStyle name="Normal 71 2 2 2 2 4 5" xfId="21001" xr:uid="{00000000-0005-0000-0000-000009520000}"/>
    <cellStyle name="Normal 71 2 2 2 2 5" xfId="12591" xr:uid="{00000000-0005-0000-0000-00002F310000}"/>
    <cellStyle name="Normal 71 2 2 2 2 5 3" xfId="27689" xr:uid="{00000000-0005-0000-0000-0000296C0000}"/>
    <cellStyle name="Normal 71 2 2 2 2 6" xfId="7570" xr:uid="{00000000-0005-0000-0000-0000921D0000}"/>
    <cellStyle name="Normal 71 2 2 2 2 6 3" xfId="22672" xr:uid="{00000000-0005-0000-0000-000090580000}"/>
    <cellStyle name="Normal 71 2 2 2 2 8" xfId="17659" xr:uid="{00000000-0005-0000-0000-0000FB440000}"/>
    <cellStyle name="Normal 71 2 2 2 3" xfId="2917" xr:uid="{00000000-0005-0000-0000-0000650B0000}"/>
    <cellStyle name="Normal 71 2 2 2 3 2" xfId="4607" xr:uid="{00000000-0005-0000-0000-0000FF110000}"/>
    <cellStyle name="Normal 71 2 2 2 3 2 2" xfId="14680" xr:uid="{00000000-0005-0000-0000-000058390000}"/>
    <cellStyle name="Normal 71 2 2 2 3 2 2 3" xfId="29778" xr:uid="{00000000-0005-0000-0000-000052740000}"/>
    <cellStyle name="Normal 71 2 2 2 3 2 3" xfId="9660" xr:uid="{00000000-0005-0000-0000-0000BC250000}"/>
    <cellStyle name="Normal 71 2 2 2 3 2 3 3" xfId="24761" xr:uid="{00000000-0005-0000-0000-0000B9600000}"/>
    <cellStyle name="Normal 71 2 2 2 3 2 5" xfId="19748" xr:uid="{00000000-0005-0000-0000-0000244D0000}"/>
    <cellStyle name="Normal 71 2 2 2 3 3" xfId="6299" xr:uid="{00000000-0005-0000-0000-00009B180000}"/>
    <cellStyle name="Normal 71 2 2 2 3 3 2" xfId="16351" xr:uid="{00000000-0005-0000-0000-0000DF3F0000}"/>
    <cellStyle name="Normal 71 2 2 2 3 3 3" xfId="11331" xr:uid="{00000000-0005-0000-0000-0000432C0000}"/>
    <cellStyle name="Normal 71 2 2 2 3 3 3 3" xfId="26432" xr:uid="{00000000-0005-0000-0000-000040670000}"/>
    <cellStyle name="Normal 71 2 2 2 3 3 5" xfId="21419" xr:uid="{00000000-0005-0000-0000-0000AB530000}"/>
    <cellStyle name="Normal 71 2 2 2 3 4" xfId="13009" xr:uid="{00000000-0005-0000-0000-0000D1320000}"/>
    <cellStyle name="Normal 71 2 2 2 3 4 3" xfId="28107" xr:uid="{00000000-0005-0000-0000-0000CB6D0000}"/>
    <cellStyle name="Normal 71 2 2 2 3 5" xfId="7988" xr:uid="{00000000-0005-0000-0000-0000341F0000}"/>
    <cellStyle name="Normal 71 2 2 2 3 5 3" xfId="23090" xr:uid="{00000000-0005-0000-0000-0000325A0000}"/>
    <cellStyle name="Normal 71 2 2 2 3 7" xfId="18077" xr:uid="{00000000-0005-0000-0000-00009D460000}"/>
    <cellStyle name="Normal 71 2 2 2 4" xfId="3770" xr:uid="{00000000-0005-0000-0000-0000BA0E0000}"/>
    <cellStyle name="Normal 71 2 2 2 4 2" xfId="13844" xr:uid="{00000000-0005-0000-0000-000014360000}"/>
    <cellStyle name="Normal 71 2 2 2 4 2 3" xfId="28942" xr:uid="{00000000-0005-0000-0000-00000E710000}"/>
    <cellStyle name="Normal 71 2 2 2 4 3" xfId="8824" xr:uid="{00000000-0005-0000-0000-000078220000}"/>
    <cellStyle name="Normal 71 2 2 2 4 3 3" xfId="23925" xr:uid="{00000000-0005-0000-0000-0000755D0000}"/>
    <cellStyle name="Normal 71 2 2 2 4 5" xfId="18912" xr:uid="{00000000-0005-0000-0000-0000E0490000}"/>
    <cellStyle name="Normal 71 2 2 2 5" xfId="5463" xr:uid="{00000000-0005-0000-0000-000057150000}"/>
    <cellStyle name="Normal 71 2 2 2 5 2" xfId="15515" xr:uid="{00000000-0005-0000-0000-00009B3C0000}"/>
    <cellStyle name="Normal 71 2 2 2 5 2 3" xfId="30613" xr:uid="{00000000-0005-0000-0000-000095770000}"/>
    <cellStyle name="Normal 71 2 2 2 5 3" xfId="10495" xr:uid="{00000000-0005-0000-0000-0000FF280000}"/>
    <cellStyle name="Normal 71 2 2 2 5 3 3" xfId="25596" xr:uid="{00000000-0005-0000-0000-0000FC630000}"/>
    <cellStyle name="Normal 71 2 2 2 5 5" xfId="20583" xr:uid="{00000000-0005-0000-0000-000067500000}"/>
    <cellStyle name="Normal 71 2 2 2 6" xfId="12173" xr:uid="{00000000-0005-0000-0000-00008D2F0000}"/>
    <cellStyle name="Normal 71 2 2 2 6 3" xfId="27271" xr:uid="{00000000-0005-0000-0000-0000876A0000}"/>
    <cellStyle name="Normal 71 2 2 2 7" xfId="7152" xr:uid="{00000000-0005-0000-0000-0000F01B0000}"/>
    <cellStyle name="Normal 71 2 2 2 7 3" xfId="22254" xr:uid="{00000000-0005-0000-0000-0000EE560000}"/>
    <cellStyle name="Normal 71 2 2 2 9" xfId="17241" xr:uid="{00000000-0005-0000-0000-000059430000}"/>
    <cellStyle name="Normal 71 2 2 3" xfId="2288" xr:uid="{00000000-0005-0000-0000-0000F0080000}"/>
    <cellStyle name="Normal 71 2 2 3 2" xfId="3127" xr:uid="{00000000-0005-0000-0000-0000370C0000}"/>
    <cellStyle name="Normal 71 2 2 3 2 2" xfId="4817" xr:uid="{00000000-0005-0000-0000-0000D1120000}"/>
    <cellStyle name="Normal 71 2 2 3 2 2 2" xfId="14890" xr:uid="{00000000-0005-0000-0000-00002A3A0000}"/>
    <cellStyle name="Normal 71 2 2 3 2 2 2 3" xfId="29988" xr:uid="{00000000-0005-0000-0000-000024750000}"/>
    <cellStyle name="Normal 71 2 2 3 2 2 3" xfId="9870" xr:uid="{00000000-0005-0000-0000-00008E260000}"/>
    <cellStyle name="Normal 71 2 2 3 2 2 3 3" xfId="24971" xr:uid="{00000000-0005-0000-0000-00008B610000}"/>
    <cellStyle name="Normal 71 2 2 3 2 2 5" xfId="19958" xr:uid="{00000000-0005-0000-0000-0000F64D0000}"/>
    <cellStyle name="Normal 71 2 2 3 2 3" xfId="6509" xr:uid="{00000000-0005-0000-0000-00006D190000}"/>
    <cellStyle name="Normal 71 2 2 3 2 3 2" xfId="16561" xr:uid="{00000000-0005-0000-0000-0000B1400000}"/>
    <cellStyle name="Normal 71 2 2 3 2 3 3" xfId="11541" xr:uid="{00000000-0005-0000-0000-0000152D0000}"/>
    <cellStyle name="Normal 71 2 2 3 2 3 3 3" xfId="26642" xr:uid="{00000000-0005-0000-0000-000012680000}"/>
    <cellStyle name="Normal 71 2 2 3 2 3 5" xfId="21629" xr:uid="{00000000-0005-0000-0000-00007D540000}"/>
    <cellStyle name="Normal 71 2 2 3 2 4" xfId="13219" xr:uid="{00000000-0005-0000-0000-0000A3330000}"/>
    <cellStyle name="Normal 71 2 2 3 2 4 3" xfId="28317" xr:uid="{00000000-0005-0000-0000-00009D6E0000}"/>
    <cellStyle name="Normal 71 2 2 3 2 5" xfId="8198" xr:uid="{00000000-0005-0000-0000-000006200000}"/>
    <cellStyle name="Normal 71 2 2 3 2 5 3" xfId="23300" xr:uid="{00000000-0005-0000-0000-0000045B0000}"/>
    <cellStyle name="Normal 71 2 2 3 2 7" xfId="18287" xr:uid="{00000000-0005-0000-0000-00006F470000}"/>
    <cellStyle name="Normal 71 2 2 3 3" xfId="3980" xr:uid="{00000000-0005-0000-0000-00008C0F0000}"/>
    <cellStyle name="Normal 71 2 2 3 3 2" xfId="14054" xr:uid="{00000000-0005-0000-0000-0000E6360000}"/>
    <cellStyle name="Normal 71 2 2 3 3 2 3" xfId="29152" xr:uid="{00000000-0005-0000-0000-0000E0710000}"/>
    <cellStyle name="Normal 71 2 2 3 3 3" xfId="9034" xr:uid="{00000000-0005-0000-0000-00004A230000}"/>
    <cellStyle name="Normal 71 2 2 3 3 3 3" xfId="24135" xr:uid="{00000000-0005-0000-0000-0000475E0000}"/>
    <cellStyle name="Normal 71 2 2 3 3 5" xfId="19122" xr:uid="{00000000-0005-0000-0000-0000B24A0000}"/>
    <cellStyle name="Normal 71 2 2 3 4" xfId="5673" xr:uid="{00000000-0005-0000-0000-000029160000}"/>
    <cellStyle name="Normal 71 2 2 3 4 2" xfId="15725" xr:uid="{00000000-0005-0000-0000-00006D3D0000}"/>
    <cellStyle name="Normal 71 2 2 3 4 2 3" xfId="30823" xr:uid="{00000000-0005-0000-0000-000067780000}"/>
    <cellStyle name="Normal 71 2 2 3 4 3" xfId="10705" xr:uid="{00000000-0005-0000-0000-0000D1290000}"/>
    <cellStyle name="Normal 71 2 2 3 4 3 3" xfId="25806" xr:uid="{00000000-0005-0000-0000-0000CE640000}"/>
    <cellStyle name="Normal 71 2 2 3 4 5" xfId="20793" xr:uid="{00000000-0005-0000-0000-000039510000}"/>
    <cellStyle name="Normal 71 2 2 3 5" xfId="12383" xr:uid="{00000000-0005-0000-0000-00005F300000}"/>
    <cellStyle name="Normal 71 2 2 3 5 3" xfId="27481" xr:uid="{00000000-0005-0000-0000-0000596B0000}"/>
    <cellStyle name="Normal 71 2 2 3 6" xfId="7362" xr:uid="{00000000-0005-0000-0000-0000C21C0000}"/>
    <cellStyle name="Normal 71 2 2 3 6 3" xfId="22464" xr:uid="{00000000-0005-0000-0000-0000C0570000}"/>
    <cellStyle name="Normal 71 2 2 3 8" xfId="17451" xr:uid="{00000000-0005-0000-0000-00002B440000}"/>
    <cellStyle name="Normal 71 2 2 4" xfId="2709" xr:uid="{00000000-0005-0000-0000-0000950A0000}"/>
    <cellStyle name="Normal 71 2 2 4 2" xfId="4399" xr:uid="{00000000-0005-0000-0000-00002F110000}"/>
    <cellStyle name="Normal 71 2 2 4 2 2" xfId="14472" xr:uid="{00000000-0005-0000-0000-000088380000}"/>
    <cellStyle name="Normal 71 2 2 4 2 2 3" xfId="29570" xr:uid="{00000000-0005-0000-0000-000082730000}"/>
    <cellStyle name="Normal 71 2 2 4 2 3" xfId="9452" xr:uid="{00000000-0005-0000-0000-0000EC240000}"/>
    <cellStyle name="Normal 71 2 2 4 2 3 3" xfId="24553" xr:uid="{00000000-0005-0000-0000-0000E95F0000}"/>
    <cellStyle name="Normal 71 2 2 4 2 5" xfId="19540" xr:uid="{00000000-0005-0000-0000-0000544C0000}"/>
    <cellStyle name="Normal 71 2 2 4 3" xfId="6091" xr:uid="{00000000-0005-0000-0000-0000CB170000}"/>
    <cellStyle name="Normal 71 2 2 4 3 2" xfId="16143" xr:uid="{00000000-0005-0000-0000-00000F3F0000}"/>
    <cellStyle name="Normal 71 2 2 4 3 3" xfId="11123" xr:uid="{00000000-0005-0000-0000-0000732B0000}"/>
    <cellStyle name="Normal 71 2 2 4 3 3 3" xfId="26224" xr:uid="{00000000-0005-0000-0000-000070660000}"/>
    <cellStyle name="Normal 71 2 2 4 3 5" xfId="21211" xr:uid="{00000000-0005-0000-0000-0000DB520000}"/>
    <cellStyle name="Normal 71 2 2 4 4" xfId="12801" xr:uid="{00000000-0005-0000-0000-000001320000}"/>
    <cellStyle name="Normal 71 2 2 4 4 3" xfId="27899" xr:uid="{00000000-0005-0000-0000-0000FB6C0000}"/>
    <cellStyle name="Normal 71 2 2 4 5" xfId="7780" xr:uid="{00000000-0005-0000-0000-0000641E0000}"/>
    <cellStyle name="Normal 71 2 2 4 5 3" xfId="22882" xr:uid="{00000000-0005-0000-0000-000062590000}"/>
    <cellStyle name="Normal 71 2 2 4 7" xfId="17869" xr:uid="{00000000-0005-0000-0000-0000CD450000}"/>
    <cellStyle name="Normal 71 2 2 5" xfId="3562" xr:uid="{00000000-0005-0000-0000-0000EA0D0000}"/>
    <cellStyle name="Normal 71 2 2 5 2" xfId="13636" xr:uid="{00000000-0005-0000-0000-000044350000}"/>
    <cellStyle name="Normal 71 2 2 5 2 3" xfId="28734" xr:uid="{00000000-0005-0000-0000-00003E700000}"/>
    <cellStyle name="Normal 71 2 2 5 3" xfId="8616" xr:uid="{00000000-0005-0000-0000-0000A8210000}"/>
    <cellStyle name="Normal 71 2 2 5 3 3" xfId="23717" xr:uid="{00000000-0005-0000-0000-0000A55C0000}"/>
    <cellStyle name="Normal 71 2 2 5 5" xfId="18704" xr:uid="{00000000-0005-0000-0000-000010490000}"/>
    <cellStyle name="Normal 71 2 2 6" xfId="5255" xr:uid="{00000000-0005-0000-0000-000087140000}"/>
    <cellStyle name="Normal 71 2 2 6 2" xfId="15307" xr:uid="{00000000-0005-0000-0000-0000CB3B0000}"/>
    <cellStyle name="Normal 71 2 2 6 2 3" xfId="30405" xr:uid="{00000000-0005-0000-0000-0000C5760000}"/>
    <cellStyle name="Normal 71 2 2 6 3" xfId="10287" xr:uid="{00000000-0005-0000-0000-00002F280000}"/>
    <cellStyle name="Normal 71 2 2 6 3 3" xfId="25388" xr:uid="{00000000-0005-0000-0000-00002C630000}"/>
    <cellStyle name="Normal 71 2 2 6 5" xfId="20375" xr:uid="{00000000-0005-0000-0000-0000974F0000}"/>
    <cellStyle name="Normal 71 2 2 7" xfId="11965" xr:uid="{00000000-0005-0000-0000-0000BD2E0000}"/>
    <cellStyle name="Normal 71 2 2 7 3" xfId="27063" xr:uid="{00000000-0005-0000-0000-0000B7690000}"/>
    <cellStyle name="Normal 71 2 2 8" xfId="6944" xr:uid="{00000000-0005-0000-0000-0000201B0000}"/>
    <cellStyle name="Normal 71 2 2 8 3" xfId="22046" xr:uid="{00000000-0005-0000-0000-00001E560000}"/>
    <cellStyle name="Normal 71 2 3" xfId="1971" xr:uid="{00000000-0005-0000-0000-0000B3070000}"/>
    <cellStyle name="Normal 71 2 3 2" xfId="2392" xr:uid="{00000000-0005-0000-0000-000058090000}"/>
    <cellStyle name="Normal 71 2 3 2 2" xfId="3231" xr:uid="{00000000-0005-0000-0000-00009F0C0000}"/>
    <cellStyle name="Normal 71 2 3 2 2 2" xfId="4921" xr:uid="{00000000-0005-0000-0000-000039130000}"/>
    <cellStyle name="Normal 71 2 3 2 2 2 2" xfId="14994" xr:uid="{00000000-0005-0000-0000-0000923A0000}"/>
    <cellStyle name="Normal 71 2 3 2 2 2 2 3" xfId="30092" xr:uid="{00000000-0005-0000-0000-00008C750000}"/>
    <cellStyle name="Normal 71 2 3 2 2 2 3" xfId="9974" xr:uid="{00000000-0005-0000-0000-0000F6260000}"/>
    <cellStyle name="Normal 71 2 3 2 2 2 3 3" xfId="25075" xr:uid="{00000000-0005-0000-0000-0000F3610000}"/>
    <cellStyle name="Normal 71 2 3 2 2 2 5" xfId="20062" xr:uid="{00000000-0005-0000-0000-00005E4E0000}"/>
    <cellStyle name="Normal 71 2 3 2 2 3" xfId="6613" xr:uid="{00000000-0005-0000-0000-0000D5190000}"/>
    <cellStyle name="Normal 71 2 3 2 2 3 2" xfId="16665" xr:uid="{00000000-0005-0000-0000-000019410000}"/>
    <cellStyle name="Normal 71 2 3 2 2 3 3" xfId="11645" xr:uid="{00000000-0005-0000-0000-00007D2D0000}"/>
    <cellStyle name="Normal 71 2 3 2 2 3 3 3" xfId="26746" xr:uid="{00000000-0005-0000-0000-00007A680000}"/>
    <cellStyle name="Normal 71 2 3 2 2 3 5" xfId="21733" xr:uid="{00000000-0005-0000-0000-0000E5540000}"/>
    <cellStyle name="Normal 71 2 3 2 2 4" xfId="13323" xr:uid="{00000000-0005-0000-0000-00000B340000}"/>
    <cellStyle name="Normal 71 2 3 2 2 4 3" xfId="28421" xr:uid="{00000000-0005-0000-0000-0000056F0000}"/>
    <cellStyle name="Normal 71 2 3 2 2 5" xfId="8302" xr:uid="{00000000-0005-0000-0000-00006E200000}"/>
    <cellStyle name="Normal 71 2 3 2 2 5 3" xfId="23404" xr:uid="{00000000-0005-0000-0000-00006C5B0000}"/>
    <cellStyle name="Normal 71 2 3 2 2 7" xfId="18391" xr:uid="{00000000-0005-0000-0000-0000D7470000}"/>
    <cellStyle name="Normal 71 2 3 2 3" xfId="4084" xr:uid="{00000000-0005-0000-0000-0000F40F0000}"/>
    <cellStyle name="Normal 71 2 3 2 3 2" xfId="14158" xr:uid="{00000000-0005-0000-0000-00004E370000}"/>
    <cellStyle name="Normal 71 2 3 2 3 2 3" xfId="29256" xr:uid="{00000000-0005-0000-0000-000048720000}"/>
    <cellStyle name="Normal 71 2 3 2 3 3" xfId="9138" xr:uid="{00000000-0005-0000-0000-0000B2230000}"/>
    <cellStyle name="Normal 71 2 3 2 3 3 3" xfId="24239" xr:uid="{00000000-0005-0000-0000-0000AF5E0000}"/>
    <cellStyle name="Normal 71 2 3 2 3 5" xfId="19226" xr:uid="{00000000-0005-0000-0000-00001A4B0000}"/>
    <cellStyle name="Normal 71 2 3 2 4" xfId="5777" xr:uid="{00000000-0005-0000-0000-000091160000}"/>
    <cellStyle name="Normal 71 2 3 2 4 2" xfId="15829" xr:uid="{00000000-0005-0000-0000-0000D53D0000}"/>
    <cellStyle name="Normal 71 2 3 2 4 2 3" xfId="30927" xr:uid="{00000000-0005-0000-0000-0000CF780000}"/>
    <cellStyle name="Normal 71 2 3 2 4 3" xfId="10809" xr:uid="{00000000-0005-0000-0000-0000392A0000}"/>
    <cellStyle name="Normal 71 2 3 2 4 3 3" xfId="25910" xr:uid="{00000000-0005-0000-0000-000036650000}"/>
    <cellStyle name="Normal 71 2 3 2 4 5" xfId="20897" xr:uid="{00000000-0005-0000-0000-0000A1510000}"/>
    <cellStyle name="Normal 71 2 3 2 5" xfId="12487" xr:uid="{00000000-0005-0000-0000-0000C7300000}"/>
    <cellStyle name="Normal 71 2 3 2 5 3" xfId="27585" xr:uid="{00000000-0005-0000-0000-0000C16B0000}"/>
    <cellStyle name="Normal 71 2 3 2 6" xfId="7466" xr:uid="{00000000-0005-0000-0000-00002A1D0000}"/>
    <cellStyle name="Normal 71 2 3 2 6 3" xfId="22568" xr:uid="{00000000-0005-0000-0000-000028580000}"/>
    <cellStyle name="Normal 71 2 3 2 8" xfId="17555" xr:uid="{00000000-0005-0000-0000-000093440000}"/>
    <cellStyle name="Normal 71 2 3 3" xfId="2813" xr:uid="{00000000-0005-0000-0000-0000FD0A0000}"/>
    <cellStyle name="Normal 71 2 3 3 2" xfId="4503" xr:uid="{00000000-0005-0000-0000-000097110000}"/>
    <cellStyle name="Normal 71 2 3 3 2 2" xfId="14576" xr:uid="{00000000-0005-0000-0000-0000F0380000}"/>
    <cellStyle name="Normal 71 2 3 3 2 2 3" xfId="29674" xr:uid="{00000000-0005-0000-0000-0000EA730000}"/>
    <cellStyle name="Normal 71 2 3 3 2 3" xfId="9556" xr:uid="{00000000-0005-0000-0000-000054250000}"/>
    <cellStyle name="Normal 71 2 3 3 2 3 3" xfId="24657" xr:uid="{00000000-0005-0000-0000-000051600000}"/>
    <cellStyle name="Normal 71 2 3 3 2 5" xfId="19644" xr:uid="{00000000-0005-0000-0000-0000BC4C0000}"/>
    <cellStyle name="Normal 71 2 3 3 3" xfId="6195" xr:uid="{00000000-0005-0000-0000-000033180000}"/>
    <cellStyle name="Normal 71 2 3 3 3 2" xfId="16247" xr:uid="{00000000-0005-0000-0000-0000773F0000}"/>
    <cellStyle name="Normal 71 2 3 3 3 3" xfId="11227" xr:uid="{00000000-0005-0000-0000-0000DB2B0000}"/>
    <cellStyle name="Normal 71 2 3 3 3 3 3" xfId="26328" xr:uid="{00000000-0005-0000-0000-0000D8660000}"/>
    <cellStyle name="Normal 71 2 3 3 3 5" xfId="21315" xr:uid="{00000000-0005-0000-0000-000043530000}"/>
    <cellStyle name="Normal 71 2 3 3 4" xfId="12905" xr:uid="{00000000-0005-0000-0000-000069320000}"/>
    <cellStyle name="Normal 71 2 3 3 4 3" xfId="28003" xr:uid="{00000000-0005-0000-0000-0000636D0000}"/>
    <cellStyle name="Normal 71 2 3 3 5" xfId="7884" xr:uid="{00000000-0005-0000-0000-0000CC1E0000}"/>
    <cellStyle name="Normal 71 2 3 3 5 3" xfId="22986" xr:uid="{00000000-0005-0000-0000-0000CA590000}"/>
    <cellStyle name="Normal 71 2 3 3 7" xfId="17973" xr:uid="{00000000-0005-0000-0000-000035460000}"/>
    <cellStyle name="Normal 71 2 3 4" xfId="3666" xr:uid="{00000000-0005-0000-0000-0000520E0000}"/>
    <cellStyle name="Normal 71 2 3 4 2" xfId="13740" xr:uid="{00000000-0005-0000-0000-0000AC350000}"/>
    <cellStyle name="Normal 71 2 3 4 2 3" xfId="28838" xr:uid="{00000000-0005-0000-0000-0000A6700000}"/>
    <cellStyle name="Normal 71 2 3 4 3" xfId="8720" xr:uid="{00000000-0005-0000-0000-000010220000}"/>
    <cellStyle name="Normal 71 2 3 4 3 3" xfId="23821" xr:uid="{00000000-0005-0000-0000-00000D5D0000}"/>
    <cellStyle name="Normal 71 2 3 4 5" xfId="18808" xr:uid="{00000000-0005-0000-0000-000078490000}"/>
    <cellStyle name="Normal 71 2 3 5" xfId="5359" xr:uid="{00000000-0005-0000-0000-0000EF140000}"/>
    <cellStyle name="Normal 71 2 3 5 2" xfId="15411" xr:uid="{00000000-0005-0000-0000-0000333C0000}"/>
    <cellStyle name="Normal 71 2 3 5 2 3" xfId="30509" xr:uid="{00000000-0005-0000-0000-00002D770000}"/>
    <cellStyle name="Normal 71 2 3 5 3" xfId="10391" xr:uid="{00000000-0005-0000-0000-000097280000}"/>
    <cellStyle name="Normal 71 2 3 5 3 3" xfId="25492" xr:uid="{00000000-0005-0000-0000-000094630000}"/>
    <cellStyle name="Normal 71 2 3 5 5" xfId="20479" xr:uid="{00000000-0005-0000-0000-0000FF4F0000}"/>
    <cellStyle name="Normal 71 2 3 6" xfId="12069" xr:uid="{00000000-0005-0000-0000-0000252F0000}"/>
    <cellStyle name="Normal 71 2 3 6 3" xfId="27167" xr:uid="{00000000-0005-0000-0000-00001F6A0000}"/>
    <cellStyle name="Normal 71 2 3 7" xfId="7048" xr:uid="{00000000-0005-0000-0000-0000881B0000}"/>
    <cellStyle name="Normal 71 2 3 7 3" xfId="22150" xr:uid="{00000000-0005-0000-0000-000086560000}"/>
    <cellStyle name="Normal 71 2 3 9" xfId="17137" xr:uid="{00000000-0005-0000-0000-0000F1420000}"/>
    <cellStyle name="Normal 71 2 4" xfId="2184" xr:uid="{00000000-0005-0000-0000-000088080000}"/>
    <cellStyle name="Normal 71 2 4 2" xfId="3023" xr:uid="{00000000-0005-0000-0000-0000CF0B0000}"/>
    <cellStyle name="Normal 71 2 4 2 2" xfId="4713" xr:uid="{00000000-0005-0000-0000-000069120000}"/>
    <cellStyle name="Normal 71 2 4 2 2 2" xfId="14786" xr:uid="{00000000-0005-0000-0000-0000C2390000}"/>
    <cellStyle name="Normal 71 2 4 2 2 2 3" xfId="29884" xr:uid="{00000000-0005-0000-0000-0000BC740000}"/>
    <cellStyle name="Normal 71 2 4 2 2 3" xfId="9766" xr:uid="{00000000-0005-0000-0000-000026260000}"/>
    <cellStyle name="Normal 71 2 4 2 2 3 3" xfId="24867" xr:uid="{00000000-0005-0000-0000-000023610000}"/>
    <cellStyle name="Normal 71 2 4 2 2 5" xfId="19854" xr:uid="{00000000-0005-0000-0000-00008E4D0000}"/>
    <cellStyle name="Normal 71 2 4 2 3" xfId="6405" xr:uid="{00000000-0005-0000-0000-000005190000}"/>
    <cellStyle name="Normal 71 2 4 2 3 2" xfId="16457" xr:uid="{00000000-0005-0000-0000-000049400000}"/>
    <cellStyle name="Normal 71 2 4 2 3 3" xfId="11437" xr:uid="{00000000-0005-0000-0000-0000AD2C0000}"/>
    <cellStyle name="Normal 71 2 4 2 3 3 3" xfId="26538" xr:uid="{00000000-0005-0000-0000-0000AA670000}"/>
    <cellStyle name="Normal 71 2 4 2 3 5" xfId="21525" xr:uid="{00000000-0005-0000-0000-000015540000}"/>
    <cellStyle name="Normal 71 2 4 2 4" xfId="13115" xr:uid="{00000000-0005-0000-0000-00003B330000}"/>
    <cellStyle name="Normal 71 2 4 2 4 3" xfId="28213" xr:uid="{00000000-0005-0000-0000-0000356E0000}"/>
    <cellStyle name="Normal 71 2 4 2 5" xfId="8094" xr:uid="{00000000-0005-0000-0000-00009E1F0000}"/>
    <cellStyle name="Normal 71 2 4 2 5 3" xfId="23196" xr:uid="{00000000-0005-0000-0000-00009C5A0000}"/>
    <cellStyle name="Normal 71 2 4 2 7" xfId="18183" xr:uid="{00000000-0005-0000-0000-000007470000}"/>
    <cellStyle name="Normal 71 2 4 3" xfId="3876" xr:uid="{00000000-0005-0000-0000-0000240F0000}"/>
    <cellStyle name="Normal 71 2 4 3 2" xfId="13950" xr:uid="{00000000-0005-0000-0000-00007E360000}"/>
    <cellStyle name="Normal 71 2 4 3 2 3" xfId="29048" xr:uid="{00000000-0005-0000-0000-000078710000}"/>
    <cellStyle name="Normal 71 2 4 3 3" xfId="8930" xr:uid="{00000000-0005-0000-0000-0000E2220000}"/>
    <cellStyle name="Normal 71 2 4 3 3 3" xfId="24031" xr:uid="{00000000-0005-0000-0000-0000DF5D0000}"/>
    <cellStyle name="Normal 71 2 4 3 5" xfId="19018" xr:uid="{00000000-0005-0000-0000-00004A4A0000}"/>
    <cellStyle name="Normal 71 2 4 4" xfId="5569" xr:uid="{00000000-0005-0000-0000-0000C1150000}"/>
    <cellStyle name="Normal 71 2 4 4 2" xfId="15621" xr:uid="{00000000-0005-0000-0000-0000053D0000}"/>
    <cellStyle name="Normal 71 2 4 4 2 3" xfId="30719" xr:uid="{00000000-0005-0000-0000-0000FF770000}"/>
    <cellStyle name="Normal 71 2 4 4 3" xfId="10601" xr:uid="{00000000-0005-0000-0000-000069290000}"/>
    <cellStyle name="Normal 71 2 4 4 3 3" xfId="25702" xr:uid="{00000000-0005-0000-0000-000066640000}"/>
    <cellStyle name="Normal 71 2 4 4 5" xfId="20689" xr:uid="{00000000-0005-0000-0000-0000D1500000}"/>
    <cellStyle name="Normal 71 2 4 5" xfId="12279" xr:uid="{00000000-0005-0000-0000-0000F72F0000}"/>
    <cellStyle name="Normal 71 2 4 5 3" xfId="27377" xr:uid="{00000000-0005-0000-0000-0000F16A0000}"/>
    <cellStyle name="Normal 71 2 4 6" xfId="7258" xr:uid="{00000000-0005-0000-0000-00005A1C0000}"/>
    <cellStyle name="Normal 71 2 4 6 3" xfId="22360" xr:uid="{00000000-0005-0000-0000-000058570000}"/>
    <cellStyle name="Normal 71 2 4 8" xfId="17347" xr:uid="{00000000-0005-0000-0000-0000C3430000}"/>
    <cellStyle name="Normal 71 2 5" xfId="2605" xr:uid="{00000000-0005-0000-0000-00002D0A0000}"/>
    <cellStyle name="Normal 71 2 5 2" xfId="4295" xr:uid="{00000000-0005-0000-0000-0000C7100000}"/>
    <cellStyle name="Normal 71 2 5 2 2" xfId="14368" xr:uid="{00000000-0005-0000-0000-000020380000}"/>
    <cellStyle name="Normal 71 2 5 2 2 3" xfId="29466" xr:uid="{00000000-0005-0000-0000-00001A730000}"/>
    <cellStyle name="Normal 71 2 5 2 3" xfId="9348" xr:uid="{00000000-0005-0000-0000-000084240000}"/>
    <cellStyle name="Normal 71 2 5 2 3 3" xfId="24449" xr:uid="{00000000-0005-0000-0000-0000815F0000}"/>
    <cellStyle name="Normal 71 2 5 2 5" xfId="19436" xr:uid="{00000000-0005-0000-0000-0000EC4B0000}"/>
    <cellStyle name="Normal 71 2 5 3" xfId="5987" xr:uid="{00000000-0005-0000-0000-000063170000}"/>
    <cellStyle name="Normal 71 2 5 3 2" xfId="16039" xr:uid="{00000000-0005-0000-0000-0000A73E0000}"/>
    <cellStyle name="Normal 71 2 5 3 3" xfId="11019" xr:uid="{00000000-0005-0000-0000-00000B2B0000}"/>
    <cellStyle name="Normal 71 2 5 3 3 3" xfId="26120" xr:uid="{00000000-0005-0000-0000-000008660000}"/>
    <cellStyle name="Normal 71 2 5 3 5" xfId="21107" xr:uid="{00000000-0005-0000-0000-000073520000}"/>
    <cellStyle name="Normal 71 2 5 4" xfId="12697" xr:uid="{00000000-0005-0000-0000-000099310000}"/>
    <cellStyle name="Normal 71 2 5 4 3" xfId="27795" xr:uid="{00000000-0005-0000-0000-0000936C0000}"/>
    <cellStyle name="Normal 71 2 5 5" xfId="7676" xr:uid="{00000000-0005-0000-0000-0000FC1D0000}"/>
    <cellStyle name="Normal 71 2 5 5 3" xfId="22778" xr:uid="{00000000-0005-0000-0000-0000FA580000}"/>
    <cellStyle name="Normal 71 2 5 7" xfId="17765" xr:uid="{00000000-0005-0000-0000-000065450000}"/>
    <cellStyle name="Normal 71 2 6" xfId="3458" xr:uid="{00000000-0005-0000-0000-0000820D0000}"/>
    <cellStyle name="Normal 71 2 6 2" xfId="13532" xr:uid="{00000000-0005-0000-0000-0000DC340000}"/>
    <cellStyle name="Normal 71 2 6 2 3" xfId="28630" xr:uid="{00000000-0005-0000-0000-0000D66F0000}"/>
    <cellStyle name="Normal 71 2 6 3" xfId="8512" xr:uid="{00000000-0005-0000-0000-000040210000}"/>
    <cellStyle name="Normal 71 2 6 3 3" xfId="23613" xr:uid="{00000000-0005-0000-0000-00003D5C0000}"/>
    <cellStyle name="Normal 71 2 6 5" xfId="18600" xr:uid="{00000000-0005-0000-0000-0000A8480000}"/>
    <cellStyle name="Normal 71 2 7" xfId="5151" xr:uid="{00000000-0005-0000-0000-00001F140000}"/>
    <cellStyle name="Normal 71 2 7 2" xfId="15203" xr:uid="{00000000-0005-0000-0000-0000633B0000}"/>
    <cellStyle name="Normal 71 2 7 2 3" xfId="30301" xr:uid="{00000000-0005-0000-0000-00005D760000}"/>
    <cellStyle name="Normal 71 2 7 3" xfId="10183" xr:uid="{00000000-0005-0000-0000-0000C7270000}"/>
    <cellStyle name="Normal 71 2 7 3 3" xfId="25284" xr:uid="{00000000-0005-0000-0000-0000C4620000}"/>
    <cellStyle name="Normal 71 2 7 5" xfId="20271" xr:uid="{00000000-0005-0000-0000-00002F4F0000}"/>
    <cellStyle name="Normal 71 2 8" xfId="11861" xr:uid="{00000000-0005-0000-0000-0000552E0000}"/>
    <cellStyle name="Normal 71 2 8 3" xfId="26959" xr:uid="{00000000-0005-0000-0000-00004F690000}"/>
    <cellStyle name="Normal 71 2 9" xfId="6840" xr:uid="{00000000-0005-0000-0000-0000B81A0000}"/>
    <cellStyle name="Normal 71 2 9 3" xfId="21942" xr:uid="{00000000-0005-0000-0000-0000B6550000}"/>
    <cellStyle name="Normal 71 3" xfId="1804" xr:uid="{00000000-0005-0000-0000-00000C070000}"/>
    <cellStyle name="Normal 71 3 10" xfId="16981" xr:uid="{00000000-0005-0000-0000-000055420000}"/>
    <cellStyle name="Normal 71 3 2" xfId="2023" xr:uid="{00000000-0005-0000-0000-0000E7070000}"/>
    <cellStyle name="Normal 71 3 2 2" xfId="2444" xr:uid="{00000000-0005-0000-0000-00008C090000}"/>
    <cellStyle name="Normal 71 3 2 2 2" xfId="3283" xr:uid="{00000000-0005-0000-0000-0000D30C0000}"/>
    <cellStyle name="Normal 71 3 2 2 2 2" xfId="4973" xr:uid="{00000000-0005-0000-0000-00006D130000}"/>
    <cellStyle name="Normal 71 3 2 2 2 2 2" xfId="15046" xr:uid="{00000000-0005-0000-0000-0000C63A0000}"/>
    <cellStyle name="Normal 71 3 2 2 2 2 2 3" xfId="30144" xr:uid="{00000000-0005-0000-0000-0000C0750000}"/>
    <cellStyle name="Normal 71 3 2 2 2 2 3" xfId="10026" xr:uid="{00000000-0005-0000-0000-00002A270000}"/>
    <cellStyle name="Normal 71 3 2 2 2 2 3 3" xfId="25127" xr:uid="{00000000-0005-0000-0000-000027620000}"/>
    <cellStyle name="Normal 71 3 2 2 2 2 5" xfId="20114" xr:uid="{00000000-0005-0000-0000-0000924E0000}"/>
    <cellStyle name="Normal 71 3 2 2 2 3" xfId="6665" xr:uid="{00000000-0005-0000-0000-0000091A0000}"/>
    <cellStyle name="Normal 71 3 2 2 2 3 2" xfId="16717" xr:uid="{00000000-0005-0000-0000-00004D410000}"/>
    <cellStyle name="Normal 71 3 2 2 2 3 3" xfId="11697" xr:uid="{00000000-0005-0000-0000-0000B12D0000}"/>
    <cellStyle name="Normal 71 3 2 2 2 3 3 3" xfId="26798" xr:uid="{00000000-0005-0000-0000-0000AE680000}"/>
    <cellStyle name="Normal 71 3 2 2 2 3 5" xfId="21785" xr:uid="{00000000-0005-0000-0000-000019550000}"/>
    <cellStyle name="Normal 71 3 2 2 2 4" xfId="13375" xr:uid="{00000000-0005-0000-0000-00003F340000}"/>
    <cellStyle name="Normal 71 3 2 2 2 4 3" xfId="28473" xr:uid="{00000000-0005-0000-0000-0000396F0000}"/>
    <cellStyle name="Normal 71 3 2 2 2 5" xfId="8354" xr:uid="{00000000-0005-0000-0000-0000A2200000}"/>
    <cellStyle name="Normal 71 3 2 2 2 5 3" xfId="23456" xr:uid="{00000000-0005-0000-0000-0000A05B0000}"/>
    <cellStyle name="Normal 71 3 2 2 2 7" xfId="18443" xr:uid="{00000000-0005-0000-0000-00000B480000}"/>
    <cellStyle name="Normal 71 3 2 2 3" xfId="4136" xr:uid="{00000000-0005-0000-0000-000028100000}"/>
    <cellStyle name="Normal 71 3 2 2 3 2" xfId="14210" xr:uid="{00000000-0005-0000-0000-000082370000}"/>
    <cellStyle name="Normal 71 3 2 2 3 2 3" xfId="29308" xr:uid="{00000000-0005-0000-0000-00007C720000}"/>
    <cellStyle name="Normal 71 3 2 2 3 3" xfId="9190" xr:uid="{00000000-0005-0000-0000-0000E6230000}"/>
    <cellStyle name="Normal 71 3 2 2 3 3 3" xfId="24291" xr:uid="{00000000-0005-0000-0000-0000E35E0000}"/>
    <cellStyle name="Normal 71 3 2 2 3 5" xfId="19278" xr:uid="{00000000-0005-0000-0000-00004E4B0000}"/>
    <cellStyle name="Normal 71 3 2 2 4" xfId="5829" xr:uid="{00000000-0005-0000-0000-0000C5160000}"/>
    <cellStyle name="Normal 71 3 2 2 4 2" xfId="15881" xr:uid="{00000000-0005-0000-0000-0000093E0000}"/>
    <cellStyle name="Normal 71 3 2 2 4 3" xfId="10861" xr:uid="{00000000-0005-0000-0000-00006D2A0000}"/>
    <cellStyle name="Normal 71 3 2 2 4 3 3" xfId="25962" xr:uid="{00000000-0005-0000-0000-00006A650000}"/>
    <cellStyle name="Normal 71 3 2 2 4 5" xfId="20949" xr:uid="{00000000-0005-0000-0000-0000D5510000}"/>
    <cellStyle name="Normal 71 3 2 2 5" xfId="12539" xr:uid="{00000000-0005-0000-0000-0000FB300000}"/>
    <cellStyle name="Normal 71 3 2 2 5 3" xfId="27637" xr:uid="{00000000-0005-0000-0000-0000F56B0000}"/>
    <cellStyle name="Normal 71 3 2 2 6" xfId="7518" xr:uid="{00000000-0005-0000-0000-00005E1D0000}"/>
    <cellStyle name="Normal 71 3 2 2 6 3" xfId="22620" xr:uid="{00000000-0005-0000-0000-00005C580000}"/>
    <cellStyle name="Normal 71 3 2 2 8" xfId="17607" xr:uid="{00000000-0005-0000-0000-0000C7440000}"/>
    <cellStyle name="Normal 71 3 2 3" xfId="2865" xr:uid="{00000000-0005-0000-0000-0000310B0000}"/>
    <cellStyle name="Normal 71 3 2 3 2" xfId="4555" xr:uid="{00000000-0005-0000-0000-0000CB110000}"/>
    <cellStyle name="Normal 71 3 2 3 2 2" xfId="14628" xr:uid="{00000000-0005-0000-0000-000024390000}"/>
    <cellStyle name="Normal 71 3 2 3 2 2 3" xfId="29726" xr:uid="{00000000-0005-0000-0000-00001E740000}"/>
    <cellStyle name="Normal 71 3 2 3 2 3" xfId="9608" xr:uid="{00000000-0005-0000-0000-000088250000}"/>
    <cellStyle name="Normal 71 3 2 3 2 3 3" xfId="24709" xr:uid="{00000000-0005-0000-0000-000085600000}"/>
    <cellStyle name="Normal 71 3 2 3 2 5" xfId="19696" xr:uid="{00000000-0005-0000-0000-0000F04C0000}"/>
    <cellStyle name="Normal 71 3 2 3 3" xfId="6247" xr:uid="{00000000-0005-0000-0000-000067180000}"/>
    <cellStyle name="Normal 71 3 2 3 3 2" xfId="16299" xr:uid="{00000000-0005-0000-0000-0000AB3F0000}"/>
    <cellStyle name="Normal 71 3 2 3 3 3" xfId="11279" xr:uid="{00000000-0005-0000-0000-00000F2C0000}"/>
    <cellStyle name="Normal 71 3 2 3 3 3 3" xfId="26380" xr:uid="{00000000-0005-0000-0000-00000C670000}"/>
    <cellStyle name="Normal 71 3 2 3 3 5" xfId="21367" xr:uid="{00000000-0005-0000-0000-000077530000}"/>
    <cellStyle name="Normal 71 3 2 3 4" xfId="12957" xr:uid="{00000000-0005-0000-0000-00009D320000}"/>
    <cellStyle name="Normal 71 3 2 3 4 3" xfId="28055" xr:uid="{00000000-0005-0000-0000-0000976D0000}"/>
    <cellStyle name="Normal 71 3 2 3 5" xfId="7936" xr:uid="{00000000-0005-0000-0000-0000001F0000}"/>
    <cellStyle name="Normal 71 3 2 3 5 3" xfId="23038" xr:uid="{00000000-0005-0000-0000-0000FE590000}"/>
    <cellStyle name="Normal 71 3 2 3 7" xfId="18025" xr:uid="{00000000-0005-0000-0000-000069460000}"/>
    <cellStyle name="Normal 71 3 2 4" xfId="3718" xr:uid="{00000000-0005-0000-0000-0000860E0000}"/>
    <cellStyle name="Normal 71 3 2 4 2" xfId="13792" xr:uid="{00000000-0005-0000-0000-0000E0350000}"/>
    <cellStyle name="Normal 71 3 2 4 2 3" xfId="28890" xr:uid="{00000000-0005-0000-0000-0000DA700000}"/>
    <cellStyle name="Normal 71 3 2 4 3" xfId="8772" xr:uid="{00000000-0005-0000-0000-000044220000}"/>
    <cellStyle name="Normal 71 3 2 4 3 3" xfId="23873" xr:uid="{00000000-0005-0000-0000-0000415D0000}"/>
    <cellStyle name="Normal 71 3 2 4 5" xfId="18860" xr:uid="{00000000-0005-0000-0000-0000AC490000}"/>
    <cellStyle name="Normal 71 3 2 5" xfId="5411" xr:uid="{00000000-0005-0000-0000-000023150000}"/>
    <cellStyle name="Normal 71 3 2 5 2" xfId="15463" xr:uid="{00000000-0005-0000-0000-0000673C0000}"/>
    <cellStyle name="Normal 71 3 2 5 2 3" xfId="30561" xr:uid="{00000000-0005-0000-0000-000061770000}"/>
    <cellStyle name="Normal 71 3 2 5 3" xfId="10443" xr:uid="{00000000-0005-0000-0000-0000CB280000}"/>
    <cellStyle name="Normal 71 3 2 5 3 3" xfId="25544" xr:uid="{00000000-0005-0000-0000-0000C8630000}"/>
    <cellStyle name="Normal 71 3 2 5 5" xfId="20531" xr:uid="{00000000-0005-0000-0000-000033500000}"/>
    <cellStyle name="Normal 71 3 2 6" xfId="12121" xr:uid="{00000000-0005-0000-0000-0000592F0000}"/>
    <cellStyle name="Normal 71 3 2 6 3" xfId="27219" xr:uid="{00000000-0005-0000-0000-0000536A0000}"/>
    <cellStyle name="Normal 71 3 2 7" xfId="7100" xr:uid="{00000000-0005-0000-0000-0000BC1B0000}"/>
    <cellStyle name="Normal 71 3 2 7 3" xfId="22202" xr:uid="{00000000-0005-0000-0000-0000BA560000}"/>
    <cellStyle name="Normal 71 3 2 9" xfId="17189" xr:uid="{00000000-0005-0000-0000-000025430000}"/>
    <cellStyle name="Normal 71 3 3" xfId="2236" xr:uid="{00000000-0005-0000-0000-0000BC080000}"/>
    <cellStyle name="Normal 71 3 3 2" xfId="3075" xr:uid="{00000000-0005-0000-0000-0000030C0000}"/>
    <cellStyle name="Normal 71 3 3 2 2" xfId="4765" xr:uid="{00000000-0005-0000-0000-00009D120000}"/>
    <cellStyle name="Normal 71 3 3 2 2 2" xfId="14838" xr:uid="{00000000-0005-0000-0000-0000F6390000}"/>
    <cellStyle name="Normal 71 3 3 2 2 2 3" xfId="29936" xr:uid="{00000000-0005-0000-0000-0000F0740000}"/>
    <cellStyle name="Normal 71 3 3 2 2 3" xfId="9818" xr:uid="{00000000-0005-0000-0000-00005A260000}"/>
    <cellStyle name="Normal 71 3 3 2 2 3 3" xfId="24919" xr:uid="{00000000-0005-0000-0000-000057610000}"/>
    <cellStyle name="Normal 71 3 3 2 2 5" xfId="19906" xr:uid="{00000000-0005-0000-0000-0000C24D0000}"/>
    <cellStyle name="Normal 71 3 3 2 3" xfId="6457" xr:uid="{00000000-0005-0000-0000-000039190000}"/>
    <cellStyle name="Normal 71 3 3 2 3 2" xfId="16509" xr:uid="{00000000-0005-0000-0000-00007D400000}"/>
    <cellStyle name="Normal 71 3 3 2 3 3" xfId="11489" xr:uid="{00000000-0005-0000-0000-0000E12C0000}"/>
    <cellStyle name="Normal 71 3 3 2 3 3 3" xfId="26590" xr:uid="{00000000-0005-0000-0000-0000DE670000}"/>
    <cellStyle name="Normal 71 3 3 2 3 5" xfId="21577" xr:uid="{00000000-0005-0000-0000-000049540000}"/>
    <cellStyle name="Normal 71 3 3 2 4" xfId="13167" xr:uid="{00000000-0005-0000-0000-00006F330000}"/>
    <cellStyle name="Normal 71 3 3 2 4 3" xfId="28265" xr:uid="{00000000-0005-0000-0000-0000696E0000}"/>
    <cellStyle name="Normal 71 3 3 2 5" xfId="8146" xr:uid="{00000000-0005-0000-0000-0000D21F0000}"/>
    <cellStyle name="Normal 71 3 3 2 5 3" xfId="23248" xr:uid="{00000000-0005-0000-0000-0000D05A0000}"/>
    <cellStyle name="Normal 71 3 3 2 7" xfId="18235" xr:uid="{00000000-0005-0000-0000-00003B470000}"/>
    <cellStyle name="Normal 71 3 3 3" xfId="3928" xr:uid="{00000000-0005-0000-0000-0000580F0000}"/>
    <cellStyle name="Normal 71 3 3 3 2" xfId="14002" xr:uid="{00000000-0005-0000-0000-0000B2360000}"/>
    <cellStyle name="Normal 71 3 3 3 2 3" xfId="29100" xr:uid="{00000000-0005-0000-0000-0000AC710000}"/>
    <cellStyle name="Normal 71 3 3 3 3" xfId="8982" xr:uid="{00000000-0005-0000-0000-000016230000}"/>
    <cellStyle name="Normal 71 3 3 3 3 3" xfId="24083" xr:uid="{00000000-0005-0000-0000-0000135E0000}"/>
    <cellStyle name="Normal 71 3 3 3 5" xfId="19070" xr:uid="{00000000-0005-0000-0000-00007E4A0000}"/>
    <cellStyle name="Normal 71 3 3 4" xfId="5621" xr:uid="{00000000-0005-0000-0000-0000F5150000}"/>
    <cellStyle name="Normal 71 3 3 4 2" xfId="15673" xr:uid="{00000000-0005-0000-0000-0000393D0000}"/>
    <cellStyle name="Normal 71 3 3 4 2 3" xfId="30771" xr:uid="{00000000-0005-0000-0000-000033780000}"/>
    <cellStyle name="Normal 71 3 3 4 3" xfId="10653" xr:uid="{00000000-0005-0000-0000-00009D290000}"/>
    <cellStyle name="Normal 71 3 3 4 3 3" xfId="25754" xr:uid="{00000000-0005-0000-0000-00009A640000}"/>
    <cellStyle name="Normal 71 3 3 4 5" xfId="20741" xr:uid="{00000000-0005-0000-0000-000005510000}"/>
    <cellStyle name="Normal 71 3 3 5" xfId="12331" xr:uid="{00000000-0005-0000-0000-00002B300000}"/>
    <cellStyle name="Normal 71 3 3 5 3" xfId="27429" xr:uid="{00000000-0005-0000-0000-0000256B0000}"/>
    <cellStyle name="Normal 71 3 3 6" xfId="7310" xr:uid="{00000000-0005-0000-0000-00008E1C0000}"/>
    <cellStyle name="Normal 71 3 3 6 3" xfId="22412" xr:uid="{00000000-0005-0000-0000-00008C570000}"/>
    <cellStyle name="Normal 71 3 3 8" xfId="17399" xr:uid="{00000000-0005-0000-0000-0000F7430000}"/>
    <cellStyle name="Normal 71 3 4" xfId="2657" xr:uid="{00000000-0005-0000-0000-0000610A0000}"/>
    <cellStyle name="Normal 71 3 4 2" xfId="4347" xr:uid="{00000000-0005-0000-0000-0000FB100000}"/>
    <cellStyle name="Normal 71 3 4 2 2" xfId="14420" xr:uid="{00000000-0005-0000-0000-000054380000}"/>
    <cellStyle name="Normal 71 3 4 2 2 3" xfId="29518" xr:uid="{00000000-0005-0000-0000-00004E730000}"/>
    <cellStyle name="Normal 71 3 4 2 3" xfId="9400" xr:uid="{00000000-0005-0000-0000-0000B8240000}"/>
    <cellStyle name="Normal 71 3 4 2 3 3" xfId="24501" xr:uid="{00000000-0005-0000-0000-0000B55F0000}"/>
    <cellStyle name="Normal 71 3 4 2 5" xfId="19488" xr:uid="{00000000-0005-0000-0000-0000204C0000}"/>
    <cellStyle name="Normal 71 3 4 3" xfId="6039" xr:uid="{00000000-0005-0000-0000-000097170000}"/>
    <cellStyle name="Normal 71 3 4 3 2" xfId="16091" xr:uid="{00000000-0005-0000-0000-0000DB3E0000}"/>
    <cellStyle name="Normal 71 3 4 3 3" xfId="11071" xr:uid="{00000000-0005-0000-0000-00003F2B0000}"/>
    <cellStyle name="Normal 71 3 4 3 3 3" xfId="26172" xr:uid="{00000000-0005-0000-0000-00003C660000}"/>
    <cellStyle name="Normal 71 3 4 3 5" xfId="21159" xr:uid="{00000000-0005-0000-0000-0000A7520000}"/>
    <cellStyle name="Normal 71 3 4 4" xfId="12749" xr:uid="{00000000-0005-0000-0000-0000CD310000}"/>
    <cellStyle name="Normal 71 3 4 4 3" xfId="27847" xr:uid="{00000000-0005-0000-0000-0000C76C0000}"/>
    <cellStyle name="Normal 71 3 4 5" xfId="7728" xr:uid="{00000000-0005-0000-0000-0000301E0000}"/>
    <cellStyle name="Normal 71 3 4 5 3" xfId="22830" xr:uid="{00000000-0005-0000-0000-00002E590000}"/>
    <cellStyle name="Normal 71 3 4 7" xfId="17817" xr:uid="{00000000-0005-0000-0000-000099450000}"/>
    <cellStyle name="Normal 71 3 5" xfId="3510" xr:uid="{00000000-0005-0000-0000-0000B60D0000}"/>
    <cellStyle name="Normal 71 3 5 2" xfId="13584" xr:uid="{00000000-0005-0000-0000-000010350000}"/>
    <cellStyle name="Normal 71 3 5 2 3" xfId="28682" xr:uid="{00000000-0005-0000-0000-00000A700000}"/>
    <cellStyle name="Normal 71 3 5 3" xfId="8564" xr:uid="{00000000-0005-0000-0000-000074210000}"/>
    <cellStyle name="Normal 71 3 5 3 3" xfId="23665" xr:uid="{00000000-0005-0000-0000-0000715C0000}"/>
    <cellStyle name="Normal 71 3 5 5" xfId="18652" xr:uid="{00000000-0005-0000-0000-0000DC480000}"/>
    <cellStyle name="Normal 71 3 6" xfId="5203" xr:uid="{00000000-0005-0000-0000-000053140000}"/>
    <cellStyle name="Normal 71 3 6 2" xfId="15255" xr:uid="{00000000-0005-0000-0000-0000973B0000}"/>
    <cellStyle name="Normal 71 3 6 2 3" xfId="30353" xr:uid="{00000000-0005-0000-0000-000091760000}"/>
    <cellStyle name="Normal 71 3 6 3" xfId="10235" xr:uid="{00000000-0005-0000-0000-0000FB270000}"/>
    <cellStyle name="Normal 71 3 6 3 3" xfId="25336" xr:uid="{00000000-0005-0000-0000-0000F8620000}"/>
    <cellStyle name="Normal 71 3 6 5" xfId="20323" xr:uid="{00000000-0005-0000-0000-0000634F0000}"/>
    <cellStyle name="Normal 71 3 7" xfId="11913" xr:uid="{00000000-0005-0000-0000-0000892E0000}"/>
    <cellStyle name="Normal 71 3 7 3" xfId="27011" xr:uid="{00000000-0005-0000-0000-000083690000}"/>
    <cellStyle name="Normal 71 3 8" xfId="6892" xr:uid="{00000000-0005-0000-0000-0000EC1A0000}"/>
    <cellStyle name="Normal 71 3 8 3" xfId="21994" xr:uid="{00000000-0005-0000-0000-0000EA550000}"/>
    <cellStyle name="Normal 71 4" xfId="1917" xr:uid="{00000000-0005-0000-0000-00007D070000}"/>
    <cellStyle name="Normal 71 4 2" xfId="2340" xr:uid="{00000000-0005-0000-0000-000024090000}"/>
    <cellStyle name="Normal 71 4 2 2" xfId="3179" xr:uid="{00000000-0005-0000-0000-00006B0C0000}"/>
    <cellStyle name="Normal 71 4 2 2 2" xfId="4869" xr:uid="{00000000-0005-0000-0000-000005130000}"/>
    <cellStyle name="Normal 71 4 2 2 2 2" xfId="14942" xr:uid="{00000000-0005-0000-0000-00005E3A0000}"/>
    <cellStyle name="Normal 71 4 2 2 2 2 3" xfId="30040" xr:uid="{00000000-0005-0000-0000-000058750000}"/>
    <cellStyle name="Normal 71 4 2 2 2 3" xfId="9922" xr:uid="{00000000-0005-0000-0000-0000C2260000}"/>
    <cellStyle name="Normal 71 4 2 2 2 3 3" xfId="25023" xr:uid="{00000000-0005-0000-0000-0000BF610000}"/>
    <cellStyle name="Normal 71 4 2 2 2 5" xfId="20010" xr:uid="{00000000-0005-0000-0000-00002A4E0000}"/>
    <cellStyle name="Normal 71 4 2 2 3" xfId="6561" xr:uid="{00000000-0005-0000-0000-0000A1190000}"/>
    <cellStyle name="Normal 71 4 2 2 3 2" xfId="16613" xr:uid="{00000000-0005-0000-0000-0000E5400000}"/>
    <cellStyle name="Normal 71 4 2 2 3 3" xfId="11593" xr:uid="{00000000-0005-0000-0000-0000492D0000}"/>
    <cellStyle name="Normal 71 4 2 2 3 3 3" xfId="26694" xr:uid="{00000000-0005-0000-0000-000046680000}"/>
    <cellStyle name="Normal 71 4 2 2 3 5" xfId="21681" xr:uid="{00000000-0005-0000-0000-0000B1540000}"/>
    <cellStyle name="Normal 71 4 2 2 4" xfId="13271" xr:uid="{00000000-0005-0000-0000-0000D7330000}"/>
    <cellStyle name="Normal 71 4 2 2 4 3" xfId="28369" xr:uid="{00000000-0005-0000-0000-0000D16E0000}"/>
    <cellStyle name="Normal 71 4 2 2 5" xfId="8250" xr:uid="{00000000-0005-0000-0000-00003A200000}"/>
    <cellStyle name="Normal 71 4 2 2 5 3" xfId="23352" xr:uid="{00000000-0005-0000-0000-0000385B0000}"/>
    <cellStyle name="Normal 71 4 2 2 7" xfId="18339" xr:uid="{00000000-0005-0000-0000-0000A3470000}"/>
    <cellStyle name="Normal 71 4 2 3" xfId="4032" xr:uid="{00000000-0005-0000-0000-0000C00F0000}"/>
    <cellStyle name="Normal 71 4 2 3 2" xfId="14106" xr:uid="{00000000-0005-0000-0000-00001A370000}"/>
    <cellStyle name="Normal 71 4 2 3 2 3" xfId="29204" xr:uid="{00000000-0005-0000-0000-000014720000}"/>
    <cellStyle name="Normal 71 4 2 3 3" xfId="9086" xr:uid="{00000000-0005-0000-0000-00007E230000}"/>
    <cellStyle name="Normal 71 4 2 3 3 3" xfId="24187" xr:uid="{00000000-0005-0000-0000-00007B5E0000}"/>
    <cellStyle name="Normal 71 4 2 3 5" xfId="19174" xr:uid="{00000000-0005-0000-0000-0000E64A0000}"/>
    <cellStyle name="Normal 71 4 2 4" xfId="5725" xr:uid="{00000000-0005-0000-0000-00005D160000}"/>
    <cellStyle name="Normal 71 4 2 4 2" xfId="15777" xr:uid="{00000000-0005-0000-0000-0000A13D0000}"/>
    <cellStyle name="Normal 71 4 2 4 2 3" xfId="30875" xr:uid="{00000000-0005-0000-0000-00009B780000}"/>
    <cellStyle name="Normal 71 4 2 4 3" xfId="10757" xr:uid="{00000000-0005-0000-0000-0000052A0000}"/>
    <cellStyle name="Normal 71 4 2 4 3 3" xfId="25858" xr:uid="{00000000-0005-0000-0000-000002650000}"/>
    <cellStyle name="Normal 71 4 2 4 5" xfId="20845" xr:uid="{00000000-0005-0000-0000-00006D510000}"/>
    <cellStyle name="Normal 71 4 2 5" xfId="12435" xr:uid="{00000000-0005-0000-0000-000093300000}"/>
    <cellStyle name="Normal 71 4 2 5 3" xfId="27533" xr:uid="{00000000-0005-0000-0000-00008D6B0000}"/>
    <cellStyle name="Normal 71 4 2 6" xfId="7414" xr:uid="{00000000-0005-0000-0000-0000F61C0000}"/>
    <cellStyle name="Normal 71 4 2 6 3" xfId="22516" xr:uid="{00000000-0005-0000-0000-0000F4570000}"/>
    <cellStyle name="Normal 71 4 2 8" xfId="17503" xr:uid="{00000000-0005-0000-0000-00005F440000}"/>
    <cellStyle name="Normal 71 4 3" xfId="2761" xr:uid="{00000000-0005-0000-0000-0000C90A0000}"/>
    <cellStyle name="Normal 71 4 3 2" xfId="4451" xr:uid="{00000000-0005-0000-0000-000063110000}"/>
    <cellStyle name="Normal 71 4 3 2 2" xfId="14524" xr:uid="{00000000-0005-0000-0000-0000BC380000}"/>
    <cellStyle name="Normal 71 4 3 2 2 3" xfId="29622" xr:uid="{00000000-0005-0000-0000-0000B6730000}"/>
    <cellStyle name="Normal 71 4 3 2 3" xfId="9504" xr:uid="{00000000-0005-0000-0000-000020250000}"/>
    <cellStyle name="Normal 71 4 3 2 3 3" xfId="24605" xr:uid="{00000000-0005-0000-0000-00001D600000}"/>
    <cellStyle name="Normal 71 4 3 2 5" xfId="19592" xr:uid="{00000000-0005-0000-0000-0000884C0000}"/>
    <cellStyle name="Normal 71 4 3 3" xfId="6143" xr:uid="{00000000-0005-0000-0000-0000FF170000}"/>
    <cellStyle name="Normal 71 4 3 3 2" xfId="16195" xr:uid="{00000000-0005-0000-0000-0000433F0000}"/>
    <cellStyle name="Normal 71 4 3 3 3" xfId="11175" xr:uid="{00000000-0005-0000-0000-0000A72B0000}"/>
    <cellStyle name="Normal 71 4 3 3 3 3" xfId="26276" xr:uid="{00000000-0005-0000-0000-0000A4660000}"/>
    <cellStyle name="Normal 71 4 3 3 5" xfId="21263" xr:uid="{00000000-0005-0000-0000-00000F530000}"/>
    <cellStyle name="Normal 71 4 3 4" xfId="12853" xr:uid="{00000000-0005-0000-0000-000035320000}"/>
    <cellStyle name="Normal 71 4 3 4 3" xfId="27951" xr:uid="{00000000-0005-0000-0000-00002F6D0000}"/>
    <cellStyle name="Normal 71 4 3 5" xfId="7832" xr:uid="{00000000-0005-0000-0000-0000981E0000}"/>
    <cellStyle name="Normal 71 4 3 5 3" xfId="22934" xr:uid="{00000000-0005-0000-0000-000096590000}"/>
    <cellStyle name="Normal 71 4 3 7" xfId="17921" xr:uid="{00000000-0005-0000-0000-000001460000}"/>
    <cellStyle name="Normal 71 4 4" xfId="3614" xr:uid="{00000000-0005-0000-0000-00001E0E0000}"/>
    <cellStyle name="Normal 71 4 4 2" xfId="13688" xr:uid="{00000000-0005-0000-0000-000078350000}"/>
    <cellStyle name="Normal 71 4 4 2 3" xfId="28786" xr:uid="{00000000-0005-0000-0000-000072700000}"/>
    <cellStyle name="Normal 71 4 4 3" xfId="8668" xr:uid="{00000000-0005-0000-0000-0000DC210000}"/>
    <cellStyle name="Normal 71 4 4 3 3" xfId="23769" xr:uid="{00000000-0005-0000-0000-0000D95C0000}"/>
    <cellStyle name="Normal 71 4 4 5" xfId="18756" xr:uid="{00000000-0005-0000-0000-000044490000}"/>
    <cellStyle name="Normal 71 4 5" xfId="5307" xr:uid="{00000000-0005-0000-0000-0000BB140000}"/>
    <cellStyle name="Normal 71 4 5 2" xfId="15359" xr:uid="{00000000-0005-0000-0000-0000FF3B0000}"/>
    <cellStyle name="Normal 71 4 5 2 3" xfId="30457" xr:uid="{00000000-0005-0000-0000-0000F9760000}"/>
    <cellStyle name="Normal 71 4 5 3" xfId="10339" xr:uid="{00000000-0005-0000-0000-000063280000}"/>
    <cellStyle name="Normal 71 4 5 3 3" xfId="25440" xr:uid="{00000000-0005-0000-0000-000060630000}"/>
    <cellStyle name="Normal 71 4 5 5" xfId="20427" xr:uid="{00000000-0005-0000-0000-0000CB4F0000}"/>
    <cellStyle name="Normal 71 4 6" xfId="12017" xr:uid="{00000000-0005-0000-0000-0000F12E0000}"/>
    <cellStyle name="Normal 71 4 6 3" xfId="27115" xr:uid="{00000000-0005-0000-0000-0000EB690000}"/>
    <cellStyle name="Normal 71 4 7" xfId="6996" xr:uid="{00000000-0005-0000-0000-0000541B0000}"/>
    <cellStyle name="Normal 71 4 7 3" xfId="22098" xr:uid="{00000000-0005-0000-0000-000052560000}"/>
    <cellStyle name="Normal 71 4 9" xfId="17085" xr:uid="{00000000-0005-0000-0000-0000BD420000}"/>
    <cellStyle name="Normal 71 5" xfId="2130" xr:uid="{00000000-0005-0000-0000-000052080000}"/>
    <cellStyle name="Normal 71 5 2" xfId="2971" xr:uid="{00000000-0005-0000-0000-00009B0B0000}"/>
    <cellStyle name="Normal 71 5 2 2" xfId="4661" xr:uid="{00000000-0005-0000-0000-000035120000}"/>
    <cellStyle name="Normal 71 5 2 2 2" xfId="14734" xr:uid="{00000000-0005-0000-0000-00008E390000}"/>
    <cellStyle name="Normal 71 5 2 2 2 3" xfId="29832" xr:uid="{00000000-0005-0000-0000-000088740000}"/>
    <cellStyle name="Normal 71 5 2 2 3" xfId="9714" xr:uid="{00000000-0005-0000-0000-0000F2250000}"/>
    <cellStyle name="Normal 71 5 2 2 3 3" xfId="24815" xr:uid="{00000000-0005-0000-0000-0000EF600000}"/>
    <cellStyle name="Normal 71 5 2 2 5" xfId="19802" xr:uid="{00000000-0005-0000-0000-00005A4D0000}"/>
    <cellStyle name="Normal 71 5 2 3" xfId="6353" xr:uid="{00000000-0005-0000-0000-0000D1180000}"/>
    <cellStyle name="Normal 71 5 2 3 2" xfId="16405" xr:uid="{00000000-0005-0000-0000-000015400000}"/>
    <cellStyle name="Normal 71 5 2 3 3" xfId="11385" xr:uid="{00000000-0005-0000-0000-0000792C0000}"/>
    <cellStyle name="Normal 71 5 2 3 3 3" xfId="26486" xr:uid="{00000000-0005-0000-0000-000076670000}"/>
    <cellStyle name="Normal 71 5 2 3 5" xfId="21473" xr:uid="{00000000-0005-0000-0000-0000E1530000}"/>
    <cellStyle name="Normal 71 5 2 4" xfId="13063" xr:uid="{00000000-0005-0000-0000-000007330000}"/>
    <cellStyle name="Normal 71 5 2 4 3" xfId="28161" xr:uid="{00000000-0005-0000-0000-0000016E0000}"/>
    <cellStyle name="Normal 71 5 2 5" xfId="8042" xr:uid="{00000000-0005-0000-0000-00006A1F0000}"/>
    <cellStyle name="Normal 71 5 2 5 3" xfId="23144" xr:uid="{00000000-0005-0000-0000-0000685A0000}"/>
    <cellStyle name="Normal 71 5 2 7" xfId="18131" xr:uid="{00000000-0005-0000-0000-0000D3460000}"/>
    <cellStyle name="Normal 71 5 3" xfId="3824" xr:uid="{00000000-0005-0000-0000-0000F00E0000}"/>
    <cellStyle name="Normal 71 5 3 2" xfId="13898" xr:uid="{00000000-0005-0000-0000-00004A360000}"/>
    <cellStyle name="Normal 71 5 3 2 3" xfId="28996" xr:uid="{00000000-0005-0000-0000-000044710000}"/>
    <cellStyle name="Normal 71 5 3 3" xfId="8878" xr:uid="{00000000-0005-0000-0000-0000AE220000}"/>
    <cellStyle name="Normal 71 5 3 3 3" xfId="23979" xr:uid="{00000000-0005-0000-0000-0000AB5D0000}"/>
    <cellStyle name="Normal 71 5 3 5" xfId="18966" xr:uid="{00000000-0005-0000-0000-0000164A0000}"/>
    <cellStyle name="Normal 71 5 4" xfId="5517" xr:uid="{00000000-0005-0000-0000-00008D150000}"/>
    <cellStyle name="Normal 71 5 4 2" xfId="15569" xr:uid="{00000000-0005-0000-0000-0000D13C0000}"/>
    <cellStyle name="Normal 71 5 4 2 3" xfId="30667" xr:uid="{00000000-0005-0000-0000-0000CB770000}"/>
    <cellStyle name="Normal 71 5 4 3" xfId="10549" xr:uid="{00000000-0005-0000-0000-000035290000}"/>
    <cellStyle name="Normal 71 5 4 3 3" xfId="25650" xr:uid="{00000000-0005-0000-0000-000032640000}"/>
    <cellStyle name="Normal 71 5 4 5" xfId="20637" xr:uid="{00000000-0005-0000-0000-00009D500000}"/>
    <cellStyle name="Normal 71 5 5" xfId="12227" xr:uid="{00000000-0005-0000-0000-0000C32F0000}"/>
    <cellStyle name="Normal 71 5 5 3" xfId="27325" xr:uid="{00000000-0005-0000-0000-0000BD6A0000}"/>
    <cellStyle name="Normal 71 5 6" xfId="7206" xr:uid="{00000000-0005-0000-0000-0000261C0000}"/>
    <cellStyle name="Normal 71 5 6 3" xfId="22308" xr:uid="{00000000-0005-0000-0000-000024570000}"/>
    <cellStyle name="Normal 71 5 8" xfId="17295" xr:uid="{00000000-0005-0000-0000-00008F430000}"/>
    <cellStyle name="Normal 71 6" xfId="2551" xr:uid="{00000000-0005-0000-0000-0000F7090000}"/>
    <cellStyle name="Normal 71 6 2" xfId="4243" xr:uid="{00000000-0005-0000-0000-000093100000}"/>
    <cellStyle name="Normal 71 6 2 2" xfId="14316" xr:uid="{00000000-0005-0000-0000-0000EC370000}"/>
    <cellStyle name="Normal 71 6 2 2 3" xfId="29414" xr:uid="{00000000-0005-0000-0000-0000E6720000}"/>
    <cellStyle name="Normal 71 6 2 3" xfId="9296" xr:uid="{00000000-0005-0000-0000-000050240000}"/>
    <cellStyle name="Normal 71 6 2 3 3" xfId="24397" xr:uid="{00000000-0005-0000-0000-00004D5F0000}"/>
    <cellStyle name="Normal 71 6 2 5" xfId="19384" xr:uid="{00000000-0005-0000-0000-0000B84B0000}"/>
    <cellStyle name="Normal 71 6 3" xfId="5935" xr:uid="{00000000-0005-0000-0000-00002F170000}"/>
    <cellStyle name="Normal 71 6 3 2" xfId="15987" xr:uid="{00000000-0005-0000-0000-0000733E0000}"/>
    <cellStyle name="Normal 71 6 3 3" xfId="10967" xr:uid="{00000000-0005-0000-0000-0000D72A0000}"/>
    <cellStyle name="Normal 71 6 3 3 3" xfId="26068" xr:uid="{00000000-0005-0000-0000-0000D4650000}"/>
    <cellStyle name="Normal 71 6 3 5" xfId="21055" xr:uid="{00000000-0005-0000-0000-00003F520000}"/>
    <cellStyle name="Normal 71 6 4" xfId="12645" xr:uid="{00000000-0005-0000-0000-000065310000}"/>
    <cellStyle name="Normal 71 6 4 3" xfId="27743" xr:uid="{00000000-0005-0000-0000-00005F6C0000}"/>
    <cellStyle name="Normal 71 6 5" xfId="7624" xr:uid="{00000000-0005-0000-0000-0000C81D0000}"/>
    <cellStyle name="Normal 71 6 5 3" xfId="22726" xr:uid="{00000000-0005-0000-0000-0000C6580000}"/>
    <cellStyle name="Normal 71 6 7" xfId="17713" xr:uid="{00000000-0005-0000-0000-000031450000}"/>
    <cellStyle name="Normal 71 7" xfId="3403" xr:uid="{00000000-0005-0000-0000-00004B0D0000}"/>
    <cellStyle name="Normal 71 7 2" xfId="13480" xr:uid="{00000000-0005-0000-0000-0000A8340000}"/>
    <cellStyle name="Normal 71 7 2 3" xfId="28578" xr:uid="{00000000-0005-0000-0000-0000A26F0000}"/>
    <cellStyle name="Normal 71 7 3" xfId="8460" xr:uid="{00000000-0005-0000-0000-00000C210000}"/>
    <cellStyle name="Normal 71 7 3 3" xfId="23561" xr:uid="{00000000-0005-0000-0000-0000095C0000}"/>
    <cellStyle name="Normal 71 7 5" xfId="18548" xr:uid="{00000000-0005-0000-0000-000074480000}"/>
    <cellStyle name="Normal 71 8" xfId="5097" xr:uid="{00000000-0005-0000-0000-0000E9130000}"/>
    <cellStyle name="Normal 71 8 2" xfId="15151" xr:uid="{00000000-0005-0000-0000-00002F3B0000}"/>
    <cellStyle name="Normal 71 8 2 3" xfId="30249" xr:uid="{00000000-0005-0000-0000-000029760000}"/>
    <cellStyle name="Normal 71 8 3" xfId="10131" xr:uid="{00000000-0005-0000-0000-000093270000}"/>
    <cellStyle name="Normal 71 8 3 3" xfId="25232" xr:uid="{00000000-0005-0000-0000-000090620000}"/>
    <cellStyle name="Normal 71 8 5" xfId="20219" xr:uid="{00000000-0005-0000-0000-0000FB4E0000}"/>
    <cellStyle name="Normal 71 9" xfId="11807" xr:uid="{00000000-0005-0000-0000-00001F2E0000}"/>
    <cellStyle name="Normal 71 9 3" xfId="26907" xr:uid="{00000000-0005-0000-0000-00001B690000}"/>
    <cellStyle name="Normal 72" xfId="1490" xr:uid="{00000000-0005-0000-0000-0000D2050000}"/>
    <cellStyle name="Normal 72 10" xfId="6787" xr:uid="{00000000-0005-0000-0000-0000831A0000}"/>
    <cellStyle name="Normal 72 10 3" xfId="21891" xr:uid="{00000000-0005-0000-0000-000083550000}"/>
    <cellStyle name="Normal 72 12" xfId="16876" xr:uid="{00000000-0005-0000-0000-0000EC410000}"/>
    <cellStyle name="Normal 72 2" xfId="1751" xr:uid="{00000000-0005-0000-0000-0000D7060000}"/>
    <cellStyle name="Normal 72 2 11" xfId="16930" xr:uid="{00000000-0005-0000-0000-000022420000}"/>
    <cellStyle name="Normal 72 2 2" xfId="1859" xr:uid="{00000000-0005-0000-0000-000043070000}"/>
    <cellStyle name="Normal 72 2 2 10" xfId="17034" xr:uid="{00000000-0005-0000-0000-00008A420000}"/>
    <cellStyle name="Normal 72 2 2 2" xfId="2076" xr:uid="{00000000-0005-0000-0000-00001C080000}"/>
    <cellStyle name="Normal 72 2 2 2 2" xfId="2497" xr:uid="{00000000-0005-0000-0000-0000C1090000}"/>
    <cellStyle name="Normal 72 2 2 2 2 2" xfId="3336" xr:uid="{00000000-0005-0000-0000-0000080D0000}"/>
    <cellStyle name="Normal 72 2 2 2 2 2 2" xfId="5026" xr:uid="{00000000-0005-0000-0000-0000A2130000}"/>
    <cellStyle name="Normal 72 2 2 2 2 2 2 2" xfId="15099" xr:uid="{00000000-0005-0000-0000-0000FB3A0000}"/>
    <cellStyle name="Normal 72 2 2 2 2 2 2 2 3" xfId="30197" xr:uid="{00000000-0005-0000-0000-0000F5750000}"/>
    <cellStyle name="Normal 72 2 2 2 2 2 2 3" xfId="10079" xr:uid="{00000000-0005-0000-0000-00005F270000}"/>
    <cellStyle name="Normal 72 2 2 2 2 2 2 3 3" xfId="25180" xr:uid="{00000000-0005-0000-0000-00005C620000}"/>
    <cellStyle name="Normal 72 2 2 2 2 2 2 5" xfId="20167" xr:uid="{00000000-0005-0000-0000-0000C74E0000}"/>
    <cellStyle name="Normal 72 2 2 2 2 2 3" xfId="6718" xr:uid="{00000000-0005-0000-0000-00003E1A0000}"/>
    <cellStyle name="Normal 72 2 2 2 2 2 3 2" xfId="16770" xr:uid="{00000000-0005-0000-0000-000082410000}"/>
    <cellStyle name="Normal 72 2 2 2 2 2 3 3" xfId="11750" xr:uid="{00000000-0005-0000-0000-0000E62D0000}"/>
    <cellStyle name="Normal 72 2 2 2 2 2 3 3 3" xfId="26851" xr:uid="{00000000-0005-0000-0000-0000E3680000}"/>
    <cellStyle name="Normal 72 2 2 2 2 2 3 5" xfId="21838" xr:uid="{00000000-0005-0000-0000-00004E550000}"/>
    <cellStyle name="Normal 72 2 2 2 2 2 4" xfId="13428" xr:uid="{00000000-0005-0000-0000-000074340000}"/>
    <cellStyle name="Normal 72 2 2 2 2 2 4 3" xfId="28526" xr:uid="{00000000-0005-0000-0000-00006E6F0000}"/>
    <cellStyle name="Normal 72 2 2 2 2 2 5" xfId="8407" xr:uid="{00000000-0005-0000-0000-0000D7200000}"/>
    <cellStyle name="Normal 72 2 2 2 2 2 5 3" xfId="23509" xr:uid="{00000000-0005-0000-0000-0000D55B0000}"/>
    <cellStyle name="Normal 72 2 2 2 2 2 7" xfId="18496" xr:uid="{00000000-0005-0000-0000-000040480000}"/>
    <cellStyle name="Normal 72 2 2 2 2 3" xfId="4189" xr:uid="{00000000-0005-0000-0000-00005D100000}"/>
    <cellStyle name="Normal 72 2 2 2 2 3 2" xfId="14263" xr:uid="{00000000-0005-0000-0000-0000B7370000}"/>
    <cellStyle name="Normal 72 2 2 2 2 3 2 3" xfId="29361" xr:uid="{00000000-0005-0000-0000-0000B1720000}"/>
    <cellStyle name="Normal 72 2 2 2 2 3 3" xfId="9243" xr:uid="{00000000-0005-0000-0000-00001B240000}"/>
    <cellStyle name="Normal 72 2 2 2 2 3 3 3" xfId="24344" xr:uid="{00000000-0005-0000-0000-0000185F0000}"/>
    <cellStyle name="Normal 72 2 2 2 2 3 5" xfId="19331" xr:uid="{00000000-0005-0000-0000-0000834B0000}"/>
    <cellStyle name="Normal 72 2 2 2 2 4" xfId="5882" xr:uid="{00000000-0005-0000-0000-0000FA160000}"/>
    <cellStyle name="Normal 72 2 2 2 2 4 2" xfId="15934" xr:uid="{00000000-0005-0000-0000-00003E3E0000}"/>
    <cellStyle name="Normal 72 2 2 2 2 4 3" xfId="10914" xr:uid="{00000000-0005-0000-0000-0000A22A0000}"/>
    <cellStyle name="Normal 72 2 2 2 2 4 3 3" xfId="26015" xr:uid="{00000000-0005-0000-0000-00009F650000}"/>
    <cellStyle name="Normal 72 2 2 2 2 4 5" xfId="21002" xr:uid="{00000000-0005-0000-0000-00000A520000}"/>
    <cellStyle name="Normal 72 2 2 2 2 5" xfId="12592" xr:uid="{00000000-0005-0000-0000-000030310000}"/>
    <cellStyle name="Normal 72 2 2 2 2 5 3" xfId="27690" xr:uid="{00000000-0005-0000-0000-00002A6C0000}"/>
    <cellStyle name="Normal 72 2 2 2 2 6" xfId="7571" xr:uid="{00000000-0005-0000-0000-0000931D0000}"/>
    <cellStyle name="Normal 72 2 2 2 2 6 3" xfId="22673" xr:uid="{00000000-0005-0000-0000-000091580000}"/>
    <cellStyle name="Normal 72 2 2 2 2 8" xfId="17660" xr:uid="{00000000-0005-0000-0000-0000FC440000}"/>
    <cellStyle name="Normal 72 2 2 2 3" xfId="2918" xr:uid="{00000000-0005-0000-0000-0000660B0000}"/>
    <cellStyle name="Normal 72 2 2 2 3 2" xfId="4608" xr:uid="{00000000-0005-0000-0000-000000120000}"/>
    <cellStyle name="Normal 72 2 2 2 3 2 2" xfId="14681" xr:uid="{00000000-0005-0000-0000-000059390000}"/>
    <cellStyle name="Normal 72 2 2 2 3 2 2 3" xfId="29779" xr:uid="{00000000-0005-0000-0000-000053740000}"/>
    <cellStyle name="Normal 72 2 2 2 3 2 3" xfId="9661" xr:uid="{00000000-0005-0000-0000-0000BD250000}"/>
    <cellStyle name="Normal 72 2 2 2 3 2 3 3" xfId="24762" xr:uid="{00000000-0005-0000-0000-0000BA600000}"/>
    <cellStyle name="Normal 72 2 2 2 3 2 5" xfId="19749" xr:uid="{00000000-0005-0000-0000-0000254D0000}"/>
    <cellStyle name="Normal 72 2 2 2 3 3" xfId="6300" xr:uid="{00000000-0005-0000-0000-00009C180000}"/>
    <cellStyle name="Normal 72 2 2 2 3 3 2" xfId="16352" xr:uid="{00000000-0005-0000-0000-0000E03F0000}"/>
    <cellStyle name="Normal 72 2 2 2 3 3 3" xfId="11332" xr:uid="{00000000-0005-0000-0000-0000442C0000}"/>
    <cellStyle name="Normal 72 2 2 2 3 3 3 3" xfId="26433" xr:uid="{00000000-0005-0000-0000-000041670000}"/>
    <cellStyle name="Normal 72 2 2 2 3 3 5" xfId="21420" xr:uid="{00000000-0005-0000-0000-0000AC530000}"/>
    <cellStyle name="Normal 72 2 2 2 3 4" xfId="13010" xr:uid="{00000000-0005-0000-0000-0000D2320000}"/>
    <cellStyle name="Normal 72 2 2 2 3 4 3" xfId="28108" xr:uid="{00000000-0005-0000-0000-0000CC6D0000}"/>
    <cellStyle name="Normal 72 2 2 2 3 5" xfId="7989" xr:uid="{00000000-0005-0000-0000-0000351F0000}"/>
    <cellStyle name="Normal 72 2 2 2 3 5 3" xfId="23091" xr:uid="{00000000-0005-0000-0000-0000335A0000}"/>
    <cellStyle name="Normal 72 2 2 2 3 7" xfId="18078" xr:uid="{00000000-0005-0000-0000-00009E460000}"/>
    <cellStyle name="Normal 72 2 2 2 4" xfId="3771" xr:uid="{00000000-0005-0000-0000-0000BB0E0000}"/>
    <cellStyle name="Normal 72 2 2 2 4 2" xfId="13845" xr:uid="{00000000-0005-0000-0000-000015360000}"/>
    <cellStyle name="Normal 72 2 2 2 4 2 3" xfId="28943" xr:uid="{00000000-0005-0000-0000-00000F710000}"/>
    <cellStyle name="Normal 72 2 2 2 4 3" xfId="8825" xr:uid="{00000000-0005-0000-0000-000079220000}"/>
    <cellStyle name="Normal 72 2 2 2 4 3 3" xfId="23926" xr:uid="{00000000-0005-0000-0000-0000765D0000}"/>
    <cellStyle name="Normal 72 2 2 2 4 5" xfId="18913" xr:uid="{00000000-0005-0000-0000-0000E1490000}"/>
    <cellStyle name="Normal 72 2 2 2 5" xfId="5464" xr:uid="{00000000-0005-0000-0000-000058150000}"/>
    <cellStyle name="Normal 72 2 2 2 5 2" xfId="15516" xr:uid="{00000000-0005-0000-0000-00009C3C0000}"/>
    <cellStyle name="Normal 72 2 2 2 5 2 3" xfId="30614" xr:uid="{00000000-0005-0000-0000-000096770000}"/>
    <cellStyle name="Normal 72 2 2 2 5 3" xfId="10496" xr:uid="{00000000-0005-0000-0000-000000290000}"/>
    <cellStyle name="Normal 72 2 2 2 5 3 3" xfId="25597" xr:uid="{00000000-0005-0000-0000-0000FD630000}"/>
    <cellStyle name="Normal 72 2 2 2 5 5" xfId="20584" xr:uid="{00000000-0005-0000-0000-000068500000}"/>
    <cellStyle name="Normal 72 2 2 2 6" xfId="12174" xr:uid="{00000000-0005-0000-0000-00008E2F0000}"/>
    <cellStyle name="Normal 72 2 2 2 6 3" xfId="27272" xr:uid="{00000000-0005-0000-0000-0000886A0000}"/>
    <cellStyle name="Normal 72 2 2 2 7" xfId="7153" xr:uid="{00000000-0005-0000-0000-0000F11B0000}"/>
    <cellStyle name="Normal 72 2 2 2 7 3" xfId="22255" xr:uid="{00000000-0005-0000-0000-0000EF560000}"/>
    <cellStyle name="Normal 72 2 2 2 9" xfId="17242" xr:uid="{00000000-0005-0000-0000-00005A430000}"/>
    <cellStyle name="Normal 72 2 2 3" xfId="2289" xr:uid="{00000000-0005-0000-0000-0000F1080000}"/>
    <cellStyle name="Normal 72 2 2 3 2" xfId="3128" xr:uid="{00000000-0005-0000-0000-0000380C0000}"/>
    <cellStyle name="Normal 72 2 2 3 2 2" xfId="4818" xr:uid="{00000000-0005-0000-0000-0000D2120000}"/>
    <cellStyle name="Normal 72 2 2 3 2 2 2" xfId="14891" xr:uid="{00000000-0005-0000-0000-00002B3A0000}"/>
    <cellStyle name="Normal 72 2 2 3 2 2 2 3" xfId="29989" xr:uid="{00000000-0005-0000-0000-000025750000}"/>
    <cellStyle name="Normal 72 2 2 3 2 2 3" xfId="9871" xr:uid="{00000000-0005-0000-0000-00008F260000}"/>
    <cellStyle name="Normal 72 2 2 3 2 2 3 3" xfId="24972" xr:uid="{00000000-0005-0000-0000-00008C610000}"/>
    <cellStyle name="Normal 72 2 2 3 2 2 5" xfId="19959" xr:uid="{00000000-0005-0000-0000-0000F74D0000}"/>
    <cellStyle name="Normal 72 2 2 3 2 3" xfId="6510" xr:uid="{00000000-0005-0000-0000-00006E190000}"/>
    <cellStyle name="Normal 72 2 2 3 2 3 2" xfId="16562" xr:uid="{00000000-0005-0000-0000-0000B2400000}"/>
    <cellStyle name="Normal 72 2 2 3 2 3 3" xfId="11542" xr:uid="{00000000-0005-0000-0000-0000162D0000}"/>
    <cellStyle name="Normal 72 2 2 3 2 3 3 3" xfId="26643" xr:uid="{00000000-0005-0000-0000-000013680000}"/>
    <cellStyle name="Normal 72 2 2 3 2 3 5" xfId="21630" xr:uid="{00000000-0005-0000-0000-00007E540000}"/>
    <cellStyle name="Normal 72 2 2 3 2 4" xfId="13220" xr:uid="{00000000-0005-0000-0000-0000A4330000}"/>
    <cellStyle name="Normal 72 2 2 3 2 4 3" xfId="28318" xr:uid="{00000000-0005-0000-0000-00009E6E0000}"/>
    <cellStyle name="Normal 72 2 2 3 2 5" xfId="8199" xr:uid="{00000000-0005-0000-0000-000007200000}"/>
    <cellStyle name="Normal 72 2 2 3 2 5 3" xfId="23301" xr:uid="{00000000-0005-0000-0000-0000055B0000}"/>
    <cellStyle name="Normal 72 2 2 3 2 7" xfId="18288" xr:uid="{00000000-0005-0000-0000-000070470000}"/>
    <cellStyle name="Normal 72 2 2 3 3" xfId="3981" xr:uid="{00000000-0005-0000-0000-00008D0F0000}"/>
    <cellStyle name="Normal 72 2 2 3 3 2" xfId="14055" xr:uid="{00000000-0005-0000-0000-0000E7360000}"/>
    <cellStyle name="Normal 72 2 2 3 3 2 3" xfId="29153" xr:uid="{00000000-0005-0000-0000-0000E1710000}"/>
    <cellStyle name="Normal 72 2 2 3 3 3" xfId="9035" xr:uid="{00000000-0005-0000-0000-00004B230000}"/>
    <cellStyle name="Normal 72 2 2 3 3 3 3" xfId="24136" xr:uid="{00000000-0005-0000-0000-0000485E0000}"/>
    <cellStyle name="Normal 72 2 2 3 3 5" xfId="19123" xr:uid="{00000000-0005-0000-0000-0000B34A0000}"/>
    <cellStyle name="Normal 72 2 2 3 4" xfId="5674" xr:uid="{00000000-0005-0000-0000-00002A160000}"/>
    <cellStyle name="Normal 72 2 2 3 4 2" xfId="15726" xr:uid="{00000000-0005-0000-0000-00006E3D0000}"/>
    <cellStyle name="Normal 72 2 2 3 4 2 3" xfId="30824" xr:uid="{00000000-0005-0000-0000-000068780000}"/>
    <cellStyle name="Normal 72 2 2 3 4 3" xfId="10706" xr:uid="{00000000-0005-0000-0000-0000D2290000}"/>
    <cellStyle name="Normal 72 2 2 3 4 3 3" xfId="25807" xr:uid="{00000000-0005-0000-0000-0000CF640000}"/>
    <cellStyle name="Normal 72 2 2 3 4 5" xfId="20794" xr:uid="{00000000-0005-0000-0000-00003A510000}"/>
    <cellStyle name="Normal 72 2 2 3 5" xfId="12384" xr:uid="{00000000-0005-0000-0000-000060300000}"/>
    <cellStyle name="Normal 72 2 2 3 5 3" xfId="27482" xr:uid="{00000000-0005-0000-0000-00005A6B0000}"/>
    <cellStyle name="Normal 72 2 2 3 6" xfId="7363" xr:uid="{00000000-0005-0000-0000-0000C31C0000}"/>
    <cellStyle name="Normal 72 2 2 3 6 3" xfId="22465" xr:uid="{00000000-0005-0000-0000-0000C1570000}"/>
    <cellStyle name="Normal 72 2 2 3 8" xfId="17452" xr:uid="{00000000-0005-0000-0000-00002C440000}"/>
    <cellStyle name="Normal 72 2 2 4" xfId="2710" xr:uid="{00000000-0005-0000-0000-0000960A0000}"/>
    <cellStyle name="Normal 72 2 2 4 2" xfId="4400" xr:uid="{00000000-0005-0000-0000-000030110000}"/>
    <cellStyle name="Normal 72 2 2 4 2 2" xfId="14473" xr:uid="{00000000-0005-0000-0000-000089380000}"/>
    <cellStyle name="Normal 72 2 2 4 2 2 3" xfId="29571" xr:uid="{00000000-0005-0000-0000-000083730000}"/>
    <cellStyle name="Normal 72 2 2 4 2 3" xfId="9453" xr:uid="{00000000-0005-0000-0000-0000ED240000}"/>
    <cellStyle name="Normal 72 2 2 4 2 3 3" xfId="24554" xr:uid="{00000000-0005-0000-0000-0000EA5F0000}"/>
    <cellStyle name="Normal 72 2 2 4 2 5" xfId="19541" xr:uid="{00000000-0005-0000-0000-0000554C0000}"/>
    <cellStyle name="Normal 72 2 2 4 3" xfId="6092" xr:uid="{00000000-0005-0000-0000-0000CC170000}"/>
    <cellStyle name="Normal 72 2 2 4 3 2" xfId="16144" xr:uid="{00000000-0005-0000-0000-0000103F0000}"/>
    <cellStyle name="Normal 72 2 2 4 3 3" xfId="11124" xr:uid="{00000000-0005-0000-0000-0000742B0000}"/>
    <cellStyle name="Normal 72 2 2 4 3 3 3" xfId="26225" xr:uid="{00000000-0005-0000-0000-000071660000}"/>
    <cellStyle name="Normal 72 2 2 4 3 5" xfId="21212" xr:uid="{00000000-0005-0000-0000-0000DC520000}"/>
    <cellStyle name="Normal 72 2 2 4 4" xfId="12802" xr:uid="{00000000-0005-0000-0000-000002320000}"/>
    <cellStyle name="Normal 72 2 2 4 4 3" xfId="27900" xr:uid="{00000000-0005-0000-0000-0000FC6C0000}"/>
    <cellStyle name="Normal 72 2 2 4 5" xfId="7781" xr:uid="{00000000-0005-0000-0000-0000651E0000}"/>
    <cellStyle name="Normal 72 2 2 4 5 3" xfId="22883" xr:uid="{00000000-0005-0000-0000-000063590000}"/>
    <cellStyle name="Normal 72 2 2 4 7" xfId="17870" xr:uid="{00000000-0005-0000-0000-0000CE450000}"/>
    <cellStyle name="Normal 72 2 2 5" xfId="3563" xr:uid="{00000000-0005-0000-0000-0000EB0D0000}"/>
    <cellStyle name="Normal 72 2 2 5 2" xfId="13637" xr:uid="{00000000-0005-0000-0000-000045350000}"/>
    <cellStyle name="Normal 72 2 2 5 2 3" xfId="28735" xr:uid="{00000000-0005-0000-0000-00003F700000}"/>
    <cellStyle name="Normal 72 2 2 5 3" xfId="8617" xr:uid="{00000000-0005-0000-0000-0000A9210000}"/>
    <cellStyle name="Normal 72 2 2 5 3 3" xfId="23718" xr:uid="{00000000-0005-0000-0000-0000A65C0000}"/>
    <cellStyle name="Normal 72 2 2 5 5" xfId="18705" xr:uid="{00000000-0005-0000-0000-000011490000}"/>
    <cellStyle name="Normal 72 2 2 6" xfId="5256" xr:uid="{00000000-0005-0000-0000-000088140000}"/>
    <cellStyle name="Normal 72 2 2 6 2" xfId="15308" xr:uid="{00000000-0005-0000-0000-0000CC3B0000}"/>
    <cellStyle name="Normal 72 2 2 6 2 3" xfId="30406" xr:uid="{00000000-0005-0000-0000-0000C6760000}"/>
    <cellStyle name="Normal 72 2 2 6 3" xfId="10288" xr:uid="{00000000-0005-0000-0000-000030280000}"/>
    <cellStyle name="Normal 72 2 2 6 3 3" xfId="25389" xr:uid="{00000000-0005-0000-0000-00002D630000}"/>
    <cellStyle name="Normal 72 2 2 6 5" xfId="20376" xr:uid="{00000000-0005-0000-0000-0000984F0000}"/>
    <cellStyle name="Normal 72 2 2 7" xfId="11966" xr:uid="{00000000-0005-0000-0000-0000BE2E0000}"/>
    <cellStyle name="Normal 72 2 2 7 3" xfId="27064" xr:uid="{00000000-0005-0000-0000-0000B8690000}"/>
    <cellStyle name="Normal 72 2 2 8" xfId="6945" xr:uid="{00000000-0005-0000-0000-0000211B0000}"/>
    <cellStyle name="Normal 72 2 2 8 3" xfId="22047" xr:uid="{00000000-0005-0000-0000-00001F560000}"/>
    <cellStyle name="Normal 72 2 3" xfId="1972" xr:uid="{00000000-0005-0000-0000-0000B4070000}"/>
    <cellStyle name="Normal 72 2 3 2" xfId="2393" xr:uid="{00000000-0005-0000-0000-000059090000}"/>
    <cellStyle name="Normal 72 2 3 2 2" xfId="3232" xr:uid="{00000000-0005-0000-0000-0000A00C0000}"/>
    <cellStyle name="Normal 72 2 3 2 2 2" xfId="4922" xr:uid="{00000000-0005-0000-0000-00003A130000}"/>
    <cellStyle name="Normal 72 2 3 2 2 2 2" xfId="14995" xr:uid="{00000000-0005-0000-0000-0000933A0000}"/>
    <cellStyle name="Normal 72 2 3 2 2 2 2 3" xfId="30093" xr:uid="{00000000-0005-0000-0000-00008D750000}"/>
    <cellStyle name="Normal 72 2 3 2 2 2 3" xfId="9975" xr:uid="{00000000-0005-0000-0000-0000F7260000}"/>
    <cellStyle name="Normal 72 2 3 2 2 2 3 3" xfId="25076" xr:uid="{00000000-0005-0000-0000-0000F4610000}"/>
    <cellStyle name="Normal 72 2 3 2 2 2 5" xfId="20063" xr:uid="{00000000-0005-0000-0000-00005F4E0000}"/>
    <cellStyle name="Normal 72 2 3 2 2 3" xfId="6614" xr:uid="{00000000-0005-0000-0000-0000D6190000}"/>
    <cellStyle name="Normal 72 2 3 2 2 3 2" xfId="16666" xr:uid="{00000000-0005-0000-0000-00001A410000}"/>
    <cellStyle name="Normal 72 2 3 2 2 3 3" xfId="11646" xr:uid="{00000000-0005-0000-0000-00007E2D0000}"/>
    <cellStyle name="Normal 72 2 3 2 2 3 3 3" xfId="26747" xr:uid="{00000000-0005-0000-0000-00007B680000}"/>
    <cellStyle name="Normal 72 2 3 2 2 3 5" xfId="21734" xr:uid="{00000000-0005-0000-0000-0000E6540000}"/>
    <cellStyle name="Normal 72 2 3 2 2 4" xfId="13324" xr:uid="{00000000-0005-0000-0000-00000C340000}"/>
    <cellStyle name="Normal 72 2 3 2 2 4 3" xfId="28422" xr:uid="{00000000-0005-0000-0000-0000066F0000}"/>
    <cellStyle name="Normal 72 2 3 2 2 5" xfId="8303" xr:uid="{00000000-0005-0000-0000-00006F200000}"/>
    <cellStyle name="Normal 72 2 3 2 2 5 3" xfId="23405" xr:uid="{00000000-0005-0000-0000-00006D5B0000}"/>
    <cellStyle name="Normal 72 2 3 2 2 7" xfId="18392" xr:uid="{00000000-0005-0000-0000-0000D8470000}"/>
    <cellStyle name="Normal 72 2 3 2 3" xfId="4085" xr:uid="{00000000-0005-0000-0000-0000F50F0000}"/>
    <cellStyle name="Normal 72 2 3 2 3 2" xfId="14159" xr:uid="{00000000-0005-0000-0000-00004F370000}"/>
    <cellStyle name="Normal 72 2 3 2 3 2 3" xfId="29257" xr:uid="{00000000-0005-0000-0000-000049720000}"/>
    <cellStyle name="Normal 72 2 3 2 3 3" xfId="9139" xr:uid="{00000000-0005-0000-0000-0000B3230000}"/>
    <cellStyle name="Normal 72 2 3 2 3 3 3" xfId="24240" xr:uid="{00000000-0005-0000-0000-0000B05E0000}"/>
    <cellStyle name="Normal 72 2 3 2 3 5" xfId="19227" xr:uid="{00000000-0005-0000-0000-00001B4B0000}"/>
    <cellStyle name="Normal 72 2 3 2 4" xfId="5778" xr:uid="{00000000-0005-0000-0000-000092160000}"/>
    <cellStyle name="Normal 72 2 3 2 4 2" xfId="15830" xr:uid="{00000000-0005-0000-0000-0000D63D0000}"/>
    <cellStyle name="Normal 72 2 3 2 4 2 3" xfId="30928" xr:uid="{00000000-0005-0000-0000-0000D0780000}"/>
    <cellStyle name="Normal 72 2 3 2 4 3" xfId="10810" xr:uid="{00000000-0005-0000-0000-00003A2A0000}"/>
    <cellStyle name="Normal 72 2 3 2 4 3 3" xfId="25911" xr:uid="{00000000-0005-0000-0000-000037650000}"/>
    <cellStyle name="Normal 72 2 3 2 4 5" xfId="20898" xr:uid="{00000000-0005-0000-0000-0000A2510000}"/>
    <cellStyle name="Normal 72 2 3 2 5" xfId="12488" xr:uid="{00000000-0005-0000-0000-0000C8300000}"/>
    <cellStyle name="Normal 72 2 3 2 5 3" xfId="27586" xr:uid="{00000000-0005-0000-0000-0000C26B0000}"/>
    <cellStyle name="Normal 72 2 3 2 6" xfId="7467" xr:uid="{00000000-0005-0000-0000-00002B1D0000}"/>
    <cellStyle name="Normal 72 2 3 2 6 3" xfId="22569" xr:uid="{00000000-0005-0000-0000-000029580000}"/>
    <cellStyle name="Normal 72 2 3 2 8" xfId="17556" xr:uid="{00000000-0005-0000-0000-000094440000}"/>
    <cellStyle name="Normal 72 2 3 3" xfId="2814" xr:uid="{00000000-0005-0000-0000-0000FE0A0000}"/>
    <cellStyle name="Normal 72 2 3 3 2" xfId="4504" xr:uid="{00000000-0005-0000-0000-000098110000}"/>
    <cellStyle name="Normal 72 2 3 3 2 2" xfId="14577" xr:uid="{00000000-0005-0000-0000-0000F1380000}"/>
    <cellStyle name="Normal 72 2 3 3 2 2 3" xfId="29675" xr:uid="{00000000-0005-0000-0000-0000EB730000}"/>
    <cellStyle name="Normal 72 2 3 3 2 3" xfId="9557" xr:uid="{00000000-0005-0000-0000-000055250000}"/>
    <cellStyle name="Normal 72 2 3 3 2 3 3" xfId="24658" xr:uid="{00000000-0005-0000-0000-000052600000}"/>
    <cellStyle name="Normal 72 2 3 3 2 5" xfId="19645" xr:uid="{00000000-0005-0000-0000-0000BD4C0000}"/>
    <cellStyle name="Normal 72 2 3 3 3" xfId="6196" xr:uid="{00000000-0005-0000-0000-000034180000}"/>
    <cellStyle name="Normal 72 2 3 3 3 2" xfId="16248" xr:uid="{00000000-0005-0000-0000-0000783F0000}"/>
    <cellStyle name="Normal 72 2 3 3 3 3" xfId="11228" xr:uid="{00000000-0005-0000-0000-0000DC2B0000}"/>
    <cellStyle name="Normal 72 2 3 3 3 3 3" xfId="26329" xr:uid="{00000000-0005-0000-0000-0000D9660000}"/>
    <cellStyle name="Normal 72 2 3 3 3 5" xfId="21316" xr:uid="{00000000-0005-0000-0000-000044530000}"/>
    <cellStyle name="Normal 72 2 3 3 4" xfId="12906" xr:uid="{00000000-0005-0000-0000-00006A320000}"/>
    <cellStyle name="Normal 72 2 3 3 4 3" xfId="28004" xr:uid="{00000000-0005-0000-0000-0000646D0000}"/>
    <cellStyle name="Normal 72 2 3 3 5" xfId="7885" xr:uid="{00000000-0005-0000-0000-0000CD1E0000}"/>
    <cellStyle name="Normal 72 2 3 3 5 3" xfId="22987" xr:uid="{00000000-0005-0000-0000-0000CB590000}"/>
    <cellStyle name="Normal 72 2 3 3 7" xfId="17974" xr:uid="{00000000-0005-0000-0000-000036460000}"/>
    <cellStyle name="Normal 72 2 3 4" xfId="3667" xr:uid="{00000000-0005-0000-0000-0000530E0000}"/>
    <cellStyle name="Normal 72 2 3 4 2" xfId="13741" xr:uid="{00000000-0005-0000-0000-0000AD350000}"/>
    <cellStyle name="Normal 72 2 3 4 2 3" xfId="28839" xr:uid="{00000000-0005-0000-0000-0000A7700000}"/>
    <cellStyle name="Normal 72 2 3 4 3" xfId="8721" xr:uid="{00000000-0005-0000-0000-000011220000}"/>
    <cellStyle name="Normal 72 2 3 4 3 3" xfId="23822" xr:uid="{00000000-0005-0000-0000-00000E5D0000}"/>
    <cellStyle name="Normal 72 2 3 4 5" xfId="18809" xr:uid="{00000000-0005-0000-0000-000079490000}"/>
    <cellStyle name="Normal 72 2 3 5" xfId="5360" xr:uid="{00000000-0005-0000-0000-0000F0140000}"/>
    <cellStyle name="Normal 72 2 3 5 2" xfId="15412" xr:uid="{00000000-0005-0000-0000-0000343C0000}"/>
    <cellStyle name="Normal 72 2 3 5 2 3" xfId="30510" xr:uid="{00000000-0005-0000-0000-00002E770000}"/>
    <cellStyle name="Normal 72 2 3 5 3" xfId="10392" xr:uid="{00000000-0005-0000-0000-000098280000}"/>
    <cellStyle name="Normal 72 2 3 5 3 3" xfId="25493" xr:uid="{00000000-0005-0000-0000-000095630000}"/>
    <cellStyle name="Normal 72 2 3 5 5" xfId="20480" xr:uid="{00000000-0005-0000-0000-000000500000}"/>
    <cellStyle name="Normal 72 2 3 6" xfId="12070" xr:uid="{00000000-0005-0000-0000-0000262F0000}"/>
    <cellStyle name="Normal 72 2 3 6 3" xfId="27168" xr:uid="{00000000-0005-0000-0000-0000206A0000}"/>
    <cellStyle name="Normal 72 2 3 7" xfId="7049" xr:uid="{00000000-0005-0000-0000-0000891B0000}"/>
    <cellStyle name="Normal 72 2 3 7 3" xfId="22151" xr:uid="{00000000-0005-0000-0000-000087560000}"/>
    <cellStyle name="Normal 72 2 3 9" xfId="17138" xr:uid="{00000000-0005-0000-0000-0000F2420000}"/>
    <cellStyle name="Normal 72 2 4" xfId="2185" xr:uid="{00000000-0005-0000-0000-000089080000}"/>
    <cellStyle name="Normal 72 2 4 2" xfId="3024" xr:uid="{00000000-0005-0000-0000-0000D00B0000}"/>
    <cellStyle name="Normal 72 2 4 2 2" xfId="4714" xr:uid="{00000000-0005-0000-0000-00006A120000}"/>
    <cellStyle name="Normal 72 2 4 2 2 2" xfId="14787" xr:uid="{00000000-0005-0000-0000-0000C3390000}"/>
    <cellStyle name="Normal 72 2 4 2 2 2 3" xfId="29885" xr:uid="{00000000-0005-0000-0000-0000BD740000}"/>
    <cellStyle name="Normal 72 2 4 2 2 3" xfId="9767" xr:uid="{00000000-0005-0000-0000-000027260000}"/>
    <cellStyle name="Normal 72 2 4 2 2 3 3" xfId="24868" xr:uid="{00000000-0005-0000-0000-000024610000}"/>
    <cellStyle name="Normal 72 2 4 2 2 5" xfId="19855" xr:uid="{00000000-0005-0000-0000-00008F4D0000}"/>
    <cellStyle name="Normal 72 2 4 2 3" xfId="6406" xr:uid="{00000000-0005-0000-0000-000006190000}"/>
    <cellStyle name="Normal 72 2 4 2 3 2" xfId="16458" xr:uid="{00000000-0005-0000-0000-00004A400000}"/>
    <cellStyle name="Normal 72 2 4 2 3 3" xfId="11438" xr:uid="{00000000-0005-0000-0000-0000AE2C0000}"/>
    <cellStyle name="Normal 72 2 4 2 3 3 3" xfId="26539" xr:uid="{00000000-0005-0000-0000-0000AB670000}"/>
    <cellStyle name="Normal 72 2 4 2 3 5" xfId="21526" xr:uid="{00000000-0005-0000-0000-000016540000}"/>
    <cellStyle name="Normal 72 2 4 2 4" xfId="13116" xr:uid="{00000000-0005-0000-0000-00003C330000}"/>
    <cellStyle name="Normal 72 2 4 2 4 3" xfId="28214" xr:uid="{00000000-0005-0000-0000-0000366E0000}"/>
    <cellStyle name="Normal 72 2 4 2 5" xfId="8095" xr:uid="{00000000-0005-0000-0000-00009F1F0000}"/>
    <cellStyle name="Normal 72 2 4 2 5 3" xfId="23197" xr:uid="{00000000-0005-0000-0000-00009D5A0000}"/>
    <cellStyle name="Normal 72 2 4 2 7" xfId="18184" xr:uid="{00000000-0005-0000-0000-000008470000}"/>
    <cellStyle name="Normal 72 2 4 3" xfId="3877" xr:uid="{00000000-0005-0000-0000-0000250F0000}"/>
    <cellStyle name="Normal 72 2 4 3 2" xfId="13951" xr:uid="{00000000-0005-0000-0000-00007F360000}"/>
    <cellStyle name="Normal 72 2 4 3 2 3" xfId="29049" xr:uid="{00000000-0005-0000-0000-000079710000}"/>
    <cellStyle name="Normal 72 2 4 3 3" xfId="8931" xr:uid="{00000000-0005-0000-0000-0000E3220000}"/>
    <cellStyle name="Normal 72 2 4 3 3 3" xfId="24032" xr:uid="{00000000-0005-0000-0000-0000E05D0000}"/>
    <cellStyle name="Normal 72 2 4 3 5" xfId="19019" xr:uid="{00000000-0005-0000-0000-00004B4A0000}"/>
    <cellStyle name="Normal 72 2 4 4" xfId="5570" xr:uid="{00000000-0005-0000-0000-0000C2150000}"/>
    <cellStyle name="Normal 72 2 4 4 2" xfId="15622" xr:uid="{00000000-0005-0000-0000-0000063D0000}"/>
    <cellStyle name="Normal 72 2 4 4 2 3" xfId="30720" xr:uid="{00000000-0005-0000-0000-000000780000}"/>
    <cellStyle name="Normal 72 2 4 4 3" xfId="10602" xr:uid="{00000000-0005-0000-0000-00006A290000}"/>
    <cellStyle name="Normal 72 2 4 4 3 3" xfId="25703" xr:uid="{00000000-0005-0000-0000-000067640000}"/>
    <cellStyle name="Normal 72 2 4 4 5" xfId="20690" xr:uid="{00000000-0005-0000-0000-0000D2500000}"/>
    <cellStyle name="Normal 72 2 4 5" xfId="12280" xr:uid="{00000000-0005-0000-0000-0000F82F0000}"/>
    <cellStyle name="Normal 72 2 4 5 3" xfId="27378" xr:uid="{00000000-0005-0000-0000-0000F26A0000}"/>
    <cellStyle name="Normal 72 2 4 6" xfId="7259" xr:uid="{00000000-0005-0000-0000-00005B1C0000}"/>
    <cellStyle name="Normal 72 2 4 6 3" xfId="22361" xr:uid="{00000000-0005-0000-0000-000059570000}"/>
    <cellStyle name="Normal 72 2 4 8" xfId="17348" xr:uid="{00000000-0005-0000-0000-0000C4430000}"/>
    <cellStyle name="Normal 72 2 5" xfId="2606" xr:uid="{00000000-0005-0000-0000-00002E0A0000}"/>
    <cellStyle name="Normal 72 2 5 2" xfId="4296" xr:uid="{00000000-0005-0000-0000-0000C8100000}"/>
    <cellStyle name="Normal 72 2 5 2 2" xfId="14369" xr:uid="{00000000-0005-0000-0000-000021380000}"/>
    <cellStyle name="Normal 72 2 5 2 2 3" xfId="29467" xr:uid="{00000000-0005-0000-0000-00001B730000}"/>
    <cellStyle name="Normal 72 2 5 2 3" xfId="9349" xr:uid="{00000000-0005-0000-0000-000085240000}"/>
    <cellStyle name="Normal 72 2 5 2 3 3" xfId="24450" xr:uid="{00000000-0005-0000-0000-0000825F0000}"/>
    <cellStyle name="Normal 72 2 5 2 5" xfId="19437" xr:uid="{00000000-0005-0000-0000-0000ED4B0000}"/>
    <cellStyle name="Normal 72 2 5 3" xfId="5988" xr:uid="{00000000-0005-0000-0000-000064170000}"/>
    <cellStyle name="Normal 72 2 5 3 2" xfId="16040" xr:uid="{00000000-0005-0000-0000-0000A83E0000}"/>
    <cellStyle name="Normal 72 2 5 3 3" xfId="11020" xr:uid="{00000000-0005-0000-0000-00000C2B0000}"/>
    <cellStyle name="Normal 72 2 5 3 3 3" xfId="26121" xr:uid="{00000000-0005-0000-0000-000009660000}"/>
    <cellStyle name="Normal 72 2 5 3 5" xfId="21108" xr:uid="{00000000-0005-0000-0000-000074520000}"/>
    <cellStyle name="Normal 72 2 5 4" xfId="12698" xr:uid="{00000000-0005-0000-0000-00009A310000}"/>
    <cellStyle name="Normal 72 2 5 4 3" xfId="27796" xr:uid="{00000000-0005-0000-0000-0000946C0000}"/>
    <cellStyle name="Normal 72 2 5 5" xfId="7677" xr:uid="{00000000-0005-0000-0000-0000FD1D0000}"/>
    <cellStyle name="Normal 72 2 5 5 3" xfId="22779" xr:uid="{00000000-0005-0000-0000-0000FB580000}"/>
    <cellStyle name="Normal 72 2 5 7" xfId="17766" xr:uid="{00000000-0005-0000-0000-000066450000}"/>
    <cellStyle name="Normal 72 2 6" xfId="3459" xr:uid="{00000000-0005-0000-0000-0000830D0000}"/>
    <cellStyle name="Normal 72 2 6 2" xfId="13533" xr:uid="{00000000-0005-0000-0000-0000DD340000}"/>
    <cellStyle name="Normal 72 2 6 2 3" xfId="28631" xr:uid="{00000000-0005-0000-0000-0000D76F0000}"/>
    <cellStyle name="Normal 72 2 6 3" xfId="8513" xr:uid="{00000000-0005-0000-0000-000041210000}"/>
    <cellStyle name="Normal 72 2 6 3 3" xfId="23614" xr:uid="{00000000-0005-0000-0000-00003E5C0000}"/>
    <cellStyle name="Normal 72 2 6 5" xfId="18601" xr:uid="{00000000-0005-0000-0000-0000A9480000}"/>
    <cellStyle name="Normal 72 2 7" xfId="5152" xr:uid="{00000000-0005-0000-0000-000020140000}"/>
    <cellStyle name="Normal 72 2 7 2" xfId="15204" xr:uid="{00000000-0005-0000-0000-0000643B0000}"/>
    <cellStyle name="Normal 72 2 7 2 3" xfId="30302" xr:uid="{00000000-0005-0000-0000-00005E760000}"/>
    <cellStyle name="Normal 72 2 7 3" xfId="10184" xr:uid="{00000000-0005-0000-0000-0000C8270000}"/>
    <cellStyle name="Normal 72 2 7 3 3" xfId="25285" xr:uid="{00000000-0005-0000-0000-0000C5620000}"/>
    <cellStyle name="Normal 72 2 7 5" xfId="20272" xr:uid="{00000000-0005-0000-0000-0000304F0000}"/>
    <cellStyle name="Normal 72 2 8" xfId="11862" xr:uid="{00000000-0005-0000-0000-0000562E0000}"/>
    <cellStyle name="Normal 72 2 8 3" xfId="26960" xr:uid="{00000000-0005-0000-0000-000050690000}"/>
    <cellStyle name="Normal 72 2 9" xfId="6841" xr:uid="{00000000-0005-0000-0000-0000B91A0000}"/>
    <cellStyle name="Normal 72 2 9 3" xfId="21943" xr:uid="{00000000-0005-0000-0000-0000B7550000}"/>
    <cellStyle name="Normal 72 3" xfId="1805" xr:uid="{00000000-0005-0000-0000-00000D070000}"/>
    <cellStyle name="Normal 72 3 10" xfId="16982" xr:uid="{00000000-0005-0000-0000-000056420000}"/>
    <cellStyle name="Normal 72 3 2" xfId="2024" xr:uid="{00000000-0005-0000-0000-0000E8070000}"/>
    <cellStyle name="Normal 72 3 2 2" xfId="2445" xr:uid="{00000000-0005-0000-0000-00008D090000}"/>
    <cellStyle name="Normal 72 3 2 2 2" xfId="3284" xr:uid="{00000000-0005-0000-0000-0000D40C0000}"/>
    <cellStyle name="Normal 72 3 2 2 2 2" xfId="4974" xr:uid="{00000000-0005-0000-0000-00006E130000}"/>
    <cellStyle name="Normal 72 3 2 2 2 2 2" xfId="15047" xr:uid="{00000000-0005-0000-0000-0000C73A0000}"/>
    <cellStyle name="Normal 72 3 2 2 2 2 2 3" xfId="30145" xr:uid="{00000000-0005-0000-0000-0000C1750000}"/>
    <cellStyle name="Normal 72 3 2 2 2 2 3" xfId="10027" xr:uid="{00000000-0005-0000-0000-00002B270000}"/>
    <cellStyle name="Normal 72 3 2 2 2 2 3 3" xfId="25128" xr:uid="{00000000-0005-0000-0000-000028620000}"/>
    <cellStyle name="Normal 72 3 2 2 2 2 5" xfId="20115" xr:uid="{00000000-0005-0000-0000-0000934E0000}"/>
    <cellStyle name="Normal 72 3 2 2 2 3" xfId="6666" xr:uid="{00000000-0005-0000-0000-00000A1A0000}"/>
    <cellStyle name="Normal 72 3 2 2 2 3 2" xfId="16718" xr:uid="{00000000-0005-0000-0000-00004E410000}"/>
    <cellStyle name="Normal 72 3 2 2 2 3 3" xfId="11698" xr:uid="{00000000-0005-0000-0000-0000B22D0000}"/>
    <cellStyle name="Normal 72 3 2 2 2 3 3 3" xfId="26799" xr:uid="{00000000-0005-0000-0000-0000AF680000}"/>
    <cellStyle name="Normal 72 3 2 2 2 3 5" xfId="21786" xr:uid="{00000000-0005-0000-0000-00001A550000}"/>
    <cellStyle name="Normal 72 3 2 2 2 4" xfId="13376" xr:uid="{00000000-0005-0000-0000-000040340000}"/>
    <cellStyle name="Normal 72 3 2 2 2 4 3" xfId="28474" xr:uid="{00000000-0005-0000-0000-00003A6F0000}"/>
    <cellStyle name="Normal 72 3 2 2 2 5" xfId="8355" xr:uid="{00000000-0005-0000-0000-0000A3200000}"/>
    <cellStyle name="Normal 72 3 2 2 2 5 3" xfId="23457" xr:uid="{00000000-0005-0000-0000-0000A15B0000}"/>
    <cellStyle name="Normal 72 3 2 2 2 7" xfId="18444" xr:uid="{00000000-0005-0000-0000-00000C480000}"/>
    <cellStyle name="Normal 72 3 2 2 3" xfId="4137" xr:uid="{00000000-0005-0000-0000-000029100000}"/>
    <cellStyle name="Normal 72 3 2 2 3 2" xfId="14211" xr:uid="{00000000-0005-0000-0000-000083370000}"/>
    <cellStyle name="Normal 72 3 2 2 3 2 3" xfId="29309" xr:uid="{00000000-0005-0000-0000-00007D720000}"/>
    <cellStyle name="Normal 72 3 2 2 3 3" xfId="9191" xr:uid="{00000000-0005-0000-0000-0000E7230000}"/>
    <cellStyle name="Normal 72 3 2 2 3 3 3" xfId="24292" xr:uid="{00000000-0005-0000-0000-0000E45E0000}"/>
    <cellStyle name="Normal 72 3 2 2 3 5" xfId="19279" xr:uid="{00000000-0005-0000-0000-00004F4B0000}"/>
    <cellStyle name="Normal 72 3 2 2 4" xfId="5830" xr:uid="{00000000-0005-0000-0000-0000C6160000}"/>
    <cellStyle name="Normal 72 3 2 2 4 2" xfId="15882" xr:uid="{00000000-0005-0000-0000-00000A3E0000}"/>
    <cellStyle name="Normal 72 3 2 2 4 3" xfId="10862" xr:uid="{00000000-0005-0000-0000-00006E2A0000}"/>
    <cellStyle name="Normal 72 3 2 2 4 3 3" xfId="25963" xr:uid="{00000000-0005-0000-0000-00006B650000}"/>
    <cellStyle name="Normal 72 3 2 2 4 5" xfId="20950" xr:uid="{00000000-0005-0000-0000-0000D6510000}"/>
    <cellStyle name="Normal 72 3 2 2 5" xfId="12540" xr:uid="{00000000-0005-0000-0000-0000FC300000}"/>
    <cellStyle name="Normal 72 3 2 2 5 3" xfId="27638" xr:uid="{00000000-0005-0000-0000-0000F66B0000}"/>
    <cellStyle name="Normal 72 3 2 2 6" xfId="7519" xr:uid="{00000000-0005-0000-0000-00005F1D0000}"/>
    <cellStyle name="Normal 72 3 2 2 6 3" xfId="22621" xr:uid="{00000000-0005-0000-0000-00005D580000}"/>
    <cellStyle name="Normal 72 3 2 2 8" xfId="17608" xr:uid="{00000000-0005-0000-0000-0000C8440000}"/>
    <cellStyle name="Normal 72 3 2 3" xfId="2866" xr:uid="{00000000-0005-0000-0000-0000320B0000}"/>
    <cellStyle name="Normal 72 3 2 3 2" xfId="4556" xr:uid="{00000000-0005-0000-0000-0000CC110000}"/>
    <cellStyle name="Normal 72 3 2 3 2 2" xfId="14629" xr:uid="{00000000-0005-0000-0000-000025390000}"/>
    <cellStyle name="Normal 72 3 2 3 2 2 3" xfId="29727" xr:uid="{00000000-0005-0000-0000-00001F740000}"/>
    <cellStyle name="Normal 72 3 2 3 2 3" xfId="9609" xr:uid="{00000000-0005-0000-0000-000089250000}"/>
    <cellStyle name="Normal 72 3 2 3 2 3 3" xfId="24710" xr:uid="{00000000-0005-0000-0000-000086600000}"/>
    <cellStyle name="Normal 72 3 2 3 2 5" xfId="19697" xr:uid="{00000000-0005-0000-0000-0000F14C0000}"/>
    <cellStyle name="Normal 72 3 2 3 3" xfId="6248" xr:uid="{00000000-0005-0000-0000-000068180000}"/>
    <cellStyle name="Normal 72 3 2 3 3 2" xfId="16300" xr:uid="{00000000-0005-0000-0000-0000AC3F0000}"/>
    <cellStyle name="Normal 72 3 2 3 3 3" xfId="11280" xr:uid="{00000000-0005-0000-0000-0000102C0000}"/>
    <cellStyle name="Normal 72 3 2 3 3 3 3" xfId="26381" xr:uid="{00000000-0005-0000-0000-00000D670000}"/>
    <cellStyle name="Normal 72 3 2 3 3 5" xfId="21368" xr:uid="{00000000-0005-0000-0000-000078530000}"/>
    <cellStyle name="Normal 72 3 2 3 4" xfId="12958" xr:uid="{00000000-0005-0000-0000-00009E320000}"/>
    <cellStyle name="Normal 72 3 2 3 4 3" xfId="28056" xr:uid="{00000000-0005-0000-0000-0000986D0000}"/>
    <cellStyle name="Normal 72 3 2 3 5" xfId="7937" xr:uid="{00000000-0005-0000-0000-0000011F0000}"/>
    <cellStyle name="Normal 72 3 2 3 5 3" xfId="23039" xr:uid="{00000000-0005-0000-0000-0000FF590000}"/>
    <cellStyle name="Normal 72 3 2 3 7" xfId="18026" xr:uid="{00000000-0005-0000-0000-00006A460000}"/>
    <cellStyle name="Normal 72 3 2 4" xfId="3719" xr:uid="{00000000-0005-0000-0000-0000870E0000}"/>
    <cellStyle name="Normal 72 3 2 4 2" xfId="13793" xr:uid="{00000000-0005-0000-0000-0000E1350000}"/>
    <cellStyle name="Normal 72 3 2 4 2 3" xfId="28891" xr:uid="{00000000-0005-0000-0000-0000DB700000}"/>
    <cellStyle name="Normal 72 3 2 4 3" xfId="8773" xr:uid="{00000000-0005-0000-0000-000045220000}"/>
    <cellStyle name="Normal 72 3 2 4 3 3" xfId="23874" xr:uid="{00000000-0005-0000-0000-0000425D0000}"/>
    <cellStyle name="Normal 72 3 2 4 5" xfId="18861" xr:uid="{00000000-0005-0000-0000-0000AD490000}"/>
    <cellStyle name="Normal 72 3 2 5" xfId="5412" xr:uid="{00000000-0005-0000-0000-000024150000}"/>
    <cellStyle name="Normal 72 3 2 5 2" xfId="15464" xr:uid="{00000000-0005-0000-0000-0000683C0000}"/>
    <cellStyle name="Normal 72 3 2 5 2 3" xfId="30562" xr:uid="{00000000-0005-0000-0000-000062770000}"/>
    <cellStyle name="Normal 72 3 2 5 3" xfId="10444" xr:uid="{00000000-0005-0000-0000-0000CC280000}"/>
    <cellStyle name="Normal 72 3 2 5 3 3" xfId="25545" xr:uid="{00000000-0005-0000-0000-0000C9630000}"/>
    <cellStyle name="Normal 72 3 2 5 5" xfId="20532" xr:uid="{00000000-0005-0000-0000-000034500000}"/>
    <cellStyle name="Normal 72 3 2 6" xfId="12122" xr:uid="{00000000-0005-0000-0000-00005A2F0000}"/>
    <cellStyle name="Normal 72 3 2 6 3" xfId="27220" xr:uid="{00000000-0005-0000-0000-0000546A0000}"/>
    <cellStyle name="Normal 72 3 2 7" xfId="7101" xr:uid="{00000000-0005-0000-0000-0000BD1B0000}"/>
    <cellStyle name="Normal 72 3 2 7 3" xfId="22203" xr:uid="{00000000-0005-0000-0000-0000BB560000}"/>
    <cellStyle name="Normal 72 3 2 9" xfId="17190" xr:uid="{00000000-0005-0000-0000-000026430000}"/>
    <cellStyle name="Normal 72 3 3" xfId="2237" xr:uid="{00000000-0005-0000-0000-0000BD080000}"/>
    <cellStyle name="Normal 72 3 3 2" xfId="3076" xr:uid="{00000000-0005-0000-0000-0000040C0000}"/>
    <cellStyle name="Normal 72 3 3 2 2" xfId="4766" xr:uid="{00000000-0005-0000-0000-00009E120000}"/>
    <cellStyle name="Normal 72 3 3 2 2 2" xfId="14839" xr:uid="{00000000-0005-0000-0000-0000F7390000}"/>
    <cellStyle name="Normal 72 3 3 2 2 2 3" xfId="29937" xr:uid="{00000000-0005-0000-0000-0000F1740000}"/>
    <cellStyle name="Normal 72 3 3 2 2 3" xfId="9819" xr:uid="{00000000-0005-0000-0000-00005B260000}"/>
    <cellStyle name="Normal 72 3 3 2 2 3 3" xfId="24920" xr:uid="{00000000-0005-0000-0000-000058610000}"/>
    <cellStyle name="Normal 72 3 3 2 2 5" xfId="19907" xr:uid="{00000000-0005-0000-0000-0000C34D0000}"/>
    <cellStyle name="Normal 72 3 3 2 3" xfId="6458" xr:uid="{00000000-0005-0000-0000-00003A190000}"/>
    <cellStyle name="Normal 72 3 3 2 3 2" xfId="16510" xr:uid="{00000000-0005-0000-0000-00007E400000}"/>
    <cellStyle name="Normal 72 3 3 2 3 3" xfId="11490" xr:uid="{00000000-0005-0000-0000-0000E22C0000}"/>
    <cellStyle name="Normal 72 3 3 2 3 3 3" xfId="26591" xr:uid="{00000000-0005-0000-0000-0000DF670000}"/>
    <cellStyle name="Normal 72 3 3 2 3 5" xfId="21578" xr:uid="{00000000-0005-0000-0000-00004A540000}"/>
    <cellStyle name="Normal 72 3 3 2 4" xfId="13168" xr:uid="{00000000-0005-0000-0000-000070330000}"/>
    <cellStyle name="Normal 72 3 3 2 4 3" xfId="28266" xr:uid="{00000000-0005-0000-0000-00006A6E0000}"/>
    <cellStyle name="Normal 72 3 3 2 5" xfId="8147" xr:uid="{00000000-0005-0000-0000-0000D31F0000}"/>
    <cellStyle name="Normal 72 3 3 2 5 3" xfId="23249" xr:uid="{00000000-0005-0000-0000-0000D15A0000}"/>
    <cellStyle name="Normal 72 3 3 2 7" xfId="18236" xr:uid="{00000000-0005-0000-0000-00003C470000}"/>
    <cellStyle name="Normal 72 3 3 3" xfId="3929" xr:uid="{00000000-0005-0000-0000-0000590F0000}"/>
    <cellStyle name="Normal 72 3 3 3 2" xfId="14003" xr:uid="{00000000-0005-0000-0000-0000B3360000}"/>
    <cellStyle name="Normal 72 3 3 3 2 3" xfId="29101" xr:uid="{00000000-0005-0000-0000-0000AD710000}"/>
    <cellStyle name="Normal 72 3 3 3 3" xfId="8983" xr:uid="{00000000-0005-0000-0000-000017230000}"/>
    <cellStyle name="Normal 72 3 3 3 3 3" xfId="24084" xr:uid="{00000000-0005-0000-0000-0000145E0000}"/>
    <cellStyle name="Normal 72 3 3 3 5" xfId="19071" xr:uid="{00000000-0005-0000-0000-00007F4A0000}"/>
    <cellStyle name="Normal 72 3 3 4" xfId="5622" xr:uid="{00000000-0005-0000-0000-0000F6150000}"/>
    <cellStyle name="Normal 72 3 3 4 2" xfId="15674" xr:uid="{00000000-0005-0000-0000-00003A3D0000}"/>
    <cellStyle name="Normal 72 3 3 4 2 3" xfId="30772" xr:uid="{00000000-0005-0000-0000-000034780000}"/>
    <cellStyle name="Normal 72 3 3 4 3" xfId="10654" xr:uid="{00000000-0005-0000-0000-00009E290000}"/>
    <cellStyle name="Normal 72 3 3 4 3 3" xfId="25755" xr:uid="{00000000-0005-0000-0000-00009B640000}"/>
    <cellStyle name="Normal 72 3 3 4 5" xfId="20742" xr:uid="{00000000-0005-0000-0000-000006510000}"/>
    <cellStyle name="Normal 72 3 3 5" xfId="12332" xr:uid="{00000000-0005-0000-0000-00002C300000}"/>
    <cellStyle name="Normal 72 3 3 5 3" xfId="27430" xr:uid="{00000000-0005-0000-0000-0000266B0000}"/>
    <cellStyle name="Normal 72 3 3 6" xfId="7311" xr:uid="{00000000-0005-0000-0000-00008F1C0000}"/>
    <cellStyle name="Normal 72 3 3 6 3" xfId="22413" xr:uid="{00000000-0005-0000-0000-00008D570000}"/>
    <cellStyle name="Normal 72 3 3 8" xfId="17400" xr:uid="{00000000-0005-0000-0000-0000F8430000}"/>
    <cellStyle name="Normal 72 3 4" xfId="2658" xr:uid="{00000000-0005-0000-0000-0000620A0000}"/>
    <cellStyle name="Normal 72 3 4 2" xfId="4348" xr:uid="{00000000-0005-0000-0000-0000FC100000}"/>
    <cellStyle name="Normal 72 3 4 2 2" xfId="14421" xr:uid="{00000000-0005-0000-0000-000055380000}"/>
    <cellStyle name="Normal 72 3 4 2 2 3" xfId="29519" xr:uid="{00000000-0005-0000-0000-00004F730000}"/>
    <cellStyle name="Normal 72 3 4 2 3" xfId="9401" xr:uid="{00000000-0005-0000-0000-0000B9240000}"/>
    <cellStyle name="Normal 72 3 4 2 3 3" xfId="24502" xr:uid="{00000000-0005-0000-0000-0000B65F0000}"/>
    <cellStyle name="Normal 72 3 4 2 5" xfId="19489" xr:uid="{00000000-0005-0000-0000-0000214C0000}"/>
    <cellStyle name="Normal 72 3 4 3" xfId="6040" xr:uid="{00000000-0005-0000-0000-000098170000}"/>
    <cellStyle name="Normal 72 3 4 3 2" xfId="16092" xr:uid="{00000000-0005-0000-0000-0000DC3E0000}"/>
    <cellStyle name="Normal 72 3 4 3 3" xfId="11072" xr:uid="{00000000-0005-0000-0000-0000402B0000}"/>
    <cellStyle name="Normal 72 3 4 3 3 3" xfId="26173" xr:uid="{00000000-0005-0000-0000-00003D660000}"/>
    <cellStyle name="Normal 72 3 4 3 5" xfId="21160" xr:uid="{00000000-0005-0000-0000-0000A8520000}"/>
    <cellStyle name="Normal 72 3 4 4" xfId="12750" xr:uid="{00000000-0005-0000-0000-0000CE310000}"/>
    <cellStyle name="Normal 72 3 4 4 3" xfId="27848" xr:uid="{00000000-0005-0000-0000-0000C86C0000}"/>
    <cellStyle name="Normal 72 3 4 5" xfId="7729" xr:uid="{00000000-0005-0000-0000-0000311E0000}"/>
    <cellStyle name="Normal 72 3 4 5 3" xfId="22831" xr:uid="{00000000-0005-0000-0000-00002F590000}"/>
    <cellStyle name="Normal 72 3 4 7" xfId="17818" xr:uid="{00000000-0005-0000-0000-00009A450000}"/>
    <cellStyle name="Normal 72 3 5" xfId="3511" xr:uid="{00000000-0005-0000-0000-0000B70D0000}"/>
    <cellStyle name="Normal 72 3 5 2" xfId="13585" xr:uid="{00000000-0005-0000-0000-000011350000}"/>
    <cellStyle name="Normal 72 3 5 2 3" xfId="28683" xr:uid="{00000000-0005-0000-0000-00000B700000}"/>
    <cellStyle name="Normal 72 3 5 3" xfId="8565" xr:uid="{00000000-0005-0000-0000-000075210000}"/>
    <cellStyle name="Normal 72 3 5 3 3" xfId="23666" xr:uid="{00000000-0005-0000-0000-0000725C0000}"/>
    <cellStyle name="Normal 72 3 5 5" xfId="18653" xr:uid="{00000000-0005-0000-0000-0000DD480000}"/>
    <cellStyle name="Normal 72 3 6" xfId="5204" xr:uid="{00000000-0005-0000-0000-000054140000}"/>
    <cellStyle name="Normal 72 3 6 2" xfId="15256" xr:uid="{00000000-0005-0000-0000-0000983B0000}"/>
    <cellStyle name="Normal 72 3 6 2 3" xfId="30354" xr:uid="{00000000-0005-0000-0000-000092760000}"/>
    <cellStyle name="Normal 72 3 6 3" xfId="10236" xr:uid="{00000000-0005-0000-0000-0000FC270000}"/>
    <cellStyle name="Normal 72 3 6 3 3" xfId="25337" xr:uid="{00000000-0005-0000-0000-0000F9620000}"/>
    <cellStyle name="Normal 72 3 6 5" xfId="20324" xr:uid="{00000000-0005-0000-0000-0000644F0000}"/>
    <cellStyle name="Normal 72 3 7" xfId="11914" xr:uid="{00000000-0005-0000-0000-00008A2E0000}"/>
    <cellStyle name="Normal 72 3 7 3" xfId="27012" xr:uid="{00000000-0005-0000-0000-000084690000}"/>
    <cellStyle name="Normal 72 3 8" xfId="6893" xr:uid="{00000000-0005-0000-0000-0000ED1A0000}"/>
    <cellStyle name="Normal 72 3 8 3" xfId="21995" xr:uid="{00000000-0005-0000-0000-0000EB550000}"/>
    <cellStyle name="Normal 72 4" xfId="1918" xr:uid="{00000000-0005-0000-0000-00007E070000}"/>
    <cellStyle name="Normal 72 4 2" xfId="2341" xr:uid="{00000000-0005-0000-0000-000025090000}"/>
    <cellStyle name="Normal 72 4 2 2" xfId="3180" xr:uid="{00000000-0005-0000-0000-00006C0C0000}"/>
    <cellStyle name="Normal 72 4 2 2 2" xfId="4870" xr:uid="{00000000-0005-0000-0000-000006130000}"/>
    <cellStyle name="Normal 72 4 2 2 2 2" xfId="14943" xr:uid="{00000000-0005-0000-0000-00005F3A0000}"/>
    <cellStyle name="Normal 72 4 2 2 2 2 3" xfId="30041" xr:uid="{00000000-0005-0000-0000-000059750000}"/>
    <cellStyle name="Normal 72 4 2 2 2 3" xfId="9923" xr:uid="{00000000-0005-0000-0000-0000C3260000}"/>
    <cellStyle name="Normal 72 4 2 2 2 3 3" xfId="25024" xr:uid="{00000000-0005-0000-0000-0000C0610000}"/>
    <cellStyle name="Normal 72 4 2 2 2 5" xfId="20011" xr:uid="{00000000-0005-0000-0000-00002B4E0000}"/>
    <cellStyle name="Normal 72 4 2 2 3" xfId="6562" xr:uid="{00000000-0005-0000-0000-0000A2190000}"/>
    <cellStyle name="Normal 72 4 2 2 3 2" xfId="16614" xr:uid="{00000000-0005-0000-0000-0000E6400000}"/>
    <cellStyle name="Normal 72 4 2 2 3 3" xfId="11594" xr:uid="{00000000-0005-0000-0000-00004A2D0000}"/>
    <cellStyle name="Normal 72 4 2 2 3 3 3" xfId="26695" xr:uid="{00000000-0005-0000-0000-000047680000}"/>
    <cellStyle name="Normal 72 4 2 2 3 5" xfId="21682" xr:uid="{00000000-0005-0000-0000-0000B2540000}"/>
    <cellStyle name="Normal 72 4 2 2 4" xfId="13272" xr:uid="{00000000-0005-0000-0000-0000D8330000}"/>
    <cellStyle name="Normal 72 4 2 2 4 3" xfId="28370" xr:uid="{00000000-0005-0000-0000-0000D26E0000}"/>
    <cellStyle name="Normal 72 4 2 2 5" xfId="8251" xr:uid="{00000000-0005-0000-0000-00003B200000}"/>
    <cellStyle name="Normal 72 4 2 2 5 3" xfId="23353" xr:uid="{00000000-0005-0000-0000-0000395B0000}"/>
    <cellStyle name="Normal 72 4 2 2 7" xfId="18340" xr:uid="{00000000-0005-0000-0000-0000A4470000}"/>
    <cellStyle name="Normal 72 4 2 3" xfId="4033" xr:uid="{00000000-0005-0000-0000-0000C10F0000}"/>
    <cellStyle name="Normal 72 4 2 3 2" xfId="14107" xr:uid="{00000000-0005-0000-0000-00001B370000}"/>
    <cellStyle name="Normal 72 4 2 3 2 3" xfId="29205" xr:uid="{00000000-0005-0000-0000-000015720000}"/>
    <cellStyle name="Normal 72 4 2 3 3" xfId="9087" xr:uid="{00000000-0005-0000-0000-00007F230000}"/>
    <cellStyle name="Normal 72 4 2 3 3 3" xfId="24188" xr:uid="{00000000-0005-0000-0000-00007C5E0000}"/>
    <cellStyle name="Normal 72 4 2 3 5" xfId="19175" xr:uid="{00000000-0005-0000-0000-0000E74A0000}"/>
    <cellStyle name="Normal 72 4 2 4" xfId="5726" xr:uid="{00000000-0005-0000-0000-00005E160000}"/>
    <cellStyle name="Normal 72 4 2 4 2" xfId="15778" xr:uid="{00000000-0005-0000-0000-0000A23D0000}"/>
    <cellStyle name="Normal 72 4 2 4 2 3" xfId="30876" xr:uid="{00000000-0005-0000-0000-00009C780000}"/>
    <cellStyle name="Normal 72 4 2 4 3" xfId="10758" xr:uid="{00000000-0005-0000-0000-0000062A0000}"/>
    <cellStyle name="Normal 72 4 2 4 3 3" xfId="25859" xr:uid="{00000000-0005-0000-0000-000003650000}"/>
    <cellStyle name="Normal 72 4 2 4 5" xfId="20846" xr:uid="{00000000-0005-0000-0000-00006E510000}"/>
    <cellStyle name="Normal 72 4 2 5" xfId="12436" xr:uid="{00000000-0005-0000-0000-000094300000}"/>
    <cellStyle name="Normal 72 4 2 5 3" xfId="27534" xr:uid="{00000000-0005-0000-0000-00008E6B0000}"/>
    <cellStyle name="Normal 72 4 2 6" xfId="7415" xr:uid="{00000000-0005-0000-0000-0000F71C0000}"/>
    <cellStyle name="Normal 72 4 2 6 3" xfId="22517" xr:uid="{00000000-0005-0000-0000-0000F5570000}"/>
    <cellStyle name="Normal 72 4 2 8" xfId="17504" xr:uid="{00000000-0005-0000-0000-000060440000}"/>
    <cellStyle name="Normal 72 4 3" xfId="2762" xr:uid="{00000000-0005-0000-0000-0000CA0A0000}"/>
    <cellStyle name="Normal 72 4 3 2" xfId="4452" xr:uid="{00000000-0005-0000-0000-000064110000}"/>
    <cellStyle name="Normal 72 4 3 2 2" xfId="14525" xr:uid="{00000000-0005-0000-0000-0000BD380000}"/>
    <cellStyle name="Normal 72 4 3 2 2 3" xfId="29623" xr:uid="{00000000-0005-0000-0000-0000B7730000}"/>
    <cellStyle name="Normal 72 4 3 2 3" xfId="9505" xr:uid="{00000000-0005-0000-0000-000021250000}"/>
    <cellStyle name="Normal 72 4 3 2 3 3" xfId="24606" xr:uid="{00000000-0005-0000-0000-00001E600000}"/>
    <cellStyle name="Normal 72 4 3 2 5" xfId="19593" xr:uid="{00000000-0005-0000-0000-0000894C0000}"/>
    <cellStyle name="Normal 72 4 3 3" xfId="6144" xr:uid="{00000000-0005-0000-0000-000000180000}"/>
    <cellStyle name="Normal 72 4 3 3 2" xfId="16196" xr:uid="{00000000-0005-0000-0000-0000443F0000}"/>
    <cellStyle name="Normal 72 4 3 3 3" xfId="11176" xr:uid="{00000000-0005-0000-0000-0000A82B0000}"/>
    <cellStyle name="Normal 72 4 3 3 3 3" xfId="26277" xr:uid="{00000000-0005-0000-0000-0000A5660000}"/>
    <cellStyle name="Normal 72 4 3 3 5" xfId="21264" xr:uid="{00000000-0005-0000-0000-000010530000}"/>
    <cellStyle name="Normal 72 4 3 4" xfId="12854" xr:uid="{00000000-0005-0000-0000-000036320000}"/>
    <cellStyle name="Normal 72 4 3 4 3" xfId="27952" xr:uid="{00000000-0005-0000-0000-0000306D0000}"/>
    <cellStyle name="Normal 72 4 3 5" xfId="7833" xr:uid="{00000000-0005-0000-0000-0000991E0000}"/>
    <cellStyle name="Normal 72 4 3 5 3" xfId="22935" xr:uid="{00000000-0005-0000-0000-000097590000}"/>
    <cellStyle name="Normal 72 4 3 7" xfId="17922" xr:uid="{00000000-0005-0000-0000-000002460000}"/>
    <cellStyle name="Normal 72 4 4" xfId="3615" xr:uid="{00000000-0005-0000-0000-00001F0E0000}"/>
    <cellStyle name="Normal 72 4 4 2" xfId="13689" xr:uid="{00000000-0005-0000-0000-000079350000}"/>
    <cellStyle name="Normal 72 4 4 2 3" xfId="28787" xr:uid="{00000000-0005-0000-0000-000073700000}"/>
    <cellStyle name="Normal 72 4 4 3" xfId="8669" xr:uid="{00000000-0005-0000-0000-0000DD210000}"/>
    <cellStyle name="Normal 72 4 4 3 3" xfId="23770" xr:uid="{00000000-0005-0000-0000-0000DA5C0000}"/>
    <cellStyle name="Normal 72 4 4 5" xfId="18757" xr:uid="{00000000-0005-0000-0000-000045490000}"/>
    <cellStyle name="Normal 72 4 5" xfId="5308" xr:uid="{00000000-0005-0000-0000-0000BC140000}"/>
    <cellStyle name="Normal 72 4 5 2" xfId="15360" xr:uid="{00000000-0005-0000-0000-0000003C0000}"/>
    <cellStyle name="Normal 72 4 5 2 3" xfId="30458" xr:uid="{00000000-0005-0000-0000-0000FA760000}"/>
    <cellStyle name="Normal 72 4 5 3" xfId="10340" xr:uid="{00000000-0005-0000-0000-000064280000}"/>
    <cellStyle name="Normal 72 4 5 3 3" xfId="25441" xr:uid="{00000000-0005-0000-0000-000061630000}"/>
    <cellStyle name="Normal 72 4 5 5" xfId="20428" xr:uid="{00000000-0005-0000-0000-0000CC4F0000}"/>
    <cellStyle name="Normal 72 4 6" xfId="12018" xr:uid="{00000000-0005-0000-0000-0000F22E0000}"/>
    <cellStyle name="Normal 72 4 6 3" xfId="27116" xr:uid="{00000000-0005-0000-0000-0000EC690000}"/>
    <cellStyle name="Normal 72 4 7" xfId="6997" xr:uid="{00000000-0005-0000-0000-0000551B0000}"/>
    <cellStyle name="Normal 72 4 7 3" xfId="22099" xr:uid="{00000000-0005-0000-0000-000053560000}"/>
    <cellStyle name="Normal 72 4 9" xfId="17086" xr:uid="{00000000-0005-0000-0000-0000BE420000}"/>
    <cellStyle name="Normal 72 5" xfId="2131" xr:uid="{00000000-0005-0000-0000-000053080000}"/>
    <cellStyle name="Normal 72 5 2" xfId="2972" xr:uid="{00000000-0005-0000-0000-00009C0B0000}"/>
    <cellStyle name="Normal 72 5 2 2" xfId="4662" xr:uid="{00000000-0005-0000-0000-000036120000}"/>
    <cellStyle name="Normal 72 5 2 2 2" xfId="14735" xr:uid="{00000000-0005-0000-0000-00008F390000}"/>
    <cellStyle name="Normal 72 5 2 2 2 3" xfId="29833" xr:uid="{00000000-0005-0000-0000-000089740000}"/>
    <cellStyle name="Normal 72 5 2 2 3" xfId="9715" xr:uid="{00000000-0005-0000-0000-0000F3250000}"/>
    <cellStyle name="Normal 72 5 2 2 3 3" xfId="24816" xr:uid="{00000000-0005-0000-0000-0000F0600000}"/>
    <cellStyle name="Normal 72 5 2 2 5" xfId="19803" xr:uid="{00000000-0005-0000-0000-00005B4D0000}"/>
    <cellStyle name="Normal 72 5 2 3" xfId="6354" xr:uid="{00000000-0005-0000-0000-0000D2180000}"/>
    <cellStyle name="Normal 72 5 2 3 2" xfId="16406" xr:uid="{00000000-0005-0000-0000-000016400000}"/>
    <cellStyle name="Normal 72 5 2 3 3" xfId="11386" xr:uid="{00000000-0005-0000-0000-00007A2C0000}"/>
    <cellStyle name="Normal 72 5 2 3 3 3" xfId="26487" xr:uid="{00000000-0005-0000-0000-000077670000}"/>
    <cellStyle name="Normal 72 5 2 3 5" xfId="21474" xr:uid="{00000000-0005-0000-0000-0000E2530000}"/>
    <cellStyle name="Normal 72 5 2 4" xfId="13064" xr:uid="{00000000-0005-0000-0000-000008330000}"/>
    <cellStyle name="Normal 72 5 2 4 3" xfId="28162" xr:uid="{00000000-0005-0000-0000-0000026E0000}"/>
    <cellStyle name="Normal 72 5 2 5" xfId="8043" xr:uid="{00000000-0005-0000-0000-00006B1F0000}"/>
    <cellStyle name="Normal 72 5 2 5 3" xfId="23145" xr:uid="{00000000-0005-0000-0000-0000695A0000}"/>
    <cellStyle name="Normal 72 5 2 7" xfId="18132" xr:uid="{00000000-0005-0000-0000-0000D4460000}"/>
    <cellStyle name="Normal 72 5 3" xfId="3825" xr:uid="{00000000-0005-0000-0000-0000F10E0000}"/>
    <cellStyle name="Normal 72 5 3 2" xfId="13899" xr:uid="{00000000-0005-0000-0000-00004B360000}"/>
    <cellStyle name="Normal 72 5 3 2 3" xfId="28997" xr:uid="{00000000-0005-0000-0000-000045710000}"/>
    <cellStyle name="Normal 72 5 3 3" xfId="8879" xr:uid="{00000000-0005-0000-0000-0000AF220000}"/>
    <cellStyle name="Normal 72 5 3 3 3" xfId="23980" xr:uid="{00000000-0005-0000-0000-0000AC5D0000}"/>
    <cellStyle name="Normal 72 5 3 5" xfId="18967" xr:uid="{00000000-0005-0000-0000-0000174A0000}"/>
    <cellStyle name="Normal 72 5 4" xfId="5518" xr:uid="{00000000-0005-0000-0000-00008E150000}"/>
    <cellStyle name="Normal 72 5 4 2" xfId="15570" xr:uid="{00000000-0005-0000-0000-0000D23C0000}"/>
    <cellStyle name="Normal 72 5 4 2 3" xfId="30668" xr:uid="{00000000-0005-0000-0000-0000CC770000}"/>
    <cellStyle name="Normal 72 5 4 3" xfId="10550" xr:uid="{00000000-0005-0000-0000-000036290000}"/>
    <cellStyle name="Normal 72 5 4 3 3" xfId="25651" xr:uid="{00000000-0005-0000-0000-000033640000}"/>
    <cellStyle name="Normal 72 5 4 5" xfId="20638" xr:uid="{00000000-0005-0000-0000-00009E500000}"/>
    <cellStyle name="Normal 72 5 5" xfId="12228" xr:uid="{00000000-0005-0000-0000-0000C42F0000}"/>
    <cellStyle name="Normal 72 5 5 3" xfId="27326" xr:uid="{00000000-0005-0000-0000-0000BE6A0000}"/>
    <cellStyle name="Normal 72 5 6" xfId="7207" xr:uid="{00000000-0005-0000-0000-0000271C0000}"/>
    <cellStyle name="Normal 72 5 6 3" xfId="22309" xr:uid="{00000000-0005-0000-0000-000025570000}"/>
    <cellStyle name="Normal 72 5 8" xfId="17296" xr:uid="{00000000-0005-0000-0000-000090430000}"/>
    <cellStyle name="Normal 72 6" xfId="2552" xr:uid="{00000000-0005-0000-0000-0000F8090000}"/>
    <cellStyle name="Normal 72 6 2" xfId="4244" xr:uid="{00000000-0005-0000-0000-000094100000}"/>
    <cellStyle name="Normal 72 6 2 2" xfId="14317" xr:uid="{00000000-0005-0000-0000-0000ED370000}"/>
    <cellStyle name="Normal 72 6 2 2 3" xfId="29415" xr:uid="{00000000-0005-0000-0000-0000E7720000}"/>
    <cellStyle name="Normal 72 6 2 3" xfId="9297" xr:uid="{00000000-0005-0000-0000-000051240000}"/>
    <cellStyle name="Normal 72 6 2 3 3" xfId="24398" xr:uid="{00000000-0005-0000-0000-00004E5F0000}"/>
    <cellStyle name="Normal 72 6 2 5" xfId="19385" xr:uid="{00000000-0005-0000-0000-0000B94B0000}"/>
    <cellStyle name="Normal 72 6 3" xfId="5936" xr:uid="{00000000-0005-0000-0000-000030170000}"/>
    <cellStyle name="Normal 72 6 3 2" xfId="15988" xr:uid="{00000000-0005-0000-0000-0000743E0000}"/>
    <cellStyle name="Normal 72 6 3 3" xfId="10968" xr:uid="{00000000-0005-0000-0000-0000D82A0000}"/>
    <cellStyle name="Normal 72 6 3 3 3" xfId="26069" xr:uid="{00000000-0005-0000-0000-0000D5650000}"/>
    <cellStyle name="Normal 72 6 3 5" xfId="21056" xr:uid="{00000000-0005-0000-0000-000040520000}"/>
    <cellStyle name="Normal 72 6 4" xfId="12646" xr:uid="{00000000-0005-0000-0000-000066310000}"/>
    <cellStyle name="Normal 72 6 4 3" xfId="27744" xr:uid="{00000000-0005-0000-0000-0000606C0000}"/>
    <cellStyle name="Normal 72 6 5" xfId="7625" xr:uid="{00000000-0005-0000-0000-0000C91D0000}"/>
    <cellStyle name="Normal 72 6 5 3" xfId="22727" xr:uid="{00000000-0005-0000-0000-0000C7580000}"/>
    <cellStyle name="Normal 72 6 7" xfId="17714" xr:uid="{00000000-0005-0000-0000-000032450000}"/>
    <cellStyle name="Normal 72 7" xfId="3404" xr:uid="{00000000-0005-0000-0000-00004C0D0000}"/>
    <cellStyle name="Normal 72 7 2" xfId="13481" xr:uid="{00000000-0005-0000-0000-0000A9340000}"/>
    <cellStyle name="Normal 72 7 2 3" xfId="28579" xr:uid="{00000000-0005-0000-0000-0000A36F0000}"/>
    <cellStyle name="Normal 72 7 3" xfId="8461" xr:uid="{00000000-0005-0000-0000-00000D210000}"/>
    <cellStyle name="Normal 72 7 3 3" xfId="23562" xr:uid="{00000000-0005-0000-0000-00000A5C0000}"/>
    <cellStyle name="Normal 72 7 5" xfId="18549" xr:uid="{00000000-0005-0000-0000-000075480000}"/>
    <cellStyle name="Normal 72 8" xfId="5098" xr:uid="{00000000-0005-0000-0000-0000EA130000}"/>
    <cellStyle name="Normal 72 8 2" xfId="15152" xr:uid="{00000000-0005-0000-0000-0000303B0000}"/>
    <cellStyle name="Normal 72 8 2 3" xfId="30250" xr:uid="{00000000-0005-0000-0000-00002A760000}"/>
    <cellStyle name="Normal 72 8 3" xfId="10132" xr:uid="{00000000-0005-0000-0000-000094270000}"/>
    <cellStyle name="Normal 72 8 3 3" xfId="25233" xr:uid="{00000000-0005-0000-0000-000091620000}"/>
    <cellStyle name="Normal 72 8 5" xfId="20220" xr:uid="{00000000-0005-0000-0000-0000FC4E0000}"/>
    <cellStyle name="Normal 72 9" xfId="11808" xr:uid="{00000000-0005-0000-0000-0000202E0000}"/>
    <cellStyle name="Normal 72 9 3" xfId="26908" xr:uid="{00000000-0005-0000-0000-00001C690000}"/>
    <cellStyle name="Normal 73" xfId="1491" xr:uid="{00000000-0005-0000-0000-0000D3050000}"/>
    <cellStyle name="Normal 73 10" xfId="6788" xr:uid="{00000000-0005-0000-0000-0000841A0000}"/>
    <cellStyle name="Normal 73 10 3" xfId="21892" xr:uid="{00000000-0005-0000-0000-000084550000}"/>
    <cellStyle name="Normal 73 12" xfId="16877" xr:uid="{00000000-0005-0000-0000-0000ED410000}"/>
    <cellStyle name="Normal 73 2" xfId="1752" xr:uid="{00000000-0005-0000-0000-0000D8060000}"/>
    <cellStyle name="Normal 73 2 11" xfId="16931" xr:uid="{00000000-0005-0000-0000-000023420000}"/>
    <cellStyle name="Normal 73 2 2" xfId="1860" xr:uid="{00000000-0005-0000-0000-000044070000}"/>
    <cellStyle name="Normal 73 2 2 10" xfId="17035" xr:uid="{00000000-0005-0000-0000-00008B420000}"/>
    <cellStyle name="Normal 73 2 2 2" xfId="2077" xr:uid="{00000000-0005-0000-0000-00001D080000}"/>
    <cellStyle name="Normal 73 2 2 2 2" xfId="2498" xr:uid="{00000000-0005-0000-0000-0000C2090000}"/>
    <cellStyle name="Normal 73 2 2 2 2 2" xfId="3337" xr:uid="{00000000-0005-0000-0000-0000090D0000}"/>
    <cellStyle name="Normal 73 2 2 2 2 2 2" xfId="5027" xr:uid="{00000000-0005-0000-0000-0000A3130000}"/>
    <cellStyle name="Normal 73 2 2 2 2 2 2 2" xfId="15100" xr:uid="{00000000-0005-0000-0000-0000FC3A0000}"/>
    <cellStyle name="Normal 73 2 2 2 2 2 2 2 3" xfId="30198" xr:uid="{00000000-0005-0000-0000-0000F6750000}"/>
    <cellStyle name="Normal 73 2 2 2 2 2 2 3" xfId="10080" xr:uid="{00000000-0005-0000-0000-000060270000}"/>
    <cellStyle name="Normal 73 2 2 2 2 2 2 3 3" xfId="25181" xr:uid="{00000000-0005-0000-0000-00005D620000}"/>
    <cellStyle name="Normal 73 2 2 2 2 2 2 5" xfId="20168" xr:uid="{00000000-0005-0000-0000-0000C84E0000}"/>
    <cellStyle name="Normal 73 2 2 2 2 2 3" xfId="6719" xr:uid="{00000000-0005-0000-0000-00003F1A0000}"/>
    <cellStyle name="Normal 73 2 2 2 2 2 3 2" xfId="16771" xr:uid="{00000000-0005-0000-0000-000083410000}"/>
    <cellStyle name="Normal 73 2 2 2 2 2 3 3" xfId="11751" xr:uid="{00000000-0005-0000-0000-0000E72D0000}"/>
    <cellStyle name="Normal 73 2 2 2 2 2 3 3 3" xfId="26852" xr:uid="{00000000-0005-0000-0000-0000E4680000}"/>
    <cellStyle name="Normal 73 2 2 2 2 2 3 5" xfId="21839" xr:uid="{00000000-0005-0000-0000-00004F550000}"/>
    <cellStyle name="Normal 73 2 2 2 2 2 4" xfId="13429" xr:uid="{00000000-0005-0000-0000-000075340000}"/>
    <cellStyle name="Normal 73 2 2 2 2 2 4 3" xfId="28527" xr:uid="{00000000-0005-0000-0000-00006F6F0000}"/>
    <cellStyle name="Normal 73 2 2 2 2 2 5" xfId="8408" xr:uid="{00000000-0005-0000-0000-0000D8200000}"/>
    <cellStyle name="Normal 73 2 2 2 2 2 5 3" xfId="23510" xr:uid="{00000000-0005-0000-0000-0000D65B0000}"/>
    <cellStyle name="Normal 73 2 2 2 2 2 7" xfId="18497" xr:uid="{00000000-0005-0000-0000-000041480000}"/>
    <cellStyle name="Normal 73 2 2 2 2 3" xfId="4190" xr:uid="{00000000-0005-0000-0000-00005E100000}"/>
    <cellStyle name="Normal 73 2 2 2 2 3 2" xfId="14264" xr:uid="{00000000-0005-0000-0000-0000B8370000}"/>
    <cellStyle name="Normal 73 2 2 2 2 3 2 3" xfId="29362" xr:uid="{00000000-0005-0000-0000-0000B2720000}"/>
    <cellStyle name="Normal 73 2 2 2 2 3 3" xfId="9244" xr:uid="{00000000-0005-0000-0000-00001C240000}"/>
    <cellStyle name="Normal 73 2 2 2 2 3 3 3" xfId="24345" xr:uid="{00000000-0005-0000-0000-0000195F0000}"/>
    <cellStyle name="Normal 73 2 2 2 2 3 5" xfId="19332" xr:uid="{00000000-0005-0000-0000-0000844B0000}"/>
    <cellStyle name="Normal 73 2 2 2 2 4" xfId="5883" xr:uid="{00000000-0005-0000-0000-0000FB160000}"/>
    <cellStyle name="Normal 73 2 2 2 2 4 2" xfId="15935" xr:uid="{00000000-0005-0000-0000-00003F3E0000}"/>
    <cellStyle name="Normal 73 2 2 2 2 4 3" xfId="10915" xr:uid="{00000000-0005-0000-0000-0000A32A0000}"/>
    <cellStyle name="Normal 73 2 2 2 2 4 3 3" xfId="26016" xr:uid="{00000000-0005-0000-0000-0000A0650000}"/>
    <cellStyle name="Normal 73 2 2 2 2 4 5" xfId="21003" xr:uid="{00000000-0005-0000-0000-00000B520000}"/>
    <cellStyle name="Normal 73 2 2 2 2 5" xfId="12593" xr:uid="{00000000-0005-0000-0000-000031310000}"/>
    <cellStyle name="Normal 73 2 2 2 2 5 3" xfId="27691" xr:uid="{00000000-0005-0000-0000-00002B6C0000}"/>
    <cellStyle name="Normal 73 2 2 2 2 6" xfId="7572" xr:uid="{00000000-0005-0000-0000-0000941D0000}"/>
    <cellStyle name="Normal 73 2 2 2 2 6 3" xfId="22674" xr:uid="{00000000-0005-0000-0000-000092580000}"/>
    <cellStyle name="Normal 73 2 2 2 2 8" xfId="17661" xr:uid="{00000000-0005-0000-0000-0000FD440000}"/>
    <cellStyle name="Normal 73 2 2 2 3" xfId="2919" xr:uid="{00000000-0005-0000-0000-0000670B0000}"/>
    <cellStyle name="Normal 73 2 2 2 3 2" xfId="4609" xr:uid="{00000000-0005-0000-0000-000001120000}"/>
    <cellStyle name="Normal 73 2 2 2 3 2 2" xfId="14682" xr:uid="{00000000-0005-0000-0000-00005A390000}"/>
    <cellStyle name="Normal 73 2 2 2 3 2 2 3" xfId="29780" xr:uid="{00000000-0005-0000-0000-000054740000}"/>
    <cellStyle name="Normal 73 2 2 2 3 2 3" xfId="9662" xr:uid="{00000000-0005-0000-0000-0000BE250000}"/>
    <cellStyle name="Normal 73 2 2 2 3 2 3 3" xfId="24763" xr:uid="{00000000-0005-0000-0000-0000BB600000}"/>
    <cellStyle name="Normal 73 2 2 2 3 2 5" xfId="19750" xr:uid="{00000000-0005-0000-0000-0000264D0000}"/>
    <cellStyle name="Normal 73 2 2 2 3 3" xfId="6301" xr:uid="{00000000-0005-0000-0000-00009D180000}"/>
    <cellStyle name="Normal 73 2 2 2 3 3 2" xfId="16353" xr:uid="{00000000-0005-0000-0000-0000E13F0000}"/>
    <cellStyle name="Normal 73 2 2 2 3 3 3" xfId="11333" xr:uid="{00000000-0005-0000-0000-0000452C0000}"/>
    <cellStyle name="Normal 73 2 2 2 3 3 3 3" xfId="26434" xr:uid="{00000000-0005-0000-0000-000042670000}"/>
    <cellStyle name="Normal 73 2 2 2 3 3 5" xfId="21421" xr:uid="{00000000-0005-0000-0000-0000AD530000}"/>
    <cellStyle name="Normal 73 2 2 2 3 4" xfId="13011" xr:uid="{00000000-0005-0000-0000-0000D3320000}"/>
    <cellStyle name="Normal 73 2 2 2 3 4 3" xfId="28109" xr:uid="{00000000-0005-0000-0000-0000CD6D0000}"/>
    <cellStyle name="Normal 73 2 2 2 3 5" xfId="7990" xr:uid="{00000000-0005-0000-0000-0000361F0000}"/>
    <cellStyle name="Normal 73 2 2 2 3 5 3" xfId="23092" xr:uid="{00000000-0005-0000-0000-0000345A0000}"/>
    <cellStyle name="Normal 73 2 2 2 3 7" xfId="18079" xr:uid="{00000000-0005-0000-0000-00009F460000}"/>
    <cellStyle name="Normal 73 2 2 2 4" xfId="3772" xr:uid="{00000000-0005-0000-0000-0000BC0E0000}"/>
    <cellStyle name="Normal 73 2 2 2 4 2" xfId="13846" xr:uid="{00000000-0005-0000-0000-000016360000}"/>
    <cellStyle name="Normal 73 2 2 2 4 2 3" xfId="28944" xr:uid="{00000000-0005-0000-0000-000010710000}"/>
    <cellStyle name="Normal 73 2 2 2 4 3" xfId="8826" xr:uid="{00000000-0005-0000-0000-00007A220000}"/>
    <cellStyle name="Normal 73 2 2 2 4 3 3" xfId="23927" xr:uid="{00000000-0005-0000-0000-0000775D0000}"/>
    <cellStyle name="Normal 73 2 2 2 4 5" xfId="18914" xr:uid="{00000000-0005-0000-0000-0000E2490000}"/>
    <cellStyle name="Normal 73 2 2 2 5" xfId="5465" xr:uid="{00000000-0005-0000-0000-000059150000}"/>
    <cellStyle name="Normal 73 2 2 2 5 2" xfId="15517" xr:uid="{00000000-0005-0000-0000-00009D3C0000}"/>
    <cellStyle name="Normal 73 2 2 2 5 2 3" xfId="30615" xr:uid="{00000000-0005-0000-0000-000097770000}"/>
    <cellStyle name="Normal 73 2 2 2 5 3" xfId="10497" xr:uid="{00000000-0005-0000-0000-000001290000}"/>
    <cellStyle name="Normal 73 2 2 2 5 3 3" xfId="25598" xr:uid="{00000000-0005-0000-0000-0000FE630000}"/>
    <cellStyle name="Normal 73 2 2 2 5 5" xfId="20585" xr:uid="{00000000-0005-0000-0000-000069500000}"/>
    <cellStyle name="Normal 73 2 2 2 6" xfId="12175" xr:uid="{00000000-0005-0000-0000-00008F2F0000}"/>
    <cellStyle name="Normal 73 2 2 2 6 3" xfId="27273" xr:uid="{00000000-0005-0000-0000-0000896A0000}"/>
    <cellStyle name="Normal 73 2 2 2 7" xfId="7154" xr:uid="{00000000-0005-0000-0000-0000F21B0000}"/>
    <cellStyle name="Normal 73 2 2 2 7 3" xfId="22256" xr:uid="{00000000-0005-0000-0000-0000F0560000}"/>
    <cellStyle name="Normal 73 2 2 2 9" xfId="17243" xr:uid="{00000000-0005-0000-0000-00005B430000}"/>
    <cellStyle name="Normal 73 2 2 3" xfId="2290" xr:uid="{00000000-0005-0000-0000-0000F2080000}"/>
    <cellStyle name="Normal 73 2 2 3 2" xfId="3129" xr:uid="{00000000-0005-0000-0000-0000390C0000}"/>
    <cellStyle name="Normal 73 2 2 3 2 2" xfId="4819" xr:uid="{00000000-0005-0000-0000-0000D3120000}"/>
    <cellStyle name="Normal 73 2 2 3 2 2 2" xfId="14892" xr:uid="{00000000-0005-0000-0000-00002C3A0000}"/>
    <cellStyle name="Normal 73 2 2 3 2 2 2 3" xfId="29990" xr:uid="{00000000-0005-0000-0000-000026750000}"/>
    <cellStyle name="Normal 73 2 2 3 2 2 3" xfId="9872" xr:uid="{00000000-0005-0000-0000-000090260000}"/>
    <cellStyle name="Normal 73 2 2 3 2 2 3 3" xfId="24973" xr:uid="{00000000-0005-0000-0000-00008D610000}"/>
    <cellStyle name="Normal 73 2 2 3 2 2 5" xfId="19960" xr:uid="{00000000-0005-0000-0000-0000F84D0000}"/>
    <cellStyle name="Normal 73 2 2 3 2 3" xfId="6511" xr:uid="{00000000-0005-0000-0000-00006F190000}"/>
    <cellStyle name="Normal 73 2 2 3 2 3 2" xfId="16563" xr:uid="{00000000-0005-0000-0000-0000B3400000}"/>
    <cellStyle name="Normal 73 2 2 3 2 3 3" xfId="11543" xr:uid="{00000000-0005-0000-0000-0000172D0000}"/>
    <cellStyle name="Normal 73 2 2 3 2 3 3 3" xfId="26644" xr:uid="{00000000-0005-0000-0000-000014680000}"/>
    <cellStyle name="Normal 73 2 2 3 2 3 5" xfId="21631" xr:uid="{00000000-0005-0000-0000-00007F540000}"/>
    <cellStyle name="Normal 73 2 2 3 2 4" xfId="13221" xr:uid="{00000000-0005-0000-0000-0000A5330000}"/>
    <cellStyle name="Normal 73 2 2 3 2 4 3" xfId="28319" xr:uid="{00000000-0005-0000-0000-00009F6E0000}"/>
    <cellStyle name="Normal 73 2 2 3 2 5" xfId="8200" xr:uid="{00000000-0005-0000-0000-000008200000}"/>
    <cellStyle name="Normal 73 2 2 3 2 5 3" xfId="23302" xr:uid="{00000000-0005-0000-0000-0000065B0000}"/>
    <cellStyle name="Normal 73 2 2 3 2 7" xfId="18289" xr:uid="{00000000-0005-0000-0000-000071470000}"/>
    <cellStyle name="Normal 73 2 2 3 3" xfId="3982" xr:uid="{00000000-0005-0000-0000-00008E0F0000}"/>
    <cellStyle name="Normal 73 2 2 3 3 2" xfId="14056" xr:uid="{00000000-0005-0000-0000-0000E8360000}"/>
    <cellStyle name="Normal 73 2 2 3 3 2 3" xfId="29154" xr:uid="{00000000-0005-0000-0000-0000E2710000}"/>
    <cellStyle name="Normal 73 2 2 3 3 3" xfId="9036" xr:uid="{00000000-0005-0000-0000-00004C230000}"/>
    <cellStyle name="Normal 73 2 2 3 3 3 3" xfId="24137" xr:uid="{00000000-0005-0000-0000-0000495E0000}"/>
    <cellStyle name="Normal 73 2 2 3 3 5" xfId="19124" xr:uid="{00000000-0005-0000-0000-0000B44A0000}"/>
    <cellStyle name="Normal 73 2 2 3 4" xfId="5675" xr:uid="{00000000-0005-0000-0000-00002B160000}"/>
    <cellStyle name="Normal 73 2 2 3 4 2" xfId="15727" xr:uid="{00000000-0005-0000-0000-00006F3D0000}"/>
    <cellStyle name="Normal 73 2 2 3 4 2 3" xfId="30825" xr:uid="{00000000-0005-0000-0000-000069780000}"/>
    <cellStyle name="Normal 73 2 2 3 4 3" xfId="10707" xr:uid="{00000000-0005-0000-0000-0000D3290000}"/>
    <cellStyle name="Normal 73 2 2 3 4 3 3" xfId="25808" xr:uid="{00000000-0005-0000-0000-0000D0640000}"/>
    <cellStyle name="Normal 73 2 2 3 4 5" xfId="20795" xr:uid="{00000000-0005-0000-0000-00003B510000}"/>
    <cellStyle name="Normal 73 2 2 3 5" xfId="12385" xr:uid="{00000000-0005-0000-0000-000061300000}"/>
    <cellStyle name="Normal 73 2 2 3 5 3" xfId="27483" xr:uid="{00000000-0005-0000-0000-00005B6B0000}"/>
    <cellStyle name="Normal 73 2 2 3 6" xfId="7364" xr:uid="{00000000-0005-0000-0000-0000C41C0000}"/>
    <cellStyle name="Normal 73 2 2 3 6 3" xfId="22466" xr:uid="{00000000-0005-0000-0000-0000C2570000}"/>
    <cellStyle name="Normal 73 2 2 3 8" xfId="17453" xr:uid="{00000000-0005-0000-0000-00002D440000}"/>
    <cellStyle name="Normal 73 2 2 4" xfId="2711" xr:uid="{00000000-0005-0000-0000-0000970A0000}"/>
    <cellStyle name="Normal 73 2 2 4 2" xfId="4401" xr:uid="{00000000-0005-0000-0000-000031110000}"/>
    <cellStyle name="Normal 73 2 2 4 2 2" xfId="14474" xr:uid="{00000000-0005-0000-0000-00008A380000}"/>
    <cellStyle name="Normal 73 2 2 4 2 2 3" xfId="29572" xr:uid="{00000000-0005-0000-0000-000084730000}"/>
    <cellStyle name="Normal 73 2 2 4 2 3" xfId="9454" xr:uid="{00000000-0005-0000-0000-0000EE240000}"/>
    <cellStyle name="Normal 73 2 2 4 2 3 3" xfId="24555" xr:uid="{00000000-0005-0000-0000-0000EB5F0000}"/>
    <cellStyle name="Normal 73 2 2 4 2 5" xfId="19542" xr:uid="{00000000-0005-0000-0000-0000564C0000}"/>
    <cellStyle name="Normal 73 2 2 4 3" xfId="6093" xr:uid="{00000000-0005-0000-0000-0000CD170000}"/>
    <cellStyle name="Normal 73 2 2 4 3 2" xfId="16145" xr:uid="{00000000-0005-0000-0000-0000113F0000}"/>
    <cellStyle name="Normal 73 2 2 4 3 3" xfId="11125" xr:uid="{00000000-0005-0000-0000-0000752B0000}"/>
    <cellStyle name="Normal 73 2 2 4 3 3 3" xfId="26226" xr:uid="{00000000-0005-0000-0000-000072660000}"/>
    <cellStyle name="Normal 73 2 2 4 3 5" xfId="21213" xr:uid="{00000000-0005-0000-0000-0000DD520000}"/>
    <cellStyle name="Normal 73 2 2 4 4" xfId="12803" xr:uid="{00000000-0005-0000-0000-000003320000}"/>
    <cellStyle name="Normal 73 2 2 4 4 3" xfId="27901" xr:uid="{00000000-0005-0000-0000-0000FD6C0000}"/>
    <cellStyle name="Normal 73 2 2 4 5" xfId="7782" xr:uid="{00000000-0005-0000-0000-0000661E0000}"/>
    <cellStyle name="Normal 73 2 2 4 5 3" xfId="22884" xr:uid="{00000000-0005-0000-0000-000064590000}"/>
    <cellStyle name="Normal 73 2 2 4 7" xfId="17871" xr:uid="{00000000-0005-0000-0000-0000CF450000}"/>
    <cellStyle name="Normal 73 2 2 5" xfId="3564" xr:uid="{00000000-0005-0000-0000-0000EC0D0000}"/>
    <cellStyle name="Normal 73 2 2 5 2" xfId="13638" xr:uid="{00000000-0005-0000-0000-000046350000}"/>
    <cellStyle name="Normal 73 2 2 5 2 3" xfId="28736" xr:uid="{00000000-0005-0000-0000-000040700000}"/>
    <cellStyle name="Normal 73 2 2 5 3" xfId="8618" xr:uid="{00000000-0005-0000-0000-0000AA210000}"/>
    <cellStyle name="Normal 73 2 2 5 3 3" xfId="23719" xr:uid="{00000000-0005-0000-0000-0000A75C0000}"/>
    <cellStyle name="Normal 73 2 2 5 5" xfId="18706" xr:uid="{00000000-0005-0000-0000-000012490000}"/>
    <cellStyle name="Normal 73 2 2 6" xfId="5257" xr:uid="{00000000-0005-0000-0000-000089140000}"/>
    <cellStyle name="Normal 73 2 2 6 2" xfId="15309" xr:uid="{00000000-0005-0000-0000-0000CD3B0000}"/>
    <cellStyle name="Normal 73 2 2 6 2 3" xfId="30407" xr:uid="{00000000-0005-0000-0000-0000C7760000}"/>
    <cellStyle name="Normal 73 2 2 6 3" xfId="10289" xr:uid="{00000000-0005-0000-0000-000031280000}"/>
    <cellStyle name="Normal 73 2 2 6 3 3" xfId="25390" xr:uid="{00000000-0005-0000-0000-00002E630000}"/>
    <cellStyle name="Normal 73 2 2 6 5" xfId="20377" xr:uid="{00000000-0005-0000-0000-0000994F0000}"/>
    <cellStyle name="Normal 73 2 2 7" xfId="11967" xr:uid="{00000000-0005-0000-0000-0000BF2E0000}"/>
    <cellStyle name="Normal 73 2 2 7 3" xfId="27065" xr:uid="{00000000-0005-0000-0000-0000B9690000}"/>
    <cellStyle name="Normal 73 2 2 8" xfId="6946" xr:uid="{00000000-0005-0000-0000-0000221B0000}"/>
    <cellStyle name="Normal 73 2 2 8 3" xfId="22048" xr:uid="{00000000-0005-0000-0000-000020560000}"/>
    <cellStyle name="Normal 73 2 3" xfId="1973" xr:uid="{00000000-0005-0000-0000-0000B5070000}"/>
    <cellStyle name="Normal 73 2 3 2" xfId="2394" xr:uid="{00000000-0005-0000-0000-00005A090000}"/>
    <cellStyle name="Normal 73 2 3 2 2" xfId="3233" xr:uid="{00000000-0005-0000-0000-0000A10C0000}"/>
    <cellStyle name="Normal 73 2 3 2 2 2" xfId="4923" xr:uid="{00000000-0005-0000-0000-00003B130000}"/>
    <cellStyle name="Normal 73 2 3 2 2 2 2" xfId="14996" xr:uid="{00000000-0005-0000-0000-0000943A0000}"/>
    <cellStyle name="Normal 73 2 3 2 2 2 2 3" xfId="30094" xr:uid="{00000000-0005-0000-0000-00008E750000}"/>
    <cellStyle name="Normal 73 2 3 2 2 2 3" xfId="9976" xr:uid="{00000000-0005-0000-0000-0000F8260000}"/>
    <cellStyle name="Normal 73 2 3 2 2 2 3 3" xfId="25077" xr:uid="{00000000-0005-0000-0000-0000F5610000}"/>
    <cellStyle name="Normal 73 2 3 2 2 2 5" xfId="20064" xr:uid="{00000000-0005-0000-0000-0000604E0000}"/>
    <cellStyle name="Normal 73 2 3 2 2 3" xfId="6615" xr:uid="{00000000-0005-0000-0000-0000D7190000}"/>
    <cellStyle name="Normal 73 2 3 2 2 3 2" xfId="16667" xr:uid="{00000000-0005-0000-0000-00001B410000}"/>
    <cellStyle name="Normal 73 2 3 2 2 3 3" xfId="11647" xr:uid="{00000000-0005-0000-0000-00007F2D0000}"/>
    <cellStyle name="Normal 73 2 3 2 2 3 3 3" xfId="26748" xr:uid="{00000000-0005-0000-0000-00007C680000}"/>
    <cellStyle name="Normal 73 2 3 2 2 3 5" xfId="21735" xr:uid="{00000000-0005-0000-0000-0000E7540000}"/>
    <cellStyle name="Normal 73 2 3 2 2 4" xfId="13325" xr:uid="{00000000-0005-0000-0000-00000D340000}"/>
    <cellStyle name="Normal 73 2 3 2 2 4 3" xfId="28423" xr:uid="{00000000-0005-0000-0000-0000076F0000}"/>
    <cellStyle name="Normal 73 2 3 2 2 5" xfId="8304" xr:uid="{00000000-0005-0000-0000-000070200000}"/>
    <cellStyle name="Normal 73 2 3 2 2 5 3" xfId="23406" xr:uid="{00000000-0005-0000-0000-00006E5B0000}"/>
    <cellStyle name="Normal 73 2 3 2 2 7" xfId="18393" xr:uid="{00000000-0005-0000-0000-0000D9470000}"/>
    <cellStyle name="Normal 73 2 3 2 3" xfId="4086" xr:uid="{00000000-0005-0000-0000-0000F60F0000}"/>
    <cellStyle name="Normal 73 2 3 2 3 2" xfId="14160" xr:uid="{00000000-0005-0000-0000-000050370000}"/>
    <cellStyle name="Normal 73 2 3 2 3 2 3" xfId="29258" xr:uid="{00000000-0005-0000-0000-00004A720000}"/>
    <cellStyle name="Normal 73 2 3 2 3 3" xfId="9140" xr:uid="{00000000-0005-0000-0000-0000B4230000}"/>
    <cellStyle name="Normal 73 2 3 2 3 3 3" xfId="24241" xr:uid="{00000000-0005-0000-0000-0000B15E0000}"/>
    <cellStyle name="Normal 73 2 3 2 3 5" xfId="19228" xr:uid="{00000000-0005-0000-0000-00001C4B0000}"/>
    <cellStyle name="Normal 73 2 3 2 4" xfId="5779" xr:uid="{00000000-0005-0000-0000-000093160000}"/>
    <cellStyle name="Normal 73 2 3 2 4 2" xfId="15831" xr:uid="{00000000-0005-0000-0000-0000D73D0000}"/>
    <cellStyle name="Normal 73 2 3 2 4 2 3" xfId="30929" xr:uid="{00000000-0005-0000-0000-0000D1780000}"/>
    <cellStyle name="Normal 73 2 3 2 4 3" xfId="10811" xr:uid="{00000000-0005-0000-0000-00003B2A0000}"/>
    <cellStyle name="Normal 73 2 3 2 4 3 3" xfId="25912" xr:uid="{00000000-0005-0000-0000-000038650000}"/>
    <cellStyle name="Normal 73 2 3 2 4 5" xfId="20899" xr:uid="{00000000-0005-0000-0000-0000A3510000}"/>
    <cellStyle name="Normal 73 2 3 2 5" xfId="12489" xr:uid="{00000000-0005-0000-0000-0000C9300000}"/>
    <cellStyle name="Normal 73 2 3 2 5 3" xfId="27587" xr:uid="{00000000-0005-0000-0000-0000C36B0000}"/>
    <cellStyle name="Normal 73 2 3 2 6" xfId="7468" xr:uid="{00000000-0005-0000-0000-00002C1D0000}"/>
    <cellStyle name="Normal 73 2 3 2 6 3" xfId="22570" xr:uid="{00000000-0005-0000-0000-00002A580000}"/>
    <cellStyle name="Normal 73 2 3 2 8" xfId="17557" xr:uid="{00000000-0005-0000-0000-000095440000}"/>
    <cellStyle name="Normal 73 2 3 3" xfId="2815" xr:uid="{00000000-0005-0000-0000-0000FF0A0000}"/>
    <cellStyle name="Normal 73 2 3 3 2" xfId="4505" xr:uid="{00000000-0005-0000-0000-000099110000}"/>
    <cellStyle name="Normal 73 2 3 3 2 2" xfId="14578" xr:uid="{00000000-0005-0000-0000-0000F2380000}"/>
    <cellStyle name="Normal 73 2 3 3 2 2 3" xfId="29676" xr:uid="{00000000-0005-0000-0000-0000EC730000}"/>
    <cellStyle name="Normal 73 2 3 3 2 3" xfId="9558" xr:uid="{00000000-0005-0000-0000-000056250000}"/>
    <cellStyle name="Normal 73 2 3 3 2 3 3" xfId="24659" xr:uid="{00000000-0005-0000-0000-000053600000}"/>
    <cellStyle name="Normal 73 2 3 3 2 5" xfId="19646" xr:uid="{00000000-0005-0000-0000-0000BE4C0000}"/>
    <cellStyle name="Normal 73 2 3 3 3" xfId="6197" xr:uid="{00000000-0005-0000-0000-000035180000}"/>
    <cellStyle name="Normal 73 2 3 3 3 2" xfId="16249" xr:uid="{00000000-0005-0000-0000-0000793F0000}"/>
    <cellStyle name="Normal 73 2 3 3 3 3" xfId="11229" xr:uid="{00000000-0005-0000-0000-0000DD2B0000}"/>
    <cellStyle name="Normal 73 2 3 3 3 3 3" xfId="26330" xr:uid="{00000000-0005-0000-0000-0000DA660000}"/>
    <cellStyle name="Normal 73 2 3 3 3 5" xfId="21317" xr:uid="{00000000-0005-0000-0000-000045530000}"/>
    <cellStyle name="Normal 73 2 3 3 4" xfId="12907" xr:uid="{00000000-0005-0000-0000-00006B320000}"/>
    <cellStyle name="Normal 73 2 3 3 4 3" xfId="28005" xr:uid="{00000000-0005-0000-0000-0000656D0000}"/>
    <cellStyle name="Normal 73 2 3 3 5" xfId="7886" xr:uid="{00000000-0005-0000-0000-0000CE1E0000}"/>
    <cellStyle name="Normal 73 2 3 3 5 3" xfId="22988" xr:uid="{00000000-0005-0000-0000-0000CC590000}"/>
    <cellStyle name="Normal 73 2 3 3 7" xfId="17975" xr:uid="{00000000-0005-0000-0000-000037460000}"/>
    <cellStyle name="Normal 73 2 3 4" xfId="3668" xr:uid="{00000000-0005-0000-0000-0000540E0000}"/>
    <cellStyle name="Normal 73 2 3 4 2" xfId="13742" xr:uid="{00000000-0005-0000-0000-0000AE350000}"/>
    <cellStyle name="Normal 73 2 3 4 2 3" xfId="28840" xr:uid="{00000000-0005-0000-0000-0000A8700000}"/>
    <cellStyle name="Normal 73 2 3 4 3" xfId="8722" xr:uid="{00000000-0005-0000-0000-000012220000}"/>
    <cellStyle name="Normal 73 2 3 4 3 3" xfId="23823" xr:uid="{00000000-0005-0000-0000-00000F5D0000}"/>
    <cellStyle name="Normal 73 2 3 4 5" xfId="18810" xr:uid="{00000000-0005-0000-0000-00007A490000}"/>
    <cellStyle name="Normal 73 2 3 5" xfId="5361" xr:uid="{00000000-0005-0000-0000-0000F1140000}"/>
    <cellStyle name="Normal 73 2 3 5 2" xfId="15413" xr:uid="{00000000-0005-0000-0000-0000353C0000}"/>
    <cellStyle name="Normal 73 2 3 5 2 3" xfId="30511" xr:uid="{00000000-0005-0000-0000-00002F770000}"/>
    <cellStyle name="Normal 73 2 3 5 3" xfId="10393" xr:uid="{00000000-0005-0000-0000-000099280000}"/>
    <cellStyle name="Normal 73 2 3 5 3 3" xfId="25494" xr:uid="{00000000-0005-0000-0000-000096630000}"/>
    <cellStyle name="Normal 73 2 3 5 5" xfId="20481" xr:uid="{00000000-0005-0000-0000-000001500000}"/>
    <cellStyle name="Normal 73 2 3 6" xfId="12071" xr:uid="{00000000-0005-0000-0000-0000272F0000}"/>
    <cellStyle name="Normal 73 2 3 6 3" xfId="27169" xr:uid="{00000000-0005-0000-0000-0000216A0000}"/>
    <cellStyle name="Normal 73 2 3 7" xfId="7050" xr:uid="{00000000-0005-0000-0000-00008A1B0000}"/>
    <cellStyle name="Normal 73 2 3 7 3" xfId="22152" xr:uid="{00000000-0005-0000-0000-000088560000}"/>
    <cellStyle name="Normal 73 2 3 9" xfId="17139" xr:uid="{00000000-0005-0000-0000-0000F3420000}"/>
    <cellStyle name="Normal 73 2 4" xfId="2186" xr:uid="{00000000-0005-0000-0000-00008A080000}"/>
    <cellStyle name="Normal 73 2 4 2" xfId="3025" xr:uid="{00000000-0005-0000-0000-0000D10B0000}"/>
    <cellStyle name="Normal 73 2 4 2 2" xfId="4715" xr:uid="{00000000-0005-0000-0000-00006B120000}"/>
    <cellStyle name="Normal 73 2 4 2 2 2" xfId="14788" xr:uid="{00000000-0005-0000-0000-0000C4390000}"/>
    <cellStyle name="Normal 73 2 4 2 2 2 3" xfId="29886" xr:uid="{00000000-0005-0000-0000-0000BE740000}"/>
    <cellStyle name="Normal 73 2 4 2 2 3" xfId="9768" xr:uid="{00000000-0005-0000-0000-000028260000}"/>
    <cellStyle name="Normal 73 2 4 2 2 3 3" xfId="24869" xr:uid="{00000000-0005-0000-0000-000025610000}"/>
    <cellStyle name="Normal 73 2 4 2 2 5" xfId="19856" xr:uid="{00000000-0005-0000-0000-0000904D0000}"/>
    <cellStyle name="Normal 73 2 4 2 3" xfId="6407" xr:uid="{00000000-0005-0000-0000-000007190000}"/>
    <cellStyle name="Normal 73 2 4 2 3 2" xfId="16459" xr:uid="{00000000-0005-0000-0000-00004B400000}"/>
    <cellStyle name="Normal 73 2 4 2 3 3" xfId="11439" xr:uid="{00000000-0005-0000-0000-0000AF2C0000}"/>
    <cellStyle name="Normal 73 2 4 2 3 3 3" xfId="26540" xr:uid="{00000000-0005-0000-0000-0000AC670000}"/>
    <cellStyle name="Normal 73 2 4 2 3 5" xfId="21527" xr:uid="{00000000-0005-0000-0000-000017540000}"/>
    <cellStyle name="Normal 73 2 4 2 4" xfId="13117" xr:uid="{00000000-0005-0000-0000-00003D330000}"/>
    <cellStyle name="Normal 73 2 4 2 4 3" xfId="28215" xr:uid="{00000000-0005-0000-0000-0000376E0000}"/>
    <cellStyle name="Normal 73 2 4 2 5" xfId="8096" xr:uid="{00000000-0005-0000-0000-0000A01F0000}"/>
    <cellStyle name="Normal 73 2 4 2 5 3" xfId="23198" xr:uid="{00000000-0005-0000-0000-00009E5A0000}"/>
    <cellStyle name="Normal 73 2 4 2 7" xfId="18185" xr:uid="{00000000-0005-0000-0000-000009470000}"/>
    <cellStyle name="Normal 73 2 4 3" xfId="3878" xr:uid="{00000000-0005-0000-0000-0000260F0000}"/>
    <cellStyle name="Normal 73 2 4 3 2" xfId="13952" xr:uid="{00000000-0005-0000-0000-000080360000}"/>
    <cellStyle name="Normal 73 2 4 3 2 3" xfId="29050" xr:uid="{00000000-0005-0000-0000-00007A710000}"/>
    <cellStyle name="Normal 73 2 4 3 3" xfId="8932" xr:uid="{00000000-0005-0000-0000-0000E4220000}"/>
    <cellStyle name="Normal 73 2 4 3 3 3" xfId="24033" xr:uid="{00000000-0005-0000-0000-0000E15D0000}"/>
    <cellStyle name="Normal 73 2 4 3 5" xfId="19020" xr:uid="{00000000-0005-0000-0000-00004C4A0000}"/>
    <cellStyle name="Normal 73 2 4 4" xfId="5571" xr:uid="{00000000-0005-0000-0000-0000C3150000}"/>
    <cellStyle name="Normal 73 2 4 4 2" xfId="15623" xr:uid="{00000000-0005-0000-0000-0000073D0000}"/>
    <cellStyle name="Normal 73 2 4 4 2 3" xfId="30721" xr:uid="{00000000-0005-0000-0000-000001780000}"/>
    <cellStyle name="Normal 73 2 4 4 3" xfId="10603" xr:uid="{00000000-0005-0000-0000-00006B290000}"/>
    <cellStyle name="Normal 73 2 4 4 3 3" xfId="25704" xr:uid="{00000000-0005-0000-0000-000068640000}"/>
    <cellStyle name="Normal 73 2 4 4 5" xfId="20691" xr:uid="{00000000-0005-0000-0000-0000D3500000}"/>
    <cellStyle name="Normal 73 2 4 5" xfId="12281" xr:uid="{00000000-0005-0000-0000-0000F92F0000}"/>
    <cellStyle name="Normal 73 2 4 5 3" xfId="27379" xr:uid="{00000000-0005-0000-0000-0000F36A0000}"/>
    <cellStyle name="Normal 73 2 4 6" xfId="7260" xr:uid="{00000000-0005-0000-0000-00005C1C0000}"/>
    <cellStyle name="Normal 73 2 4 6 3" xfId="22362" xr:uid="{00000000-0005-0000-0000-00005A570000}"/>
    <cellStyle name="Normal 73 2 4 8" xfId="17349" xr:uid="{00000000-0005-0000-0000-0000C5430000}"/>
    <cellStyle name="Normal 73 2 5" xfId="2607" xr:uid="{00000000-0005-0000-0000-00002F0A0000}"/>
    <cellStyle name="Normal 73 2 5 2" xfId="4297" xr:uid="{00000000-0005-0000-0000-0000C9100000}"/>
    <cellStyle name="Normal 73 2 5 2 2" xfId="14370" xr:uid="{00000000-0005-0000-0000-000022380000}"/>
    <cellStyle name="Normal 73 2 5 2 2 3" xfId="29468" xr:uid="{00000000-0005-0000-0000-00001C730000}"/>
    <cellStyle name="Normal 73 2 5 2 3" xfId="9350" xr:uid="{00000000-0005-0000-0000-000086240000}"/>
    <cellStyle name="Normal 73 2 5 2 3 3" xfId="24451" xr:uid="{00000000-0005-0000-0000-0000835F0000}"/>
    <cellStyle name="Normal 73 2 5 2 5" xfId="19438" xr:uid="{00000000-0005-0000-0000-0000EE4B0000}"/>
    <cellStyle name="Normal 73 2 5 3" xfId="5989" xr:uid="{00000000-0005-0000-0000-000065170000}"/>
    <cellStyle name="Normal 73 2 5 3 2" xfId="16041" xr:uid="{00000000-0005-0000-0000-0000A93E0000}"/>
    <cellStyle name="Normal 73 2 5 3 3" xfId="11021" xr:uid="{00000000-0005-0000-0000-00000D2B0000}"/>
    <cellStyle name="Normal 73 2 5 3 3 3" xfId="26122" xr:uid="{00000000-0005-0000-0000-00000A660000}"/>
    <cellStyle name="Normal 73 2 5 3 5" xfId="21109" xr:uid="{00000000-0005-0000-0000-000075520000}"/>
    <cellStyle name="Normal 73 2 5 4" xfId="12699" xr:uid="{00000000-0005-0000-0000-00009B310000}"/>
    <cellStyle name="Normal 73 2 5 4 3" xfId="27797" xr:uid="{00000000-0005-0000-0000-0000956C0000}"/>
    <cellStyle name="Normal 73 2 5 5" xfId="7678" xr:uid="{00000000-0005-0000-0000-0000FE1D0000}"/>
    <cellStyle name="Normal 73 2 5 5 3" xfId="22780" xr:uid="{00000000-0005-0000-0000-0000FC580000}"/>
    <cellStyle name="Normal 73 2 5 7" xfId="17767" xr:uid="{00000000-0005-0000-0000-000067450000}"/>
    <cellStyle name="Normal 73 2 6" xfId="3460" xr:uid="{00000000-0005-0000-0000-0000840D0000}"/>
    <cellStyle name="Normal 73 2 6 2" xfId="13534" xr:uid="{00000000-0005-0000-0000-0000DE340000}"/>
    <cellStyle name="Normal 73 2 6 2 3" xfId="28632" xr:uid="{00000000-0005-0000-0000-0000D86F0000}"/>
    <cellStyle name="Normal 73 2 6 3" xfId="8514" xr:uid="{00000000-0005-0000-0000-000042210000}"/>
    <cellStyle name="Normal 73 2 6 3 3" xfId="23615" xr:uid="{00000000-0005-0000-0000-00003F5C0000}"/>
    <cellStyle name="Normal 73 2 6 5" xfId="18602" xr:uid="{00000000-0005-0000-0000-0000AA480000}"/>
    <cellStyle name="Normal 73 2 7" xfId="5153" xr:uid="{00000000-0005-0000-0000-000021140000}"/>
    <cellStyle name="Normal 73 2 7 2" xfId="15205" xr:uid="{00000000-0005-0000-0000-0000653B0000}"/>
    <cellStyle name="Normal 73 2 7 2 3" xfId="30303" xr:uid="{00000000-0005-0000-0000-00005F760000}"/>
    <cellStyle name="Normal 73 2 7 3" xfId="10185" xr:uid="{00000000-0005-0000-0000-0000C9270000}"/>
    <cellStyle name="Normal 73 2 7 3 3" xfId="25286" xr:uid="{00000000-0005-0000-0000-0000C6620000}"/>
    <cellStyle name="Normal 73 2 7 5" xfId="20273" xr:uid="{00000000-0005-0000-0000-0000314F0000}"/>
    <cellStyle name="Normal 73 2 8" xfId="11863" xr:uid="{00000000-0005-0000-0000-0000572E0000}"/>
    <cellStyle name="Normal 73 2 8 3" xfId="26961" xr:uid="{00000000-0005-0000-0000-000051690000}"/>
    <cellStyle name="Normal 73 2 9" xfId="6842" xr:uid="{00000000-0005-0000-0000-0000BA1A0000}"/>
    <cellStyle name="Normal 73 2 9 3" xfId="21944" xr:uid="{00000000-0005-0000-0000-0000B8550000}"/>
    <cellStyle name="Normal 73 3" xfId="1806" xr:uid="{00000000-0005-0000-0000-00000E070000}"/>
    <cellStyle name="Normal 73 3 10" xfId="16983" xr:uid="{00000000-0005-0000-0000-000057420000}"/>
    <cellStyle name="Normal 73 3 2" xfId="2025" xr:uid="{00000000-0005-0000-0000-0000E9070000}"/>
    <cellStyle name="Normal 73 3 2 2" xfId="2446" xr:uid="{00000000-0005-0000-0000-00008E090000}"/>
    <cellStyle name="Normal 73 3 2 2 2" xfId="3285" xr:uid="{00000000-0005-0000-0000-0000D50C0000}"/>
    <cellStyle name="Normal 73 3 2 2 2 2" xfId="4975" xr:uid="{00000000-0005-0000-0000-00006F130000}"/>
    <cellStyle name="Normal 73 3 2 2 2 2 2" xfId="15048" xr:uid="{00000000-0005-0000-0000-0000C83A0000}"/>
    <cellStyle name="Normal 73 3 2 2 2 2 2 3" xfId="30146" xr:uid="{00000000-0005-0000-0000-0000C2750000}"/>
    <cellStyle name="Normal 73 3 2 2 2 2 3" xfId="10028" xr:uid="{00000000-0005-0000-0000-00002C270000}"/>
    <cellStyle name="Normal 73 3 2 2 2 2 3 3" xfId="25129" xr:uid="{00000000-0005-0000-0000-000029620000}"/>
    <cellStyle name="Normal 73 3 2 2 2 2 5" xfId="20116" xr:uid="{00000000-0005-0000-0000-0000944E0000}"/>
    <cellStyle name="Normal 73 3 2 2 2 3" xfId="6667" xr:uid="{00000000-0005-0000-0000-00000B1A0000}"/>
    <cellStyle name="Normal 73 3 2 2 2 3 2" xfId="16719" xr:uid="{00000000-0005-0000-0000-00004F410000}"/>
    <cellStyle name="Normal 73 3 2 2 2 3 3" xfId="11699" xr:uid="{00000000-0005-0000-0000-0000B32D0000}"/>
    <cellStyle name="Normal 73 3 2 2 2 3 3 3" xfId="26800" xr:uid="{00000000-0005-0000-0000-0000B0680000}"/>
    <cellStyle name="Normal 73 3 2 2 2 3 5" xfId="21787" xr:uid="{00000000-0005-0000-0000-00001B550000}"/>
    <cellStyle name="Normal 73 3 2 2 2 4" xfId="13377" xr:uid="{00000000-0005-0000-0000-000041340000}"/>
    <cellStyle name="Normal 73 3 2 2 2 4 3" xfId="28475" xr:uid="{00000000-0005-0000-0000-00003B6F0000}"/>
    <cellStyle name="Normal 73 3 2 2 2 5" xfId="8356" xr:uid="{00000000-0005-0000-0000-0000A4200000}"/>
    <cellStyle name="Normal 73 3 2 2 2 5 3" xfId="23458" xr:uid="{00000000-0005-0000-0000-0000A25B0000}"/>
    <cellStyle name="Normal 73 3 2 2 2 7" xfId="18445" xr:uid="{00000000-0005-0000-0000-00000D480000}"/>
    <cellStyle name="Normal 73 3 2 2 3" xfId="4138" xr:uid="{00000000-0005-0000-0000-00002A100000}"/>
    <cellStyle name="Normal 73 3 2 2 3 2" xfId="14212" xr:uid="{00000000-0005-0000-0000-000084370000}"/>
    <cellStyle name="Normal 73 3 2 2 3 2 3" xfId="29310" xr:uid="{00000000-0005-0000-0000-00007E720000}"/>
    <cellStyle name="Normal 73 3 2 2 3 3" xfId="9192" xr:uid="{00000000-0005-0000-0000-0000E8230000}"/>
    <cellStyle name="Normal 73 3 2 2 3 3 3" xfId="24293" xr:uid="{00000000-0005-0000-0000-0000E55E0000}"/>
    <cellStyle name="Normal 73 3 2 2 3 5" xfId="19280" xr:uid="{00000000-0005-0000-0000-0000504B0000}"/>
    <cellStyle name="Normal 73 3 2 2 4" xfId="5831" xr:uid="{00000000-0005-0000-0000-0000C7160000}"/>
    <cellStyle name="Normal 73 3 2 2 4 2" xfId="15883" xr:uid="{00000000-0005-0000-0000-00000B3E0000}"/>
    <cellStyle name="Normal 73 3 2 2 4 3" xfId="10863" xr:uid="{00000000-0005-0000-0000-00006F2A0000}"/>
    <cellStyle name="Normal 73 3 2 2 4 3 3" xfId="25964" xr:uid="{00000000-0005-0000-0000-00006C650000}"/>
    <cellStyle name="Normal 73 3 2 2 4 5" xfId="20951" xr:uid="{00000000-0005-0000-0000-0000D7510000}"/>
    <cellStyle name="Normal 73 3 2 2 5" xfId="12541" xr:uid="{00000000-0005-0000-0000-0000FD300000}"/>
    <cellStyle name="Normal 73 3 2 2 5 3" xfId="27639" xr:uid="{00000000-0005-0000-0000-0000F76B0000}"/>
    <cellStyle name="Normal 73 3 2 2 6" xfId="7520" xr:uid="{00000000-0005-0000-0000-0000601D0000}"/>
    <cellStyle name="Normal 73 3 2 2 6 3" xfId="22622" xr:uid="{00000000-0005-0000-0000-00005E580000}"/>
    <cellStyle name="Normal 73 3 2 2 8" xfId="17609" xr:uid="{00000000-0005-0000-0000-0000C9440000}"/>
    <cellStyle name="Normal 73 3 2 3" xfId="2867" xr:uid="{00000000-0005-0000-0000-0000330B0000}"/>
    <cellStyle name="Normal 73 3 2 3 2" xfId="4557" xr:uid="{00000000-0005-0000-0000-0000CD110000}"/>
    <cellStyle name="Normal 73 3 2 3 2 2" xfId="14630" xr:uid="{00000000-0005-0000-0000-000026390000}"/>
    <cellStyle name="Normal 73 3 2 3 2 2 3" xfId="29728" xr:uid="{00000000-0005-0000-0000-000020740000}"/>
    <cellStyle name="Normal 73 3 2 3 2 3" xfId="9610" xr:uid="{00000000-0005-0000-0000-00008A250000}"/>
    <cellStyle name="Normal 73 3 2 3 2 3 3" xfId="24711" xr:uid="{00000000-0005-0000-0000-000087600000}"/>
    <cellStyle name="Normal 73 3 2 3 2 5" xfId="19698" xr:uid="{00000000-0005-0000-0000-0000F24C0000}"/>
    <cellStyle name="Normal 73 3 2 3 3" xfId="6249" xr:uid="{00000000-0005-0000-0000-000069180000}"/>
    <cellStyle name="Normal 73 3 2 3 3 2" xfId="16301" xr:uid="{00000000-0005-0000-0000-0000AD3F0000}"/>
    <cellStyle name="Normal 73 3 2 3 3 3" xfId="11281" xr:uid="{00000000-0005-0000-0000-0000112C0000}"/>
    <cellStyle name="Normal 73 3 2 3 3 3 3" xfId="26382" xr:uid="{00000000-0005-0000-0000-00000E670000}"/>
    <cellStyle name="Normal 73 3 2 3 3 5" xfId="21369" xr:uid="{00000000-0005-0000-0000-000079530000}"/>
    <cellStyle name="Normal 73 3 2 3 4" xfId="12959" xr:uid="{00000000-0005-0000-0000-00009F320000}"/>
    <cellStyle name="Normal 73 3 2 3 4 3" xfId="28057" xr:uid="{00000000-0005-0000-0000-0000996D0000}"/>
    <cellStyle name="Normal 73 3 2 3 5" xfId="7938" xr:uid="{00000000-0005-0000-0000-0000021F0000}"/>
    <cellStyle name="Normal 73 3 2 3 5 3" xfId="23040" xr:uid="{00000000-0005-0000-0000-0000005A0000}"/>
    <cellStyle name="Normal 73 3 2 3 7" xfId="18027" xr:uid="{00000000-0005-0000-0000-00006B460000}"/>
    <cellStyle name="Normal 73 3 2 4" xfId="3720" xr:uid="{00000000-0005-0000-0000-0000880E0000}"/>
    <cellStyle name="Normal 73 3 2 4 2" xfId="13794" xr:uid="{00000000-0005-0000-0000-0000E2350000}"/>
    <cellStyle name="Normal 73 3 2 4 2 3" xfId="28892" xr:uid="{00000000-0005-0000-0000-0000DC700000}"/>
    <cellStyle name="Normal 73 3 2 4 3" xfId="8774" xr:uid="{00000000-0005-0000-0000-000046220000}"/>
    <cellStyle name="Normal 73 3 2 4 3 3" xfId="23875" xr:uid="{00000000-0005-0000-0000-0000435D0000}"/>
    <cellStyle name="Normal 73 3 2 4 5" xfId="18862" xr:uid="{00000000-0005-0000-0000-0000AE490000}"/>
    <cellStyle name="Normal 73 3 2 5" xfId="5413" xr:uid="{00000000-0005-0000-0000-000025150000}"/>
    <cellStyle name="Normal 73 3 2 5 2" xfId="15465" xr:uid="{00000000-0005-0000-0000-0000693C0000}"/>
    <cellStyle name="Normal 73 3 2 5 2 3" xfId="30563" xr:uid="{00000000-0005-0000-0000-000063770000}"/>
    <cellStyle name="Normal 73 3 2 5 3" xfId="10445" xr:uid="{00000000-0005-0000-0000-0000CD280000}"/>
    <cellStyle name="Normal 73 3 2 5 3 3" xfId="25546" xr:uid="{00000000-0005-0000-0000-0000CA630000}"/>
    <cellStyle name="Normal 73 3 2 5 5" xfId="20533" xr:uid="{00000000-0005-0000-0000-000035500000}"/>
    <cellStyle name="Normal 73 3 2 6" xfId="12123" xr:uid="{00000000-0005-0000-0000-00005B2F0000}"/>
    <cellStyle name="Normal 73 3 2 6 3" xfId="27221" xr:uid="{00000000-0005-0000-0000-0000556A0000}"/>
    <cellStyle name="Normal 73 3 2 7" xfId="7102" xr:uid="{00000000-0005-0000-0000-0000BE1B0000}"/>
    <cellStyle name="Normal 73 3 2 7 3" xfId="22204" xr:uid="{00000000-0005-0000-0000-0000BC560000}"/>
    <cellStyle name="Normal 73 3 2 9" xfId="17191" xr:uid="{00000000-0005-0000-0000-000027430000}"/>
    <cellStyle name="Normal 73 3 3" xfId="2238" xr:uid="{00000000-0005-0000-0000-0000BE080000}"/>
    <cellStyle name="Normal 73 3 3 2" xfId="3077" xr:uid="{00000000-0005-0000-0000-0000050C0000}"/>
    <cellStyle name="Normal 73 3 3 2 2" xfId="4767" xr:uid="{00000000-0005-0000-0000-00009F120000}"/>
    <cellStyle name="Normal 73 3 3 2 2 2" xfId="14840" xr:uid="{00000000-0005-0000-0000-0000F8390000}"/>
    <cellStyle name="Normal 73 3 3 2 2 2 3" xfId="29938" xr:uid="{00000000-0005-0000-0000-0000F2740000}"/>
    <cellStyle name="Normal 73 3 3 2 2 3" xfId="9820" xr:uid="{00000000-0005-0000-0000-00005C260000}"/>
    <cellStyle name="Normal 73 3 3 2 2 3 3" xfId="24921" xr:uid="{00000000-0005-0000-0000-000059610000}"/>
    <cellStyle name="Normal 73 3 3 2 2 5" xfId="19908" xr:uid="{00000000-0005-0000-0000-0000C44D0000}"/>
    <cellStyle name="Normal 73 3 3 2 3" xfId="6459" xr:uid="{00000000-0005-0000-0000-00003B190000}"/>
    <cellStyle name="Normal 73 3 3 2 3 2" xfId="16511" xr:uid="{00000000-0005-0000-0000-00007F400000}"/>
    <cellStyle name="Normal 73 3 3 2 3 3" xfId="11491" xr:uid="{00000000-0005-0000-0000-0000E32C0000}"/>
    <cellStyle name="Normal 73 3 3 2 3 3 3" xfId="26592" xr:uid="{00000000-0005-0000-0000-0000E0670000}"/>
    <cellStyle name="Normal 73 3 3 2 3 5" xfId="21579" xr:uid="{00000000-0005-0000-0000-00004B540000}"/>
    <cellStyle name="Normal 73 3 3 2 4" xfId="13169" xr:uid="{00000000-0005-0000-0000-000071330000}"/>
    <cellStyle name="Normal 73 3 3 2 4 3" xfId="28267" xr:uid="{00000000-0005-0000-0000-00006B6E0000}"/>
    <cellStyle name="Normal 73 3 3 2 5" xfId="8148" xr:uid="{00000000-0005-0000-0000-0000D41F0000}"/>
    <cellStyle name="Normal 73 3 3 2 5 3" xfId="23250" xr:uid="{00000000-0005-0000-0000-0000D25A0000}"/>
    <cellStyle name="Normal 73 3 3 2 7" xfId="18237" xr:uid="{00000000-0005-0000-0000-00003D470000}"/>
    <cellStyle name="Normal 73 3 3 3" xfId="3930" xr:uid="{00000000-0005-0000-0000-00005A0F0000}"/>
    <cellStyle name="Normal 73 3 3 3 2" xfId="14004" xr:uid="{00000000-0005-0000-0000-0000B4360000}"/>
    <cellStyle name="Normal 73 3 3 3 2 3" xfId="29102" xr:uid="{00000000-0005-0000-0000-0000AE710000}"/>
    <cellStyle name="Normal 73 3 3 3 3" xfId="8984" xr:uid="{00000000-0005-0000-0000-000018230000}"/>
    <cellStyle name="Normal 73 3 3 3 3 3" xfId="24085" xr:uid="{00000000-0005-0000-0000-0000155E0000}"/>
    <cellStyle name="Normal 73 3 3 3 5" xfId="19072" xr:uid="{00000000-0005-0000-0000-0000804A0000}"/>
    <cellStyle name="Normal 73 3 3 4" xfId="5623" xr:uid="{00000000-0005-0000-0000-0000F7150000}"/>
    <cellStyle name="Normal 73 3 3 4 2" xfId="15675" xr:uid="{00000000-0005-0000-0000-00003B3D0000}"/>
    <cellStyle name="Normal 73 3 3 4 2 3" xfId="30773" xr:uid="{00000000-0005-0000-0000-000035780000}"/>
    <cellStyle name="Normal 73 3 3 4 3" xfId="10655" xr:uid="{00000000-0005-0000-0000-00009F290000}"/>
    <cellStyle name="Normal 73 3 3 4 3 3" xfId="25756" xr:uid="{00000000-0005-0000-0000-00009C640000}"/>
    <cellStyle name="Normal 73 3 3 4 5" xfId="20743" xr:uid="{00000000-0005-0000-0000-000007510000}"/>
    <cellStyle name="Normal 73 3 3 5" xfId="12333" xr:uid="{00000000-0005-0000-0000-00002D300000}"/>
    <cellStyle name="Normal 73 3 3 5 3" xfId="27431" xr:uid="{00000000-0005-0000-0000-0000276B0000}"/>
    <cellStyle name="Normal 73 3 3 6" xfId="7312" xr:uid="{00000000-0005-0000-0000-0000901C0000}"/>
    <cellStyle name="Normal 73 3 3 6 3" xfId="22414" xr:uid="{00000000-0005-0000-0000-00008E570000}"/>
    <cellStyle name="Normal 73 3 3 8" xfId="17401" xr:uid="{00000000-0005-0000-0000-0000F9430000}"/>
    <cellStyle name="Normal 73 3 4" xfId="2659" xr:uid="{00000000-0005-0000-0000-0000630A0000}"/>
    <cellStyle name="Normal 73 3 4 2" xfId="4349" xr:uid="{00000000-0005-0000-0000-0000FD100000}"/>
    <cellStyle name="Normal 73 3 4 2 2" xfId="14422" xr:uid="{00000000-0005-0000-0000-000056380000}"/>
    <cellStyle name="Normal 73 3 4 2 2 3" xfId="29520" xr:uid="{00000000-0005-0000-0000-000050730000}"/>
    <cellStyle name="Normal 73 3 4 2 3" xfId="9402" xr:uid="{00000000-0005-0000-0000-0000BA240000}"/>
    <cellStyle name="Normal 73 3 4 2 3 3" xfId="24503" xr:uid="{00000000-0005-0000-0000-0000B75F0000}"/>
    <cellStyle name="Normal 73 3 4 2 5" xfId="19490" xr:uid="{00000000-0005-0000-0000-0000224C0000}"/>
    <cellStyle name="Normal 73 3 4 3" xfId="6041" xr:uid="{00000000-0005-0000-0000-000099170000}"/>
    <cellStyle name="Normal 73 3 4 3 2" xfId="16093" xr:uid="{00000000-0005-0000-0000-0000DD3E0000}"/>
    <cellStyle name="Normal 73 3 4 3 3" xfId="11073" xr:uid="{00000000-0005-0000-0000-0000412B0000}"/>
    <cellStyle name="Normal 73 3 4 3 3 3" xfId="26174" xr:uid="{00000000-0005-0000-0000-00003E660000}"/>
    <cellStyle name="Normal 73 3 4 3 5" xfId="21161" xr:uid="{00000000-0005-0000-0000-0000A9520000}"/>
    <cellStyle name="Normal 73 3 4 4" xfId="12751" xr:uid="{00000000-0005-0000-0000-0000CF310000}"/>
    <cellStyle name="Normal 73 3 4 4 3" xfId="27849" xr:uid="{00000000-0005-0000-0000-0000C96C0000}"/>
    <cellStyle name="Normal 73 3 4 5" xfId="7730" xr:uid="{00000000-0005-0000-0000-0000321E0000}"/>
    <cellStyle name="Normal 73 3 4 5 3" xfId="22832" xr:uid="{00000000-0005-0000-0000-000030590000}"/>
    <cellStyle name="Normal 73 3 4 7" xfId="17819" xr:uid="{00000000-0005-0000-0000-00009B450000}"/>
    <cellStyle name="Normal 73 3 5" xfId="3512" xr:uid="{00000000-0005-0000-0000-0000B80D0000}"/>
    <cellStyle name="Normal 73 3 5 2" xfId="13586" xr:uid="{00000000-0005-0000-0000-000012350000}"/>
    <cellStyle name="Normal 73 3 5 2 3" xfId="28684" xr:uid="{00000000-0005-0000-0000-00000C700000}"/>
    <cellStyle name="Normal 73 3 5 3" xfId="8566" xr:uid="{00000000-0005-0000-0000-000076210000}"/>
    <cellStyle name="Normal 73 3 5 3 3" xfId="23667" xr:uid="{00000000-0005-0000-0000-0000735C0000}"/>
    <cellStyle name="Normal 73 3 5 5" xfId="18654" xr:uid="{00000000-0005-0000-0000-0000DE480000}"/>
    <cellStyle name="Normal 73 3 6" xfId="5205" xr:uid="{00000000-0005-0000-0000-000055140000}"/>
    <cellStyle name="Normal 73 3 6 2" xfId="15257" xr:uid="{00000000-0005-0000-0000-0000993B0000}"/>
    <cellStyle name="Normal 73 3 6 2 3" xfId="30355" xr:uid="{00000000-0005-0000-0000-000093760000}"/>
    <cellStyle name="Normal 73 3 6 3" xfId="10237" xr:uid="{00000000-0005-0000-0000-0000FD270000}"/>
    <cellStyle name="Normal 73 3 6 3 3" xfId="25338" xr:uid="{00000000-0005-0000-0000-0000FA620000}"/>
    <cellStyle name="Normal 73 3 6 5" xfId="20325" xr:uid="{00000000-0005-0000-0000-0000654F0000}"/>
    <cellStyle name="Normal 73 3 7" xfId="11915" xr:uid="{00000000-0005-0000-0000-00008B2E0000}"/>
    <cellStyle name="Normal 73 3 7 3" xfId="27013" xr:uid="{00000000-0005-0000-0000-000085690000}"/>
    <cellStyle name="Normal 73 3 8" xfId="6894" xr:uid="{00000000-0005-0000-0000-0000EE1A0000}"/>
    <cellStyle name="Normal 73 3 8 3" xfId="21996" xr:uid="{00000000-0005-0000-0000-0000EC550000}"/>
    <cellStyle name="Normal 73 4" xfId="1919" xr:uid="{00000000-0005-0000-0000-00007F070000}"/>
    <cellStyle name="Normal 73 4 2" xfId="2342" xr:uid="{00000000-0005-0000-0000-000026090000}"/>
    <cellStyle name="Normal 73 4 2 2" xfId="3181" xr:uid="{00000000-0005-0000-0000-00006D0C0000}"/>
    <cellStyle name="Normal 73 4 2 2 2" xfId="4871" xr:uid="{00000000-0005-0000-0000-000007130000}"/>
    <cellStyle name="Normal 73 4 2 2 2 2" xfId="14944" xr:uid="{00000000-0005-0000-0000-0000603A0000}"/>
    <cellStyle name="Normal 73 4 2 2 2 2 3" xfId="30042" xr:uid="{00000000-0005-0000-0000-00005A750000}"/>
    <cellStyle name="Normal 73 4 2 2 2 3" xfId="9924" xr:uid="{00000000-0005-0000-0000-0000C4260000}"/>
    <cellStyle name="Normal 73 4 2 2 2 3 3" xfId="25025" xr:uid="{00000000-0005-0000-0000-0000C1610000}"/>
    <cellStyle name="Normal 73 4 2 2 2 5" xfId="20012" xr:uid="{00000000-0005-0000-0000-00002C4E0000}"/>
    <cellStyle name="Normal 73 4 2 2 3" xfId="6563" xr:uid="{00000000-0005-0000-0000-0000A3190000}"/>
    <cellStyle name="Normal 73 4 2 2 3 2" xfId="16615" xr:uid="{00000000-0005-0000-0000-0000E7400000}"/>
    <cellStyle name="Normal 73 4 2 2 3 3" xfId="11595" xr:uid="{00000000-0005-0000-0000-00004B2D0000}"/>
    <cellStyle name="Normal 73 4 2 2 3 3 3" xfId="26696" xr:uid="{00000000-0005-0000-0000-000048680000}"/>
    <cellStyle name="Normal 73 4 2 2 3 5" xfId="21683" xr:uid="{00000000-0005-0000-0000-0000B3540000}"/>
    <cellStyle name="Normal 73 4 2 2 4" xfId="13273" xr:uid="{00000000-0005-0000-0000-0000D9330000}"/>
    <cellStyle name="Normal 73 4 2 2 4 3" xfId="28371" xr:uid="{00000000-0005-0000-0000-0000D36E0000}"/>
    <cellStyle name="Normal 73 4 2 2 5" xfId="8252" xr:uid="{00000000-0005-0000-0000-00003C200000}"/>
    <cellStyle name="Normal 73 4 2 2 5 3" xfId="23354" xr:uid="{00000000-0005-0000-0000-00003A5B0000}"/>
    <cellStyle name="Normal 73 4 2 2 7" xfId="18341" xr:uid="{00000000-0005-0000-0000-0000A5470000}"/>
    <cellStyle name="Normal 73 4 2 3" xfId="4034" xr:uid="{00000000-0005-0000-0000-0000C20F0000}"/>
    <cellStyle name="Normal 73 4 2 3 2" xfId="14108" xr:uid="{00000000-0005-0000-0000-00001C370000}"/>
    <cellStyle name="Normal 73 4 2 3 2 3" xfId="29206" xr:uid="{00000000-0005-0000-0000-000016720000}"/>
    <cellStyle name="Normal 73 4 2 3 3" xfId="9088" xr:uid="{00000000-0005-0000-0000-000080230000}"/>
    <cellStyle name="Normal 73 4 2 3 3 3" xfId="24189" xr:uid="{00000000-0005-0000-0000-00007D5E0000}"/>
    <cellStyle name="Normal 73 4 2 3 5" xfId="19176" xr:uid="{00000000-0005-0000-0000-0000E84A0000}"/>
    <cellStyle name="Normal 73 4 2 4" xfId="5727" xr:uid="{00000000-0005-0000-0000-00005F160000}"/>
    <cellStyle name="Normal 73 4 2 4 2" xfId="15779" xr:uid="{00000000-0005-0000-0000-0000A33D0000}"/>
    <cellStyle name="Normal 73 4 2 4 2 3" xfId="30877" xr:uid="{00000000-0005-0000-0000-00009D780000}"/>
    <cellStyle name="Normal 73 4 2 4 3" xfId="10759" xr:uid="{00000000-0005-0000-0000-0000072A0000}"/>
    <cellStyle name="Normal 73 4 2 4 3 3" xfId="25860" xr:uid="{00000000-0005-0000-0000-000004650000}"/>
    <cellStyle name="Normal 73 4 2 4 5" xfId="20847" xr:uid="{00000000-0005-0000-0000-00006F510000}"/>
    <cellStyle name="Normal 73 4 2 5" xfId="12437" xr:uid="{00000000-0005-0000-0000-000095300000}"/>
    <cellStyle name="Normal 73 4 2 5 3" xfId="27535" xr:uid="{00000000-0005-0000-0000-00008F6B0000}"/>
    <cellStyle name="Normal 73 4 2 6" xfId="7416" xr:uid="{00000000-0005-0000-0000-0000F81C0000}"/>
    <cellStyle name="Normal 73 4 2 6 3" xfId="22518" xr:uid="{00000000-0005-0000-0000-0000F6570000}"/>
    <cellStyle name="Normal 73 4 2 8" xfId="17505" xr:uid="{00000000-0005-0000-0000-000061440000}"/>
    <cellStyle name="Normal 73 4 3" xfId="2763" xr:uid="{00000000-0005-0000-0000-0000CB0A0000}"/>
    <cellStyle name="Normal 73 4 3 2" xfId="4453" xr:uid="{00000000-0005-0000-0000-000065110000}"/>
    <cellStyle name="Normal 73 4 3 2 2" xfId="14526" xr:uid="{00000000-0005-0000-0000-0000BE380000}"/>
    <cellStyle name="Normal 73 4 3 2 2 3" xfId="29624" xr:uid="{00000000-0005-0000-0000-0000B8730000}"/>
    <cellStyle name="Normal 73 4 3 2 3" xfId="9506" xr:uid="{00000000-0005-0000-0000-000022250000}"/>
    <cellStyle name="Normal 73 4 3 2 3 3" xfId="24607" xr:uid="{00000000-0005-0000-0000-00001F600000}"/>
    <cellStyle name="Normal 73 4 3 2 5" xfId="19594" xr:uid="{00000000-0005-0000-0000-00008A4C0000}"/>
    <cellStyle name="Normal 73 4 3 3" xfId="6145" xr:uid="{00000000-0005-0000-0000-000001180000}"/>
    <cellStyle name="Normal 73 4 3 3 2" xfId="16197" xr:uid="{00000000-0005-0000-0000-0000453F0000}"/>
    <cellStyle name="Normal 73 4 3 3 3" xfId="11177" xr:uid="{00000000-0005-0000-0000-0000A92B0000}"/>
    <cellStyle name="Normal 73 4 3 3 3 3" xfId="26278" xr:uid="{00000000-0005-0000-0000-0000A6660000}"/>
    <cellStyle name="Normal 73 4 3 3 5" xfId="21265" xr:uid="{00000000-0005-0000-0000-000011530000}"/>
    <cellStyle name="Normal 73 4 3 4" xfId="12855" xr:uid="{00000000-0005-0000-0000-000037320000}"/>
    <cellStyle name="Normal 73 4 3 4 3" xfId="27953" xr:uid="{00000000-0005-0000-0000-0000316D0000}"/>
    <cellStyle name="Normal 73 4 3 5" xfId="7834" xr:uid="{00000000-0005-0000-0000-00009A1E0000}"/>
    <cellStyle name="Normal 73 4 3 5 3" xfId="22936" xr:uid="{00000000-0005-0000-0000-000098590000}"/>
    <cellStyle name="Normal 73 4 3 7" xfId="17923" xr:uid="{00000000-0005-0000-0000-000003460000}"/>
    <cellStyle name="Normal 73 4 4" xfId="3616" xr:uid="{00000000-0005-0000-0000-0000200E0000}"/>
    <cellStyle name="Normal 73 4 4 2" xfId="13690" xr:uid="{00000000-0005-0000-0000-00007A350000}"/>
    <cellStyle name="Normal 73 4 4 2 3" xfId="28788" xr:uid="{00000000-0005-0000-0000-000074700000}"/>
    <cellStyle name="Normal 73 4 4 3" xfId="8670" xr:uid="{00000000-0005-0000-0000-0000DE210000}"/>
    <cellStyle name="Normal 73 4 4 3 3" xfId="23771" xr:uid="{00000000-0005-0000-0000-0000DB5C0000}"/>
    <cellStyle name="Normal 73 4 4 5" xfId="18758" xr:uid="{00000000-0005-0000-0000-000046490000}"/>
    <cellStyle name="Normal 73 4 5" xfId="5309" xr:uid="{00000000-0005-0000-0000-0000BD140000}"/>
    <cellStyle name="Normal 73 4 5 2" xfId="15361" xr:uid="{00000000-0005-0000-0000-0000013C0000}"/>
    <cellStyle name="Normal 73 4 5 2 3" xfId="30459" xr:uid="{00000000-0005-0000-0000-0000FB760000}"/>
    <cellStyle name="Normal 73 4 5 3" xfId="10341" xr:uid="{00000000-0005-0000-0000-000065280000}"/>
    <cellStyle name="Normal 73 4 5 3 3" xfId="25442" xr:uid="{00000000-0005-0000-0000-000062630000}"/>
    <cellStyle name="Normal 73 4 5 5" xfId="20429" xr:uid="{00000000-0005-0000-0000-0000CD4F0000}"/>
    <cellStyle name="Normal 73 4 6" xfId="12019" xr:uid="{00000000-0005-0000-0000-0000F32E0000}"/>
    <cellStyle name="Normal 73 4 6 3" xfId="27117" xr:uid="{00000000-0005-0000-0000-0000ED690000}"/>
    <cellStyle name="Normal 73 4 7" xfId="6998" xr:uid="{00000000-0005-0000-0000-0000561B0000}"/>
    <cellStyle name="Normal 73 4 7 3" xfId="22100" xr:uid="{00000000-0005-0000-0000-000054560000}"/>
    <cellStyle name="Normal 73 4 9" xfId="17087" xr:uid="{00000000-0005-0000-0000-0000BF420000}"/>
    <cellStyle name="Normal 73 5" xfId="2132" xr:uid="{00000000-0005-0000-0000-000054080000}"/>
    <cellStyle name="Normal 73 5 2" xfId="2973" xr:uid="{00000000-0005-0000-0000-00009D0B0000}"/>
    <cellStyle name="Normal 73 5 2 2" xfId="4663" xr:uid="{00000000-0005-0000-0000-000037120000}"/>
    <cellStyle name="Normal 73 5 2 2 2" xfId="14736" xr:uid="{00000000-0005-0000-0000-000090390000}"/>
    <cellStyle name="Normal 73 5 2 2 2 3" xfId="29834" xr:uid="{00000000-0005-0000-0000-00008A740000}"/>
    <cellStyle name="Normal 73 5 2 2 3" xfId="9716" xr:uid="{00000000-0005-0000-0000-0000F4250000}"/>
    <cellStyle name="Normal 73 5 2 2 3 3" xfId="24817" xr:uid="{00000000-0005-0000-0000-0000F1600000}"/>
    <cellStyle name="Normal 73 5 2 2 5" xfId="19804" xr:uid="{00000000-0005-0000-0000-00005C4D0000}"/>
    <cellStyle name="Normal 73 5 2 3" xfId="6355" xr:uid="{00000000-0005-0000-0000-0000D3180000}"/>
    <cellStyle name="Normal 73 5 2 3 2" xfId="16407" xr:uid="{00000000-0005-0000-0000-000017400000}"/>
    <cellStyle name="Normal 73 5 2 3 3" xfId="11387" xr:uid="{00000000-0005-0000-0000-00007B2C0000}"/>
    <cellStyle name="Normal 73 5 2 3 3 3" xfId="26488" xr:uid="{00000000-0005-0000-0000-000078670000}"/>
    <cellStyle name="Normal 73 5 2 3 5" xfId="21475" xr:uid="{00000000-0005-0000-0000-0000E3530000}"/>
    <cellStyle name="Normal 73 5 2 4" xfId="13065" xr:uid="{00000000-0005-0000-0000-000009330000}"/>
    <cellStyle name="Normal 73 5 2 4 3" xfId="28163" xr:uid="{00000000-0005-0000-0000-0000036E0000}"/>
    <cellStyle name="Normal 73 5 2 5" xfId="8044" xr:uid="{00000000-0005-0000-0000-00006C1F0000}"/>
    <cellStyle name="Normal 73 5 2 5 3" xfId="23146" xr:uid="{00000000-0005-0000-0000-00006A5A0000}"/>
    <cellStyle name="Normal 73 5 2 7" xfId="18133" xr:uid="{00000000-0005-0000-0000-0000D5460000}"/>
    <cellStyle name="Normal 73 5 3" xfId="3826" xr:uid="{00000000-0005-0000-0000-0000F20E0000}"/>
    <cellStyle name="Normal 73 5 3 2" xfId="13900" xr:uid="{00000000-0005-0000-0000-00004C360000}"/>
    <cellStyle name="Normal 73 5 3 2 3" xfId="28998" xr:uid="{00000000-0005-0000-0000-000046710000}"/>
    <cellStyle name="Normal 73 5 3 3" xfId="8880" xr:uid="{00000000-0005-0000-0000-0000B0220000}"/>
    <cellStyle name="Normal 73 5 3 3 3" xfId="23981" xr:uid="{00000000-0005-0000-0000-0000AD5D0000}"/>
    <cellStyle name="Normal 73 5 3 5" xfId="18968" xr:uid="{00000000-0005-0000-0000-0000184A0000}"/>
    <cellStyle name="Normal 73 5 4" xfId="5519" xr:uid="{00000000-0005-0000-0000-00008F150000}"/>
    <cellStyle name="Normal 73 5 4 2" xfId="15571" xr:uid="{00000000-0005-0000-0000-0000D33C0000}"/>
    <cellStyle name="Normal 73 5 4 2 3" xfId="30669" xr:uid="{00000000-0005-0000-0000-0000CD770000}"/>
    <cellStyle name="Normal 73 5 4 3" xfId="10551" xr:uid="{00000000-0005-0000-0000-000037290000}"/>
    <cellStyle name="Normal 73 5 4 3 3" xfId="25652" xr:uid="{00000000-0005-0000-0000-000034640000}"/>
    <cellStyle name="Normal 73 5 4 5" xfId="20639" xr:uid="{00000000-0005-0000-0000-00009F500000}"/>
    <cellStyle name="Normal 73 5 5" xfId="12229" xr:uid="{00000000-0005-0000-0000-0000C52F0000}"/>
    <cellStyle name="Normal 73 5 5 3" xfId="27327" xr:uid="{00000000-0005-0000-0000-0000BF6A0000}"/>
    <cellStyle name="Normal 73 5 6" xfId="7208" xr:uid="{00000000-0005-0000-0000-0000281C0000}"/>
    <cellStyle name="Normal 73 5 6 3" xfId="22310" xr:uid="{00000000-0005-0000-0000-000026570000}"/>
    <cellStyle name="Normal 73 5 8" xfId="17297" xr:uid="{00000000-0005-0000-0000-000091430000}"/>
    <cellStyle name="Normal 73 6" xfId="2553" xr:uid="{00000000-0005-0000-0000-0000F9090000}"/>
    <cellStyle name="Normal 73 6 2" xfId="4245" xr:uid="{00000000-0005-0000-0000-000095100000}"/>
    <cellStyle name="Normal 73 6 2 2" xfId="14318" xr:uid="{00000000-0005-0000-0000-0000EE370000}"/>
    <cellStyle name="Normal 73 6 2 2 3" xfId="29416" xr:uid="{00000000-0005-0000-0000-0000E8720000}"/>
    <cellStyle name="Normal 73 6 2 3" xfId="9298" xr:uid="{00000000-0005-0000-0000-000052240000}"/>
    <cellStyle name="Normal 73 6 2 3 3" xfId="24399" xr:uid="{00000000-0005-0000-0000-00004F5F0000}"/>
    <cellStyle name="Normal 73 6 2 5" xfId="19386" xr:uid="{00000000-0005-0000-0000-0000BA4B0000}"/>
    <cellStyle name="Normal 73 6 3" xfId="5937" xr:uid="{00000000-0005-0000-0000-000031170000}"/>
    <cellStyle name="Normal 73 6 3 2" xfId="15989" xr:uid="{00000000-0005-0000-0000-0000753E0000}"/>
    <cellStyle name="Normal 73 6 3 3" xfId="10969" xr:uid="{00000000-0005-0000-0000-0000D92A0000}"/>
    <cellStyle name="Normal 73 6 3 3 3" xfId="26070" xr:uid="{00000000-0005-0000-0000-0000D6650000}"/>
    <cellStyle name="Normal 73 6 3 5" xfId="21057" xr:uid="{00000000-0005-0000-0000-000041520000}"/>
    <cellStyle name="Normal 73 6 4" xfId="12647" xr:uid="{00000000-0005-0000-0000-000067310000}"/>
    <cellStyle name="Normal 73 6 4 3" xfId="27745" xr:uid="{00000000-0005-0000-0000-0000616C0000}"/>
    <cellStyle name="Normal 73 6 5" xfId="7626" xr:uid="{00000000-0005-0000-0000-0000CA1D0000}"/>
    <cellStyle name="Normal 73 6 5 3" xfId="22728" xr:uid="{00000000-0005-0000-0000-0000C8580000}"/>
    <cellStyle name="Normal 73 6 7" xfId="17715" xr:uid="{00000000-0005-0000-0000-000033450000}"/>
    <cellStyle name="Normal 73 7" xfId="3405" xr:uid="{00000000-0005-0000-0000-00004D0D0000}"/>
    <cellStyle name="Normal 73 7 2" xfId="13482" xr:uid="{00000000-0005-0000-0000-0000AA340000}"/>
    <cellStyle name="Normal 73 7 2 3" xfId="28580" xr:uid="{00000000-0005-0000-0000-0000A46F0000}"/>
    <cellStyle name="Normal 73 7 3" xfId="8462" xr:uid="{00000000-0005-0000-0000-00000E210000}"/>
    <cellStyle name="Normal 73 7 3 3" xfId="23563" xr:uid="{00000000-0005-0000-0000-00000B5C0000}"/>
    <cellStyle name="Normal 73 7 5" xfId="18550" xr:uid="{00000000-0005-0000-0000-000076480000}"/>
    <cellStyle name="Normal 73 8" xfId="5099" xr:uid="{00000000-0005-0000-0000-0000EB130000}"/>
    <cellStyle name="Normal 73 8 2" xfId="15153" xr:uid="{00000000-0005-0000-0000-0000313B0000}"/>
    <cellStyle name="Normal 73 8 2 3" xfId="30251" xr:uid="{00000000-0005-0000-0000-00002B760000}"/>
    <cellStyle name="Normal 73 8 3" xfId="10133" xr:uid="{00000000-0005-0000-0000-000095270000}"/>
    <cellStyle name="Normal 73 8 3 3" xfId="25234" xr:uid="{00000000-0005-0000-0000-000092620000}"/>
    <cellStyle name="Normal 73 8 5" xfId="20221" xr:uid="{00000000-0005-0000-0000-0000FD4E0000}"/>
    <cellStyle name="Normal 73 9" xfId="11809" xr:uid="{00000000-0005-0000-0000-0000212E0000}"/>
    <cellStyle name="Normal 73 9 3" xfId="26909" xr:uid="{00000000-0005-0000-0000-00001D690000}"/>
    <cellStyle name="Normal 74" xfId="1492" xr:uid="{00000000-0005-0000-0000-0000D4050000}"/>
    <cellStyle name="Normal 74 10" xfId="6789" xr:uid="{00000000-0005-0000-0000-0000851A0000}"/>
    <cellStyle name="Normal 74 10 3" xfId="21893" xr:uid="{00000000-0005-0000-0000-000085550000}"/>
    <cellStyle name="Normal 74 12" xfId="16878" xr:uid="{00000000-0005-0000-0000-0000EE410000}"/>
    <cellStyle name="Normal 74 2" xfId="1753" xr:uid="{00000000-0005-0000-0000-0000D9060000}"/>
    <cellStyle name="Normal 74 2 11" xfId="16932" xr:uid="{00000000-0005-0000-0000-000024420000}"/>
    <cellStyle name="Normal 74 2 2" xfId="1861" xr:uid="{00000000-0005-0000-0000-000045070000}"/>
    <cellStyle name="Normal 74 2 2 10" xfId="17036" xr:uid="{00000000-0005-0000-0000-00008C420000}"/>
    <cellStyle name="Normal 74 2 2 2" xfId="2078" xr:uid="{00000000-0005-0000-0000-00001E080000}"/>
    <cellStyle name="Normal 74 2 2 2 2" xfId="2499" xr:uid="{00000000-0005-0000-0000-0000C3090000}"/>
    <cellStyle name="Normal 74 2 2 2 2 2" xfId="3338" xr:uid="{00000000-0005-0000-0000-00000A0D0000}"/>
    <cellStyle name="Normal 74 2 2 2 2 2 2" xfId="5028" xr:uid="{00000000-0005-0000-0000-0000A4130000}"/>
    <cellStyle name="Normal 74 2 2 2 2 2 2 2" xfId="15101" xr:uid="{00000000-0005-0000-0000-0000FD3A0000}"/>
    <cellStyle name="Normal 74 2 2 2 2 2 2 2 3" xfId="30199" xr:uid="{00000000-0005-0000-0000-0000F7750000}"/>
    <cellStyle name="Normal 74 2 2 2 2 2 2 3" xfId="10081" xr:uid="{00000000-0005-0000-0000-000061270000}"/>
    <cellStyle name="Normal 74 2 2 2 2 2 2 3 3" xfId="25182" xr:uid="{00000000-0005-0000-0000-00005E620000}"/>
    <cellStyle name="Normal 74 2 2 2 2 2 2 5" xfId="20169" xr:uid="{00000000-0005-0000-0000-0000C94E0000}"/>
    <cellStyle name="Normal 74 2 2 2 2 2 3" xfId="6720" xr:uid="{00000000-0005-0000-0000-0000401A0000}"/>
    <cellStyle name="Normal 74 2 2 2 2 2 3 2" xfId="16772" xr:uid="{00000000-0005-0000-0000-000084410000}"/>
    <cellStyle name="Normal 74 2 2 2 2 2 3 3" xfId="11752" xr:uid="{00000000-0005-0000-0000-0000E82D0000}"/>
    <cellStyle name="Normal 74 2 2 2 2 2 3 3 3" xfId="26853" xr:uid="{00000000-0005-0000-0000-0000E5680000}"/>
    <cellStyle name="Normal 74 2 2 2 2 2 3 5" xfId="21840" xr:uid="{00000000-0005-0000-0000-000050550000}"/>
    <cellStyle name="Normal 74 2 2 2 2 2 4" xfId="13430" xr:uid="{00000000-0005-0000-0000-000076340000}"/>
    <cellStyle name="Normal 74 2 2 2 2 2 4 3" xfId="28528" xr:uid="{00000000-0005-0000-0000-0000706F0000}"/>
    <cellStyle name="Normal 74 2 2 2 2 2 5" xfId="8409" xr:uid="{00000000-0005-0000-0000-0000D9200000}"/>
    <cellStyle name="Normal 74 2 2 2 2 2 5 3" xfId="23511" xr:uid="{00000000-0005-0000-0000-0000D75B0000}"/>
    <cellStyle name="Normal 74 2 2 2 2 2 7" xfId="18498" xr:uid="{00000000-0005-0000-0000-000042480000}"/>
    <cellStyle name="Normal 74 2 2 2 2 3" xfId="4191" xr:uid="{00000000-0005-0000-0000-00005F100000}"/>
    <cellStyle name="Normal 74 2 2 2 2 3 2" xfId="14265" xr:uid="{00000000-0005-0000-0000-0000B9370000}"/>
    <cellStyle name="Normal 74 2 2 2 2 3 2 3" xfId="29363" xr:uid="{00000000-0005-0000-0000-0000B3720000}"/>
    <cellStyle name="Normal 74 2 2 2 2 3 3" xfId="9245" xr:uid="{00000000-0005-0000-0000-00001D240000}"/>
    <cellStyle name="Normal 74 2 2 2 2 3 3 3" xfId="24346" xr:uid="{00000000-0005-0000-0000-00001A5F0000}"/>
    <cellStyle name="Normal 74 2 2 2 2 3 5" xfId="19333" xr:uid="{00000000-0005-0000-0000-0000854B0000}"/>
    <cellStyle name="Normal 74 2 2 2 2 4" xfId="5884" xr:uid="{00000000-0005-0000-0000-0000FC160000}"/>
    <cellStyle name="Normal 74 2 2 2 2 4 2" xfId="15936" xr:uid="{00000000-0005-0000-0000-0000403E0000}"/>
    <cellStyle name="Normal 74 2 2 2 2 4 3" xfId="10916" xr:uid="{00000000-0005-0000-0000-0000A42A0000}"/>
    <cellStyle name="Normal 74 2 2 2 2 4 3 3" xfId="26017" xr:uid="{00000000-0005-0000-0000-0000A1650000}"/>
    <cellStyle name="Normal 74 2 2 2 2 4 5" xfId="21004" xr:uid="{00000000-0005-0000-0000-00000C520000}"/>
    <cellStyle name="Normal 74 2 2 2 2 5" xfId="12594" xr:uid="{00000000-0005-0000-0000-000032310000}"/>
    <cellStyle name="Normal 74 2 2 2 2 5 3" xfId="27692" xr:uid="{00000000-0005-0000-0000-00002C6C0000}"/>
    <cellStyle name="Normal 74 2 2 2 2 6" xfId="7573" xr:uid="{00000000-0005-0000-0000-0000951D0000}"/>
    <cellStyle name="Normal 74 2 2 2 2 6 3" xfId="22675" xr:uid="{00000000-0005-0000-0000-000093580000}"/>
    <cellStyle name="Normal 74 2 2 2 2 8" xfId="17662" xr:uid="{00000000-0005-0000-0000-0000FE440000}"/>
    <cellStyle name="Normal 74 2 2 2 3" xfId="2920" xr:uid="{00000000-0005-0000-0000-0000680B0000}"/>
    <cellStyle name="Normal 74 2 2 2 3 2" xfId="4610" xr:uid="{00000000-0005-0000-0000-000002120000}"/>
    <cellStyle name="Normal 74 2 2 2 3 2 2" xfId="14683" xr:uid="{00000000-0005-0000-0000-00005B390000}"/>
    <cellStyle name="Normal 74 2 2 2 3 2 2 3" xfId="29781" xr:uid="{00000000-0005-0000-0000-000055740000}"/>
    <cellStyle name="Normal 74 2 2 2 3 2 3" xfId="9663" xr:uid="{00000000-0005-0000-0000-0000BF250000}"/>
    <cellStyle name="Normal 74 2 2 2 3 2 3 3" xfId="24764" xr:uid="{00000000-0005-0000-0000-0000BC600000}"/>
    <cellStyle name="Normal 74 2 2 2 3 2 5" xfId="19751" xr:uid="{00000000-0005-0000-0000-0000274D0000}"/>
    <cellStyle name="Normal 74 2 2 2 3 3" xfId="6302" xr:uid="{00000000-0005-0000-0000-00009E180000}"/>
    <cellStyle name="Normal 74 2 2 2 3 3 2" xfId="16354" xr:uid="{00000000-0005-0000-0000-0000E23F0000}"/>
    <cellStyle name="Normal 74 2 2 2 3 3 3" xfId="11334" xr:uid="{00000000-0005-0000-0000-0000462C0000}"/>
    <cellStyle name="Normal 74 2 2 2 3 3 3 3" xfId="26435" xr:uid="{00000000-0005-0000-0000-000043670000}"/>
    <cellStyle name="Normal 74 2 2 2 3 3 5" xfId="21422" xr:uid="{00000000-0005-0000-0000-0000AE530000}"/>
    <cellStyle name="Normal 74 2 2 2 3 4" xfId="13012" xr:uid="{00000000-0005-0000-0000-0000D4320000}"/>
    <cellStyle name="Normal 74 2 2 2 3 4 3" xfId="28110" xr:uid="{00000000-0005-0000-0000-0000CE6D0000}"/>
    <cellStyle name="Normal 74 2 2 2 3 5" xfId="7991" xr:uid="{00000000-0005-0000-0000-0000371F0000}"/>
    <cellStyle name="Normal 74 2 2 2 3 5 3" xfId="23093" xr:uid="{00000000-0005-0000-0000-0000355A0000}"/>
    <cellStyle name="Normal 74 2 2 2 3 7" xfId="18080" xr:uid="{00000000-0005-0000-0000-0000A0460000}"/>
    <cellStyle name="Normal 74 2 2 2 4" xfId="3773" xr:uid="{00000000-0005-0000-0000-0000BD0E0000}"/>
    <cellStyle name="Normal 74 2 2 2 4 2" xfId="13847" xr:uid="{00000000-0005-0000-0000-000017360000}"/>
    <cellStyle name="Normal 74 2 2 2 4 2 3" xfId="28945" xr:uid="{00000000-0005-0000-0000-000011710000}"/>
    <cellStyle name="Normal 74 2 2 2 4 3" xfId="8827" xr:uid="{00000000-0005-0000-0000-00007B220000}"/>
    <cellStyle name="Normal 74 2 2 2 4 3 3" xfId="23928" xr:uid="{00000000-0005-0000-0000-0000785D0000}"/>
    <cellStyle name="Normal 74 2 2 2 4 5" xfId="18915" xr:uid="{00000000-0005-0000-0000-0000E3490000}"/>
    <cellStyle name="Normal 74 2 2 2 5" xfId="5466" xr:uid="{00000000-0005-0000-0000-00005A150000}"/>
    <cellStyle name="Normal 74 2 2 2 5 2" xfId="15518" xr:uid="{00000000-0005-0000-0000-00009E3C0000}"/>
    <cellStyle name="Normal 74 2 2 2 5 2 3" xfId="30616" xr:uid="{00000000-0005-0000-0000-000098770000}"/>
    <cellStyle name="Normal 74 2 2 2 5 3" xfId="10498" xr:uid="{00000000-0005-0000-0000-000002290000}"/>
    <cellStyle name="Normal 74 2 2 2 5 3 3" xfId="25599" xr:uid="{00000000-0005-0000-0000-0000FF630000}"/>
    <cellStyle name="Normal 74 2 2 2 5 5" xfId="20586" xr:uid="{00000000-0005-0000-0000-00006A500000}"/>
    <cellStyle name="Normal 74 2 2 2 6" xfId="12176" xr:uid="{00000000-0005-0000-0000-0000902F0000}"/>
    <cellStyle name="Normal 74 2 2 2 6 3" xfId="27274" xr:uid="{00000000-0005-0000-0000-00008A6A0000}"/>
    <cellStyle name="Normal 74 2 2 2 7" xfId="7155" xr:uid="{00000000-0005-0000-0000-0000F31B0000}"/>
    <cellStyle name="Normal 74 2 2 2 7 3" xfId="22257" xr:uid="{00000000-0005-0000-0000-0000F1560000}"/>
    <cellStyle name="Normal 74 2 2 2 9" xfId="17244" xr:uid="{00000000-0005-0000-0000-00005C430000}"/>
    <cellStyle name="Normal 74 2 2 3" xfId="2291" xr:uid="{00000000-0005-0000-0000-0000F3080000}"/>
    <cellStyle name="Normal 74 2 2 3 2" xfId="3130" xr:uid="{00000000-0005-0000-0000-00003A0C0000}"/>
    <cellStyle name="Normal 74 2 2 3 2 2" xfId="4820" xr:uid="{00000000-0005-0000-0000-0000D4120000}"/>
    <cellStyle name="Normal 74 2 2 3 2 2 2" xfId="14893" xr:uid="{00000000-0005-0000-0000-00002D3A0000}"/>
    <cellStyle name="Normal 74 2 2 3 2 2 2 3" xfId="29991" xr:uid="{00000000-0005-0000-0000-000027750000}"/>
    <cellStyle name="Normal 74 2 2 3 2 2 3" xfId="9873" xr:uid="{00000000-0005-0000-0000-000091260000}"/>
    <cellStyle name="Normal 74 2 2 3 2 2 3 3" xfId="24974" xr:uid="{00000000-0005-0000-0000-00008E610000}"/>
    <cellStyle name="Normal 74 2 2 3 2 2 5" xfId="19961" xr:uid="{00000000-0005-0000-0000-0000F94D0000}"/>
    <cellStyle name="Normal 74 2 2 3 2 3" xfId="6512" xr:uid="{00000000-0005-0000-0000-000070190000}"/>
    <cellStyle name="Normal 74 2 2 3 2 3 2" xfId="16564" xr:uid="{00000000-0005-0000-0000-0000B4400000}"/>
    <cellStyle name="Normal 74 2 2 3 2 3 3" xfId="11544" xr:uid="{00000000-0005-0000-0000-0000182D0000}"/>
    <cellStyle name="Normal 74 2 2 3 2 3 3 3" xfId="26645" xr:uid="{00000000-0005-0000-0000-000015680000}"/>
    <cellStyle name="Normal 74 2 2 3 2 3 5" xfId="21632" xr:uid="{00000000-0005-0000-0000-000080540000}"/>
    <cellStyle name="Normal 74 2 2 3 2 4" xfId="13222" xr:uid="{00000000-0005-0000-0000-0000A6330000}"/>
    <cellStyle name="Normal 74 2 2 3 2 4 3" xfId="28320" xr:uid="{00000000-0005-0000-0000-0000A06E0000}"/>
    <cellStyle name="Normal 74 2 2 3 2 5" xfId="8201" xr:uid="{00000000-0005-0000-0000-000009200000}"/>
    <cellStyle name="Normal 74 2 2 3 2 5 3" xfId="23303" xr:uid="{00000000-0005-0000-0000-0000075B0000}"/>
    <cellStyle name="Normal 74 2 2 3 2 7" xfId="18290" xr:uid="{00000000-0005-0000-0000-000072470000}"/>
    <cellStyle name="Normal 74 2 2 3 3" xfId="3983" xr:uid="{00000000-0005-0000-0000-00008F0F0000}"/>
    <cellStyle name="Normal 74 2 2 3 3 2" xfId="14057" xr:uid="{00000000-0005-0000-0000-0000E9360000}"/>
    <cellStyle name="Normal 74 2 2 3 3 2 3" xfId="29155" xr:uid="{00000000-0005-0000-0000-0000E3710000}"/>
    <cellStyle name="Normal 74 2 2 3 3 3" xfId="9037" xr:uid="{00000000-0005-0000-0000-00004D230000}"/>
    <cellStyle name="Normal 74 2 2 3 3 3 3" xfId="24138" xr:uid="{00000000-0005-0000-0000-00004A5E0000}"/>
    <cellStyle name="Normal 74 2 2 3 3 5" xfId="19125" xr:uid="{00000000-0005-0000-0000-0000B54A0000}"/>
    <cellStyle name="Normal 74 2 2 3 4" xfId="5676" xr:uid="{00000000-0005-0000-0000-00002C160000}"/>
    <cellStyle name="Normal 74 2 2 3 4 2" xfId="15728" xr:uid="{00000000-0005-0000-0000-0000703D0000}"/>
    <cellStyle name="Normal 74 2 2 3 4 2 3" xfId="30826" xr:uid="{00000000-0005-0000-0000-00006A780000}"/>
    <cellStyle name="Normal 74 2 2 3 4 3" xfId="10708" xr:uid="{00000000-0005-0000-0000-0000D4290000}"/>
    <cellStyle name="Normal 74 2 2 3 4 3 3" xfId="25809" xr:uid="{00000000-0005-0000-0000-0000D1640000}"/>
    <cellStyle name="Normal 74 2 2 3 4 5" xfId="20796" xr:uid="{00000000-0005-0000-0000-00003C510000}"/>
    <cellStyle name="Normal 74 2 2 3 5" xfId="12386" xr:uid="{00000000-0005-0000-0000-000062300000}"/>
    <cellStyle name="Normal 74 2 2 3 5 3" xfId="27484" xr:uid="{00000000-0005-0000-0000-00005C6B0000}"/>
    <cellStyle name="Normal 74 2 2 3 6" xfId="7365" xr:uid="{00000000-0005-0000-0000-0000C51C0000}"/>
    <cellStyle name="Normal 74 2 2 3 6 3" xfId="22467" xr:uid="{00000000-0005-0000-0000-0000C3570000}"/>
    <cellStyle name="Normal 74 2 2 3 8" xfId="17454" xr:uid="{00000000-0005-0000-0000-00002E440000}"/>
    <cellStyle name="Normal 74 2 2 4" xfId="2712" xr:uid="{00000000-0005-0000-0000-0000980A0000}"/>
    <cellStyle name="Normal 74 2 2 4 2" xfId="4402" xr:uid="{00000000-0005-0000-0000-000032110000}"/>
    <cellStyle name="Normal 74 2 2 4 2 2" xfId="14475" xr:uid="{00000000-0005-0000-0000-00008B380000}"/>
    <cellStyle name="Normal 74 2 2 4 2 2 3" xfId="29573" xr:uid="{00000000-0005-0000-0000-000085730000}"/>
    <cellStyle name="Normal 74 2 2 4 2 3" xfId="9455" xr:uid="{00000000-0005-0000-0000-0000EF240000}"/>
    <cellStyle name="Normal 74 2 2 4 2 3 3" xfId="24556" xr:uid="{00000000-0005-0000-0000-0000EC5F0000}"/>
    <cellStyle name="Normal 74 2 2 4 2 5" xfId="19543" xr:uid="{00000000-0005-0000-0000-0000574C0000}"/>
    <cellStyle name="Normal 74 2 2 4 3" xfId="6094" xr:uid="{00000000-0005-0000-0000-0000CE170000}"/>
    <cellStyle name="Normal 74 2 2 4 3 2" xfId="16146" xr:uid="{00000000-0005-0000-0000-0000123F0000}"/>
    <cellStyle name="Normal 74 2 2 4 3 3" xfId="11126" xr:uid="{00000000-0005-0000-0000-0000762B0000}"/>
    <cellStyle name="Normal 74 2 2 4 3 3 3" xfId="26227" xr:uid="{00000000-0005-0000-0000-000073660000}"/>
    <cellStyle name="Normal 74 2 2 4 3 5" xfId="21214" xr:uid="{00000000-0005-0000-0000-0000DE520000}"/>
    <cellStyle name="Normal 74 2 2 4 4" xfId="12804" xr:uid="{00000000-0005-0000-0000-000004320000}"/>
    <cellStyle name="Normal 74 2 2 4 4 3" xfId="27902" xr:uid="{00000000-0005-0000-0000-0000FE6C0000}"/>
    <cellStyle name="Normal 74 2 2 4 5" xfId="7783" xr:uid="{00000000-0005-0000-0000-0000671E0000}"/>
    <cellStyle name="Normal 74 2 2 4 5 3" xfId="22885" xr:uid="{00000000-0005-0000-0000-000065590000}"/>
    <cellStyle name="Normal 74 2 2 4 7" xfId="17872" xr:uid="{00000000-0005-0000-0000-0000D0450000}"/>
    <cellStyle name="Normal 74 2 2 5" xfId="3565" xr:uid="{00000000-0005-0000-0000-0000ED0D0000}"/>
    <cellStyle name="Normal 74 2 2 5 2" xfId="13639" xr:uid="{00000000-0005-0000-0000-000047350000}"/>
    <cellStyle name="Normal 74 2 2 5 2 3" xfId="28737" xr:uid="{00000000-0005-0000-0000-000041700000}"/>
    <cellStyle name="Normal 74 2 2 5 3" xfId="8619" xr:uid="{00000000-0005-0000-0000-0000AB210000}"/>
    <cellStyle name="Normal 74 2 2 5 3 3" xfId="23720" xr:uid="{00000000-0005-0000-0000-0000A85C0000}"/>
    <cellStyle name="Normal 74 2 2 5 5" xfId="18707" xr:uid="{00000000-0005-0000-0000-000013490000}"/>
    <cellStyle name="Normal 74 2 2 6" xfId="5258" xr:uid="{00000000-0005-0000-0000-00008A140000}"/>
    <cellStyle name="Normal 74 2 2 6 2" xfId="15310" xr:uid="{00000000-0005-0000-0000-0000CE3B0000}"/>
    <cellStyle name="Normal 74 2 2 6 2 3" xfId="30408" xr:uid="{00000000-0005-0000-0000-0000C8760000}"/>
    <cellStyle name="Normal 74 2 2 6 3" xfId="10290" xr:uid="{00000000-0005-0000-0000-000032280000}"/>
    <cellStyle name="Normal 74 2 2 6 3 3" xfId="25391" xr:uid="{00000000-0005-0000-0000-00002F630000}"/>
    <cellStyle name="Normal 74 2 2 6 5" xfId="20378" xr:uid="{00000000-0005-0000-0000-00009A4F0000}"/>
    <cellStyle name="Normal 74 2 2 7" xfId="11968" xr:uid="{00000000-0005-0000-0000-0000C02E0000}"/>
    <cellStyle name="Normal 74 2 2 7 3" xfId="27066" xr:uid="{00000000-0005-0000-0000-0000BA690000}"/>
    <cellStyle name="Normal 74 2 2 8" xfId="6947" xr:uid="{00000000-0005-0000-0000-0000231B0000}"/>
    <cellStyle name="Normal 74 2 2 8 3" xfId="22049" xr:uid="{00000000-0005-0000-0000-000021560000}"/>
    <cellStyle name="Normal 74 2 3" xfId="1974" xr:uid="{00000000-0005-0000-0000-0000B6070000}"/>
    <cellStyle name="Normal 74 2 3 2" xfId="2395" xr:uid="{00000000-0005-0000-0000-00005B090000}"/>
    <cellStyle name="Normal 74 2 3 2 2" xfId="3234" xr:uid="{00000000-0005-0000-0000-0000A20C0000}"/>
    <cellStyle name="Normal 74 2 3 2 2 2" xfId="4924" xr:uid="{00000000-0005-0000-0000-00003C130000}"/>
    <cellStyle name="Normal 74 2 3 2 2 2 2" xfId="14997" xr:uid="{00000000-0005-0000-0000-0000953A0000}"/>
    <cellStyle name="Normal 74 2 3 2 2 2 2 3" xfId="30095" xr:uid="{00000000-0005-0000-0000-00008F750000}"/>
    <cellStyle name="Normal 74 2 3 2 2 2 3" xfId="9977" xr:uid="{00000000-0005-0000-0000-0000F9260000}"/>
    <cellStyle name="Normal 74 2 3 2 2 2 3 3" xfId="25078" xr:uid="{00000000-0005-0000-0000-0000F6610000}"/>
    <cellStyle name="Normal 74 2 3 2 2 2 5" xfId="20065" xr:uid="{00000000-0005-0000-0000-0000614E0000}"/>
    <cellStyle name="Normal 74 2 3 2 2 3" xfId="6616" xr:uid="{00000000-0005-0000-0000-0000D8190000}"/>
    <cellStyle name="Normal 74 2 3 2 2 3 2" xfId="16668" xr:uid="{00000000-0005-0000-0000-00001C410000}"/>
    <cellStyle name="Normal 74 2 3 2 2 3 3" xfId="11648" xr:uid="{00000000-0005-0000-0000-0000802D0000}"/>
    <cellStyle name="Normal 74 2 3 2 2 3 3 3" xfId="26749" xr:uid="{00000000-0005-0000-0000-00007D680000}"/>
    <cellStyle name="Normal 74 2 3 2 2 3 5" xfId="21736" xr:uid="{00000000-0005-0000-0000-0000E8540000}"/>
    <cellStyle name="Normal 74 2 3 2 2 4" xfId="13326" xr:uid="{00000000-0005-0000-0000-00000E340000}"/>
    <cellStyle name="Normal 74 2 3 2 2 4 3" xfId="28424" xr:uid="{00000000-0005-0000-0000-0000086F0000}"/>
    <cellStyle name="Normal 74 2 3 2 2 5" xfId="8305" xr:uid="{00000000-0005-0000-0000-000071200000}"/>
    <cellStyle name="Normal 74 2 3 2 2 5 3" xfId="23407" xr:uid="{00000000-0005-0000-0000-00006F5B0000}"/>
    <cellStyle name="Normal 74 2 3 2 2 7" xfId="18394" xr:uid="{00000000-0005-0000-0000-0000DA470000}"/>
    <cellStyle name="Normal 74 2 3 2 3" xfId="4087" xr:uid="{00000000-0005-0000-0000-0000F70F0000}"/>
    <cellStyle name="Normal 74 2 3 2 3 2" xfId="14161" xr:uid="{00000000-0005-0000-0000-000051370000}"/>
    <cellStyle name="Normal 74 2 3 2 3 2 3" xfId="29259" xr:uid="{00000000-0005-0000-0000-00004B720000}"/>
    <cellStyle name="Normal 74 2 3 2 3 3" xfId="9141" xr:uid="{00000000-0005-0000-0000-0000B5230000}"/>
    <cellStyle name="Normal 74 2 3 2 3 3 3" xfId="24242" xr:uid="{00000000-0005-0000-0000-0000B25E0000}"/>
    <cellStyle name="Normal 74 2 3 2 3 5" xfId="19229" xr:uid="{00000000-0005-0000-0000-00001D4B0000}"/>
    <cellStyle name="Normal 74 2 3 2 4" xfId="5780" xr:uid="{00000000-0005-0000-0000-000094160000}"/>
    <cellStyle name="Normal 74 2 3 2 4 2" xfId="15832" xr:uid="{00000000-0005-0000-0000-0000D83D0000}"/>
    <cellStyle name="Normal 74 2 3 2 4 2 3" xfId="30930" xr:uid="{00000000-0005-0000-0000-0000D2780000}"/>
    <cellStyle name="Normal 74 2 3 2 4 3" xfId="10812" xr:uid="{00000000-0005-0000-0000-00003C2A0000}"/>
    <cellStyle name="Normal 74 2 3 2 4 3 3" xfId="25913" xr:uid="{00000000-0005-0000-0000-000039650000}"/>
    <cellStyle name="Normal 74 2 3 2 4 5" xfId="20900" xr:uid="{00000000-0005-0000-0000-0000A4510000}"/>
    <cellStyle name="Normal 74 2 3 2 5" xfId="12490" xr:uid="{00000000-0005-0000-0000-0000CA300000}"/>
    <cellStyle name="Normal 74 2 3 2 5 3" xfId="27588" xr:uid="{00000000-0005-0000-0000-0000C46B0000}"/>
    <cellStyle name="Normal 74 2 3 2 6" xfId="7469" xr:uid="{00000000-0005-0000-0000-00002D1D0000}"/>
    <cellStyle name="Normal 74 2 3 2 6 3" xfId="22571" xr:uid="{00000000-0005-0000-0000-00002B580000}"/>
    <cellStyle name="Normal 74 2 3 2 8" xfId="17558" xr:uid="{00000000-0005-0000-0000-000096440000}"/>
    <cellStyle name="Normal 74 2 3 3" xfId="2816" xr:uid="{00000000-0005-0000-0000-0000000B0000}"/>
    <cellStyle name="Normal 74 2 3 3 2" xfId="4506" xr:uid="{00000000-0005-0000-0000-00009A110000}"/>
    <cellStyle name="Normal 74 2 3 3 2 2" xfId="14579" xr:uid="{00000000-0005-0000-0000-0000F3380000}"/>
    <cellStyle name="Normal 74 2 3 3 2 2 3" xfId="29677" xr:uid="{00000000-0005-0000-0000-0000ED730000}"/>
    <cellStyle name="Normal 74 2 3 3 2 3" xfId="9559" xr:uid="{00000000-0005-0000-0000-000057250000}"/>
    <cellStyle name="Normal 74 2 3 3 2 3 3" xfId="24660" xr:uid="{00000000-0005-0000-0000-000054600000}"/>
    <cellStyle name="Normal 74 2 3 3 2 5" xfId="19647" xr:uid="{00000000-0005-0000-0000-0000BF4C0000}"/>
    <cellStyle name="Normal 74 2 3 3 3" xfId="6198" xr:uid="{00000000-0005-0000-0000-000036180000}"/>
    <cellStyle name="Normal 74 2 3 3 3 2" xfId="16250" xr:uid="{00000000-0005-0000-0000-00007A3F0000}"/>
    <cellStyle name="Normal 74 2 3 3 3 3" xfId="11230" xr:uid="{00000000-0005-0000-0000-0000DE2B0000}"/>
    <cellStyle name="Normal 74 2 3 3 3 3 3" xfId="26331" xr:uid="{00000000-0005-0000-0000-0000DB660000}"/>
    <cellStyle name="Normal 74 2 3 3 3 5" xfId="21318" xr:uid="{00000000-0005-0000-0000-000046530000}"/>
    <cellStyle name="Normal 74 2 3 3 4" xfId="12908" xr:uid="{00000000-0005-0000-0000-00006C320000}"/>
    <cellStyle name="Normal 74 2 3 3 4 3" xfId="28006" xr:uid="{00000000-0005-0000-0000-0000666D0000}"/>
    <cellStyle name="Normal 74 2 3 3 5" xfId="7887" xr:uid="{00000000-0005-0000-0000-0000CF1E0000}"/>
    <cellStyle name="Normal 74 2 3 3 5 3" xfId="22989" xr:uid="{00000000-0005-0000-0000-0000CD590000}"/>
    <cellStyle name="Normal 74 2 3 3 7" xfId="17976" xr:uid="{00000000-0005-0000-0000-000038460000}"/>
    <cellStyle name="Normal 74 2 3 4" xfId="3669" xr:uid="{00000000-0005-0000-0000-0000550E0000}"/>
    <cellStyle name="Normal 74 2 3 4 2" xfId="13743" xr:uid="{00000000-0005-0000-0000-0000AF350000}"/>
    <cellStyle name="Normal 74 2 3 4 2 3" xfId="28841" xr:uid="{00000000-0005-0000-0000-0000A9700000}"/>
    <cellStyle name="Normal 74 2 3 4 3" xfId="8723" xr:uid="{00000000-0005-0000-0000-000013220000}"/>
    <cellStyle name="Normal 74 2 3 4 3 3" xfId="23824" xr:uid="{00000000-0005-0000-0000-0000105D0000}"/>
    <cellStyle name="Normal 74 2 3 4 5" xfId="18811" xr:uid="{00000000-0005-0000-0000-00007B490000}"/>
    <cellStyle name="Normal 74 2 3 5" xfId="5362" xr:uid="{00000000-0005-0000-0000-0000F2140000}"/>
    <cellStyle name="Normal 74 2 3 5 2" xfId="15414" xr:uid="{00000000-0005-0000-0000-0000363C0000}"/>
    <cellStyle name="Normal 74 2 3 5 2 3" xfId="30512" xr:uid="{00000000-0005-0000-0000-000030770000}"/>
    <cellStyle name="Normal 74 2 3 5 3" xfId="10394" xr:uid="{00000000-0005-0000-0000-00009A280000}"/>
    <cellStyle name="Normal 74 2 3 5 3 3" xfId="25495" xr:uid="{00000000-0005-0000-0000-000097630000}"/>
    <cellStyle name="Normal 74 2 3 5 5" xfId="20482" xr:uid="{00000000-0005-0000-0000-000002500000}"/>
    <cellStyle name="Normal 74 2 3 6" xfId="12072" xr:uid="{00000000-0005-0000-0000-0000282F0000}"/>
    <cellStyle name="Normal 74 2 3 6 3" xfId="27170" xr:uid="{00000000-0005-0000-0000-0000226A0000}"/>
    <cellStyle name="Normal 74 2 3 7" xfId="7051" xr:uid="{00000000-0005-0000-0000-00008B1B0000}"/>
    <cellStyle name="Normal 74 2 3 7 3" xfId="22153" xr:uid="{00000000-0005-0000-0000-000089560000}"/>
    <cellStyle name="Normal 74 2 3 9" xfId="17140" xr:uid="{00000000-0005-0000-0000-0000F4420000}"/>
    <cellStyle name="Normal 74 2 4" xfId="2187" xr:uid="{00000000-0005-0000-0000-00008B080000}"/>
    <cellStyle name="Normal 74 2 4 2" xfId="3026" xr:uid="{00000000-0005-0000-0000-0000D20B0000}"/>
    <cellStyle name="Normal 74 2 4 2 2" xfId="4716" xr:uid="{00000000-0005-0000-0000-00006C120000}"/>
    <cellStyle name="Normal 74 2 4 2 2 2" xfId="14789" xr:uid="{00000000-0005-0000-0000-0000C5390000}"/>
    <cellStyle name="Normal 74 2 4 2 2 2 3" xfId="29887" xr:uid="{00000000-0005-0000-0000-0000BF740000}"/>
    <cellStyle name="Normal 74 2 4 2 2 3" xfId="9769" xr:uid="{00000000-0005-0000-0000-000029260000}"/>
    <cellStyle name="Normal 74 2 4 2 2 3 3" xfId="24870" xr:uid="{00000000-0005-0000-0000-000026610000}"/>
    <cellStyle name="Normal 74 2 4 2 2 5" xfId="19857" xr:uid="{00000000-0005-0000-0000-0000914D0000}"/>
    <cellStyle name="Normal 74 2 4 2 3" xfId="6408" xr:uid="{00000000-0005-0000-0000-000008190000}"/>
    <cellStyle name="Normal 74 2 4 2 3 2" xfId="16460" xr:uid="{00000000-0005-0000-0000-00004C400000}"/>
    <cellStyle name="Normal 74 2 4 2 3 3" xfId="11440" xr:uid="{00000000-0005-0000-0000-0000B02C0000}"/>
    <cellStyle name="Normal 74 2 4 2 3 3 3" xfId="26541" xr:uid="{00000000-0005-0000-0000-0000AD670000}"/>
    <cellStyle name="Normal 74 2 4 2 3 5" xfId="21528" xr:uid="{00000000-0005-0000-0000-000018540000}"/>
    <cellStyle name="Normal 74 2 4 2 4" xfId="13118" xr:uid="{00000000-0005-0000-0000-00003E330000}"/>
    <cellStyle name="Normal 74 2 4 2 4 3" xfId="28216" xr:uid="{00000000-0005-0000-0000-0000386E0000}"/>
    <cellStyle name="Normal 74 2 4 2 5" xfId="8097" xr:uid="{00000000-0005-0000-0000-0000A11F0000}"/>
    <cellStyle name="Normal 74 2 4 2 5 3" xfId="23199" xr:uid="{00000000-0005-0000-0000-00009F5A0000}"/>
    <cellStyle name="Normal 74 2 4 2 7" xfId="18186" xr:uid="{00000000-0005-0000-0000-00000A470000}"/>
    <cellStyle name="Normal 74 2 4 3" xfId="3879" xr:uid="{00000000-0005-0000-0000-0000270F0000}"/>
    <cellStyle name="Normal 74 2 4 3 2" xfId="13953" xr:uid="{00000000-0005-0000-0000-000081360000}"/>
    <cellStyle name="Normal 74 2 4 3 2 3" xfId="29051" xr:uid="{00000000-0005-0000-0000-00007B710000}"/>
    <cellStyle name="Normal 74 2 4 3 3" xfId="8933" xr:uid="{00000000-0005-0000-0000-0000E5220000}"/>
    <cellStyle name="Normal 74 2 4 3 3 3" xfId="24034" xr:uid="{00000000-0005-0000-0000-0000E25D0000}"/>
    <cellStyle name="Normal 74 2 4 3 5" xfId="19021" xr:uid="{00000000-0005-0000-0000-00004D4A0000}"/>
    <cellStyle name="Normal 74 2 4 4" xfId="5572" xr:uid="{00000000-0005-0000-0000-0000C4150000}"/>
    <cellStyle name="Normal 74 2 4 4 2" xfId="15624" xr:uid="{00000000-0005-0000-0000-0000083D0000}"/>
    <cellStyle name="Normal 74 2 4 4 2 3" xfId="30722" xr:uid="{00000000-0005-0000-0000-000002780000}"/>
    <cellStyle name="Normal 74 2 4 4 3" xfId="10604" xr:uid="{00000000-0005-0000-0000-00006C290000}"/>
    <cellStyle name="Normal 74 2 4 4 3 3" xfId="25705" xr:uid="{00000000-0005-0000-0000-000069640000}"/>
    <cellStyle name="Normal 74 2 4 4 5" xfId="20692" xr:uid="{00000000-0005-0000-0000-0000D4500000}"/>
    <cellStyle name="Normal 74 2 4 5" xfId="12282" xr:uid="{00000000-0005-0000-0000-0000FA2F0000}"/>
    <cellStyle name="Normal 74 2 4 5 3" xfId="27380" xr:uid="{00000000-0005-0000-0000-0000F46A0000}"/>
    <cellStyle name="Normal 74 2 4 6" xfId="7261" xr:uid="{00000000-0005-0000-0000-00005D1C0000}"/>
    <cellStyle name="Normal 74 2 4 6 3" xfId="22363" xr:uid="{00000000-0005-0000-0000-00005B570000}"/>
    <cellStyle name="Normal 74 2 4 8" xfId="17350" xr:uid="{00000000-0005-0000-0000-0000C6430000}"/>
    <cellStyle name="Normal 74 2 5" xfId="2608" xr:uid="{00000000-0005-0000-0000-0000300A0000}"/>
    <cellStyle name="Normal 74 2 5 2" xfId="4298" xr:uid="{00000000-0005-0000-0000-0000CA100000}"/>
    <cellStyle name="Normal 74 2 5 2 2" xfId="14371" xr:uid="{00000000-0005-0000-0000-000023380000}"/>
    <cellStyle name="Normal 74 2 5 2 2 3" xfId="29469" xr:uid="{00000000-0005-0000-0000-00001D730000}"/>
    <cellStyle name="Normal 74 2 5 2 3" xfId="9351" xr:uid="{00000000-0005-0000-0000-000087240000}"/>
    <cellStyle name="Normal 74 2 5 2 3 3" xfId="24452" xr:uid="{00000000-0005-0000-0000-0000845F0000}"/>
    <cellStyle name="Normal 74 2 5 2 5" xfId="19439" xr:uid="{00000000-0005-0000-0000-0000EF4B0000}"/>
    <cellStyle name="Normal 74 2 5 3" xfId="5990" xr:uid="{00000000-0005-0000-0000-000066170000}"/>
    <cellStyle name="Normal 74 2 5 3 2" xfId="16042" xr:uid="{00000000-0005-0000-0000-0000AA3E0000}"/>
    <cellStyle name="Normal 74 2 5 3 3" xfId="11022" xr:uid="{00000000-0005-0000-0000-00000E2B0000}"/>
    <cellStyle name="Normal 74 2 5 3 3 3" xfId="26123" xr:uid="{00000000-0005-0000-0000-00000B660000}"/>
    <cellStyle name="Normal 74 2 5 3 5" xfId="21110" xr:uid="{00000000-0005-0000-0000-000076520000}"/>
    <cellStyle name="Normal 74 2 5 4" xfId="12700" xr:uid="{00000000-0005-0000-0000-00009C310000}"/>
    <cellStyle name="Normal 74 2 5 4 3" xfId="27798" xr:uid="{00000000-0005-0000-0000-0000966C0000}"/>
    <cellStyle name="Normal 74 2 5 5" xfId="7679" xr:uid="{00000000-0005-0000-0000-0000FF1D0000}"/>
    <cellStyle name="Normal 74 2 5 5 3" xfId="22781" xr:uid="{00000000-0005-0000-0000-0000FD580000}"/>
    <cellStyle name="Normal 74 2 5 7" xfId="17768" xr:uid="{00000000-0005-0000-0000-000068450000}"/>
    <cellStyle name="Normal 74 2 6" xfId="3461" xr:uid="{00000000-0005-0000-0000-0000850D0000}"/>
    <cellStyle name="Normal 74 2 6 2" xfId="13535" xr:uid="{00000000-0005-0000-0000-0000DF340000}"/>
    <cellStyle name="Normal 74 2 6 2 3" xfId="28633" xr:uid="{00000000-0005-0000-0000-0000D96F0000}"/>
    <cellStyle name="Normal 74 2 6 3" xfId="8515" xr:uid="{00000000-0005-0000-0000-000043210000}"/>
    <cellStyle name="Normal 74 2 6 3 3" xfId="23616" xr:uid="{00000000-0005-0000-0000-0000405C0000}"/>
    <cellStyle name="Normal 74 2 6 5" xfId="18603" xr:uid="{00000000-0005-0000-0000-0000AB480000}"/>
    <cellStyle name="Normal 74 2 7" xfId="5154" xr:uid="{00000000-0005-0000-0000-000022140000}"/>
    <cellStyle name="Normal 74 2 7 2" xfId="15206" xr:uid="{00000000-0005-0000-0000-0000663B0000}"/>
    <cellStyle name="Normal 74 2 7 2 3" xfId="30304" xr:uid="{00000000-0005-0000-0000-000060760000}"/>
    <cellStyle name="Normal 74 2 7 3" xfId="10186" xr:uid="{00000000-0005-0000-0000-0000CA270000}"/>
    <cellStyle name="Normal 74 2 7 3 3" xfId="25287" xr:uid="{00000000-0005-0000-0000-0000C7620000}"/>
    <cellStyle name="Normal 74 2 7 5" xfId="20274" xr:uid="{00000000-0005-0000-0000-0000324F0000}"/>
    <cellStyle name="Normal 74 2 8" xfId="11864" xr:uid="{00000000-0005-0000-0000-0000582E0000}"/>
    <cellStyle name="Normal 74 2 8 3" xfId="26962" xr:uid="{00000000-0005-0000-0000-000052690000}"/>
    <cellStyle name="Normal 74 2 9" xfId="6843" xr:uid="{00000000-0005-0000-0000-0000BB1A0000}"/>
    <cellStyle name="Normal 74 2 9 3" xfId="21945" xr:uid="{00000000-0005-0000-0000-0000B9550000}"/>
    <cellStyle name="Normal 74 3" xfId="1807" xr:uid="{00000000-0005-0000-0000-00000F070000}"/>
    <cellStyle name="Normal 74 3 10" xfId="16984" xr:uid="{00000000-0005-0000-0000-000058420000}"/>
    <cellStyle name="Normal 74 3 2" xfId="2026" xr:uid="{00000000-0005-0000-0000-0000EA070000}"/>
    <cellStyle name="Normal 74 3 2 2" xfId="2447" xr:uid="{00000000-0005-0000-0000-00008F090000}"/>
    <cellStyle name="Normal 74 3 2 2 2" xfId="3286" xr:uid="{00000000-0005-0000-0000-0000D60C0000}"/>
    <cellStyle name="Normal 74 3 2 2 2 2" xfId="4976" xr:uid="{00000000-0005-0000-0000-000070130000}"/>
    <cellStyle name="Normal 74 3 2 2 2 2 2" xfId="15049" xr:uid="{00000000-0005-0000-0000-0000C93A0000}"/>
    <cellStyle name="Normal 74 3 2 2 2 2 2 3" xfId="30147" xr:uid="{00000000-0005-0000-0000-0000C3750000}"/>
    <cellStyle name="Normal 74 3 2 2 2 2 3" xfId="10029" xr:uid="{00000000-0005-0000-0000-00002D270000}"/>
    <cellStyle name="Normal 74 3 2 2 2 2 3 3" xfId="25130" xr:uid="{00000000-0005-0000-0000-00002A620000}"/>
    <cellStyle name="Normal 74 3 2 2 2 2 5" xfId="20117" xr:uid="{00000000-0005-0000-0000-0000954E0000}"/>
    <cellStyle name="Normal 74 3 2 2 2 3" xfId="6668" xr:uid="{00000000-0005-0000-0000-00000C1A0000}"/>
    <cellStyle name="Normal 74 3 2 2 2 3 2" xfId="16720" xr:uid="{00000000-0005-0000-0000-000050410000}"/>
    <cellStyle name="Normal 74 3 2 2 2 3 3" xfId="11700" xr:uid="{00000000-0005-0000-0000-0000B42D0000}"/>
    <cellStyle name="Normal 74 3 2 2 2 3 3 3" xfId="26801" xr:uid="{00000000-0005-0000-0000-0000B1680000}"/>
    <cellStyle name="Normal 74 3 2 2 2 3 5" xfId="21788" xr:uid="{00000000-0005-0000-0000-00001C550000}"/>
    <cellStyle name="Normal 74 3 2 2 2 4" xfId="13378" xr:uid="{00000000-0005-0000-0000-000042340000}"/>
    <cellStyle name="Normal 74 3 2 2 2 4 3" xfId="28476" xr:uid="{00000000-0005-0000-0000-00003C6F0000}"/>
    <cellStyle name="Normal 74 3 2 2 2 5" xfId="8357" xr:uid="{00000000-0005-0000-0000-0000A5200000}"/>
    <cellStyle name="Normal 74 3 2 2 2 5 3" xfId="23459" xr:uid="{00000000-0005-0000-0000-0000A35B0000}"/>
    <cellStyle name="Normal 74 3 2 2 2 7" xfId="18446" xr:uid="{00000000-0005-0000-0000-00000E480000}"/>
    <cellStyle name="Normal 74 3 2 2 3" xfId="4139" xr:uid="{00000000-0005-0000-0000-00002B100000}"/>
    <cellStyle name="Normal 74 3 2 2 3 2" xfId="14213" xr:uid="{00000000-0005-0000-0000-000085370000}"/>
    <cellStyle name="Normal 74 3 2 2 3 2 3" xfId="29311" xr:uid="{00000000-0005-0000-0000-00007F720000}"/>
    <cellStyle name="Normal 74 3 2 2 3 3" xfId="9193" xr:uid="{00000000-0005-0000-0000-0000E9230000}"/>
    <cellStyle name="Normal 74 3 2 2 3 3 3" xfId="24294" xr:uid="{00000000-0005-0000-0000-0000E65E0000}"/>
    <cellStyle name="Normal 74 3 2 2 3 5" xfId="19281" xr:uid="{00000000-0005-0000-0000-0000514B0000}"/>
    <cellStyle name="Normal 74 3 2 2 4" xfId="5832" xr:uid="{00000000-0005-0000-0000-0000C8160000}"/>
    <cellStyle name="Normal 74 3 2 2 4 2" xfId="15884" xr:uid="{00000000-0005-0000-0000-00000C3E0000}"/>
    <cellStyle name="Normal 74 3 2 2 4 3" xfId="10864" xr:uid="{00000000-0005-0000-0000-0000702A0000}"/>
    <cellStyle name="Normal 74 3 2 2 4 3 3" xfId="25965" xr:uid="{00000000-0005-0000-0000-00006D650000}"/>
    <cellStyle name="Normal 74 3 2 2 4 5" xfId="20952" xr:uid="{00000000-0005-0000-0000-0000D8510000}"/>
    <cellStyle name="Normal 74 3 2 2 5" xfId="12542" xr:uid="{00000000-0005-0000-0000-0000FE300000}"/>
    <cellStyle name="Normal 74 3 2 2 5 3" xfId="27640" xr:uid="{00000000-0005-0000-0000-0000F86B0000}"/>
    <cellStyle name="Normal 74 3 2 2 6" xfId="7521" xr:uid="{00000000-0005-0000-0000-0000611D0000}"/>
    <cellStyle name="Normal 74 3 2 2 6 3" xfId="22623" xr:uid="{00000000-0005-0000-0000-00005F580000}"/>
    <cellStyle name="Normal 74 3 2 2 8" xfId="17610" xr:uid="{00000000-0005-0000-0000-0000CA440000}"/>
    <cellStyle name="Normal 74 3 2 3" xfId="2868" xr:uid="{00000000-0005-0000-0000-0000340B0000}"/>
    <cellStyle name="Normal 74 3 2 3 2" xfId="4558" xr:uid="{00000000-0005-0000-0000-0000CE110000}"/>
    <cellStyle name="Normal 74 3 2 3 2 2" xfId="14631" xr:uid="{00000000-0005-0000-0000-000027390000}"/>
    <cellStyle name="Normal 74 3 2 3 2 2 3" xfId="29729" xr:uid="{00000000-0005-0000-0000-000021740000}"/>
    <cellStyle name="Normal 74 3 2 3 2 3" xfId="9611" xr:uid="{00000000-0005-0000-0000-00008B250000}"/>
    <cellStyle name="Normal 74 3 2 3 2 3 3" xfId="24712" xr:uid="{00000000-0005-0000-0000-000088600000}"/>
    <cellStyle name="Normal 74 3 2 3 2 5" xfId="19699" xr:uid="{00000000-0005-0000-0000-0000F34C0000}"/>
    <cellStyle name="Normal 74 3 2 3 3" xfId="6250" xr:uid="{00000000-0005-0000-0000-00006A180000}"/>
    <cellStyle name="Normal 74 3 2 3 3 2" xfId="16302" xr:uid="{00000000-0005-0000-0000-0000AE3F0000}"/>
    <cellStyle name="Normal 74 3 2 3 3 3" xfId="11282" xr:uid="{00000000-0005-0000-0000-0000122C0000}"/>
    <cellStyle name="Normal 74 3 2 3 3 3 3" xfId="26383" xr:uid="{00000000-0005-0000-0000-00000F670000}"/>
    <cellStyle name="Normal 74 3 2 3 3 5" xfId="21370" xr:uid="{00000000-0005-0000-0000-00007A530000}"/>
    <cellStyle name="Normal 74 3 2 3 4" xfId="12960" xr:uid="{00000000-0005-0000-0000-0000A0320000}"/>
    <cellStyle name="Normal 74 3 2 3 4 3" xfId="28058" xr:uid="{00000000-0005-0000-0000-00009A6D0000}"/>
    <cellStyle name="Normal 74 3 2 3 5" xfId="7939" xr:uid="{00000000-0005-0000-0000-0000031F0000}"/>
    <cellStyle name="Normal 74 3 2 3 5 3" xfId="23041" xr:uid="{00000000-0005-0000-0000-0000015A0000}"/>
    <cellStyle name="Normal 74 3 2 3 7" xfId="18028" xr:uid="{00000000-0005-0000-0000-00006C460000}"/>
    <cellStyle name="Normal 74 3 2 4" xfId="3721" xr:uid="{00000000-0005-0000-0000-0000890E0000}"/>
    <cellStyle name="Normal 74 3 2 4 2" xfId="13795" xr:uid="{00000000-0005-0000-0000-0000E3350000}"/>
    <cellStyle name="Normal 74 3 2 4 2 3" xfId="28893" xr:uid="{00000000-0005-0000-0000-0000DD700000}"/>
    <cellStyle name="Normal 74 3 2 4 3" xfId="8775" xr:uid="{00000000-0005-0000-0000-000047220000}"/>
    <cellStyle name="Normal 74 3 2 4 3 3" xfId="23876" xr:uid="{00000000-0005-0000-0000-0000445D0000}"/>
    <cellStyle name="Normal 74 3 2 4 5" xfId="18863" xr:uid="{00000000-0005-0000-0000-0000AF490000}"/>
    <cellStyle name="Normal 74 3 2 5" xfId="5414" xr:uid="{00000000-0005-0000-0000-000026150000}"/>
    <cellStyle name="Normal 74 3 2 5 2" xfId="15466" xr:uid="{00000000-0005-0000-0000-00006A3C0000}"/>
    <cellStyle name="Normal 74 3 2 5 2 3" xfId="30564" xr:uid="{00000000-0005-0000-0000-000064770000}"/>
    <cellStyle name="Normal 74 3 2 5 3" xfId="10446" xr:uid="{00000000-0005-0000-0000-0000CE280000}"/>
    <cellStyle name="Normal 74 3 2 5 3 3" xfId="25547" xr:uid="{00000000-0005-0000-0000-0000CB630000}"/>
    <cellStyle name="Normal 74 3 2 5 5" xfId="20534" xr:uid="{00000000-0005-0000-0000-000036500000}"/>
    <cellStyle name="Normal 74 3 2 6" xfId="12124" xr:uid="{00000000-0005-0000-0000-00005C2F0000}"/>
    <cellStyle name="Normal 74 3 2 6 3" xfId="27222" xr:uid="{00000000-0005-0000-0000-0000566A0000}"/>
    <cellStyle name="Normal 74 3 2 7" xfId="7103" xr:uid="{00000000-0005-0000-0000-0000BF1B0000}"/>
    <cellStyle name="Normal 74 3 2 7 3" xfId="22205" xr:uid="{00000000-0005-0000-0000-0000BD560000}"/>
    <cellStyle name="Normal 74 3 2 9" xfId="17192" xr:uid="{00000000-0005-0000-0000-000028430000}"/>
    <cellStyle name="Normal 74 3 3" xfId="2239" xr:uid="{00000000-0005-0000-0000-0000BF080000}"/>
    <cellStyle name="Normal 74 3 3 2" xfId="3078" xr:uid="{00000000-0005-0000-0000-0000060C0000}"/>
    <cellStyle name="Normal 74 3 3 2 2" xfId="4768" xr:uid="{00000000-0005-0000-0000-0000A0120000}"/>
    <cellStyle name="Normal 74 3 3 2 2 2" xfId="14841" xr:uid="{00000000-0005-0000-0000-0000F9390000}"/>
    <cellStyle name="Normal 74 3 3 2 2 2 3" xfId="29939" xr:uid="{00000000-0005-0000-0000-0000F3740000}"/>
    <cellStyle name="Normal 74 3 3 2 2 3" xfId="9821" xr:uid="{00000000-0005-0000-0000-00005D260000}"/>
    <cellStyle name="Normal 74 3 3 2 2 3 3" xfId="24922" xr:uid="{00000000-0005-0000-0000-00005A610000}"/>
    <cellStyle name="Normal 74 3 3 2 2 5" xfId="19909" xr:uid="{00000000-0005-0000-0000-0000C54D0000}"/>
    <cellStyle name="Normal 74 3 3 2 3" xfId="6460" xr:uid="{00000000-0005-0000-0000-00003C190000}"/>
    <cellStyle name="Normal 74 3 3 2 3 2" xfId="16512" xr:uid="{00000000-0005-0000-0000-000080400000}"/>
    <cellStyle name="Normal 74 3 3 2 3 3" xfId="11492" xr:uid="{00000000-0005-0000-0000-0000E42C0000}"/>
    <cellStyle name="Normal 74 3 3 2 3 3 3" xfId="26593" xr:uid="{00000000-0005-0000-0000-0000E1670000}"/>
    <cellStyle name="Normal 74 3 3 2 3 5" xfId="21580" xr:uid="{00000000-0005-0000-0000-00004C540000}"/>
    <cellStyle name="Normal 74 3 3 2 4" xfId="13170" xr:uid="{00000000-0005-0000-0000-000072330000}"/>
    <cellStyle name="Normal 74 3 3 2 4 3" xfId="28268" xr:uid="{00000000-0005-0000-0000-00006C6E0000}"/>
    <cellStyle name="Normal 74 3 3 2 5" xfId="8149" xr:uid="{00000000-0005-0000-0000-0000D51F0000}"/>
    <cellStyle name="Normal 74 3 3 2 5 3" xfId="23251" xr:uid="{00000000-0005-0000-0000-0000D35A0000}"/>
    <cellStyle name="Normal 74 3 3 2 7" xfId="18238" xr:uid="{00000000-0005-0000-0000-00003E470000}"/>
    <cellStyle name="Normal 74 3 3 3" xfId="3931" xr:uid="{00000000-0005-0000-0000-00005B0F0000}"/>
    <cellStyle name="Normal 74 3 3 3 2" xfId="14005" xr:uid="{00000000-0005-0000-0000-0000B5360000}"/>
    <cellStyle name="Normal 74 3 3 3 2 3" xfId="29103" xr:uid="{00000000-0005-0000-0000-0000AF710000}"/>
    <cellStyle name="Normal 74 3 3 3 3" xfId="8985" xr:uid="{00000000-0005-0000-0000-000019230000}"/>
    <cellStyle name="Normal 74 3 3 3 3 3" xfId="24086" xr:uid="{00000000-0005-0000-0000-0000165E0000}"/>
    <cellStyle name="Normal 74 3 3 3 5" xfId="19073" xr:uid="{00000000-0005-0000-0000-0000814A0000}"/>
    <cellStyle name="Normal 74 3 3 4" xfId="5624" xr:uid="{00000000-0005-0000-0000-0000F8150000}"/>
    <cellStyle name="Normal 74 3 3 4 2" xfId="15676" xr:uid="{00000000-0005-0000-0000-00003C3D0000}"/>
    <cellStyle name="Normal 74 3 3 4 2 3" xfId="30774" xr:uid="{00000000-0005-0000-0000-000036780000}"/>
    <cellStyle name="Normal 74 3 3 4 3" xfId="10656" xr:uid="{00000000-0005-0000-0000-0000A0290000}"/>
    <cellStyle name="Normal 74 3 3 4 3 3" xfId="25757" xr:uid="{00000000-0005-0000-0000-00009D640000}"/>
    <cellStyle name="Normal 74 3 3 4 5" xfId="20744" xr:uid="{00000000-0005-0000-0000-000008510000}"/>
    <cellStyle name="Normal 74 3 3 5" xfId="12334" xr:uid="{00000000-0005-0000-0000-00002E300000}"/>
    <cellStyle name="Normal 74 3 3 5 3" xfId="27432" xr:uid="{00000000-0005-0000-0000-0000286B0000}"/>
    <cellStyle name="Normal 74 3 3 6" xfId="7313" xr:uid="{00000000-0005-0000-0000-0000911C0000}"/>
    <cellStyle name="Normal 74 3 3 6 3" xfId="22415" xr:uid="{00000000-0005-0000-0000-00008F570000}"/>
    <cellStyle name="Normal 74 3 3 8" xfId="17402" xr:uid="{00000000-0005-0000-0000-0000FA430000}"/>
    <cellStyle name="Normal 74 3 4" xfId="2660" xr:uid="{00000000-0005-0000-0000-0000640A0000}"/>
    <cellStyle name="Normal 74 3 4 2" xfId="4350" xr:uid="{00000000-0005-0000-0000-0000FE100000}"/>
    <cellStyle name="Normal 74 3 4 2 2" xfId="14423" xr:uid="{00000000-0005-0000-0000-000057380000}"/>
    <cellStyle name="Normal 74 3 4 2 2 3" xfId="29521" xr:uid="{00000000-0005-0000-0000-000051730000}"/>
    <cellStyle name="Normal 74 3 4 2 3" xfId="9403" xr:uid="{00000000-0005-0000-0000-0000BB240000}"/>
    <cellStyle name="Normal 74 3 4 2 3 3" xfId="24504" xr:uid="{00000000-0005-0000-0000-0000B85F0000}"/>
    <cellStyle name="Normal 74 3 4 2 5" xfId="19491" xr:uid="{00000000-0005-0000-0000-0000234C0000}"/>
    <cellStyle name="Normal 74 3 4 3" xfId="6042" xr:uid="{00000000-0005-0000-0000-00009A170000}"/>
    <cellStyle name="Normal 74 3 4 3 2" xfId="16094" xr:uid="{00000000-0005-0000-0000-0000DE3E0000}"/>
    <cellStyle name="Normal 74 3 4 3 3" xfId="11074" xr:uid="{00000000-0005-0000-0000-0000422B0000}"/>
    <cellStyle name="Normal 74 3 4 3 3 3" xfId="26175" xr:uid="{00000000-0005-0000-0000-00003F660000}"/>
    <cellStyle name="Normal 74 3 4 3 5" xfId="21162" xr:uid="{00000000-0005-0000-0000-0000AA520000}"/>
    <cellStyle name="Normal 74 3 4 4" xfId="12752" xr:uid="{00000000-0005-0000-0000-0000D0310000}"/>
    <cellStyle name="Normal 74 3 4 4 3" xfId="27850" xr:uid="{00000000-0005-0000-0000-0000CA6C0000}"/>
    <cellStyle name="Normal 74 3 4 5" xfId="7731" xr:uid="{00000000-0005-0000-0000-0000331E0000}"/>
    <cellStyle name="Normal 74 3 4 5 3" xfId="22833" xr:uid="{00000000-0005-0000-0000-000031590000}"/>
    <cellStyle name="Normal 74 3 4 7" xfId="17820" xr:uid="{00000000-0005-0000-0000-00009C450000}"/>
    <cellStyle name="Normal 74 3 5" xfId="3513" xr:uid="{00000000-0005-0000-0000-0000B90D0000}"/>
    <cellStyle name="Normal 74 3 5 2" xfId="13587" xr:uid="{00000000-0005-0000-0000-000013350000}"/>
    <cellStyle name="Normal 74 3 5 2 3" xfId="28685" xr:uid="{00000000-0005-0000-0000-00000D700000}"/>
    <cellStyle name="Normal 74 3 5 3" xfId="8567" xr:uid="{00000000-0005-0000-0000-000077210000}"/>
    <cellStyle name="Normal 74 3 5 3 3" xfId="23668" xr:uid="{00000000-0005-0000-0000-0000745C0000}"/>
    <cellStyle name="Normal 74 3 5 5" xfId="18655" xr:uid="{00000000-0005-0000-0000-0000DF480000}"/>
    <cellStyle name="Normal 74 3 6" xfId="5206" xr:uid="{00000000-0005-0000-0000-000056140000}"/>
    <cellStyle name="Normal 74 3 6 2" xfId="15258" xr:uid="{00000000-0005-0000-0000-00009A3B0000}"/>
    <cellStyle name="Normal 74 3 6 2 3" xfId="30356" xr:uid="{00000000-0005-0000-0000-000094760000}"/>
    <cellStyle name="Normal 74 3 6 3" xfId="10238" xr:uid="{00000000-0005-0000-0000-0000FE270000}"/>
    <cellStyle name="Normal 74 3 6 3 3" xfId="25339" xr:uid="{00000000-0005-0000-0000-0000FB620000}"/>
    <cellStyle name="Normal 74 3 6 5" xfId="20326" xr:uid="{00000000-0005-0000-0000-0000664F0000}"/>
    <cellStyle name="Normal 74 3 7" xfId="11916" xr:uid="{00000000-0005-0000-0000-00008C2E0000}"/>
    <cellStyle name="Normal 74 3 7 3" xfId="27014" xr:uid="{00000000-0005-0000-0000-000086690000}"/>
    <cellStyle name="Normal 74 3 8" xfId="6895" xr:uid="{00000000-0005-0000-0000-0000EF1A0000}"/>
    <cellStyle name="Normal 74 3 8 3" xfId="21997" xr:uid="{00000000-0005-0000-0000-0000ED550000}"/>
    <cellStyle name="Normal 74 4" xfId="1920" xr:uid="{00000000-0005-0000-0000-000080070000}"/>
    <cellStyle name="Normal 74 4 2" xfId="2343" xr:uid="{00000000-0005-0000-0000-000027090000}"/>
    <cellStyle name="Normal 74 4 2 2" xfId="3182" xr:uid="{00000000-0005-0000-0000-00006E0C0000}"/>
    <cellStyle name="Normal 74 4 2 2 2" xfId="4872" xr:uid="{00000000-0005-0000-0000-000008130000}"/>
    <cellStyle name="Normal 74 4 2 2 2 2" xfId="14945" xr:uid="{00000000-0005-0000-0000-0000613A0000}"/>
    <cellStyle name="Normal 74 4 2 2 2 2 3" xfId="30043" xr:uid="{00000000-0005-0000-0000-00005B750000}"/>
    <cellStyle name="Normal 74 4 2 2 2 3" xfId="9925" xr:uid="{00000000-0005-0000-0000-0000C5260000}"/>
    <cellStyle name="Normal 74 4 2 2 2 3 3" xfId="25026" xr:uid="{00000000-0005-0000-0000-0000C2610000}"/>
    <cellStyle name="Normal 74 4 2 2 2 5" xfId="20013" xr:uid="{00000000-0005-0000-0000-00002D4E0000}"/>
    <cellStyle name="Normal 74 4 2 2 3" xfId="6564" xr:uid="{00000000-0005-0000-0000-0000A4190000}"/>
    <cellStyle name="Normal 74 4 2 2 3 2" xfId="16616" xr:uid="{00000000-0005-0000-0000-0000E8400000}"/>
    <cellStyle name="Normal 74 4 2 2 3 3" xfId="11596" xr:uid="{00000000-0005-0000-0000-00004C2D0000}"/>
    <cellStyle name="Normal 74 4 2 2 3 3 3" xfId="26697" xr:uid="{00000000-0005-0000-0000-000049680000}"/>
    <cellStyle name="Normal 74 4 2 2 3 5" xfId="21684" xr:uid="{00000000-0005-0000-0000-0000B4540000}"/>
    <cellStyle name="Normal 74 4 2 2 4" xfId="13274" xr:uid="{00000000-0005-0000-0000-0000DA330000}"/>
    <cellStyle name="Normal 74 4 2 2 4 3" xfId="28372" xr:uid="{00000000-0005-0000-0000-0000D46E0000}"/>
    <cellStyle name="Normal 74 4 2 2 5" xfId="8253" xr:uid="{00000000-0005-0000-0000-00003D200000}"/>
    <cellStyle name="Normal 74 4 2 2 5 3" xfId="23355" xr:uid="{00000000-0005-0000-0000-00003B5B0000}"/>
    <cellStyle name="Normal 74 4 2 2 7" xfId="18342" xr:uid="{00000000-0005-0000-0000-0000A6470000}"/>
    <cellStyle name="Normal 74 4 2 3" xfId="4035" xr:uid="{00000000-0005-0000-0000-0000C30F0000}"/>
    <cellStyle name="Normal 74 4 2 3 2" xfId="14109" xr:uid="{00000000-0005-0000-0000-00001D370000}"/>
    <cellStyle name="Normal 74 4 2 3 2 3" xfId="29207" xr:uid="{00000000-0005-0000-0000-000017720000}"/>
    <cellStyle name="Normal 74 4 2 3 3" xfId="9089" xr:uid="{00000000-0005-0000-0000-000081230000}"/>
    <cellStyle name="Normal 74 4 2 3 3 3" xfId="24190" xr:uid="{00000000-0005-0000-0000-00007E5E0000}"/>
    <cellStyle name="Normal 74 4 2 3 5" xfId="19177" xr:uid="{00000000-0005-0000-0000-0000E94A0000}"/>
    <cellStyle name="Normal 74 4 2 4" xfId="5728" xr:uid="{00000000-0005-0000-0000-000060160000}"/>
    <cellStyle name="Normal 74 4 2 4 2" xfId="15780" xr:uid="{00000000-0005-0000-0000-0000A43D0000}"/>
    <cellStyle name="Normal 74 4 2 4 2 3" xfId="30878" xr:uid="{00000000-0005-0000-0000-00009E780000}"/>
    <cellStyle name="Normal 74 4 2 4 3" xfId="10760" xr:uid="{00000000-0005-0000-0000-0000082A0000}"/>
    <cellStyle name="Normal 74 4 2 4 3 3" xfId="25861" xr:uid="{00000000-0005-0000-0000-000005650000}"/>
    <cellStyle name="Normal 74 4 2 4 5" xfId="20848" xr:uid="{00000000-0005-0000-0000-000070510000}"/>
    <cellStyle name="Normal 74 4 2 5" xfId="12438" xr:uid="{00000000-0005-0000-0000-000096300000}"/>
    <cellStyle name="Normal 74 4 2 5 3" xfId="27536" xr:uid="{00000000-0005-0000-0000-0000906B0000}"/>
    <cellStyle name="Normal 74 4 2 6" xfId="7417" xr:uid="{00000000-0005-0000-0000-0000F91C0000}"/>
    <cellStyle name="Normal 74 4 2 6 3" xfId="22519" xr:uid="{00000000-0005-0000-0000-0000F7570000}"/>
    <cellStyle name="Normal 74 4 2 8" xfId="17506" xr:uid="{00000000-0005-0000-0000-000062440000}"/>
    <cellStyle name="Normal 74 4 3" xfId="2764" xr:uid="{00000000-0005-0000-0000-0000CC0A0000}"/>
    <cellStyle name="Normal 74 4 3 2" xfId="4454" xr:uid="{00000000-0005-0000-0000-000066110000}"/>
    <cellStyle name="Normal 74 4 3 2 2" xfId="14527" xr:uid="{00000000-0005-0000-0000-0000BF380000}"/>
    <cellStyle name="Normal 74 4 3 2 2 3" xfId="29625" xr:uid="{00000000-0005-0000-0000-0000B9730000}"/>
    <cellStyle name="Normal 74 4 3 2 3" xfId="9507" xr:uid="{00000000-0005-0000-0000-000023250000}"/>
    <cellStyle name="Normal 74 4 3 2 3 3" xfId="24608" xr:uid="{00000000-0005-0000-0000-000020600000}"/>
    <cellStyle name="Normal 74 4 3 2 5" xfId="19595" xr:uid="{00000000-0005-0000-0000-00008B4C0000}"/>
    <cellStyle name="Normal 74 4 3 3" xfId="6146" xr:uid="{00000000-0005-0000-0000-000002180000}"/>
    <cellStyle name="Normal 74 4 3 3 2" xfId="16198" xr:uid="{00000000-0005-0000-0000-0000463F0000}"/>
    <cellStyle name="Normal 74 4 3 3 3" xfId="11178" xr:uid="{00000000-0005-0000-0000-0000AA2B0000}"/>
    <cellStyle name="Normal 74 4 3 3 3 3" xfId="26279" xr:uid="{00000000-0005-0000-0000-0000A7660000}"/>
    <cellStyle name="Normal 74 4 3 3 5" xfId="21266" xr:uid="{00000000-0005-0000-0000-000012530000}"/>
    <cellStyle name="Normal 74 4 3 4" xfId="12856" xr:uid="{00000000-0005-0000-0000-000038320000}"/>
    <cellStyle name="Normal 74 4 3 4 3" xfId="27954" xr:uid="{00000000-0005-0000-0000-0000326D0000}"/>
    <cellStyle name="Normal 74 4 3 5" xfId="7835" xr:uid="{00000000-0005-0000-0000-00009B1E0000}"/>
    <cellStyle name="Normal 74 4 3 5 3" xfId="22937" xr:uid="{00000000-0005-0000-0000-000099590000}"/>
    <cellStyle name="Normal 74 4 3 7" xfId="17924" xr:uid="{00000000-0005-0000-0000-000004460000}"/>
    <cellStyle name="Normal 74 4 4" xfId="3617" xr:uid="{00000000-0005-0000-0000-0000210E0000}"/>
    <cellStyle name="Normal 74 4 4 2" xfId="13691" xr:uid="{00000000-0005-0000-0000-00007B350000}"/>
    <cellStyle name="Normal 74 4 4 2 3" xfId="28789" xr:uid="{00000000-0005-0000-0000-000075700000}"/>
    <cellStyle name="Normal 74 4 4 3" xfId="8671" xr:uid="{00000000-0005-0000-0000-0000DF210000}"/>
    <cellStyle name="Normal 74 4 4 3 3" xfId="23772" xr:uid="{00000000-0005-0000-0000-0000DC5C0000}"/>
    <cellStyle name="Normal 74 4 4 5" xfId="18759" xr:uid="{00000000-0005-0000-0000-000047490000}"/>
    <cellStyle name="Normal 74 4 5" xfId="5310" xr:uid="{00000000-0005-0000-0000-0000BE140000}"/>
    <cellStyle name="Normal 74 4 5 2" xfId="15362" xr:uid="{00000000-0005-0000-0000-0000023C0000}"/>
    <cellStyle name="Normal 74 4 5 2 3" xfId="30460" xr:uid="{00000000-0005-0000-0000-0000FC760000}"/>
    <cellStyle name="Normal 74 4 5 3" xfId="10342" xr:uid="{00000000-0005-0000-0000-000066280000}"/>
    <cellStyle name="Normal 74 4 5 3 3" xfId="25443" xr:uid="{00000000-0005-0000-0000-000063630000}"/>
    <cellStyle name="Normal 74 4 5 5" xfId="20430" xr:uid="{00000000-0005-0000-0000-0000CE4F0000}"/>
    <cellStyle name="Normal 74 4 6" xfId="12020" xr:uid="{00000000-0005-0000-0000-0000F42E0000}"/>
    <cellStyle name="Normal 74 4 6 3" xfId="27118" xr:uid="{00000000-0005-0000-0000-0000EE690000}"/>
    <cellStyle name="Normal 74 4 7" xfId="6999" xr:uid="{00000000-0005-0000-0000-0000571B0000}"/>
    <cellStyle name="Normal 74 4 7 3" xfId="22101" xr:uid="{00000000-0005-0000-0000-000055560000}"/>
    <cellStyle name="Normal 74 4 9" xfId="17088" xr:uid="{00000000-0005-0000-0000-0000C0420000}"/>
    <cellStyle name="Normal 74 5" xfId="2133" xr:uid="{00000000-0005-0000-0000-000055080000}"/>
    <cellStyle name="Normal 74 5 2" xfId="2974" xr:uid="{00000000-0005-0000-0000-00009E0B0000}"/>
    <cellStyle name="Normal 74 5 2 2" xfId="4664" xr:uid="{00000000-0005-0000-0000-000038120000}"/>
    <cellStyle name="Normal 74 5 2 2 2" xfId="14737" xr:uid="{00000000-0005-0000-0000-000091390000}"/>
    <cellStyle name="Normal 74 5 2 2 2 3" xfId="29835" xr:uid="{00000000-0005-0000-0000-00008B740000}"/>
    <cellStyle name="Normal 74 5 2 2 3" xfId="9717" xr:uid="{00000000-0005-0000-0000-0000F5250000}"/>
    <cellStyle name="Normal 74 5 2 2 3 3" xfId="24818" xr:uid="{00000000-0005-0000-0000-0000F2600000}"/>
    <cellStyle name="Normal 74 5 2 2 5" xfId="19805" xr:uid="{00000000-0005-0000-0000-00005D4D0000}"/>
    <cellStyle name="Normal 74 5 2 3" xfId="6356" xr:uid="{00000000-0005-0000-0000-0000D4180000}"/>
    <cellStyle name="Normal 74 5 2 3 2" xfId="16408" xr:uid="{00000000-0005-0000-0000-000018400000}"/>
    <cellStyle name="Normal 74 5 2 3 3" xfId="11388" xr:uid="{00000000-0005-0000-0000-00007C2C0000}"/>
    <cellStyle name="Normal 74 5 2 3 3 3" xfId="26489" xr:uid="{00000000-0005-0000-0000-000079670000}"/>
    <cellStyle name="Normal 74 5 2 3 5" xfId="21476" xr:uid="{00000000-0005-0000-0000-0000E4530000}"/>
    <cellStyle name="Normal 74 5 2 4" xfId="13066" xr:uid="{00000000-0005-0000-0000-00000A330000}"/>
    <cellStyle name="Normal 74 5 2 4 3" xfId="28164" xr:uid="{00000000-0005-0000-0000-0000046E0000}"/>
    <cellStyle name="Normal 74 5 2 5" xfId="8045" xr:uid="{00000000-0005-0000-0000-00006D1F0000}"/>
    <cellStyle name="Normal 74 5 2 5 3" xfId="23147" xr:uid="{00000000-0005-0000-0000-00006B5A0000}"/>
    <cellStyle name="Normal 74 5 2 7" xfId="18134" xr:uid="{00000000-0005-0000-0000-0000D6460000}"/>
    <cellStyle name="Normal 74 5 3" xfId="3827" xr:uid="{00000000-0005-0000-0000-0000F30E0000}"/>
    <cellStyle name="Normal 74 5 3 2" xfId="13901" xr:uid="{00000000-0005-0000-0000-00004D360000}"/>
    <cellStyle name="Normal 74 5 3 2 3" xfId="28999" xr:uid="{00000000-0005-0000-0000-000047710000}"/>
    <cellStyle name="Normal 74 5 3 3" xfId="8881" xr:uid="{00000000-0005-0000-0000-0000B1220000}"/>
    <cellStyle name="Normal 74 5 3 3 3" xfId="23982" xr:uid="{00000000-0005-0000-0000-0000AE5D0000}"/>
    <cellStyle name="Normal 74 5 3 5" xfId="18969" xr:uid="{00000000-0005-0000-0000-0000194A0000}"/>
    <cellStyle name="Normal 74 5 4" xfId="5520" xr:uid="{00000000-0005-0000-0000-000090150000}"/>
    <cellStyle name="Normal 74 5 4 2" xfId="15572" xr:uid="{00000000-0005-0000-0000-0000D43C0000}"/>
    <cellStyle name="Normal 74 5 4 2 3" xfId="30670" xr:uid="{00000000-0005-0000-0000-0000CE770000}"/>
    <cellStyle name="Normal 74 5 4 3" xfId="10552" xr:uid="{00000000-0005-0000-0000-000038290000}"/>
    <cellStyle name="Normal 74 5 4 3 3" xfId="25653" xr:uid="{00000000-0005-0000-0000-000035640000}"/>
    <cellStyle name="Normal 74 5 4 5" xfId="20640" xr:uid="{00000000-0005-0000-0000-0000A0500000}"/>
    <cellStyle name="Normal 74 5 5" xfId="12230" xr:uid="{00000000-0005-0000-0000-0000C62F0000}"/>
    <cellStyle name="Normal 74 5 5 3" xfId="27328" xr:uid="{00000000-0005-0000-0000-0000C06A0000}"/>
    <cellStyle name="Normal 74 5 6" xfId="7209" xr:uid="{00000000-0005-0000-0000-0000291C0000}"/>
    <cellStyle name="Normal 74 5 6 3" xfId="22311" xr:uid="{00000000-0005-0000-0000-000027570000}"/>
    <cellStyle name="Normal 74 5 8" xfId="17298" xr:uid="{00000000-0005-0000-0000-000092430000}"/>
    <cellStyle name="Normal 74 6" xfId="2554" xr:uid="{00000000-0005-0000-0000-0000FA090000}"/>
    <cellStyle name="Normal 74 6 2" xfId="4246" xr:uid="{00000000-0005-0000-0000-000096100000}"/>
    <cellStyle name="Normal 74 6 2 2" xfId="14319" xr:uid="{00000000-0005-0000-0000-0000EF370000}"/>
    <cellStyle name="Normal 74 6 2 2 3" xfId="29417" xr:uid="{00000000-0005-0000-0000-0000E9720000}"/>
    <cellStyle name="Normal 74 6 2 3" xfId="9299" xr:uid="{00000000-0005-0000-0000-000053240000}"/>
    <cellStyle name="Normal 74 6 2 3 3" xfId="24400" xr:uid="{00000000-0005-0000-0000-0000505F0000}"/>
    <cellStyle name="Normal 74 6 2 5" xfId="19387" xr:uid="{00000000-0005-0000-0000-0000BB4B0000}"/>
    <cellStyle name="Normal 74 6 3" xfId="5938" xr:uid="{00000000-0005-0000-0000-000032170000}"/>
    <cellStyle name="Normal 74 6 3 2" xfId="15990" xr:uid="{00000000-0005-0000-0000-0000763E0000}"/>
    <cellStyle name="Normal 74 6 3 3" xfId="10970" xr:uid="{00000000-0005-0000-0000-0000DA2A0000}"/>
    <cellStyle name="Normal 74 6 3 3 3" xfId="26071" xr:uid="{00000000-0005-0000-0000-0000D7650000}"/>
    <cellStyle name="Normal 74 6 3 5" xfId="21058" xr:uid="{00000000-0005-0000-0000-000042520000}"/>
    <cellStyle name="Normal 74 6 4" xfId="12648" xr:uid="{00000000-0005-0000-0000-000068310000}"/>
    <cellStyle name="Normal 74 6 4 3" xfId="27746" xr:uid="{00000000-0005-0000-0000-0000626C0000}"/>
    <cellStyle name="Normal 74 6 5" xfId="7627" xr:uid="{00000000-0005-0000-0000-0000CB1D0000}"/>
    <cellStyle name="Normal 74 6 5 3" xfId="22729" xr:uid="{00000000-0005-0000-0000-0000C9580000}"/>
    <cellStyle name="Normal 74 6 7" xfId="17716" xr:uid="{00000000-0005-0000-0000-000034450000}"/>
    <cellStyle name="Normal 74 7" xfId="3406" xr:uid="{00000000-0005-0000-0000-00004E0D0000}"/>
    <cellStyle name="Normal 74 7 2" xfId="13483" xr:uid="{00000000-0005-0000-0000-0000AB340000}"/>
    <cellStyle name="Normal 74 7 2 3" xfId="28581" xr:uid="{00000000-0005-0000-0000-0000A56F0000}"/>
    <cellStyle name="Normal 74 7 3" xfId="8463" xr:uid="{00000000-0005-0000-0000-00000F210000}"/>
    <cellStyle name="Normal 74 7 3 3" xfId="23564" xr:uid="{00000000-0005-0000-0000-00000C5C0000}"/>
    <cellStyle name="Normal 74 7 5" xfId="18551" xr:uid="{00000000-0005-0000-0000-000077480000}"/>
    <cellStyle name="Normal 74 8" xfId="5100" xr:uid="{00000000-0005-0000-0000-0000EC130000}"/>
    <cellStyle name="Normal 74 8 2" xfId="15154" xr:uid="{00000000-0005-0000-0000-0000323B0000}"/>
    <cellStyle name="Normal 74 8 2 3" xfId="30252" xr:uid="{00000000-0005-0000-0000-00002C760000}"/>
    <cellStyle name="Normal 74 8 3" xfId="10134" xr:uid="{00000000-0005-0000-0000-000096270000}"/>
    <cellStyle name="Normal 74 8 3 3" xfId="25235" xr:uid="{00000000-0005-0000-0000-000093620000}"/>
    <cellStyle name="Normal 74 8 5" xfId="20222" xr:uid="{00000000-0005-0000-0000-0000FE4E0000}"/>
    <cellStyle name="Normal 74 9" xfId="11810" xr:uid="{00000000-0005-0000-0000-0000222E0000}"/>
    <cellStyle name="Normal 74 9 3" xfId="26910" xr:uid="{00000000-0005-0000-0000-00001E690000}"/>
    <cellStyle name="Normal 75" xfId="1493" xr:uid="{00000000-0005-0000-0000-0000D5050000}"/>
    <cellStyle name="Normal 76" xfId="1494" xr:uid="{00000000-0005-0000-0000-0000D6050000}"/>
    <cellStyle name="Normal 76 10" xfId="6790" xr:uid="{00000000-0005-0000-0000-0000861A0000}"/>
    <cellStyle name="Normal 76 10 3" xfId="21894" xr:uid="{00000000-0005-0000-0000-000086550000}"/>
    <cellStyle name="Normal 76 12" xfId="16879" xr:uid="{00000000-0005-0000-0000-0000EF410000}"/>
    <cellStyle name="Normal 76 2" xfId="1754" xr:uid="{00000000-0005-0000-0000-0000DA060000}"/>
    <cellStyle name="Normal 76 2 11" xfId="16933" xr:uid="{00000000-0005-0000-0000-000025420000}"/>
    <cellStyle name="Normal 76 2 2" xfId="1862" xr:uid="{00000000-0005-0000-0000-000046070000}"/>
    <cellStyle name="Normal 76 2 2 10" xfId="17037" xr:uid="{00000000-0005-0000-0000-00008D420000}"/>
    <cellStyle name="Normal 76 2 2 2" xfId="2079" xr:uid="{00000000-0005-0000-0000-00001F080000}"/>
    <cellStyle name="Normal 76 2 2 2 2" xfId="2500" xr:uid="{00000000-0005-0000-0000-0000C4090000}"/>
    <cellStyle name="Normal 76 2 2 2 2 2" xfId="3339" xr:uid="{00000000-0005-0000-0000-00000B0D0000}"/>
    <cellStyle name="Normal 76 2 2 2 2 2 2" xfId="5029" xr:uid="{00000000-0005-0000-0000-0000A5130000}"/>
    <cellStyle name="Normal 76 2 2 2 2 2 2 2" xfId="15102" xr:uid="{00000000-0005-0000-0000-0000FE3A0000}"/>
    <cellStyle name="Normal 76 2 2 2 2 2 2 2 3" xfId="30200" xr:uid="{00000000-0005-0000-0000-0000F8750000}"/>
    <cellStyle name="Normal 76 2 2 2 2 2 2 3" xfId="10082" xr:uid="{00000000-0005-0000-0000-000062270000}"/>
    <cellStyle name="Normal 76 2 2 2 2 2 2 3 3" xfId="25183" xr:uid="{00000000-0005-0000-0000-00005F620000}"/>
    <cellStyle name="Normal 76 2 2 2 2 2 2 5" xfId="20170" xr:uid="{00000000-0005-0000-0000-0000CA4E0000}"/>
    <cellStyle name="Normal 76 2 2 2 2 2 3" xfId="6721" xr:uid="{00000000-0005-0000-0000-0000411A0000}"/>
    <cellStyle name="Normal 76 2 2 2 2 2 3 2" xfId="16773" xr:uid="{00000000-0005-0000-0000-000085410000}"/>
    <cellStyle name="Normal 76 2 2 2 2 2 3 3" xfId="11753" xr:uid="{00000000-0005-0000-0000-0000E92D0000}"/>
    <cellStyle name="Normal 76 2 2 2 2 2 3 3 3" xfId="26854" xr:uid="{00000000-0005-0000-0000-0000E6680000}"/>
    <cellStyle name="Normal 76 2 2 2 2 2 3 5" xfId="21841" xr:uid="{00000000-0005-0000-0000-000051550000}"/>
    <cellStyle name="Normal 76 2 2 2 2 2 4" xfId="13431" xr:uid="{00000000-0005-0000-0000-000077340000}"/>
    <cellStyle name="Normal 76 2 2 2 2 2 4 3" xfId="28529" xr:uid="{00000000-0005-0000-0000-0000716F0000}"/>
    <cellStyle name="Normal 76 2 2 2 2 2 5" xfId="8410" xr:uid="{00000000-0005-0000-0000-0000DA200000}"/>
    <cellStyle name="Normal 76 2 2 2 2 2 5 3" xfId="23512" xr:uid="{00000000-0005-0000-0000-0000D85B0000}"/>
    <cellStyle name="Normal 76 2 2 2 2 2 7" xfId="18499" xr:uid="{00000000-0005-0000-0000-000043480000}"/>
    <cellStyle name="Normal 76 2 2 2 2 3" xfId="4192" xr:uid="{00000000-0005-0000-0000-000060100000}"/>
    <cellStyle name="Normal 76 2 2 2 2 3 2" xfId="14266" xr:uid="{00000000-0005-0000-0000-0000BA370000}"/>
    <cellStyle name="Normal 76 2 2 2 2 3 2 3" xfId="29364" xr:uid="{00000000-0005-0000-0000-0000B4720000}"/>
    <cellStyle name="Normal 76 2 2 2 2 3 3" xfId="9246" xr:uid="{00000000-0005-0000-0000-00001E240000}"/>
    <cellStyle name="Normal 76 2 2 2 2 3 3 3" xfId="24347" xr:uid="{00000000-0005-0000-0000-00001B5F0000}"/>
    <cellStyle name="Normal 76 2 2 2 2 3 5" xfId="19334" xr:uid="{00000000-0005-0000-0000-0000864B0000}"/>
    <cellStyle name="Normal 76 2 2 2 2 4" xfId="5885" xr:uid="{00000000-0005-0000-0000-0000FD160000}"/>
    <cellStyle name="Normal 76 2 2 2 2 4 2" xfId="15937" xr:uid="{00000000-0005-0000-0000-0000413E0000}"/>
    <cellStyle name="Normal 76 2 2 2 2 4 3" xfId="10917" xr:uid="{00000000-0005-0000-0000-0000A52A0000}"/>
    <cellStyle name="Normal 76 2 2 2 2 4 3 3" xfId="26018" xr:uid="{00000000-0005-0000-0000-0000A2650000}"/>
    <cellStyle name="Normal 76 2 2 2 2 4 5" xfId="21005" xr:uid="{00000000-0005-0000-0000-00000D520000}"/>
    <cellStyle name="Normal 76 2 2 2 2 5" xfId="12595" xr:uid="{00000000-0005-0000-0000-000033310000}"/>
    <cellStyle name="Normal 76 2 2 2 2 5 3" xfId="27693" xr:uid="{00000000-0005-0000-0000-00002D6C0000}"/>
    <cellStyle name="Normal 76 2 2 2 2 6" xfId="7574" xr:uid="{00000000-0005-0000-0000-0000961D0000}"/>
    <cellStyle name="Normal 76 2 2 2 2 6 3" xfId="22676" xr:uid="{00000000-0005-0000-0000-000094580000}"/>
    <cellStyle name="Normal 76 2 2 2 2 8" xfId="17663" xr:uid="{00000000-0005-0000-0000-0000FF440000}"/>
    <cellStyle name="Normal 76 2 2 2 3" xfId="2921" xr:uid="{00000000-0005-0000-0000-0000690B0000}"/>
    <cellStyle name="Normal 76 2 2 2 3 2" xfId="4611" xr:uid="{00000000-0005-0000-0000-000003120000}"/>
    <cellStyle name="Normal 76 2 2 2 3 2 2" xfId="14684" xr:uid="{00000000-0005-0000-0000-00005C390000}"/>
    <cellStyle name="Normal 76 2 2 2 3 2 2 3" xfId="29782" xr:uid="{00000000-0005-0000-0000-000056740000}"/>
    <cellStyle name="Normal 76 2 2 2 3 2 3" xfId="9664" xr:uid="{00000000-0005-0000-0000-0000C0250000}"/>
    <cellStyle name="Normal 76 2 2 2 3 2 3 3" xfId="24765" xr:uid="{00000000-0005-0000-0000-0000BD600000}"/>
    <cellStyle name="Normal 76 2 2 2 3 2 5" xfId="19752" xr:uid="{00000000-0005-0000-0000-0000284D0000}"/>
    <cellStyle name="Normal 76 2 2 2 3 3" xfId="6303" xr:uid="{00000000-0005-0000-0000-00009F180000}"/>
    <cellStyle name="Normal 76 2 2 2 3 3 2" xfId="16355" xr:uid="{00000000-0005-0000-0000-0000E33F0000}"/>
    <cellStyle name="Normal 76 2 2 2 3 3 3" xfId="11335" xr:uid="{00000000-0005-0000-0000-0000472C0000}"/>
    <cellStyle name="Normal 76 2 2 2 3 3 3 3" xfId="26436" xr:uid="{00000000-0005-0000-0000-000044670000}"/>
    <cellStyle name="Normal 76 2 2 2 3 3 5" xfId="21423" xr:uid="{00000000-0005-0000-0000-0000AF530000}"/>
    <cellStyle name="Normal 76 2 2 2 3 4" xfId="13013" xr:uid="{00000000-0005-0000-0000-0000D5320000}"/>
    <cellStyle name="Normal 76 2 2 2 3 4 3" xfId="28111" xr:uid="{00000000-0005-0000-0000-0000CF6D0000}"/>
    <cellStyle name="Normal 76 2 2 2 3 5" xfId="7992" xr:uid="{00000000-0005-0000-0000-0000381F0000}"/>
    <cellStyle name="Normal 76 2 2 2 3 5 3" xfId="23094" xr:uid="{00000000-0005-0000-0000-0000365A0000}"/>
    <cellStyle name="Normal 76 2 2 2 3 7" xfId="18081" xr:uid="{00000000-0005-0000-0000-0000A1460000}"/>
    <cellStyle name="Normal 76 2 2 2 4" xfId="3774" xr:uid="{00000000-0005-0000-0000-0000BE0E0000}"/>
    <cellStyle name="Normal 76 2 2 2 4 2" xfId="13848" xr:uid="{00000000-0005-0000-0000-000018360000}"/>
    <cellStyle name="Normal 76 2 2 2 4 2 3" xfId="28946" xr:uid="{00000000-0005-0000-0000-000012710000}"/>
    <cellStyle name="Normal 76 2 2 2 4 3" xfId="8828" xr:uid="{00000000-0005-0000-0000-00007C220000}"/>
    <cellStyle name="Normal 76 2 2 2 4 3 3" xfId="23929" xr:uid="{00000000-0005-0000-0000-0000795D0000}"/>
    <cellStyle name="Normal 76 2 2 2 4 5" xfId="18916" xr:uid="{00000000-0005-0000-0000-0000E4490000}"/>
    <cellStyle name="Normal 76 2 2 2 5" xfId="5467" xr:uid="{00000000-0005-0000-0000-00005B150000}"/>
    <cellStyle name="Normal 76 2 2 2 5 2" xfId="15519" xr:uid="{00000000-0005-0000-0000-00009F3C0000}"/>
    <cellStyle name="Normal 76 2 2 2 5 2 3" xfId="30617" xr:uid="{00000000-0005-0000-0000-000099770000}"/>
    <cellStyle name="Normal 76 2 2 2 5 3" xfId="10499" xr:uid="{00000000-0005-0000-0000-000003290000}"/>
    <cellStyle name="Normal 76 2 2 2 5 3 3" xfId="25600" xr:uid="{00000000-0005-0000-0000-000000640000}"/>
    <cellStyle name="Normal 76 2 2 2 5 5" xfId="20587" xr:uid="{00000000-0005-0000-0000-00006B500000}"/>
    <cellStyle name="Normal 76 2 2 2 6" xfId="12177" xr:uid="{00000000-0005-0000-0000-0000912F0000}"/>
    <cellStyle name="Normal 76 2 2 2 6 3" xfId="27275" xr:uid="{00000000-0005-0000-0000-00008B6A0000}"/>
    <cellStyle name="Normal 76 2 2 2 7" xfId="7156" xr:uid="{00000000-0005-0000-0000-0000F41B0000}"/>
    <cellStyle name="Normal 76 2 2 2 7 3" xfId="22258" xr:uid="{00000000-0005-0000-0000-0000F2560000}"/>
    <cellStyle name="Normal 76 2 2 2 9" xfId="17245" xr:uid="{00000000-0005-0000-0000-00005D430000}"/>
    <cellStyle name="Normal 76 2 2 3" xfId="2292" xr:uid="{00000000-0005-0000-0000-0000F4080000}"/>
    <cellStyle name="Normal 76 2 2 3 2" xfId="3131" xr:uid="{00000000-0005-0000-0000-00003B0C0000}"/>
    <cellStyle name="Normal 76 2 2 3 2 2" xfId="4821" xr:uid="{00000000-0005-0000-0000-0000D5120000}"/>
    <cellStyle name="Normal 76 2 2 3 2 2 2" xfId="14894" xr:uid="{00000000-0005-0000-0000-00002E3A0000}"/>
    <cellStyle name="Normal 76 2 2 3 2 2 2 3" xfId="29992" xr:uid="{00000000-0005-0000-0000-000028750000}"/>
    <cellStyle name="Normal 76 2 2 3 2 2 3" xfId="9874" xr:uid="{00000000-0005-0000-0000-000092260000}"/>
    <cellStyle name="Normal 76 2 2 3 2 2 3 3" xfId="24975" xr:uid="{00000000-0005-0000-0000-00008F610000}"/>
    <cellStyle name="Normal 76 2 2 3 2 2 5" xfId="19962" xr:uid="{00000000-0005-0000-0000-0000FA4D0000}"/>
    <cellStyle name="Normal 76 2 2 3 2 3" xfId="6513" xr:uid="{00000000-0005-0000-0000-000071190000}"/>
    <cellStyle name="Normal 76 2 2 3 2 3 2" xfId="16565" xr:uid="{00000000-0005-0000-0000-0000B5400000}"/>
    <cellStyle name="Normal 76 2 2 3 2 3 3" xfId="11545" xr:uid="{00000000-0005-0000-0000-0000192D0000}"/>
    <cellStyle name="Normal 76 2 2 3 2 3 3 3" xfId="26646" xr:uid="{00000000-0005-0000-0000-000016680000}"/>
    <cellStyle name="Normal 76 2 2 3 2 3 5" xfId="21633" xr:uid="{00000000-0005-0000-0000-000081540000}"/>
    <cellStyle name="Normal 76 2 2 3 2 4" xfId="13223" xr:uid="{00000000-0005-0000-0000-0000A7330000}"/>
    <cellStyle name="Normal 76 2 2 3 2 4 3" xfId="28321" xr:uid="{00000000-0005-0000-0000-0000A16E0000}"/>
    <cellStyle name="Normal 76 2 2 3 2 5" xfId="8202" xr:uid="{00000000-0005-0000-0000-00000A200000}"/>
    <cellStyle name="Normal 76 2 2 3 2 5 3" xfId="23304" xr:uid="{00000000-0005-0000-0000-0000085B0000}"/>
    <cellStyle name="Normal 76 2 2 3 2 7" xfId="18291" xr:uid="{00000000-0005-0000-0000-000073470000}"/>
    <cellStyle name="Normal 76 2 2 3 3" xfId="3984" xr:uid="{00000000-0005-0000-0000-0000900F0000}"/>
    <cellStyle name="Normal 76 2 2 3 3 2" xfId="14058" xr:uid="{00000000-0005-0000-0000-0000EA360000}"/>
    <cellStyle name="Normal 76 2 2 3 3 2 3" xfId="29156" xr:uid="{00000000-0005-0000-0000-0000E4710000}"/>
    <cellStyle name="Normal 76 2 2 3 3 3" xfId="9038" xr:uid="{00000000-0005-0000-0000-00004E230000}"/>
    <cellStyle name="Normal 76 2 2 3 3 3 3" xfId="24139" xr:uid="{00000000-0005-0000-0000-00004B5E0000}"/>
    <cellStyle name="Normal 76 2 2 3 3 5" xfId="19126" xr:uid="{00000000-0005-0000-0000-0000B64A0000}"/>
    <cellStyle name="Normal 76 2 2 3 4" xfId="5677" xr:uid="{00000000-0005-0000-0000-00002D160000}"/>
    <cellStyle name="Normal 76 2 2 3 4 2" xfId="15729" xr:uid="{00000000-0005-0000-0000-0000713D0000}"/>
    <cellStyle name="Normal 76 2 2 3 4 2 3" xfId="30827" xr:uid="{00000000-0005-0000-0000-00006B780000}"/>
    <cellStyle name="Normal 76 2 2 3 4 3" xfId="10709" xr:uid="{00000000-0005-0000-0000-0000D5290000}"/>
    <cellStyle name="Normal 76 2 2 3 4 3 3" xfId="25810" xr:uid="{00000000-0005-0000-0000-0000D2640000}"/>
    <cellStyle name="Normal 76 2 2 3 4 5" xfId="20797" xr:uid="{00000000-0005-0000-0000-00003D510000}"/>
    <cellStyle name="Normal 76 2 2 3 5" xfId="12387" xr:uid="{00000000-0005-0000-0000-000063300000}"/>
    <cellStyle name="Normal 76 2 2 3 5 3" xfId="27485" xr:uid="{00000000-0005-0000-0000-00005D6B0000}"/>
    <cellStyle name="Normal 76 2 2 3 6" xfId="7366" xr:uid="{00000000-0005-0000-0000-0000C61C0000}"/>
    <cellStyle name="Normal 76 2 2 3 6 3" xfId="22468" xr:uid="{00000000-0005-0000-0000-0000C4570000}"/>
    <cellStyle name="Normal 76 2 2 3 8" xfId="17455" xr:uid="{00000000-0005-0000-0000-00002F440000}"/>
    <cellStyle name="Normal 76 2 2 4" xfId="2713" xr:uid="{00000000-0005-0000-0000-0000990A0000}"/>
    <cellStyle name="Normal 76 2 2 4 2" xfId="4403" xr:uid="{00000000-0005-0000-0000-000033110000}"/>
    <cellStyle name="Normal 76 2 2 4 2 2" xfId="14476" xr:uid="{00000000-0005-0000-0000-00008C380000}"/>
    <cellStyle name="Normal 76 2 2 4 2 2 3" xfId="29574" xr:uid="{00000000-0005-0000-0000-000086730000}"/>
    <cellStyle name="Normal 76 2 2 4 2 3" xfId="9456" xr:uid="{00000000-0005-0000-0000-0000F0240000}"/>
    <cellStyle name="Normal 76 2 2 4 2 3 3" xfId="24557" xr:uid="{00000000-0005-0000-0000-0000ED5F0000}"/>
    <cellStyle name="Normal 76 2 2 4 2 5" xfId="19544" xr:uid="{00000000-0005-0000-0000-0000584C0000}"/>
    <cellStyle name="Normal 76 2 2 4 3" xfId="6095" xr:uid="{00000000-0005-0000-0000-0000CF170000}"/>
    <cellStyle name="Normal 76 2 2 4 3 2" xfId="16147" xr:uid="{00000000-0005-0000-0000-0000133F0000}"/>
    <cellStyle name="Normal 76 2 2 4 3 3" xfId="11127" xr:uid="{00000000-0005-0000-0000-0000772B0000}"/>
    <cellStyle name="Normal 76 2 2 4 3 3 3" xfId="26228" xr:uid="{00000000-0005-0000-0000-000074660000}"/>
    <cellStyle name="Normal 76 2 2 4 3 5" xfId="21215" xr:uid="{00000000-0005-0000-0000-0000DF520000}"/>
    <cellStyle name="Normal 76 2 2 4 4" xfId="12805" xr:uid="{00000000-0005-0000-0000-000005320000}"/>
    <cellStyle name="Normal 76 2 2 4 4 3" xfId="27903" xr:uid="{00000000-0005-0000-0000-0000FF6C0000}"/>
    <cellStyle name="Normal 76 2 2 4 5" xfId="7784" xr:uid="{00000000-0005-0000-0000-0000681E0000}"/>
    <cellStyle name="Normal 76 2 2 4 5 3" xfId="22886" xr:uid="{00000000-0005-0000-0000-000066590000}"/>
    <cellStyle name="Normal 76 2 2 4 7" xfId="17873" xr:uid="{00000000-0005-0000-0000-0000D1450000}"/>
    <cellStyle name="Normal 76 2 2 5" xfId="3566" xr:uid="{00000000-0005-0000-0000-0000EE0D0000}"/>
    <cellStyle name="Normal 76 2 2 5 2" xfId="13640" xr:uid="{00000000-0005-0000-0000-000048350000}"/>
    <cellStyle name="Normal 76 2 2 5 2 3" xfId="28738" xr:uid="{00000000-0005-0000-0000-000042700000}"/>
    <cellStyle name="Normal 76 2 2 5 3" xfId="8620" xr:uid="{00000000-0005-0000-0000-0000AC210000}"/>
    <cellStyle name="Normal 76 2 2 5 3 3" xfId="23721" xr:uid="{00000000-0005-0000-0000-0000A95C0000}"/>
    <cellStyle name="Normal 76 2 2 5 5" xfId="18708" xr:uid="{00000000-0005-0000-0000-000014490000}"/>
    <cellStyle name="Normal 76 2 2 6" xfId="5259" xr:uid="{00000000-0005-0000-0000-00008B140000}"/>
    <cellStyle name="Normal 76 2 2 6 2" xfId="15311" xr:uid="{00000000-0005-0000-0000-0000CF3B0000}"/>
    <cellStyle name="Normal 76 2 2 6 2 3" xfId="30409" xr:uid="{00000000-0005-0000-0000-0000C9760000}"/>
    <cellStyle name="Normal 76 2 2 6 3" xfId="10291" xr:uid="{00000000-0005-0000-0000-000033280000}"/>
    <cellStyle name="Normal 76 2 2 6 3 3" xfId="25392" xr:uid="{00000000-0005-0000-0000-000030630000}"/>
    <cellStyle name="Normal 76 2 2 6 5" xfId="20379" xr:uid="{00000000-0005-0000-0000-00009B4F0000}"/>
    <cellStyle name="Normal 76 2 2 7" xfId="11969" xr:uid="{00000000-0005-0000-0000-0000C12E0000}"/>
    <cellStyle name="Normal 76 2 2 7 3" xfId="27067" xr:uid="{00000000-0005-0000-0000-0000BB690000}"/>
    <cellStyle name="Normal 76 2 2 8" xfId="6948" xr:uid="{00000000-0005-0000-0000-0000241B0000}"/>
    <cellStyle name="Normal 76 2 2 8 3" xfId="22050" xr:uid="{00000000-0005-0000-0000-000022560000}"/>
    <cellStyle name="Normal 76 2 3" xfId="1975" xr:uid="{00000000-0005-0000-0000-0000B7070000}"/>
    <cellStyle name="Normal 76 2 3 2" xfId="2396" xr:uid="{00000000-0005-0000-0000-00005C090000}"/>
    <cellStyle name="Normal 76 2 3 2 2" xfId="3235" xr:uid="{00000000-0005-0000-0000-0000A30C0000}"/>
    <cellStyle name="Normal 76 2 3 2 2 2" xfId="4925" xr:uid="{00000000-0005-0000-0000-00003D130000}"/>
    <cellStyle name="Normal 76 2 3 2 2 2 2" xfId="14998" xr:uid="{00000000-0005-0000-0000-0000963A0000}"/>
    <cellStyle name="Normal 76 2 3 2 2 2 2 3" xfId="30096" xr:uid="{00000000-0005-0000-0000-000090750000}"/>
    <cellStyle name="Normal 76 2 3 2 2 2 3" xfId="9978" xr:uid="{00000000-0005-0000-0000-0000FA260000}"/>
    <cellStyle name="Normal 76 2 3 2 2 2 3 3" xfId="25079" xr:uid="{00000000-0005-0000-0000-0000F7610000}"/>
    <cellStyle name="Normal 76 2 3 2 2 2 5" xfId="20066" xr:uid="{00000000-0005-0000-0000-0000624E0000}"/>
    <cellStyle name="Normal 76 2 3 2 2 3" xfId="6617" xr:uid="{00000000-0005-0000-0000-0000D9190000}"/>
    <cellStyle name="Normal 76 2 3 2 2 3 2" xfId="16669" xr:uid="{00000000-0005-0000-0000-00001D410000}"/>
    <cellStyle name="Normal 76 2 3 2 2 3 3" xfId="11649" xr:uid="{00000000-0005-0000-0000-0000812D0000}"/>
    <cellStyle name="Normal 76 2 3 2 2 3 3 3" xfId="26750" xr:uid="{00000000-0005-0000-0000-00007E680000}"/>
    <cellStyle name="Normal 76 2 3 2 2 3 5" xfId="21737" xr:uid="{00000000-0005-0000-0000-0000E9540000}"/>
    <cellStyle name="Normal 76 2 3 2 2 4" xfId="13327" xr:uid="{00000000-0005-0000-0000-00000F340000}"/>
    <cellStyle name="Normal 76 2 3 2 2 4 3" xfId="28425" xr:uid="{00000000-0005-0000-0000-0000096F0000}"/>
    <cellStyle name="Normal 76 2 3 2 2 5" xfId="8306" xr:uid="{00000000-0005-0000-0000-000072200000}"/>
    <cellStyle name="Normal 76 2 3 2 2 5 3" xfId="23408" xr:uid="{00000000-0005-0000-0000-0000705B0000}"/>
    <cellStyle name="Normal 76 2 3 2 2 7" xfId="18395" xr:uid="{00000000-0005-0000-0000-0000DB470000}"/>
    <cellStyle name="Normal 76 2 3 2 3" xfId="4088" xr:uid="{00000000-0005-0000-0000-0000F80F0000}"/>
    <cellStyle name="Normal 76 2 3 2 3 2" xfId="14162" xr:uid="{00000000-0005-0000-0000-000052370000}"/>
    <cellStyle name="Normal 76 2 3 2 3 2 3" xfId="29260" xr:uid="{00000000-0005-0000-0000-00004C720000}"/>
    <cellStyle name="Normal 76 2 3 2 3 3" xfId="9142" xr:uid="{00000000-0005-0000-0000-0000B6230000}"/>
    <cellStyle name="Normal 76 2 3 2 3 3 3" xfId="24243" xr:uid="{00000000-0005-0000-0000-0000B35E0000}"/>
    <cellStyle name="Normal 76 2 3 2 3 5" xfId="19230" xr:uid="{00000000-0005-0000-0000-00001E4B0000}"/>
    <cellStyle name="Normal 76 2 3 2 4" xfId="5781" xr:uid="{00000000-0005-0000-0000-000095160000}"/>
    <cellStyle name="Normal 76 2 3 2 4 2" xfId="15833" xr:uid="{00000000-0005-0000-0000-0000D93D0000}"/>
    <cellStyle name="Normal 76 2 3 2 4 2 3" xfId="30931" xr:uid="{00000000-0005-0000-0000-0000D3780000}"/>
    <cellStyle name="Normal 76 2 3 2 4 3" xfId="10813" xr:uid="{00000000-0005-0000-0000-00003D2A0000}"/>
    <cellStyle name="Normal 76 2 3 2 4 3 3" xfId="25914" xr:uid="{00000000-0005-0000-0000-00003A650000}"/>
    <cellStyle name="Normal 76 2 3 2 4 5" xfId="20901" xr:uid="{00000000-0005-0000-0000-0000A5510000}"/>
    <cellStyle name="Normal 76 2 3 2 5" xfId="12491" xr:uid="{00000000-0005-0000-0000-0000CB300000}"/>
    <cellStyle name="Normal 76 2 3 2 5 3" xfId="27589" xr:uid="{00000000-0005-0000-0000-0000C56B0000}"/>
    <cellStyle name="Normal 76 2 3 2 6" xfId="7470" xr:uid="{00000000-0005-0000-0000-00002E1D0000}"/>
    <cellStyle name="Normal 76 2 3 2 6 3" xfId="22572" xr:uid="{00000000-0005-0000-0000-00002C580000}"/>
    <cellStyle name="Normal 76 2 3 2 8" xfId="17559" xr:uid="{00000000-0005-0000-0000-000097440000}"/>
    <cellStyle name="Normal 76 2 3 3" xfId="2817" xr:uid="{00000000-0005-0000-0000-0000010B0000}"/>
    <cellStyle name="Normal 76 2 3 3 2" xfId="4507" xr:uid="{00000000-0005-0000-0000-00009B110000}"/>
    <cellStyle name="Normal 76 2 3 3 2 2" xfId="14580" xr:uid="{00000000-0005-0000-0000-0000F4380000}"/>
    <cellStyle name="Normal 76 2 3 3 2 2 3" xfId="29678" xr:uid="{00000000-0005-0000-0000-0000EE730000}"/>
    <cellStyle name="Normal 76 2 3 3 2 3" xfId="9560" xr:uid="{00000000-0005-0000-0000-000058250000}"/>
    <cellStyle name="Normal 76 2 3 3 2 3 3" xfId="24661" xr:uid="{00000000-0005-0000-0000-000055600000}"/>
    <cellStyle name="Normal 76 2 3 3 2 5" xfId="19648" xr:uid="{00000000-0005-0000-0000-0000C04C0000}"/>
    <cellStyle name="Normal 76 2 3 3 3" xfId="6199" xr:uid="{00000000-0005-0000-0000-000037180000}"/>
    <cellStyle name="Normal 76 2 3 3 3 2" xfId="16251" xr:uid="{00000000-0005-0000-0000-00007B3F0000}"/>
    <cellStyle name="Normal 76 2 3 3 3 3" xfId="11231" xr:uid="{00000000-0005-0000-0000-0000DF2B0000}"/>
    <cellStyle name="Normal 76 2 3 3 3 3 3" xfId="26332" xr:uid="{00000000-0005-0000-0000-0000DC660000}"/>
    <cellStyle name="Normal 76 2 3 3 3 5" xfId="21319" xr:uid="{00000000-0005-0000-0000-000047530000}"/>
    <cellStyle name="Normal 76 2 3 3 4" xfId="12909" xr:uid="{00000000-0005-0000-0000-00006D320000}"/>
    <cellStyle name="Normal 76 2 3 3 4 3" xfId="28007" xr:uid="{00000000-0005-0000-0000-0000676D0000}"/>
    <cellStyle name="Normal 76 2 3 3 5" xfId="7888" xr:uid="{00000000-0005-0000-0000-0000D01E0000}"/>
    <cellStyle name="Normal 76 2 3 3 5 3" xfId="22990" xr:uid="{00000000-0005-0000-0000-0000CE590000}"/>
    <cellStyle name="Normal 76 2 3 3 7" xfId="17977" xr:uid="{00000000-0005-0000-0000-000039460000}"/>
    <cellStyle name="Normal 76 2 3 4" xfId="3670" xr:uid="{00000000-0005-0000-0000-0000560E0000}"/>
    <cellStyle name="Normal 76 2 3 4 2" xfId="13744" xr:uid="{00000000-0005-0000-0000-0000B0350000}"/>
    <cellStyle name="Normal 76 2 3 4 2 3" xfId="28842" xr:uid="{00000000-0005-0000-0000-0000AA700000}"/>
    <cellStyle name="Normal 76 2 3 4 3" xfId="8724" xr:uid="{00000000-0005-0000-0000-000014220000}"/>
    <cellStyle name="Normal 76 2 3 4 3 3" xfId="23825" xr:uid="{00000000-0005-0000-0000-0000115D0000}"/>
    <cellStyle name="Normal 76 2 3 4 5" xfId="18812" xr:uid="{00000000-0005-0000-0000-00007C490000}"/>
    <cellStyle name="Normal 76 2 3 5" xfId="5363" xr:uid="{00000000-0005-0000-0000-0000F3140000}"/>
    <cellStyle name="Normal 76 2 3 5 2" xfId="15415" xr:uid="{00000000-0005-0000-0000-0000373C0000}"/>
    <cellStyle name="Normal 76 2 3 5 2 3" xfId="30513" xr:uid="{00000000-0005-0000-0000-000031770000}"/>
    <cellStyle name="Normal 76 2 3 5 3" xfId="10395" xr:uid="{00000000-0005-0000-0000-00009B280000}"/>
    <cellStyle name="Normal 76 2 3 5 3 3" xfId="25496" xr:uid="{00000000-0005-0000-0000-000098630000}"/>
    <cellStyle name="Normal 76 2 3 5 5" xfId="20483" xr:uid="{00000000-0005-0000-0000-000003500000}"/>
    <cellStyle name="Normal 76 2 3 6" xfId="12073" xr:uid="{00000000-0005-0000-0000-0000292F0000}"/>
    <cellStyle name="Normal 76 2 3 6 3" xfId="27171" xr:uid="{00000000-0005-0000-0000-0000236A0000}"/>
    <cellStyle name="Normal 76 2 3 7" xfId="7052" xr:uid="{00000000-0005-0000-0000-00008C1B0000}"/>
    <cellStyle name="Normal 76 2 3 7 3" xfId="22154" xr:uid="{00000000-0005-0000-0000-00008A560000}"/>
    <cellStyle name="Normal 76 2 3 9" xfId="17141" xr:uid="{00000000-0005-0000-0000-0000F5420000}"/>
    <cellStyle name="Normal 76 2 4" xfId="2188" xr:uid="{00000000-0005-0000-0000-00008C080000}"/>
    <cellStyle name="Normal 76 2 4 2" xfId="3027" xr:uid="{00000000-0005-0000-0000-0000D30B0000}"/>
    <cellStyle name="Normal 76 2 4 2 2" xfId="4717" xr:uid="{00000000-0005-0000-0000-00006D120000}"/>
    <cellStyle name="Normal 76 2 4 2 2 2" xfId="14790" xr:uid="{00000000-0005-0000-0000-0000C6390000}"/>
    <cellStyle name="Normal 76 2 4 2 2 2 3" xfId="29888" xr:uid="{00000000-0005-0000-0000-0000C0740000}"/>
    <cellStyle name="Normal 76 2 4 2 2 3" xfId="9770" xr:uid="{00000000-0005-0000-0000-00002A260000}"/>
    <cellStyle name="Normal 76 2 4 2 2 3 3" xfId="24871" xr:uid="{00000000-0005-0000-0000-000027610000}"/>
    <cellStyle name="Normal 76 2 4 2 2 5" xfId="19858" xr:uid="{00000000-0005-0000-0000-0000924D0000}"/>
    <cellStyle name="Normal 76 2 4 2 3" xfId="6409" xr:uid="{00000000-0005-0000-0000-000009190000}"/>
    <cellStyle name="Normal 76 2 4 2 3 2" xfId="16461" xr:uid="{00000000-0005-0000-0000-00004D400000}"/>
    <cellStyle name="Normal 76 2 4 2 3 3" xfId="11441" xr:uid="{00000000-0005-0000-0000-0000B12C0000}"/>
    <cellStyle name="Normal 76 2 4 2 3 3 3" xfId="26542" xr:uid="{00000000-0005-0000-0000-0000AE670000}"/>
    <cellStyle name="Normal 76 2 4 2 3 5" xfId="21529" xr:uid="{00000000-0005-0000-0000-000019540000}"/>
    <cellStyle name="Normal 76 2 4 2 4" xfId="13119" xr:uid="{00000000-0005-0000-0000-00003F330000}"/>
    <cellStyle name="Normal 76 2 4 2 4 3" xfId="28217" xr:uid="{00000000-0005-0000-0000-0000396E0000}"/>
    <cellStyle name="Normal 76 2 4 2 5" xfId="8098" xr:uid="{00000000-0005-0000-0000-0000A21F0000}"/>
    <cellStyle name="Normal 76 2 4 2 5 3" xfId="23200" xr:uid="{00000000-0005-0000-0000-0000A05A0000}"/>
    <cellStyle name="Normal 76 2 4 2 7" xfId="18187" xr:uid="{00000000-0005-0000-0000-00000B470000}"/>
    <cellStyle name="Normal 76 2 4 3" xfId="3880" xr:uid="{00000000-0005-0000-0000-0000280F0000}"/>
    <cellStyle name="Normal 76 2 4 3 2" xfId="13954" xr:uid="{00000000-0005-0000-0000-000082360000}"/>
    <cellStyle name="Normal 76 2 4 3 2 3" xfId="29052" xr:uid="{00000000-0005-0000-0000-00007C710000}"/>
    <cellStyle name="Normal 76 2 4 3 3" xfId="8934" xr:uid="{00000000-0005-0000-0000-0000E6220000}"/>
    <cellStyle name="Normal 76 2 4 3 3 3" xfId="24035" xr:uid="{00000000-0005-0000-0000-0000E35D0000}"/>
    <cellStyle name="Normal 76 2 4 3 5" xfId="19022" xr:uid="{00000000-0005-0000-0000-00004E4A0000}"/>
    <cellStyle name="Normal 76 2 4 4" xfId="5573" xr:uid="{00000000-0005-0000-0000-0000C5150000}"/>
    <cellStyle name="Normal 76 2 4 4 2" xfId="15625" xr:uid="{00000000-0005-0000-0000-0000093D0000}"/>
    <cellStyle name="Normal 76 2 4 4 2 3" xfId="30723" xr:uid="{00000000-0005-0000-0000-000003780000}"/>
    <cellStyle name="Normal 76 2 4 4 3" xfId="10605" xr:uid="{00000000-0005-0000-0000-00006D290000}"/>
    <cellStyle name="Normal 76 2 4 4 3 3" xfId="25706" xr:uid="{00000000-0005-0000-0000-00006A640000}"/>
    <cellStyle name="Normal 76 2 4 4 5" xfId="20693" xr:uid="{00000000-0005-0000-0000-0000D5500000}"/>
    <cellStyle name="Normal 76 2 4 5" xfId="12283" xr:uid="{00000000-0005-0000-0000-0000FB2F0000}"/>
    <cellStyle name="Normal 76 2 4 5 3" xfId="27381" xr:uid="{00000000-0005-0000-0000-0000F56A0000}"/>
    <cellStyle name="Normal 76 2 4 6" xfId="7262" xr:uid="{00000000-0005-0000-0000-00005E1C0000}"/>
    <cellStyle name="Normal 76 2 4 6 3" xfId="22364" xr:uid="{00000000-0005-0000-0000-00005C570000}"/>
    <cellStyle name="Normal 76 2 4 8" xfId="17351" xr:uid="{00000000-0005-0000-0000-0000C7430000}"/>
    <cellStyle name="Normal 76 2 5" xfId="2609" xr:uid="{00000000-0005-0000-0000-0000310A0000}"/>
    <cellStyle name="Normal 76 2 5 2" xfId="4299" xr:uid="{00000000-0005-0000-0000-0000CB100000}"/>
    <cellStyle name="Normal 76 2 5 2 2" xfId="14372" xr:uid="{00000000-0005-0000-0000-000024380000}"/>
    <cellStyle name="Normal 76 2 5 2 2 3" xfId="29470" xr:uid="{00000000-0005-0000-0000-00001E730000}"/>
    <cellStyle name="Normal 76 2 5 2 3" xfId="9352" xr:uid="{00000000-0005-0000-0000-000088240000}"/>
    <cellStyle name="Normal 76 2 5 2 3 3" xfId="24453" xr:uid="{00000000-0005-0000-0000-0000855F0000}"/>
    <cellStyle name="Normal 76 2 5 2 5" xfId="19440" xr:uid="{00000000-0005-0000-0000-0000F04B0000}"/>
    <cellStyle name="Normal 76 2 5 3" xfId="5991" xr:uid="{00000000-0005-0000-0000-000067170000}"/>
    <cellStyle name="Normal 76 2 5 3 2" xfId="16043" xr:uid="{00000000-0005-0000-0000-0000AB3E0000}"/>
    <cellStyle name="Normal 76 2 5 3 3" xfId="11023" xr:uid="{00000000-0005-0000-0000-00000F2B0000}"/>
    <cellStyle name="Normal 76 2 5 3 3 3" xfId="26124" xr:uid="{00000000-0005-0000-0000-00000C660000}"/>
    <cellStyle name="Normal 76 2 5 3 5" xfId="21111" xr:uid="{00000000-0005-0000-0000-000077520000}"/>
    <cellStyle name="Normal 76 2 5 4" xfId="12701" xr:uid="{00000000-0005-0000-0000-00009D310000}"/>
    <cellStyle name="Normal 76 2 5 4 3" xfId="27799" xr:uid="{00000000-0005-0000-0000-0000976C0000}"/>
    <cellStyle name="Normal 76 2 5 5" xfId="7680" xr:uid="{00000000-0005-0000-0000-0000001E0000}"/>
    <cellStyle name="Normal 76 2 5 5 3" xfId="22782" xr:uid="{00000000-0005-0000-0000-0000FE580000}"/>
    <cellStyle name="Normal 76 2 5 7" xfId="17769" xr:uid="{00000000-0005-0000-0000-000069450000}"/>
    <cellStyle name="Normal 76 2 6" xfId="3462" xr:uid="{00000000-0005-0000-0000-0000860D0000}"/>
    <cellStyle name="Normal 76 2 6 2" xfId="13536" xr:uid="{00000000-0005-0000-0000-0000E0340000}"/>
    <cellStyle name="Normal 76 2 6 2 3" xfId="28634" xr:uid="{00000000-0005-0000-0000-0000DA6F0000}"/>
    <cellStyle name="Normal 76 2 6 3" xfId="8516" xr:uid="{00000000-0005-0000-0000-000044210000}"/>
    <cellStyle name="Normal 76 2 6 3 3" xfId="23617" xr:uid="{00000000-0005-0000-0000-0000415C0000}"/>
    <cellStyle name="Normal 76 2 6 5" xfId="18604" xr:uid="{00000000-0005-0000-0000-0000AC480000}"/>
    <cellStyle name="Normal 76 2 7" xfId="5155" xr:uid="{00000000-0005-0000-0000-000023140000}"/>
    <cellStyle name="Normal 76 2 7 2" xfId="15207" xr:uid="{00000000-0005-0000-0000-0000673B0000}"/>
    <cellStyle name="Normal 76 2 7 2 3" xfId="30305" xr:uid="{00000000-0005-0000-0000-000061760000}"/>
    <cellStyle name="Normal 76 2 7 3" xfId="10187" xr:uid="{00000000-0005-0000-0000-0000CB270000}"/>
    <cellStyle name="Normal 76 2 7 3 3" xfId="25288" xr:uid="{00000000-0005-0000-0000-0000C8620000}"/>
    <cellStyle name="Normal 76 2 7 5" xfId="20275" xr:uid="{00000000-0005-0000-0000-0000334F0000}"/>
    <cellStyle name="Normal 76 2 8" xfId="11865" xr:uid="{00000000-0005-0000-0000-0000592E0000}"/>
    <cellStyle name="Normal 76 2 8 3" xfId="26963" xr:uid="{00000000-0005-0000-0000-000053690000}"/>
    <cellStyle name="Normal 76 2 9" xfId="6844" xr:uid="{00000000-0005-0000-0000-0000BC1A0000}"/>
    <cellStyle name="Normal 76 2 9 3" xfId="21946" xr:uid="{00000000-0005-0000-0000-0000BA550000}"/>
    <cellStyle name="Normal 76 3" xfId="1808" xr:uid="{00000000-0005-0000-0000-000010070000}"/>
    <cellStyle name="Normal 76 3 10" xfId="16985" xr:uid="{00000000-0005-0000-0000-000059420000}"/>
    <cellStyle name="Normal 76 3 2" xfId="2027" xr:uid="{00000000-0005-0000-0000-0000EB070000}"/>
    <cellStyle name="Normal 76 3 2 2" xfId="2448" xr:uid="{00000000-0005-0000-0000-000090090000}"/>
    <cellStyle name="Normal 76 3 2 2 2" xfId="3287" xr:uid="{00000000-0005-0000-0000-0000D70C0000}"/>
    <cellStyle name="Normal 76 3 2 2 2 2" xfId="4977" xr:uid="{00000000-0005-0000-0000-000071130000}"/>
    <cellStyle name="Normal 76 3 2 2 2 2 2" xfId="15050" xr:uid="{00000000-0005-0000-0000-0000CA3A0000}"/>
    <cellStyle name="Normal 76 3 2 2 2 2 2 3" xfId="30148" xr:uid="{00000000-0005-0000-0000-0000C4750000}"/>
    <cellStyle name="Normal 76 3 2 2 2 2 3" xfId="10030" xr:uid="{00000000-0005-0000-0000-00002E270000}"/>
    <cellStyle name="Normal 76 3 2 2 2 2 3 3" xfId="25131" xr:uid="{00000000-0005-0000-0000-00002B620000}"/>
    <cellStyle name="Normal 76 3 2 2 2 2 5" xfId="20118" xr:uid="{00000000-0005-0000-0000-0000964E0000}"/>
    <cellStyle name="Normal 76 3 2 2 2 3" xfId="6669" xr:uid="{00000000-0005-0000-0000-00000D1A0000}"/>
    <cellStyle name="Normal 76 3 2 2 2 3 2" xfId="16721" xr:uid="{00000000-0005-0000-0000-000051410000}"/>
    <cellStyle name="Normal 76 3 2 2 2 3 3" xfId="11701" xr:uid="{00000000-0005-0000-0000-0000B52D0000}"/>
    <cellStyle name="Normal 76 3 2 2 2 3 3 3" xfId="26802" xr:uid="{00000000-0005-0000-0000-0000B2680000}"/>
    <cellStyle name="Normal 76 3 2 2 2 3 5" xfId="21789" xr:uid="{00000000-0005-0000-0000-00001D550000}"/>
    <cellStyle name="Normal 76 3 2 2 2 4" xfId="13379" xr:uid="{00000000-0005-0000-0000-000043340000}"/>
    <cellStyle name="Normal 76 3 2 2 2 4 3" xfId="28477" xr:uid="{00000000-0005-0000-0000-00003D6F0000}"/>
    <cellStyle name="Normal 76 3 2 2 2 5" xfId="8358" xr:uid="{00000000-0005-0000-0000-0000A6200000}"/>
    <cellStyle name="Normal 76 3 2 2 2 5 3" xfId="23460" xr:uid="{00000000-0005-0000-0000-0000A45B0000}"/>
    <cellStyle name="Normal 76 3 2 2 2 7" xfId="18447" xr:uid="{00000000-0005-0000-0000-00000F480000}"/>
    <cellStyle name="Normal 76 3 2 2 3" xfId="4140" xr:uid="{00000000-0005-0000-0000-00002C100000}"/>
    <cellStyle name="Normal 76 3 2 2 3 2" xfId="14214" xr:uid="{00000000-0005-0000-0000-000086370000}"/>
    <cellStyle name="Normal 76 3 2 2 3 2 3" xfId="29312" xr:uid="{00000000-0005-0000-0000-000080720000}"/>
    <cellStyle name="Normal 76 3 2 2 3 3" xfId="9194" xr:uid="{00000000-0005-0000-0000-0000EA230000}"/>
    <cellStyle name="Normal 76 3 2 2 3 3 3" xfId="24295" xr:uid="{00000000-0005-0000-0000-0000E75E0000}"/>
    <cellStyle name="Normal 76 3 2 2 3 5" xfId="19282" xr:uid="{00000000-0005-0000-0000-0000524B0000}"/>
    <cellStyle name="Normal 76 3 2 2 4" xfId="5833" xr:uid="{00000000-0005-0000-0000-0000C9160000}"/>
    <cellStyle name="Normal 76 3 2 2 4 2" xfId="15885" xr:uid="{00000000-0005-0000-0000-00000D3E0000}"/>
    <cellStyle name="Normal 76 3 2 2 4 3" xfId="10865" xr:uid="{00000000-0005-0000-0000-0000712A0000}"/>
    <cellStyle name="Normal 76 3 2 2 4 3 3" xfId="25966" xr:uid="{00000000-0005-0000-0000-00006E650000}"/>
    <cellStyle name="Normal 76 3 2 2 4 5" xfId="20953" xr:uid="{00000000-0005-0000-0000-0000D9510000}"/>
    <cellStyle name="Normal 76 3 2 2 5" xfId="12543" xr:uid="{00000000-0005-0000-0000-0000FF300000}"/>
    <cellStyle name="Normal 76 3 2 2 5 3" xfId="27641" xr:uid="{00000000-0005-0000-0000-0000F96B0000}"/>
    <cellStyle name="Normal 76 3 2 2 6" xfId="7522" xr:uid="{00000000-0005-0000-0000-0000621D0000}"/>
    <cellStyle name="Normal 76 3 2 2 6 3" xfId="22624" xr:uid="{00000000-0005-0000-0000-000060580000}"/>
    <cellStyle name="Normal 76 3 2 2 8" xfId="17611" xr:uid="{00000000-0005-0000-0000-0000CB440000}"/>
    <cellStyle name="Normal 76 3 2 3" xfId="2869" xr:uid="{00000000-0005-0000-0000-0000350B0000}"/>
    <cellStyle name="Normal 76 3 2 3 2" xfId="4559" xr:uid="{00000000-0005-0000-0000-0000CF110000}"/>
    <cellStyle name="Normal 76 3 2 3 2 2" xfId="14632" xr:uid="{00000000-0005-0000-0000-000028390000}"/>
    <cellStyle name="Normal 76 3 2 3 2 2 3" xfId="29730" xr:uid="{00000000-0005-0000-0000-000022740000}"/>
    <cellStyle name="Normal 76 3 2 3 2 3" xfId="9612" xr:uid="{00000000-0005-0000-0000-00008C250000}"/>
    <cellStyle name="Normal 76 3 2 3 2 3 3" xfId="24713" xr:uid="{00000000-0005-0000-0000-000089600000}"/>
    <cellStyle name="Normal 76 3 2 3 2 5" xfId="19700" xr:uid="{00000000-0005-0000-0000-0000F44C0000}"/>
    <cellStyle name="Normal 76 3 2 3 3" xfId="6251" xr:uid="{00000000-0005-0000-0000-00006B180000}"/>
    <cellStyle name="Normal 76 3 2 3 3 2" xfId="16303" xr:uid="{00000000-0005-0000-0000-0000AF3F0000}"/>
    <cellStyle name="Normal 76 3 2 3 3 3" xfId="11283" xr:uid="{00000000-0005-0000-0000-0000132C0000}"/>
    <cellStyle name="Normal 76 3 2 3 3 3 3" xfId="26384" xr:uid="{00000000-0005-0000-0000-000010670000}"/>
    <cellStyle name="Normal 76 3 2 3 3 5" xfId="21371" xr:uid="{00000000-0005-0000-0000-00007B530000}"/>
    <cellStyle name="Normal 76 3 2 3 4" xfId="12961" xr:uid="{00000000-0005-0000-0000-0000A1320000}"/>
    <cellStyle name="Normal 76 3 2 3 4 3" xfId="28059" xr:uid="{00000000-0005-0000-0000-00009B6D0000}"/>
    <cellStyle name="Normal 76 3 2 3 5" xfId="7940" xr:uid="{00000000-0005-0000-0000-0000041F0000}"/>
    <cellStyle name="Normal 76 3 2 3 5 3" xfId="23042" xr:uid="{00000000-0005-0000-0000-0000025A0000}"/>
    <cellStyle name="Normal 76 3 2 3 7" xfId="18029" xr:uid="{00000000-0005-0000-0000-00006D460000}"/>
    <cellStyle name="Normal 76 3 2 4" xfId="3722" xr:uid="{00000000-0005-0000-0000-00008A0E0000}"/>
    <cellStyle name="Normal 76 3 2 4 2" xfId="13796" xr:uid="{00000000-0005-0000-0000-0000E4350000}"/>
    <cellStyle name="Normal 76 3 2 4 2 3" xfId="28894" xr:uid="{00000000-0005-0000-0000-0000DE700000}"/>
    <cellStyle name="Normal 76 3 2 4 3" xfId="8776" xr:uid="{00000000-0005-0000-0000-000048220000}"/>
    <cellStyle name="Normal 76 3 2 4 3 3" xfId="23877" xr:uid="{00000000-0005-0000-0000-0000455D0000}"/>
    <cellStyle name="Normal 76 3 2 4 5" xfId="18864" xr:uid="{00000000-0005-0000-0000-0000B0490000}"/>
    <cellStyle name="Normal 76 3 2 5" xfId="5415" xr:uid="{00000000-0005-0000-0000-000027150000}"/>
    <cellStyle name="Normal 76 3 2 5 2" xfId="15467" xr:uid="{00000000-0005-0000-0000-00006B3C0000}"/>
    <cellStyle name="Normal 76 3 2 5 2 3" xfId="30565" xr:uid="{00000000-0005-0000-0000-000065770000}"/>
    <cellStyle name="Normal 76 3 2 5 3" xfId="10447" xr:uid="{00000000-0005-0000-0000-0000CF280000}"/>
    <cellStyle name="Normal 76 3 2 5 3 3" xfId="25548" xr:uid="{00000000-0005-0000-0000-0000CC630000}"/>
    <cellStyle name="Normal 76 3 2 5 5" xfId="20535" xr:uid="{00000000-0005-0000-0000-000037500000}"/>
    <cellStyle name="Normal 76 3 2 6" xfId="12125" xr:uid="{00000000-0005-0000-0000-00005D2F0000}"/>
    <cellStyle name="Normal 76 3 2 6 3" xfId="27223" xr:uid="{00000000-0005-0000-0000-0000576A0000}"/>
    <cellStyle name="Normal 76 3 2 7" xfId="7104" xr:uid="{00000000-0005-0000-0000-0000C01B0000}"/>
    <cellStyle name="Normal 76 3 2 7 3" xfId="22206" xr:uid="{00000000-0005-0000-0000-0000BE560000}"/>
    <cellStyle name="Normal 76 3 2 9" xfId="17193" xr:uid="{00000000-0005-0000-0000-000029430000}"/>
    <cellStyle name="Normal 76 3 3" xfId="2240" xr:uid="{00000000-0005-0000-0000-0000C0080000}"/>
    <cellStyle name="Normal 76 3 3 2" xfId="3079" xr:uid="{00000000-0005-0000-0000-0000070C0000}"/>
    <cellStyle name="Normal 76 3 3 2 2" xfId="4769" xr:uid="{00000000-0005-0000-0000-0000A1120000}"/>
    <cellStyle name="Normal 76 3 3 2 2 2" xfId="14842" xr:uid="{00000000-0005-0000-0000-0000FA390000}"/>
    <cellStyle name="Normal 76 3 3 2 2 2 3" xfId="29940" xr:uid="{00000000-0005-0000-0000-0000F4740000}"/>
    <cellStyle name="Normal 76 3 3 2 2 3" xfId="9822" xr:uid="{00000000-0005-0000-0000-00005E260000}"/>
    <cellStyle name="Normal 76 3 3 2 2 3 3" xfId="24923" xr:uid="{00000000-0005-0000-0000-00005B610000}"/>
    <cellStyle name="Normal 76 3 3 2 2 5" xfId="19910" xr:uid="{00000000-0005-0000-0000-0000C64D0000}"/>
    <cellStyle name="Normal 76 3 3 2 3" xfId="6461" xr:uid="{00000000-0005-0000-0000-00003D190000}"/>
    <cellStyle name="Normal 76 3 3 2 3 2" xfId="16513" xr:uid="{00000000-0005-0000-0000-000081400000}"/>
    <cellStyle name="Normal 76 3 3 2 3 3" xfId="11493" xr:uid="{00000000-0005-0000-0000-0000E52C0000}"/>
    <cellStyle name="Normal 76 3 3 2 3 3 3" xfId="26594" xr:uid="{00000000-0005-0000-0000-0000E2670000}"/>
    <cellStyle name="Normal 76 3 3 2 3 5" xfId="21581" xr:uid="{00000000-0005-0000-0000-00004D540000}"/>
    <cellStyle name="Normal 76 3 3 2 4" xfId="13171" xr:uid="{00000000-0005-0000-0000-000073330000}"/>
    <cellStyle name="Normal 76 3 3 2 4 3" xfId="28269" xr:uid="{00000000-0005-0000-0000-00006D6E0000}"/>
    <cellStyle name="Normal 76 3 3 2 5" xfId="8150" xr:uid="{00000000-0005-0000-0000-0000D61F0000}"/>
    <cellStyle name="Normal 76 3 3 2 5 3" xfId="23252" xr:uid="{00000000-0005-0000-0000-0000D45A0000}"/>
    <cellStyle name="Normal 76 3 3 2 7" xfId="18239" xr:uid="{00000000-0005-0000-0000-00003F470000}"/>
    <cellStyle name="Normal 76 3 3 3" xfId="3932" xr:uid="{00000000-0005-0000-0000-00005C0F0000}"/>
    <cellStyle name="Normal 76 3 3 3 2" xfId="14006" xr:uid="{00000000-0005-0000-0000-0000B6360000}"/>
    <cellStyle name="Normal 76 3 3 3 2 3" xfId="29104" xr:uid="{00000000-0005-0000-0000-0000B0710000}"/>
    <cellStyle name="Normal 76 3 3 3 3" xfId="8986" xr:uid="{00000000-0005-0000-0000-00001A230000}"/>
    <cellStyle name="Normal 76 3 3 3 3 3" xfId="24087" xr:uid="{00000000-0005-0000-0000-0000175E0000}"/>
    <cellStyle name="Normal 76 3 3 3 5" xfId="19074" xr:uid="{00000000-0005-0000-0000-0000824A0000}"/>
    <cellStyle name="Normal 76 3 3 4" xfId="5625" xr:uid="{00000000-0005-0000-0000-0000F9150000}"/>
    <cellStyle name="Normal 76 3 3 4 2" xfId="15677" xr:uid="{00000000-0005-0000-0000-00003D3D0000}"/>
    <cellStyle name="Normal 76 3 3 4 2 3" xfId="30775" xr:uid="{00000000-0005-0000-0000-000037780000}"/>
    <cellStyle name="Normal 76 3 3 4 3" xfId="10657" xr:uid="{00000000-0005-0000-0000-0000A1290000}"/>
    <cellStyle name="Normal 76 3 3 4 3 3" xfId="25758" xr:uid="{00000000-0005-0000-0000-00009E640000}"/>
    <cellStyle name="Normal 76 3 3 4 5" xfId="20745" xr:uid="{00000000-0005-0000-0000-000009510000}"/>
    <cellStyle name="Normal 76 3 3 5" xfId="12335" xr:uid="{00000000-0005-0000-0000-00002F300000}"/>
    <cellStyle name="Normal 76 3 3 5 3" xfId="27433" xr:uid="{00000000-0005-0000-0000-0000296B0000}"/>
    <cellStyle name="Normal 76 3 3 6" xfId="7314" xr:uid="{00000000-0005-0000-0000-0000921C0000}"/>
    <cellStyle name="Normal 76 3 3 6 3" xfId="22416" xr:uid="{00000000-0005-0000-0000-000090570000}"/>
    <cellStyle name="Normal 76 3 3 8" xfId="17403" xr:uid="{00000000-0005-0000-0000-0000FB430000}"/>
    <cellStyle name="Normal 76 3 4" xfId="2661" xr:uid="{00000000-0005-0000-0000-0000650A0000}"/>
    <cellStyle name="Normal 76 3 4 2" xfId="4351" xr:uid="{00000000-0005-0000-0000-0000FF100000}"/>
    <cellStyle name="Normal 76 3 4 2 2" xfId="14424" xr:uid="{00000000-0005-0000-0000-000058380000}"/>
    <cellStyle name="Normal 76 3 4 2 2 3" xfId="29522" xr:uid="{00000000-0005-0000-0000-000052730000}"/>
    <cellStyle name="Normal 76 3 4 2 3" xfId="9404" xr:uid="{00000000-0005-0000-0000-0000BC240000}"/>
    <cellStyle name="Normal 76 3 4 2 3 3" xfId="24505" xr:uid="{00000000-0005-0000-0000-0000B95F0000}"/>
    <cellStyle name="Normal 76 3 4 2 5" xfId="19492" xr:uid="{00000000-0005-0000-0000-0000244C0000}"/>
    <cellStyle name="Normal 76 3 4 3" xfId="6043" xr:uid="{00000000-0005-0000-0000-00009B170000}"/>
    <cellStyle name="Normal 76 3 4 3 2" xfId="16095" xr:uid="{00000000-0005-0000-0000-0000DF3E0000}"/>
    <cellStyle name="Normal 76 3 4 3 3" xfId="11075" xr:uid="{00000000-0005-0000-0000-0000432B0000}"/>
    <cellStyle name="Normal 76 3 4 3 3 3" xfId="26176" xr:uid="{00000000-0005-0000-0000-000040660000}"/>
    <cellStyle name="Normal 76 3 4 3 5" xfId="21163" xr:uid="{00000000-0005-0000-0000-0000AB520000}"/>
    <cellStyle name="Normal 76 3 4 4" xfId="12753" xr:uid="{00000000-0005-0000-0000-0000D1310000}"/>
    <cellStyle name="Normal 76 3 4 4 3" xfId="27851" xr:uid="{00000000-0005-0000-0000-0000CB6C0000}"/>
    <cellStyle name="Normal 76 3 4 5" xfId="7732" xr:uid="{00000000-0005-0000-0000-0000341E0000}"/>
    <cellStyle name="Normal 76 3 4 5 3" xfId="22834" xr:uid="{00000000-0005-0000-0000-000032590000}"/>
    <cellStyle name="Normal 76 3 4 7" xfId="17821" xr:uid="{00000000-0005-0000-0000-00009D450000}"/>
    <cellStyle name="Normal 76 3 5" xfId="3514" xr:uid="{00000000-0005-0000-0000-0000BA0D0000}"/>
    <cellStyle name="Normal 76 3 5 2" xfId="13588" xr:uid="{00000000-0005-0000-0000-000014350000}"/>
    <cellStyle name="Normal 76 3 5 2 3" xfId="28686" xr:uid="{00000000-0005-0000-0000-00000E700000}"/>
    <cellStyle name="Normal 76 3 5 3" xfId="8568" xr:uid="{00000000-0005-0000-0000-000078210000}"/>
    <cellStyle name="Normal 76 3 5 3 3" xfId="23669" xr:uid="{00000000-0005-0000-0000-0000755C0000}"/>
    <cellStyle name="Normal 76 3 5 5" xfId="18656" xr:uid="{00000000-0005-0000-0000-0000E0480000}"/>
    <cellStyle name="Normal 76 3 6" xfId="5207" xr:uid="{00000000-0005-0000-0000-000057140000}"/>
    <cellStyle name="Normal 76 3 6 2" xfId="15259" xr:uid="{00000000-0005-0000-0000-00009B3B0000}"/>
    <cellStyle name="Normal 76 3 6 2 3" xfId="30357" xr:uid="{00000000-0005-0000-0000-000095760000}"/>
    <cellStyle name="Normal 76 3 6 3" xfId="10239" xr:uid="{00000000-0005-0000-0000-0000FF270000}"/>
    <cellStyle name="Normal 76 3 6 3 3" xfId="25340" xr:uid="{00000000-0005-0000-0000-0000FC620000}"/>
    <cellStyle name="Normal 76 3 6 5" xfId="20327" xr:uid="{00000000-0005-0000-0000-0000674F0000}"/>
    <cellStyle name="Normal 76 3 7" xfId="11917" xr:uid="{00000000-0005-0000-0000-00008D2E0000}"/>
    <cellStyle name="Normal 76 3 7 3" xfId="27015" xr:uid="{00000000-0005-0000-0000-000087690000}"/>
    <cellStyle name="Normal 76 3 8" xfId="6896" xr:uid="{00000000-0005-0000-0000-0000F01A0000}"/>
    <cellStyle name="Normal 76 3 8 3" xfId="21998" xr:uid="{00000000-0005-0000-0000-0000EE550000}"/>
    <cellStyle name="Normal 76 4" xfId="1921" xr:uid="{00000000-0005-0000-0000-000081070000}"/>
    <cellStyle name="Normal 76 4 2" xfId="2344" xr:uid="{00000000-0005-0000-0000-000028090000}"/>
    <cellStyle name="Normal 76 4 2 2" xfId="3183" xr:uid="{00000000-0005-0000-0000-00006F0C0000}"/>
    <cellStyle name="Normal 76 4 2 2 2" xfId="4873" xr:uid="{00000000-0005-0000-0000-000009130000}"/>
    <cellStyle name="Normal 76 4 2 2 2 2" xfId="14946" xr:uid="{00000000-0005-0000-0000-0000623A0000}"/>
    <cellStyle name="Normal 76 4 2 2 2 2 3" xfId="30044" xr:uid="{00000000-0005-0000-0000-00005C750000}"/>
    <cellStyle name="Normal 76 4 2 2 2 3" xfId="9926" xr:uid="{00000000-0005-0000-0000-0000C6260000}"/>
    <cellStyle name="Normal 76 4 2 2 2 3 3" xfId="25027" xr:uid="{00000000-0005-0000-0000-0000C3610000}"/>
    <cellStyle name="Normal 76 4 2 2 2 5" xfId="20014" xr:uid="{00000000-0005-0000-0000-00002E4E0000}"/>
    <cellStyle name="Normal 76 4 2 2 3" xfId="6565" xr:uid="{00000000-0005-0000-0000-0000A5190000}"/>
    <cellStyle name="Normal 76 4 2 2 3 2" xfId="16617" xr:uid="{00000000-0005-0000-0000-0000E9400000}"/>
    <cellStyle name="Normal 76 4 2 2 3 3" xfId="11597" xr:uid="{00000000-0005-0000-0000-00004D2D0000}"/>
    <cellStyle name="Normal 76 4 2 2 3 3 3" xfId="26698" xr:uid="{00000000-0005-0000-0000-00004A680000}"/>
    <cellStyle name="Normal 76 4 2 2 3 5" xfId="21685" xr:uid="{00000000-0005-0000-0000-0000B5540000}"/>
    <cellStyle name="Normal 76 4 2 2 4" xfId="13275" xr:uid="{00000000-0005-0000-0000-0000DB330000}"/>
    <cellStyle name="Normal 76 4 2 2 4 3" xfId="28373" xr:uid="{00000000-0005-0000-0000-0000D56E0000}"/>
    <cellStyle name="Normal 76 4 2 2 5" xfId="8254" xr:uid="{00000000-0005-0000-0000-00003E200000}"/>
    <cellStyle name="Normal 76 4 2 2 5 3" xfId="23356" xr:uid="{00000000-0005-0000-0000-00003C5B0000}"/>
    <cellStyle name="Normal 76 4 2 2 7" xfId="18343" xr:uid="{00000000-0005-0000-0000-0000A7470000}"/>
    <cellStyle name="Normal 76 4 2 3" xfId="4036" xr:uid="{00000000-0005-0000-0000-0000C40F0000}"/>
    <cellStyle name="Normal 76 4 2 3 2" xfId="14110" xr:uid="{00000000-0005-0000-0000-00001E370000}"/>
    <cellStyle name="Normal 76 4 2 3 2 3" xfId="29208" xr:uid="{00000000-0005-0000-0000-000018720000}"/>
    <cellStyle name="Normal 76 4 2 3 3" xfId="9090" xr:uid="{00000000-0005-0000-0000-000082230000}"/>
    <cellStyle name="Normal 76 4 2 3 3 3" xfId="24191" xr:uid="{00000000-0005-0000-0000-00007F5E0000}"/>
    <cellStyle name="Normal 76 4 2 3 5" xfId="19178" xr:uid="{00000000-0005-0000-0000-0000EA4A0000}"/>
    <cellStyle name="Normal 76 4 2 4" xfId="5729" xr:uid="{00000000-0005-0000-0000-000061160000}"/>
    <cellStyle name="Normal 76 4 2 4 2" xfId="15781" xr:uid="{00000000-0005-0000-0000-0000A53D0000}"/>
    <cellStyle name="Normal 76 4 2 4 2 3" xfId="30879" xr:uid="{00000000-0005-0000-0000-00009F780000}"/>
    <cellStyle name="Normal 76 4 2 4 3" xfId="10761" xr:uid="{00000000-0005-0000-0000-0000092A0000}"/>
    <cellStyle name="Normal 76 4 2 4 3 3" xfId="25862" xr:uid="{00000000-0005-0000-0000-000006650000}"/>
    <cellStyle name="Normal 76 4 2 4 5" xfId="20849" xr:uid="{00000000-0005-0000-0000-000071510000}"/>
    <cellStyle name="Normal 76 4 2 5" xfId="12439" xr:uid="{00000000-0005-0000-0000-000097300000}"/>
    <cellStyle name="Normal 76 4 2 5 3" xfId="27537" xr:uid="{00000000-0005-0000-0000-0000916B0000}"/>
    <cellStyle name="Normal 76 4 2 6" xfId="7418" xr:uid="{00000000-0005-0000-0000-0000FA1C0000}"/>
    <cellStyle name="Normal 76 4 2 6 3" xfId="22520" xr:uid="{00000000-0005-0000-0000-0000F8570000}"/>
    <cellStyle name="Normal 76 4 2 8" xfId="17507" xr:uid="{00000000-0005-0000-0000-000063440000}"/>
    <cellStyle name="Normal 76 4 3" xfId="2765" xr:uid="{00000000-0005-0000-0000-0000CD0A0000}"/>
    <cellStyle name="Normal 76 4 3 2" xfId="4455" xr:uid="{00000000-0005-0000-0000-000067110000}"/>
    <cellStyle name="Normal 76 4 3 2 2" xfId="14528" xr:uid="{00000000-0005-0000-0000-0000C0380000}"/>
    <cellStyle name="Normal 76 4 3 2 2 3" xfId="29626" xr:uid="{00000000-0005-0000-0000-0000BA730000}"/>
    <cellStyle name="Normal 76 4 3 2 3" xfId="9508" xr:uid="{00000000-0005-0000-0000-000024250000}"/>
    <cellStyle name="Normal 76 4 3 2 3 3" xfId="24609" xr:uid="{00000000-0005-0000-0000-000021600000}"/>
    <cellStyle name="Normal 76 4 3 2 5" xfId="19596" xr:uid="{00000000-0005-0000-0000-00008C4C0000}"/>
    <cellStyle name="Normal 76 4 3 3" xfId="6147" xr:uid="{00000000-0005-0000-0000-000003180000}"/>
    <cellStyle name="Normal 76 4 3 3 2" xfId="16199" xr:uid="{00000000-0005-0000-0000-0000473F0000}"/>
    <cellStyle name="Normal 76 4 3 3 3" xfId="11179" xr:uid="{00000000-0005-0000-0000-0000AB2B0000}"/>
    <cellStyle name="Normal 76 4 3 3 3 3" xfId="26280" xr:uid="{00000000-0005-0000-0000-0000A8660000}"/>
    <cellStyle name="Normal 76 4 3 3 5" xfId="21267" xr:uid="{00000000-0005-0000-0000-000013530000}"/>
    <cellStyle name="Normal 76 4 3 4" xfId="12857" xr:uid="{00000000-0005-0000-0000-000039320000}"/>
    <cellStyle name="Normal 76 4 3 4 3" xfId="27955" xr:uid="{00000000-0005-0000-0000-0000336D0000}"/>
    <cellStyle name="Normal 76 4 3 5" xfId="7836" xr:uid="{00000000-0005-0000-0000-00009C1E0000}"/>
    <cellStyle name="Normal 76 4 3 5 3" xfId="22938" xr:uid="{00000000-0005-0000-0000-00009A590000}"/>
    <cellStyle name="Normal 76 4 3 7" xfId="17925" xr:uid="{00000000-0005-0000-0000-000005460000}"/>
    <cellStyle name="Normal 76 4 4" xfId="3618" xr:uid="{00000000-0005-0000-0000-0000220E0000}"/>
    <cellStyle name="Normal 76 4 4 2" xfId="13692" xr:uid="{00000000-0005-0000-0000-00007C350000}"/>
    <cellStyle name="Normal 76 4 4 2 3" xfId="28790" xr:uid="{00000000-0005-0000-0000-000076700000}"/>
    <cellStyle name="Normal 76 4 4 3" xfId="8672" xr:uid="{00000000-0005-0000-0000-0000E0210000}"/>
    <cellStyle name="Normal 76 4 4 3 3" xfId="23773" xr:uid="{00000000-0005-0000-0000-0000DD5C0000}"/>
    <cellStyle name="Normal 76 4 4 5" xfId="18760" xr:uid="{00000000-0005-0000-0000-000048490000}"/>
    <cellStyle name="Normal 76 4 5" xfId="5311" xr:uid="{00000000-0005-0000-0000-0000BF140000}"/>
    <cellStyle name="Normal 76 4 5 2" xfId="15363" xr:uid="{00000000-0005-0000-0000-0000033C0000}"/>
    <cellStyle name="Normal 76 4 5 2 3" xfId="30461" xr:uid="{00000000-0005-0000-0000-0000FD760000}"/>
    <cellStyle name="Normal 76 4 5 3" xfId="10343" xr:uid="{00000000-0005-0000-0000-000067280000}"/>
    <cellStyle name="Normal 76 4 5 3 3" xfId="25444" xr:uid="{00000000-0005-0000-0000-000064630000}"/>
    <cellStyle name="Normal 76 4 5 5" xfId="20431" xr:uid="{00000000-0005-0000-0000-0000CF4F0000}"/>
    <cellStyle name="Normal 76 4 6" xfId="12021" xr:uid="{00000000-0005-0000-0000-0000F52E0000}"/>
    <cellStyle name="Normal 76 4 6 3" xfId="27119" xr:uid="{00000000-0005-0000-0000-0000EF690000}"/>
    <cellStyle name="Normal 76 4 7" xfId="7000" xr:uid="{00000000-0005-0000-0000-0000581B0000}"/>
    <cellStyle name="Normal 76 4 7 3" xfId="22102" xr:uid="{00000000-0005-0000-0000-000056560000}"/>
    <cellStyle name="Normal 76 4 9" xfId="17089" xr:uid="{00000000-0005-0000-0000-0000C1420000}"/>
    <cellStyle name="Normal 76 5" xfId="2134" xr:uid="{00000000-0005-0000-0000-000056080000}"/>
    <cellStyle name="Normal 76 5 2" xfId="2975" xr:uid="{00000000-0005-0000-0000-00009F0B0000}"/>
    <cellStyle name="Normal 76 5 2 2" xfId="4665" xr:uid="{00000000-0005-0000-0000-000039120000}"/>
    <cellStyle name="Normal 76 5 2 2 2" xfId="14738" xr:uid="{00000000-0005-0000-0000-000092390000}"/>
    <cellStyle name="Normal 76 5 2 2 2 3" xfId="29836" xr:uid="{00000000-0005-0000-0000-00008C740000}"/>
    <cellStyle name="Normal 76 5 2 2 3" xfId="9718" xr:uid="{00000000-0005-0000-0000-0000F6250000}"/>
    <cellStyle name="Normal 76 5 2 2 3 3" xfId="24819" xr:uid="{00000000-0005-0000-0000-0000F3600000}"/>
    <cellStyle name="Normal 76 5 2 2 5" xfId="19806" xr:uid="{00000000-0005-0000-0000-00005E4D0000}"/>
    <cellStyle name="Normal 76 5 2 3" xfId="6357" xr:uid="{00000000-0005-0000-0000-0000D5180000}"/>
    <cellStyle name="Normal 76 5 2 3 2" xfId="16409" xr:uid="{00000000-0005-0000-0000-000019400000}"/>
    <cellStyle name="Normal 76 5 2 3 3" xfId="11389" xr:uid="{00000000-0005-0000-0000-00007D2C0000}"/>
    <cellStyle name="Normal 76 5 2 3 3 3" xfId="26490" xr:uid="{00000000-0005-0000-0000-00007A670000}"/>
    <cellStyle name="Normal 76 5 2 3 5" xfId="21477" xr:uid="{00000000-0005-0000-0000-0000E5530000}"/>
    <cellStyle name="Normal 76 5 2 4" xfId="13067" xr:uid="{00000000-0005-0000-0000-00000B330000}"/>
    <cellStyle name="Normal 76 5 2 4 3" xfId="28165" xr:uid="{00000000-0005-0000-0000-0000056E0000}"/>
    <cellStyle name="Normal 76 5 2 5" xfId="8046" xr:uid="{00000000-0005-0000-0000-00006E1F0000}"/>
    <cellStyle name="Normal 76 5 2 5 3" xfId="23148" xr:uid="{00000000-0005-0000-0000-00006C5A0000}"/>
    <cellStyle name="Normal 76 5 2 7" xfId="18135" xr:uid="{00000000-0005-0000-0000-0000D7460000}"/>
    <cellStyle name="Normal 76 5 3" xfId="3828" xr:uid="{00000000-0005-0000-0000-0000F40E0000}"/>
    <cellStyle name="Normal 76 5 3 2" xfId="13902" xr:uid="{00000000-0005-0000-0000-00004E360000}"/>
    <cellStyle name="Normal 76 5 3 2 3" xfId="29000" xr:uid="{00000000-0005-0000-0000-000048710000}"/>
    <cellStyle name="Normal 76 5 3 3" xfId="8882" xr:uid="{00000000-0005-0000-0000-0000B2220000}"/>
    <cellStyle name="Normal 76 5 3 3 3" xfId="23983" xr:uid="{00000000-0005-0000-0000-0000AF5D0000}"/>
    <cellStyle name="Normal 76 5 3 5" xfId="18970" xr:uid="{00000000-0005-0000-0000-00001A4A0000}"/>
    <cellStyle name="Normal 76 5 4" xfId="5521" xr:uid="{00000000-0005-0000-0000-000091150000}"/>
    <cellStyle name="Normal 76 5 4 2" xfId="15573" xr:uid="{00000000-0005-0000-0000-0000D53C0000}"/>
    <cellStyle name="Normal 76 5 4 2 3" xfId="30671" xr:uid="{00000000-0005-0000-0000-0000CF770000}"/>
    <cellStyle name="Normal 76 5 4 3" xfId="10553" xr:uid="{00000000-0005-0000-0000-000039290000}"/>
    <cellStyle name="Normal 76 5 4 3 3" xfId="25654" xr:uid="{00000000-0005-0000-0000-000036640000}"/>
    <cellStyle name="Normal 76 5 4 5" xfId="20641" xr:uid="{00000000-0005-0000-0000-0000A1500000}"/>
    <cellStyle name="Normal 76 5 5" xfId="12231" xr:uid="{00000000-0005-0000-0000-0000C72F0000}"/>
    <cellStyle name="Normal 76 5 5 3" xfId="27329" xr:uid="{00000000-0005-0000-0000-0000C16A0000}"/>
    <cellStyle name="Normal 76 5 6" xfId="7210" xr:uid="{00000000-0005-0000-0000-00002A1C0000}"/>
    <cellStyle name="Normal 76 5 6 3" xfId="22312" xr:uid="{00000000-0005-0000-0000-000028570000}"/>
    <cellStyle name="Normal 76 5 8" xfId="17299" xr:uid="{00000000-0005-0000-0000-000093430000}"/>
    <cellStyle name="Normal 76 6" xfId="2555" xr:uid="{00000000-0005-0000-0000-0000FB090000}"/>
    <cellStyle name="Normal 76 6 2" xfId="4247" xr:uid="{00000000-0005-0000-0000-000097100000}"/>
    <cellStyle name="Normal 76 6 2 2" xfId="14320" xr:uid="{00000000-0005-0000-0000-0000F0370000}"/>
    <cellStyle name="Normal 76 6 2 2 3" xfId="29418" xr:uid="{00000000-0005-0000-0000-0000EA720000}"/>
    <cellStyle name="Normal 76 6 2 3" xfId="9300" xr:uid="{00000000-0005-0000-0000-000054240000}"/>
    <cellStyle name="Normal 76 6 2 3 3" xfId="24401" xr:uid="{00000000-0005-0000-0000-0000515F0000}"/>
    <cellStyle name="Normal 76 6 2 5" xfId="19388" xr:uid="{00000000-0005-0000-0000-0000BC4B0000}"/>
    <cellStyle name="Normal 76 6 3" xfId="5939" xr:uid="{00000000-0005-0000-0000-000033170000}"/>
    <cellStyle name="Normal 76 6 3 2" xfId="15991" xr:uid="{00000000-0005-0000-0000-0000773E0000}"/>
    <cellStyle name="Normal 76 6 3 3" xfId="10971" xr:uid="{00000000-0005-0000-0000-0000DB2A0000}"/>
    <cellStyle name="Normal 76 6 3 3 3" xfId="26072" xr:uid="{00000000-0005-0000-0000-0000D8650000}"/>
    <cellStyle name="Normal 76 6 3 5" xfId="21059" xr:uid="{00000000-0005-0000-0000-000043520000}"/>
    <cellStyle name="Normal 76 6 4" xfId="12649" xr:uid="{00000000-0005-0000-0000-000069310000}"/>
    <cellStyle name="Normal 76 6 4 3" xfId="27747" xr:uid="{00000000-0005-0000-0000-0000636C0000}"/>
    <cellStyle name="Normal 76 6 5" xfId="7628" xr:uid="{00000000-0005-0000-0000-0000CC1D0000}"/>
    <cellStyle name="Normal 76 6 5 3" xfId="22730" xr:uid="{00000000-0005-0000-0000-0000CA580000}"/>
    <cellStyle name="Normal 76 6 7" xfId="17717" xr:uid="{00000000-0005-0000-0000-000035450000}"/>
    <cellStyle name="Normal 76 7" xfId="3407" xr:uid="{00000000-0005-0000-0000-00004F0D0000}"/>
    <cellStyle name="Normal 76 7 2" xfId="13484" xr:uid="{00000000-0005-0000-0000-0000AC340000}"/>
    <cellStyle name="Normal 76 7 2 3" xfId="28582" xr:uid="{00000000-0005-0000-0000-0000A66F0000}"/>
    <cellStyle name="Normal 76 7 3" xfId="8464" xr:uid="{00000000-0005-0000-0000-000010210000}"/>
    <cellStyle name="Normal 76 7 3 3" xfId="23565" xr:uid="{00000000-0005-0000-0000-00000D5C0000}"/>
    <cellStyle name="Normal 76 7 5" xfId="18552" xr:uid="{00000000-0005-0000-0000-000078480000}"/>
    <cellStyle name="Normal 76 8" xfId="5101" xr:uid="{00000000-0005-0000-0000-0000ED130000}"/>
    <cellStyle name="Normal 76 8 2" xfId="15155" xr:uid="{00000000-0005-0000-0000-0000333B0000}"/>
    <cellStyle name="Normal 76 8 2 3" xfId="30253" xr:uid="{00000000-0005-0000-0000-00002D760000}"/>
    <cellStyle name="Normal 76 8 3" xfId="10135" xr:uid="{00000000-0005-0000-0000-000097270000}"/>
    <cellStyle name="Normal 76 8 3 3" xfId="25236" xr:uid="{00000000-0005-0000-0000-000094620000}"/>
    <cellStyle name="Normal 76 8 5" xfId="20223" xr:uid="{00000000-0005-0000-0000-0000FF4E0000}"/>
    <cellStyle name="Normal 76 9" xfId="11811" xr:uid="{00000000-0005-0000-0000-0000232E0000}"/>
    <cellStyle name="Normal 76 9 3" xfId="26911" xr:uid="{00000000-0005-0000-0000-00001F690000}"/>
    <cellStyle name="Normal 77" xfId="1163" xr:uid="{00000000-0005-0000-0000-00008B040000}"/>
    <cellStyle name="Normal 78" xfId="1054" xr:uid="{00000000-0005-0000-0000-00001E040000}"/>
    <cellStyle name="Normal 78 10" xfId="6739" xr:uid="{00000000-0005-0000-0000-0000531A0000}"/>
    <cellStyle name="Normal 78 10 3" xfId="21845" xr:uid="{00000000-0005-0000-0000-000055550000}"/>
    <cellStyle name="Normal 78 10 4" xfId="30950" xr:uid="{00000000-0005-0000-0000-0000E6780000}"/>
    <cellStyle name="Normal 78 12" xfId="16830" xr:uid="{00000000-0005-0000-0000-0000BE410000}"/>
    <cellStyle name="Normal 78 2" xfId="1704" xr:uid="{00000000-0005-0000-0000-0000A8060000}"/>
    <cellStyle name="Normal 78 2 11" xfId="16884" xr:uid="{00000000-0005-0000-0000-0000F4410000}"/>
    <cellStyle name="Normal 78 2 2" xfId="1813" xr:uid="{00000000-0005-0000-0000-000015070000}"/>
    <cellStyle name="Normal 78 2 2 10" xfId="16988" xr:uid="{00000000-0005-0000-0000-00005C420000}"/>
    <cellStyle name="Normal 78 2 2 2" xfId="2030" xr:uid="{00000000-0005-0000-0000-0000EE070000}"/>
    <cellStyle name="Normal 78 2 2 2 2" xfId="2451" xr:uid="{00000000-0005-0000-0000-000093090000}"/>
    <cellStyle name="Normal 78 2 2 2 2 2" xfId="3290" xr:uid="{00000000-0005-0000-0000-0000DA0C0000}"/>
    <cellStyle name="Normal 78 2 2 2 2 2 2" xfId="4980" xr:uid="{00000000-0005-0000-0000-000074130000}"/>
    <cellStyle name="Normal 78 2 2 2 2 2 2 2" xfId="15053" xr:uid="{00000000-0005-0000-0000-0000CD3A0000}"/>
    <cellStyle name="Normal 78 2 2 2 2 2 2 2 3" xfId="30151" xr:uid="{00000000-0005-0000-0000-0000C7750000}"/>
    <cellStyle name="Normal 78 2 2 2 2 2 2 3" xfId="10033" xr:uid="{00000000-0005-0000-0000-000031270000}"/>
    <cellStyle name="Normal 78 2 2 2 2 2 2 3 3" xfId="25134" xr:uid="{00000000-0005-0000-0000-00002E620000}"/>
    <cellStyle name="Normal 78 2 2 2 2 2 2 5" xfId="20121" xr:uid="{00000000-0005-0000-0000-0000994E0000}"/>
    <cellStyle name="Normal 78 2 2 2 2 2 3" xfId="6672" xr:uid="{00000000-0005-0000-0000-0000101A0000}"/>
    <cellStyle name="Normal 78 2 2 2 2 2 3 2" xfId="16724" xr:uid="{00000000-0005-0000-0000-000054410000}"/>
    <cellStyle name="Normal 78 2 2 2 2 2 3 3" xfId="11704" xr:uid="{00000000-0005-0000-0000-0000B82D0000}"/>
    <cellStyle name="Normal 78 2 2 2 2 2 3 3 3" xfId="26805" xr:uid="{00000000-0005-0000-0000-0000B5680000}"/>
    <cellStyle name="Normal 78 2 2 2 2 2 3 5" xfId="21792" xr:uid="{00000000-0005-0000-0000-000020550000}"/>
    <cellStyle name="Normal 78 2 2 2 2 2 4" xfId="13382" xr:uid="{00000000-0005-0000-0000-000046340000}"/>
    <cellStyle name="Normal 78 2 2 2 2 2 4 3" xfId="28480" xr:uid="{00000000-0005-0000-0000-0000406F0000}"/>
    <cellStyle name="Normal 78 2 2 2 2 2 5" xfId="8361" xr:uid="{00000000-0005-0000-0000-0000A9200000}"/>
    <cellStyle name="Normal 78 2 2 2 2 2 5 3" xfId="23463" xr:uid="{00000000-0005-0000-0000-0000A75B0000}"/>
    <cellStyle name="Normal 78 2 2 2 2 2 7" xfId="18450" xr:uid="{00000000-0005-0000-0000-000012480000}"/>
    <cellStyle name="Normal 78 2 2 2 2 3" xfId="4143" xr:uid="{00000000-0005-0000-0000-00002F100000}"/>
    <cellStyle name="Normal 78 2 2 2 2 3 2" xfId="14217" xr:uid="{00000000-0005-0000-0000-000089370000}"/>
    <cellStyle name="Normal 78 2 2 2 2 3 2 3" xfId="29315" xr:uid="{00000000-0005-0000-0000-000083720000}"/>
    <cellStyle name="Normal 78 2 2 2 2 3 3" xfId="9197" xr:uid="{00000000-0005-0000-0000-0000ED230000}"/>
    <cellStyle name="Normal 78 2 2 2 2 3 3 3" xfId="24298" xr:uid="{00000000-0005-0000-0000-0000EA5E0000}"/>
    <cellStyle name="Normal 78 2 2 2 2 3 5" xfId="19285" xr:uid="{00000000-0005-0000-0000-0000554B0000}"/>
    <cellStyle name="Normal 78 2 2 2 2 4" xfId="5836" xr:uid="{00000000-0005-0000-0000-0000CC160000}"/>
    <cellStyle name="Normal 78 2 2 2 2 4 2" xfId="15888" xr:uid="{00000000-0005-0000-0000-0000103E0000}"/>
    <cellStyle name="Normal 78 2 2 2 2 4 3" xfId="10868" xr:uid="{00000000-0005-0000-0000-0000742A0000}"/>
    <cellStyle name="Normal 78 2 2 2 2 4 3 3" xfId="25969" xr:uid="{00000000-0005-0000-0000-000071650000}"/>
    <cellStyle name="Normal 78 2 2 2 2 4 5" xfId="20956" xr:uid="{00000000-0005-0000-0000-0000DC510000}"/>
    <cellStyle name="Normal 78 2 2 2 2 5" xfId="12546" xr:uid="{00000000-0005-0000-0000-000002310000}"/>
    <cellStyle name="Normal 78 2 2 2 2 5 3" xfId="27644" xr:uid="{00000000-0005-0000-0000-0000FC6B0000}"/>
    <cellStyle name="Normal 78 2 2 2 2 6" xfId="7525" xr:uid="{00000000-0005-0000-0000-0000651D0000}"/>
    <cellStyle name="Normal 78 2 2 2 2 6 3" xfId="22627" xr:uid="{00000000-0005-0000-0000-000063580000}"/>
    <cellStyle name="Normal 78 2 2 2 2 8" xfId="17614" xr:uid="{00000000-0005-0000-0000-0000CE440000}"/>
    <cellStyle name="Normal 78 2 2 2 3" xfId="2872" xr:uid="{00000000-0005-0000-0000-0000380B0000}"/>
    <cellStyle name="Normal 78 2 2 2 3 2" xfId="4562" xr:uid="{00000000-0005-0000-0000-0000D2110000}"/>
    <cellStyle name="Normal 78 2 2 2 3 2 2" xfId="14635" xr:uid="{00000000-0005-0000-0000-00002B390000}"/>
    <cellStyle name="Normal 78 2 2 2 3 2 2 3" xfId="29733" xr:uid="{00000000-0005-0000-0000-000025740000}"/>
    <cellStyle name="Normal 78 2 2 2 3 2 3" xfId="9615" xr:uid="{00000000-0005-0000-0000-00008F250000}"/>
    <cellStyle name="Normal 78 2 2 2 3 2 3 3" xfId="24716" xr:uid="{00000000-0005-0000-0000-00008C600000}"/>
    <cellStyle name="Normal 78 2 2 2 3 2 5" xfId="19703" xr:uid="{00000000-0005-0000-0000-0000F74C0000}"/>
    <cellStyle name="Normal 78 2 2 2 3 3" xfId="6254" xr:uid="{00000000-0005-0000-0000-00006E180000}"/>
    <cellStyle name="Normal 78 2 2 2 3 3 2" xfId="16306" xr:uid="{00000000-0005-0000-0000-0000B23F0000}"/>
    <cellStyle name="Normal 78 2 2 2 3 3 3" xfId="11286" xr:uid="{00000000-0005-0000-0000-0000162C0000}"/>
    <cellStyle name="Normal 78 2 2 2 3 3 3 3" xfId="26387" xr:uid="{00000000-0005-0000-0000-000013670000}"/>
    <cellStyle name="Normal 78 2 2 2 3 3 5" xfId="21374" xr:uid="{00000000-0005-0000-0000-00007E530000}"/>
    <cellStyle name="Normal 78 2 2 2 3 4" xfId="12964" xr:uid="{00000000-0005-0000-0000-0000A4320000}"/>
    <cellStyle name="Normal 78 2 2 2 3 4 3" xfId="28062" xr:uid="{00000000-0005-0000-0000-00009E6D0000}"/>
    <cellStyle name="Normal 78 2 2 2 3 5" xfId="7943" xr:uid="{00000000-0005-0000-0000-0000071F0000}"/>
    <cellStyle name="Normal 78 2 2 2 3 5 3" xfId="23045" xr:uid="{00000000-0005-0000-0000-0000055A0000}"/>
    <cellStyle name="Normal 78 2 2 2 3 7" xfId="18032" xr:uid="{00000000-0005-0000-0000-000070460000}"/>
    <cellStyle name="Normal 78 2 2 2 4" xfId="3725" xr:uid="{00000000-0005-0000-0000-00008D0E0000}"/>
    <cellStyle name="Normal 78 2 2 2 4 2" xfId="13799" xr:uid="{00000000-0005-0000-0000-0000E7350000}"/>
    <cellStyle name="Normal 78 2 2 2 4 2 3" xfId="28897" xr:uid="{00000000-0005-0000-0000-0000E1700000}"/>
    <cellStyle name="Normal 78 2 2 2 4 3" xfId="8779" xr:uid="{00000000-0005-0000-0000-00004B220000}"/>
    <cellStyle name="Normal 78 2 2 2 4 3 3" xfId="23880" xr:uid="{00000000-0005-0000-0000-0000485D0000}"/>
    <cellStyle name="Normal 78 2 2 2 4 5" xfId="18867" xr:uid="{00000000-0005-0000-0000-0000B3490000}"/>
    <cellStyle name="Normal 78 2 2 2 5" xfId="5418" xr:uid="{00000000-0005-0000-0000-00002A150000}"/>
    <cellStyle name="Normal 78 2 2 2 5 2" xfId="15470" xr:uid="{00000000-0005-0000-0000-00006E3C0000}"/>
    <cellStyle name="Normal 78 2 2 2 5 2 3" xfId="30568" xr:uid="{00000000-0005-0000-0000-000068770000}"/>
    <cellStyle name="Normal 78 2 2 2 5 3" xfId="10450" xr:uid="{00000000-0005-0000-0000-0000D2280000}"/>
    <cellStyle name="Normal 78 2 2 2 5 3 3" xfId="25551" xr:uid="{00000000-0005-0000-0000-0000CF630000}"/>
    <cellStyle name="Normal 78 2 2 2 5 5" xfId="20538" xr:uid="{00000000-0005-0000-0000-00003A500000}"/>
    <cellStyle name="Normal 78 2 2 2 6" xfId="12128" xr:uid="{00000000-0005-0000-0000-0000602F0000}"/>
    <cellStyle name="Normal 78 2 2 2 6 3" xfId="27226" xr:uid="{00000000-0005-0000-0000-00005A6A0000}"/>
    <cellStyle name="Normal 78 2 2 2 7" xfId="7107" xr:uid="{00000000-0005-0000-0000-0000C31B0000}"/>
    <cellStyle name="Normal 78 2 2 2 7 3" xfId="22209" xr:uid="{00000000-0005-0000-0000-0000C1560000}"/>
    <cellStyle name="Normal 78 2 2 2 9" xfId="17196" xr:uid="{00000000-0005-0000-0000-00002C430000}"/>
    <cellStyle name="Normal 78 2 2 3" xfId="2243" xr:uid="{00000000-0005-0000-0000-0000C3080000}"/>
    <cellStyle name="Normal 78 2 2 3 2" xfId="3082" xr:uid="{00000000-0005-0000-0000-00000A0C0000}"/>
    <cellStyle name="Normal 78 2 2 3 2 2" xfId="4772" xr:uid="{00000000-0005-0000-0000-0000A4120000}"/>
    <cellStyle name="Normal 78 2 2 3 2 2 2" xfId="14845" xr:uid="{00000000-0005-0000-0000-0000FD390000}"/>
    <cellStyle name="Normal 78 2 2 3 2 2 2 3" xfId="29943" xr:uid="{00000000-0005-0000-0000-0000F7740000}"/>
    <cellStyle name="Normal 78 2 2 3 2 2 3" xfId="9825" xr:uid="{00000000-0005-0000-0000-000061260000}"/>
    <cellStyle name="Normal 78 2 2 3 2 2 3 3" xfId="24926" xr:uid="{00000000-0005-0000-0000-00005E610000}"/>
    <cellStyle name="Normal 78 2 2 3 2 2 5" xfId="19913" xr:uid="{00000000-0005-0000-0000-0000C94D0000}"/>
    <cellStyle name="Normal 78 2 2 3 2 3" xfId="6464" xr:uid="{00000000-0005-0000-0000-000040190000}"/>
    <cellStyle name="Normal 78 2 2 3 2 3 2" xfId="16516" xr:uid="{00000000-0005-0000-0000-000084400000}"/>
    <cellStyle name="Normal 78 2 2 3 2 3 3" xfId="11496" xr:uid="{00000000-0005-0000-0000-0000E82C0000}"/>
    <cellStyle name="Normal 78 2 2 3 2 3 3 3" xfId="26597" xr:uid="{00000000-0005-0000-0000-0000E5670000}"/>
    <cellStyle name="Normal 78 2 2 3 2 3 5" xfId="21584" xr:uid="{00000000-0005-0000-0000-000050540000}"/>
    <cellStyle name="Normal 78 2 2 3 2 4" xfId="13174" xr:uid="{00000000-0005-0000-0000-000076330000}"/>
    <cellStyle name="Normal 78 2 2 3 2 4 3" xfId="28272" xr:uid="{00000000-0005-0000-0000-0000706E0000}"/>
    <cellStyle name="Normal 78 2 2 3 2 5" xfId="8153" xr:uid="{00000000-0005-0000-0000-0000D91F0000}"/>
    <cellStyle name="Normal 78 2 2 3 2 5 3" xfId="23255" xr:uid="{00000000-0005-0000-0000-0000D75A0000}"/>
    <cellStyle name="Normal 78 2 2 3 2 7" xfId="18242" xr:uid="{00000000-0005-0000-0000-000042470000}"/>
    <cellStyle name="Normal 78 2 2 3 3" xfId="3935" xr:uid="{00000000-0005-0000-0000-00005F0F0000}"/>
    <cellStyle name="Normal 78 2 2 3 3 2" xfId="14009" xr:uid="{00000000-0005-0000-0000-0000B9360000}"/>
    <cellStyle name="Normal 78 2 2 3 3 2 3" xfId="29107" xr:uid="{00000000-0005-0000-0000-0000B3710000}"/>
    <cellStyle name="Normal 78 2 2 3 3 3" xfId="8989" xr:uid="{00000000-0005-0000-0000-00001D230000}"/>
    <cellStyle name="Normal 78 2 2 3 3 3 3" xfId="24090" xr:uid="{00000000-0005-0000-0000-00001A5E0000}"/>
    <cellStyle name="Normal 78 2 2 3 3 5" xfId="19077" xr:uid="{00000000-0005-0000-0000-0000854A0000}"/>
    <cellStyle name="Normal 78 2 2 3 4" xfId="5628" xr:uid="{00000000-0005-0000-0000-0000FC150000}"/>
    <cellStyle name="Normal 78 2 2 3 4 2" xfId="15680" xr:uid="{00000000-0005-0000-0000-0000403D0000}"/>
    <cellStyle name="Normal 78 2 2 3 4 2 3" xfId="30778" xr:uid="{00000000-0005-0000-0000-00003A780000}"/>
    <cellStyle name="Normal 78 2 2 3 4 3" xfId="10660" xr:uid="{00000000-0005-0000-0000-0000A4290000}"/>
    <cellStyle name="Normal 78 2 2 3 4 3 3" xfId="25761" xr:uid="{00000000-0005-0000-0000-0000A1640000}"/>
    <cellStyle name="Normal 78 2 2 3 4 5" xfId="20748" xr:uid="{00000000-0005-0000-0000-00000C510000}"/>
    <cellStyle name="Normal 78 2 2 3 5" xfId="12338" xr:uid="{00000000-0005-0000-0000-000032300000}"/>
    <cellStyle name="Normal 78 2 2 3 5 3" xfId="27436" xr:uid="{00000000-0005-0000-0000-00002C6B0000}"/>
    <cellStyle name="Normal 78 2 2 3 6" xfId="7317" xr:uid="{00000000-0005-0000-0000-0000951C0000}"/>
    <cellStyle name="Normal 78 2 2 3 6 3" xfId="22419" xr:uid="{00000000-0005-0000-0000-000093570000}"/>
    <cellStyle name="Normal 78 2 2 3 8" xfId="17406" xr:uid="{00000000-0005-0000-0000-0000FE430000}"/>
    <cellStyle name="Normal 78 2 2 4" xfId="2664" xr:uid="{00000000-0005-0000-0000-0000680A0000}"/>
    <cellStyle name="Normal 78 2 2 4 2" xfId="4354" xr:uid="{00000000-0005-0000-0000-000002110000}"/>
    <cellStyle name="Normal 78 2 2 4 2 2" xfId="14427" xr:uid="{00000000-0005-0000-0000-00005B380000}"/>
    <cellStyle name="Normal 78 2 2 4 2 2 3" xfId="29525" xr:uid="{00000000-0005-0000-0000-000055730000}"/>
    <cellStyle name="Normal 78 2 2 4 2 3" xfId="9407" xr:uid="{00000000-0005-0000-0000-0000BF240000}"/>
    <cellStyle name="Normal 78 2 2 4 2 3 3" xfId="24508" xr:uid="{00000000-0005-0000-0000-0000BC5F0000}"/>
    <cellStyle name="Normal 78 2 2 4 2 5" xfId="19495" xr:uid="{00000000-0005-0000-0000-0000274C0000}"/>
    <cellStyle name="Normal 78 2 2 4 3" xfId="6046" xr:uid="{00000000-0005-0000-0000-00009E170000}"/>
    <cellStyle name="Normal 78 2 2 4 3 2" xfId="16098" xr:uid="{00000000-0005-0000-0000-0000E23E0000}"/>
    <cellStyle name="Normal 78 2 2 4 3 3" xfId="11078" xr:uid="{00000000-0005-0000-0000-0000462B0000}"/>
    <cellStyle name="Normal 78 2 2 4 3 3 3" xfId="26179" xr:uid="{00000000-0005-0000-0000-000043660000}"/>
    <cellStyle name="Normal 78 2 2 4 3 5" xfId="21166" xr:uid="{00000000-0005-0000-0000-0000AE520000}"/>
    <cellStyle name="Normal 78 2 2 4 4" xfId="12756" xr:uid="{00000000-0005-0000-0000-0000D4310000}"/>
    <cellStyle name="Normal 78 2 2 4 4 3" xfId="27854" xr:uid="{00000000-0005-0000-0000-0000CE6C0000}"/>
    <cellStyle name="Normal 78 2 2 4 5" xfId="7735" xr:uid="{00000000-0005-0000-0000-0000371E0000}"/>
    <cellStyle name="Normal 78 2 2 4 5 3" xfId="22837" xr:uid="{00000000-0005-0000-0000-000035590000}"/>
    <cellStyle name="Normal 78 2 2 4 7" xfId="17824" xr:uid="{00000000-0005-0000-0000-0000A0450000}"/>
    <cellStyle name="Normal 78 2 2 5" xfId="3517" xr:uid="{00000000-0005-0000-0000-0000BD0D0000}"/>
    <cellStyle name="Normal 78 2 2 5 2" xfId="13591" xr:uid="{00000000-0005-0000-0000-000017350000}"/>
    <cellStyle name="Normal 78 2 2 5 2 3" xfId="28689" xr:uid="{00000000-0005-0000-0000-000011700000}"/>
    <cellStyle name="Normal 78 2 2 5 3" xfId="8571" xr:uid="{00000000-0005-0000-0000-00007B210000}"/>
    <cellStyle name="Normal 78 2 2 5 3 3" xfId="23672" xr:uid="{00000000-0005-0000-0000-0000785C0000}"/>
    <cellStyle name="Normal 78 2 2 5 5" xfId="18659" xr:uid="{00000000-0005-0000-0000-0000E3480000}"/>
    <cellStyle name="Normal 78 2 2 6" xfId="5210" xr:uid="{00000000-0005-0000-0000-00005A140000}"/>
    <cellStyle name="Normal 78 2 2 6 2" xfId="15262" xr:uid="{00000000-0005-0000-0000-00009E3B0000}"/>
    <cellStyle name="Normal 78 2 2 6 2 3" xfId="30360" xr:uid="{00000000-0005-0000-0000-000098760000}"/>
    <cellStyle name="Normal 78 2 2 6 3" xfId="10242" xr:uid="{00000000-0005-0000-0000-000002280000}"/>
    <cellStyle name="Normal 78 2 2 6 3 3" xfId="25343" xr:uid="{00000000-0005-0000-0000-0000FF620000}"/>
    <cellStyle name="Normal 78 2 2 6 5" xfId="20330" xr:uid="{00000000-0005-0000-0000-00006A4F0000}"/>
    <cellStyle name="Normal 78 2 2 7" xfId="11920" xr:uid="{00000000-0005-0000-0000-0000902E0000}"/>
    <cellStyle name="Normal 78 2 2 7 3" xfId="27018" xr:uid="{00000000-0005-0000-0000-00008A690000}"/>
    <cellStyle name="Normal 78 2 2 8" xfId="6899" xr:uid="{00000000-0005-0000-0000-0000F31A0000}"/>
    <cellStyle name="Normal 78 2 2 8 3" xfId="22001" xr:uid="{00000000-0005-0000-0000-0000F1550000}"/>
    <cellStyle name="Normal 78 2 3" xfId="1926" xr:uid="{00000000-0005-0000-0000-000086070000}"/>
    <cellStyle name="Normal 78 2 3 2" xfId="2347" xr:uid="{00000000-0005-0000-0000-00002B090000}"/>
    <cellStyle name="Normal 78 2 3 2 2" xfId="3186" xr:uid="{00000000-0005-0000-0000-0000720C0000}"/>
    <cellStyle name="Normal 78 2 3 2 2 2" xfId="4876" xr:uid="{00000000-0005-0000-0000-00000C130000}"/>
    <cellStyle name="Normal 78 2 3 2 2 2 2" xfId="14949" xr:uid="{00000000-0005-0000-0000-0000653A0000}"/>
    <cellStyle name="Normal 78 2 3 2 2 2 2 3" xfId="30047" xr:uid="{00000000-0005-0000-0000-00005F750000}"/>
    <cellStyle name="Normal 78 2 3 2 2 2 3" xfId="9929" xr:uid="{00000000-0005-0000-0000-0000C9260000}"/>
    <cellStyle name="Normal 78 2 3 2 2 2 3 3" xfId="25030" xr:uid="{00000000-0005-0000-0000-0000C6610000}"/>
    <cellStyle name="Normal 78 2 3 2 2 2 5" xfId="20017" xr:uid="{00000000-0005-0000-0000-0000314E0000}"/>
    <cellStyle name="Normal 78 2 3 2 2 3" xfId="6568" xr:uid="{00000000-0005-0000-0000-0000A8190000}"/>
    <cellStyle name="Normal 78 2 3 2 2 3 2" xfId="16620" xr:uid="{00000000-0005-0000-0000-0000EC400000}"/>
    <cellStyle name="Normal 78 2 3 2 2 3 3" xfId="11600" xr:uid="{00000000-0005-0000-0000-0000502D0000}"/>
    <cellStyle name="Normal 78 2 3 2 2 3 3 3" xfId="26701" xr:uid="{00000000-0005-0000-0000-00004D680000}"/>
    <cellStyle name="Normal 78 2 3 2 2 3 5" xfId="21688" xr:uid="{00000000-0005-0000-0000-0000B8540000}"/>
    <cellStyle name="Normal 78 2 3 2 2 4" xfId="13278" xr:uid="{00000000-0005-0000-0000-0000DE330000}"/>
    <cellStyle name="Normal 78 2 3 2 2 4 3" xfId="28376" xr:uid="{00000000-0005-0000-0000-0000D86E0000}"/>
    <cellStyle name="Normal 78 2 3 2 2 5" xfId="8257" xr:uid="{00000000-0005-0000-0000-000041200000}"/>
    <cellStyle name="Normal 78 2 3 2 2 5 3" xfId="23359" xr:uid="{00000000-0005-0000-0000-00003F5B0000}"/>
    <cellStyle name="Normal 78 2 3 2 2 7" xfId="18346" xr:uid="{00000000-0005-0000-0000-0000AA470000}"/>
    <cellStyle name="Normal 78 2 3 2 3" xfId="4039" xr:uid="{00000000-0005-0000-0000-0000C70F0000}"/>
    <cellStyle name="Normal 78 2 3 2 3 2" xfId="14113" xr:uid="{00000000-0005-0000-0000-000021370000}"/>
    <cellStyle name="Normal 78 2 3 2 3 2 3" xfId="29211" xr:uid="{00000000-0005-0000-0000-00001B720000}"/>
    <cellStyle name="Normal 78 2 3 2 3 3" xfId="9093" xr:uid="{00000000-0005-0000-0000-000085230000}"/>
    <cellStyle name="Normal 78 2 3 2 3 3 3" xfId="24194" xr:uid="{00000000-0005-0000-0000-0000825E0000}"/>
    <cellStyle name="Normal 78 2 3 2 3 5" xfId="19181" xr:uid="{00000000-0005-0000-0000-0000ED4A0000}"/>
    <cellStyle name="Normal 78 2 3 2 4" xfId="5732" xr:uid="{00000000-0005-0000-0000-000064160000}"/>
    <cellStyle name="Normal 78 2 3 2 4 2" xfId="15784" xr:uid="{00000000-0005-0000-0000-0000A83D0000}"/>
    <cellStyle name="Normal 78 2 3 2 4 2 3" xfId="30882" xr:uid="{00000000-0005-0000-0000-0000A2780000}"/>
    <cellStyle name="Normal 78 2 3 2 4 3" xfId="10764" xr:uid="{00000000-0005-0000-0000-00000C2A0000}"/>
    <cellStyle name="Normal 78 2 3 2 4 3 3" xfId="25865" xr:uid="{00000000-0005-0000-0000-000009650000}"/>
    <cellStyle name="Normal 78 2 3 2 4 5" xfId="20852" xr:uid="{00000000-0005-0000-0000-000074510000}"/>
    <cellStyle name="Normal 78 2 3 2 5" xfId="12442" xr:uid="{00000000-0005-0000-0000-00009A300000}"/>
    <cellStyle name="Normal 78 2 3 2 5 3" xfId="27540" xr:uid="{00000000-0005-0000-0000-0000946B0000}"/>
    <cellStyle name="Normal 78 2 3 2 6" xfId="7421" xr:uid="{00000000-0005-0000-0000-0000FD1C0000}"/>
    <cellStyle name="Normal 78 2 3 2 6 3" xfId="22523" xr:uid="{00000000-0005-0000-0000-0000FB570000}"/>
    <cellStyle name="Normal 78 2 3 2 8" xfId="17510" xr:uid="{00000000-0005-0000-0000-000066440000}"/>
    <cellStyle name="Normal 78 2 3 3" xfId="2768" xr:uid="{00000000-0005-0000-0000-0000D00A0000}"/>
    <cellStyle name="Normal 78 2 3 3 2" xfId="4458" xr:uid="{00000000-0005-0000-0000-00006A110000}"/>
    <cellStyle name="Normal 78 2 3 3 2 2" xfId="14531" xr:uid="{00000000-0005-0000-0000-0000C3380000}"/>
    <cellStyle name="Normal 78 2 3 3 2 2 3" xfId="29629" xr:uid="{00000000-0005-0000-0000-0000BD730000}"/>
    <cellStyle name="Normal 78 2 3 3 2 3" xfId="9511" xr:uid="{00000000-0005-0000-0000-000027250000}"/>
    <cellStyle name="Normal 78 2 3 3 2 3 3" xfId="24612" xr:uid="{00000000-0005-0000-0000-000024600000}"/>
    <cellStyle name="Normal 78 2 3 3 2 5" xfId="19599" xr:uid="{00000000-0005-0000-0000-00008F4C0000}"/>
    <cellStyle name="Normal 78 2 3 3 3" xfId="6150" xr:uid="{00000000-0005-0000-0000-000006180000}"/>
    <cellStyle name="Normal 78 2 3 3 3 2" xfId="16202" xr:uid="{00000000-0005-0000-0000-00004A3F0000}"/>
    <cellStyle name="Normal 78 2 3 3 3 3" xfId="11182" xr:uid="{00000000-0005-0000-0000-0000AE2B0000}"/>
    <cellStyle name="Normal 78 2 3 3 3 3 3" xfId="26283" xr:uid="{00000000-0005-0000-0000-0000AB660000}"/>
    <cellStyle name="Normal 78 2 3 3 3 5" xfId="21270" xr:uid="{00000000-0005-0000-0000-000016530000}"/>
    <cellStyle name="Normal 78 2 3 3 4" xfId="12860" xr:uid="{00000000-0005-0000-0000-00003C320000}"/>
    <cellStyle name="Normal 78 2 3 3 4 3" xfId="27958" xr:uid="{00000000-0005-0000-0000-0000366D0000}"/>
    <cellStyle name="Normal 78 2 3 3 5" xfId="7839" xr:uid="{00000000-0005-0000-0000-00009F1E0000}"/>
    <cellStyle name="Normal 78 2 3 3 5 3" xfId="22941" xr:uid="{00000000-0005-0000-0000-00009D590000}"/>
    <cellStyle name="Normal 78 2 3 3 7" xfId="17928" xr:uid="{00000000-0005-0000-0000-000008460000}"/>
    <cellStyle name="Normal 78 2 3 4" xfId="3621" xr:uid="{00000000-0005-0000-0000-0000250E0000}"/>
    <cellStyle name="Normal 78 2 3 4 2" xfId="13695" xr:uid="{00000000-0005-0000-0000-00007F350000}"/>
    <cellStyle name="Normal 78 2 3 4 2 3" xfId="28793" xr:uid="{00000000-0005-0000-0000-000079700000}"/>
    <cellStyle name="Normal 78 2 3 4 3" xfId="8675" xr:uid="{00000000-0005-0000-0000-0000E3210000}"/>
    <cellStyle name="Normal 78 2 3 4 3 3" xfId="23776" xr:uid="{00000000-0005-0000-0000-0000E05C0000}"/>
    <cellStyle name="Normal 78 2 3 4 5" xfId="18763" xr:uid="{00000000-0005-0000-0000-00004B490000}"/>
    <cellStyle name="Normal 78 2 3 5" xfId="5314" xr:uid="{00000000-0005-0000-0000-0000C2140000}"/>
    <cellStyle name="Normal 78 2 3 5 2" xfId="15366" xr:uid="{00000000-0005-0000-0000-0000063C0000}"/>
    <cellStyle name="Normal 78 2 3 5 2 3" xfId="30464" xr:uid="{00000000-0005-0000-0000-000000770000}"/>
    <cellStyle name="Normal 78 2 3 5 3" xfId="10346" xr:uid="{00000000-0005-0000-0000-00006A280000}"/>
    <cellStyle name="Normal 78 2 3 5 3 3" xfId="25447" xr:uid="{00000000-0005-0000-0000-000067630000}"/>
    <cellStyle name="Normal 78 2 3 5 5" xfId="20434" xr:uid="{00000000-0005-0000-0000-0000D24F0000}"/>
    <cellStyle name="Normal 78 2 3 6" xfId="12024" xr:uid="{00000000-0005-0000-0000-0000F82E0000}"/>
    <cellStyle name="Normal 78 2 3 6 3" xfId="27122" xr:uid="{00000000-0005-0000-0000-0000F2690000}"/>
    <cellStyle name="Normal 78 2 3 7" xfId="7003" xr:uid="{00000000-0005-0000-0000-00005B1B0000}"/>
    <cellStyle name="Normal 78 2 3 7 3" xfId="22105" xr:uid="{00000000-0005-0000-0000-000059560000}"/>
    <cellStyle name="Normal 78 2 3 9" xfId="17092" xr:uid="{00000000-0005-0000-0000-0000C4420000}"/>
    <cellStyle name="Normal 78 2 4" xfId="2139" xr:uid="{00000000-0005-0000-0000-00005B080000}"/>
    <cellStyle name="Normal 78 2 4 2" xfId="2978" xr:uid="{00000000-0005-0000-0000-0000A20B0000}"/>
    <cellStyle name="Normal 78 2 4 2 2" xfId="4668" xr:uid="{00000000-0005-0000-0000-00003C120000}"/>
    <cellStyle name="Normal 78 2 4 2 2 2" xfId="14741" xr:uid="{00000000-0005-0000-0000-000095390000}"/>
    <cellStyle name="Normal 78 2 4 2 2 2 3" xfId="29839" xr:uid="{00000000-0005-0000-0000-00008F740000}"/>
    <cellStyle name="Normal 78 2 4 2 2 3" xfId="9721" xr:uid="{00000000-0005-0000-0000-0000F9250000}"/>
    <cellStyle name="Normal 78 2 4 2 2 3 3" xfId="24822" xr:uid="{00000000-0005-0000-0000-0000F6600000}"/>
    <cellStyle name="Normal 78 2 4 2 2 5" xfId="19809" xr:uid="{00000000-0005-0000-0000-0000614D0000}"/>
    <cellStyle name="Normal 78 2 4 2 3" xfId="6360" xr:uid="{00000000-0005-0000-0000-0000D8180000}"/>
    <cellStyle name="Normal 78 2 4 2 3 2" xfId="16412" xr:uid="{00000000-0005-0000-0000-00001C400000}"/>
    <cellStyle name="Normal 78 2 4 2 3 3" xfId="11392" xr:uid="{00000000-0005-0000-0000-0000802C0000}"/>
    <cellStyle name="Normal 78 2 4 2 3 3 3" xfId="26493" xr:uid="{00000000-0005-0000-0000-00007D670000}"/>
    <cellStyle name="Normal 78 2 4 2 3 5" xfId="21480" xr:uid="{00000000-0005-0000-0000-0000E8530000}"/>
    <cellStyle name="Normal 78 2 4 2 4" xfId="13070" xr:uid="{00000000-0005-0000-0000-00000E330000}"/>
    <cellStyle name="Normal 78 2 4 2 4 3" xfId="28168" xr:uid="{00000000-0005-0000-0000-0000086E0000}"/>
    <cellStyle name="Normal 78 2 4 2 5" xfId="8049" xr:uid="{00000000-0005-0000-0000-0000711F0000}"/>
    <cellStyle name="Normal 78 2 4 2 5 3" xfId="23151" xr:uid="{00000000-0005-0000-0000-00006F5A0000}"/>
    <cellStyle name="Normal 78 2 4 2 7" xfId="18138" xr:uid="{00000000-0005-0000-0000-0000DA460000}"/>
    <cellStyle name="Normal 78 2 4 3" xfId="3831" xr:uid="{00000000-0005-0000-0000-0000F70E0000}"/>
    <cellStyle name="Normal 78 2 4 3 2" xfId="13905" xr:uid="{00000000-0005-0000-0000-000051360000}"/>
    <cellStyle name="Normal 78 2 4 3 2 3" xfId="29003" xr:uid="{00000000-0005-0000-0000-00004B710000}"/>
    <cellStyle name="Normal 78 2 4 3 3" xfId="8885" xr:uid="{00000000-0005-0000-0000-0000B5220000}"/>
    <cellStyle name="Normal 78 2 4 3 3 3" xfId="23986" xr:uid="{00000000-0005-0000-0000-0000B25D0000}"/>
    <cellStyle name="Normal 78 2 4 3 5" xfId="18973" xr:uid="{00000000-0005-0000-0000-00001D4A0000}"/>
    <cellStyle name="Normal 78 2 4 4" xfId="5524" xr:uid="{00000000-0005-0000-0000-000094150000}"/>
    <cellStyle name="Normal 78 2 4 4 2" xfId="15576" xr:uid="{00000000-0005-0000-0000-0000D83C0000}"/>
    <cellStyle name="Normal 78 2 4 4 2 3" xfId="30674" xr:uid="{00000000-0005-0000-0000-0000D2770000}"/>
    <cellStyle name="Normal 78 2 4 4 3" xfId="10556" xr:uid="{00000000-0005-0000-0000-00003C290000}"/>
    <cellStyle name="Normal 78 2 4 4 3 3" xfId="25657" xr:uid="{00000000-0005-0000-0000-000039640000}"/>
    <cellStyle name="Normal 78 2 4 4 5" xfId="20644" xr:uid="{00000000-0005-0000-0000-0000A4500000}"/>
    <cellStyle name="Normal 78 2 4 5" xfId="12234" xr:uid="{00000000-0005-0000-0000-0000CA2F0000}"/>
    <cellStyle name="Normal 78 2 4 5 3" xfId="27332" xr:uid="{00000000-0005-0000-0000-0000C46A0000}"/>
    <cellStyle name="Normal 78 2 4 6" xfId="7213" xr:uid="{00000000-0005-0000-0000-00002D1C0000}"/>
    <cellStyle name="Normal 78 2 4 6 3" xfId="22315" xr:uid="{00000000-0005-0000-0000-00002B570000}"/>
    <cellStyle name="Normal 78 2 4 8" xfId="17302" xr:uid="{00000000-0005-0000-0000-000096430000}"/>
    <cellStyle name="Normal 78 2 5" xfId="2560" xr:uid="{00000000-0005-0000-0000-0000000A0000}"/>
    <cellStyle name="Normal 78 2 5 2" xfId="4250" xr:uid="{00000000-0005-0000-0000-00009A100000}"/>
    <cellStyle name="Normal 78 2 5 2 2" xfId="14323" xr:uid="{00000000-0005-0000-0000-0000F3370000}"/>
    <cellStyle name="Normal 78 2 5 2 2 3" xfId="29421" xr:uid="{00000000-0005-0000-0000-0000ED720000}"/>
    <cellStyle name="Normal 78 2 5 2 3" xfId="9303" xr:uid="{00000000-0005-0000-0000-000057240000}"/>
    <cellStyle name="Normal 78 2 5 2 3 3" xfId="24404" xr:uid="{00000000-0005-0000-0000-0000545F0000}"/>
    <cellStyle name="Normal 78 2 5 2 5" xfId="19391" xr:uid="{00000000-0005-0000-0000-0000BF4B0000}"/>
    <cellStyle name="Normal 78 2 5 3" xfId="5942" xr:uid="{00000000-0005-0000-0000-000036170000}"/>
    <cellStyle name="Normal 78 2 5 3 2" xfId="15994" xr:uid="{00000000-0005-0000-0000-00007A3E0000}"/>
    <cellStyle name="Normal 78 2 5 3 3" xfId="10974" xr:uid="{00000000-0005-0000-0000-0000DE2A0000}"/>
    <cellStyle name="Normal 78 2 5 3 3 3" xfId="26075" xr:uid="{00000000-0005-0000-0000-0000DB650000}"/>
    <cellStyle name="Normal 78 2 5 3 5" xfId="21062" xr:uid="{00000000-0005-0000-0000-000046520000}"/>
    <cellStyle name="Normal 78 2 5 4" xfId="12652" xr:uid="{00000000-0005-0000-0000-00006C310000}"/>
    <cellStyle name="Normal 78 2 5 4 3" xfId="27750" xr:uid="{00000000-0005-0000-0000-0000666C0000}"/>
    <cellStyle name="Normal 78 2 5 5" xfId="7631" xr:uid="{00000000-0005-0000-0000-0000CF1D0000}"/>
    <cellStyle name="Normal 78 2 5 5 3" xfId="22733" xr:uid="{00000000-0005-0000-0000-0000CD580000}"/>
    <cellStyle name="Normal 78 2 5 7" xfId="17720" xr:uid="{00000000-0005-0000-0000-000038450000}"/>
    <cellStyle name="Normal 78 2 6" xfId="3413" xr:uid="{00000000-0005-0000-0000-0000550D0000}"/>
    <cellStyle name="Normal 78 2 6 2" xfId="13487" xr:uid="{00000000-0005-0000-0000-0000AF340000}"/>
    <cellStyle name="Normal 78 2 6 2 3" xfId="28585" xr:uid="{00000000-0005-0000-0000-0000A96F0000}"/>
    <cellStyle name="Normal 78 2 6 3" xfId="8467" xr:uid="{00000000-0005-0000-0000-000013210000}"/>
    <cellStyle name="Normal 78 2 6 3 3" xfId="23568" xr:uid="{00000000-0005-0000-0000-0000105C0000}"/>
    <cellStyle name="Normal 78 2 6 5" xfId="18555" xr:uid="{00000000-0005-0000-0000-00007B480000}"/>
    <cellStyle name="Normal 78 2 7" xfId="5106" xr:uid="{00000000-0005-0000-0000-0000F2130000}"/>
    <cellStyle name="Normal 78 2 7 2" xfId="15158" xr:uid="{00000000-0005-0000-0000-0000363B0000}"/>
    <cellStyle name="Normal 78 2 7 2 3" xfId="30256" xr:uid="{00000000-0005-0000-0000-000030760000}"/>
    <cellStyle name="Normal 78 2 7 3" xfId="10138" xr:uid="{00000000-0005-0000-0000-00009A270000}"/>
    <cellStyle name="Normal 78 2 7 3 3" xfId="25239" xr:uid="{00000000-0005-0000-0000-000097620000}"/>
    <cellStyle name="Normal 78 2 7 5" xfId="20226" xr:uid="{00000000-0005-0000-0000-0000024F0000}"/>
    <cellStyle name="Normal 78 2 8" xfId="11816" xr:uid="{00000000-0005-0000-0000-0000282E0000}"/>
    <cellStyle name="Normal 78 2 8 3" xfId="26914" xr:uid="{00000000-0005-0000-0000-000022690000}"/>
    <cellStyle name="Normal 78 2 9" xfId="6795" xr:uid="{00000000-0005-0000-0000-00008B1A0000}"/>
    <cellStyle name="Normal 78 2 9 3" xfId="21897" xr:uid="{00000000-0005-0000-0000-000089550000}"/>
    <cellStyle name="Normal 78 3" xfId="1759" xr:uid="{00000000-0005-0000-0000-0000DF060000}"/>
    <cellStyle name="Normal 78 3 10" xfId="16936" xr:uid="{00000000-0005-0000-0000-000028420000}"/>
    <cellStyle name="Normal 78 3 2" xfId="1978" xr:uid="{00000000-0005-0000-0000-0000BA070000}"/>
    <cellStyle name="Normal 78 3 2 2" xfId="2399" xr:uid="{00000000-0005-0000-0000-00005F090000}"/>
    <cellStyle name="Normal 78 3 2 2 2" xfId="3238" xr:uid="{00000000-0005-0000-0000-0000A60C0000}"/>
    <cellStyle name="Normal 78 3 2 2 2 2" xfId="4928" xr:uid="{00000000-0005-0000-0000-000040130000}"/>
    <cellStyle name="Normal 78 3 2 2 2 2 2" xfId="15001" xr:uid="{00000000-0005-0000-0000-0000993A0000}"/>
    <cellStyle name="Normal 78 3 2 2 2 2 2 3" xfId="30099" xr:uid="{00000000-0005-0000-0000-000093750000}"/>
    <cellStyle name="Normal 78 3 2 2 2 2 3" xfId="9981" xr:uid="{00000000-0005-0000-0000-0000FD260000}"/>
    <cellStyle name="Normal 78 3 2 2 2 2 3 3" xfId="25082" xr:uid="{00000000-0005-0000-0000-0000FA610000}"/>
    <cellStyle name="Normal 78 3 2 2 2 2 5" xfId="20069" xr:uid="{00000000-0005-0000-0000-0000654E0000}"/>
    <cellStyle name="Normal 78 3 2 2 2 3" xfId="6620" xr:uid="{00000000-0005-0000-0000-0000DC190000}"/>
    <cellStyle name="Normal 78 3 2 2 2 3 2" xfId="16672" xr:uid="{00000000-0005-0000-0000-000020410000}"/>
    <cellStyle name="Normal 78 3 2 2 2 3 3" xfId="11652" xr:uid="{00000000-0005-0000-0000-0000842D0000}"/>
    <cellStyle name="Normal 78 3 2 2 2 3 3 3" xfId="26753" xr:uid="{00000000-0005-0000-0000-000081680000}"/>
    <cellStyle name="Normal 78 3 2 2 2 3 5" xfId="21740" xr:uid="{00000000-0005-0000-0000-0000EC540000}"/>
    <cellStyle name="Normal 78 3 2 2 2 4" xfId="13330" xr:uid="{00000000-0005-0000-0000-000012340000}"/>
    <cellStyle name="Normal 78 3 2 2 2 4 3" xfId="28428" xr:uid="{00000000-0005-0000-0000-00000C6F0000}"/>
    <cellStyle name="Normal 78 3 2 2 2 5" xfId="8309" xr:uid="{00000000-0005-0000-0000-000075200000}"/>
    <cellStyle name="Normal 78 3 2 2 2 5 3" xfId="23411" xr:uid="{00000000-0005-0000-0000-0000735B0000}"/>
    <cellStyle name="Normal 78 3 2 2 2 7" xfId="18398" xr:uid="{00000000-0005-0000-0000-0000DE470000}"/>
    <cellStyle name="Normal 78 3 2 2 3" xfId="4091" xr:uid="{00000000-0005-0000-0000-0000FB0F0000}"/>
    <cellStyle name="Normal 78 3 2 2 3 2" xfId="14165" xr:uid="{00000000-0005-0000-0000-000055370000}"/>
    <cellStyle name="Normal 78 3 2 2 3 2 3" xfId="29263" xr:uid="{00000000-0005-0000-0000-00004F720000}"/>
    <cellStyle name="Normal 78 3 2 2 3 3" xfId="9145" xr:uid="{00000000-0005-0000-0000-0000B9230000}"/>
    <cellStyle name="Normal 78 3 2 2 3 3 3" xfId="24246" xr:uid="{00000000-0005-0000-0000-0000B65E0000}"/>
    <cellStyle name="Normal 78 3 2 2 3 5" xfId="19233" xr:uid="{00000000-0005-0000-0000-0000214B0000}"/>
    <cellStyle name="Normal 78 3 2 2 4" xfId="5784" xr:uid="{00000000-0005-0000-0000-000098160000}"/>
    <cellStyle name="Normal 78 3 2 2 4 2" xfId="15836" xr:uid="{00000000-0005-0000-0000-0000DC3D0000}"/>
    <cellStyle name="Normal 78 3 2 2 4 2 3" xfId="30934" xr:uid="{00000000-0005-0000-0000-0000D6780000}"/>
    <cellStyle name="Normal 78 3 2 2 4 3" xfId="10816" xr:uid="{00000000-0005-0000-0000-0000402A0000}"/>
    <cellStyle name="Normal 78 3 2 2 4 3 3" xfId="25917" xr:uid="{00000000-0005-0000-0000-00003D650000}"/>
    <cellStyle name="Normal 78 3 2 2 4 5" xfId="20904" xr:uid="{00000000-0005-0000-0000-0000A8510000}"/>
    <cellStyle name="Normal 78 3 2 2 5" xfId="12494" xr:uid="{00000000-0005-0000-0000-0000CE300000}"/>
    <cellStyle name="Normal 78 3 2 2 5 3" xfId="27592" xr:uid="{00000000-0005-0000-0000-0000C86B0000}"/>
    <cellStyle name="Normal 78 3 2 2 6" xfId="7473" xr:uid="{00000000-0005-0000-0000-0000311D0000}"/>
    <cellStyle name="Normal 78 3 2 2 6 3" xfId="22575" xr:uid="{00000000-0005-0000-0000-00002F580000}"/>
    <cellStyle name="Normal 78 3 2 2 8" xfId="17562" xr:uid="{00000000-0005-0000-0000-00009A440000}"/>
    <cellStyle name="Normal 78 3 2 3" xfId="2820" xr:uid="{00000000-0005-0000-0000-0000040B0000}"/>
    <cellStyle name="Normal 78 3 2 3 2" xfId="4510" xr:uid="{00000000-0005-0000-0000-00009E110000}"/>
    <cellStyle name="Normal 78 3 2 3 2 2" xfId="14583" xr:uid="{00000000-0005-0000-0000-0000F7380000}"/>
    <cellStyle name="Normal 78 3 2 3 2 2 3" xfId="29681" xr:uid="{00000000-0005-0000-0000-0000F1730000}"/>
    <cellStyle name="Normal 78 3 2 3 2 3" xfId="9563" xr:uid="{00000000-0005-0000-0000-00005B250000}"/>
    <cellStyle name="Normal 78 3 2 3 2 3 3" xfId="24664" xr:uid="{00000000-0005-0000-0000-000058600000}"/>
    <cellStyle name="Normal 78 3 2 3 2 5" xfId="19651" xr:uid="{00000000-0005-0000-0000-0000C34C0000}"/>
    <cellStyle name="Normal 78 3 2 3 3" xfId="6202" xr:uid="{00000000-0005-0000-0000-00003A180000}"/>
    <cellStyle name="Normal 78 3 2 3 3 2" xfId="16254" xr:uid="{00000000-0005-0000-0000-00007E3F0000}"/>
    <cellStyle name="Normal 78 3 2 3 3 3" xfId="11234" xr:uid="{00000000-0005-0000-0000-0000E22B0000}"/>
    <cellStyle name="Normal 78 3 2 3 3 3 3" xfId="26335" xr:uid="{00000000-0005-0000-0000-0000DF660000}"/>
    <cellStyle name="Normal 78 3 2 3 3 5" xfId="21322" xr:uid="{00000000-0005-0000-0000-00004A530000}"/>
    <cellStyle name="Normal 78 3 2 3 4" xfId="12912" xr:uid="{00000000-0005-0000-0000-000070320000}"/>
    <cellStyle name="Normal 78 3 2 3 4 3" xfId="28010" xr:uid="{00000000-0005-0000-0000-00006A6D0000}"/>
    <cellStyle name="Normal 78 3 2 3 5" xfId="7891" xr:uid="{00000000-0005-0000-0000-0000D31E0000}"/>
    <cellStyle name="Normal 78 3 2 3 5 3" xfId="22993" xr:uid="{00000000-0005-0000-0000-0000D1590000}"/>
    <cellStyle name="Normal 78 3 2 3 7" xfId="17980" xr:uid="{00000000-0005-0000-0000-00003C460000}"/>
    <cellStyle name="Normal 78 3 2 4" xfId="3673" xr:uid="{00000000-0005-0000-0000-0000590E0000}"/>
    <cellStyle name="Normal 78 3 2 4 2" xfId="13747" xr:uid="{00000000-0005-0000-0000-0000B3350000}"/>
    <cellStyle name="Normal 78 3 2 4 2 3" xfId="28845" xr:uid="{00000000-0005-0000-0000-0000AD700000}"/>
    <cellStyle name="Normal 78 3 2 4 3" xfId="8727" xr:uid="{00000000-0005-0000-0000-000017220000}"/>
    <cellStyle name="Normal 78 3 2 4 3 3" xfId="23828" xr:uid="{00000000-0005-0000-0000-0000145D0000}"/>
    <cellStyle name="Normal 78 3 2 4 5" xfId="18815" xr:uid="{00000000-0005-0000-0000-00007F490000}"/>
    <cellStyle name="Normal 78 3 2 5" xfId="5366" xr:uid="{00000000-0005-0000-0000-0000F6140000}"/>
    <cellStyle name="Normal 78 3 2 5 2" xfId="15418" xr:uid="{00000000-0005-0000-0000-00003A3C0000}"/>
    <cellStyle name="Normal 78 3 2 5 2 3" xfId="30516" xr:uid="{00000000-0005-0000-0000-000034770000}"/>
    <cellStyle name="Normal 78 3 2 5 3" xfId="10398" xr:uid="{00000000-0005-0000-0000-00009E280000}"/>
    <cellStyle name="Normal 78 3 2 5 3 3" xfId="25499" xr:uid="{00000000-0005-0000-0000-00009B630000}"/>
    <cellStyle name="Normal 78 3 2 5 5" xfId="20486" xr:uid="{00000000-0005-0000-0000-000006500000}"/>
    <cellStyle name="Normal 78 3 2 6" xfId="12076" xr:uid="{00000000-0005-0000-0000-00002C2F0000}"/>
    <cellStyle name="Normal 78 3 2 6 3" xfId="27174" xr:uid="{00000000-0005-0000-0000-0000266A0000}"/>
    <cellStyle name="Normal 78 3 2 7" xfId="7055" xr:uid="{00000000-0005-0000-0000-00008F1B0000}"/>
    <cellStyle name="Normal 78 3 2 7 3" xfId="22157" xr:uid="{00000000-0005-0000-0000-00008D560000}"/>
    <cellStyle name="Normal 78 3 2 9" xfId="17144" xr:uid="{00000000-0005-0000-0000-0000F8420000}"/>
    <cellStyle name="Normal 78 3 3" xfId="2191" xr:uid="{00000000-0005-0000-0000-00008F080000}"/>
    <cellStyle name="Normal 78 3 3 2" xfId="3030" xr:uid="{00000000-0005-0000-0000-0000D60B0000}"/>
    <cellStyle name="Normal 78 3 3 2 2" xfId="4720" xr:uid="{00000000-0005-0000-0000-000070120000}"/>
    <cellStyle name="Normal 78 3 3 2 2 2" xfId="14793" xr:uid="{00000000-0005-0000-0000-0000C9390000}"/>
    <cellStyle name="Normal 78 3 3 2 2 2 3" xfId="29891" xr:uid="{00000000-0005-0000-0000-0000C3740000}"/>
    <cellStyle name="Normal 78 3 3 2 2 3" xfId="9773" xr:uid="{00000000-0005-0000-0000-00002D260000}"/>
    <cellStyle name="Normal 78 3 3 2 2 3 3" xfId="24874" xr:uid="{00000000-0005-0000-0000-00002A610000}"/>
    <cellStyle name="Normal 78 3 3 2 2 5" xfId="19861" xr:uid="{00000000-0005-0000-0000-0000954D0000}"/>
    <cellStyle name="Normal 78 3 3 2 3" xfId="6412" xr:uid="{00000000-0005-0000-0000-00000C190000}"/>
    <cellStyle name="Normal 78 3 3 2 3 2" xfId="16464" xr:uid="{00000000-0005-0000-0000-000050400000}"/>
    <cellStyle name="Normal 78 3 3 2 3 3" xfId="11444" xr:uid="{00000000-0005-0000-0000-0000B42C0000}"/>
    <cellStyle name="Normal 78 3 3 2 3 3 3" xfId="26545" xr:uid="{00000000-0005-0000-0000-0000B1670000}"/>
    <cellStyle name="Normal 78 3 3 2 3 5" xfId="21532" xr:uid="{00000000-0005-0000-0000-00001C540000}"/>
    <cellStyle name="Normal 78 3 3 2 4" xfId="13122" xr:uid="{00000000-0005-0000-0000-000042330000}"/>
    <cellStyle name="Normal 78 3 3 2 4 3" xfId="28220" xr:uid="{00000000-0005-0000-0000-00003C6E0000}"/>
    <cellStyle name="Normal 78 3 3 2 5" xfId="8101" xr:uid="{00000000-0005-0000-0000-0000A51F0000}"/>
    <cellStyle name="Normal 78 3 3 2 5 3" xfId="23203" xr:uid="{00000000-0005-0000-0000-0000A35A0000}"/>
    <cellStyle name="Normal 78 3 3 2 7" xfId="18190" xr:uid="{00000000-0005-0000-0000-00000E470000}"/>
    <cellStyle name="Normal 78 3 3 3" xfId="3883" xr:uid="{00000000-0005-0000-0000-00002B0F0000}"/>
    <cellStyle name="Normal 78 3 3 3 2" xfId="13957" xr:uid="{00000000-0005-0000-0000-000085360000}"/>
    <cellStyle name="Normal 78 3 3 3 2 3" xfId="29055" xr:uid="{00000000-0005-0000-0000-00007F710000}"/>
    <cellStyle name="Normal 78 3 3 3 3" xfId="8937" xr:uid="{00000000-0005-0000-0000-0000E9220000}"/>
    <cellStyle name="Normal 78 3 3 3 3 3" xfId="24038" xr:uid="{00000000-0005-0000-0000-0000E65D0000}"/>
    <cellStyle name="Normal 78 3 3 3 5" xfId="19025" xr:uid="{00000000-0005-0000-0000-0000514A0000}"/>
    <cellStyle name="Normal 78 3 3 4" xfId="5576" xr:uid="{00000000-0005-0000-0000-0000C8150000}"/>
    <cellStyle name="Normal 78 3 3 4 2" xfId="15628" xr:uid="{00000000-0005-0000-0000-00000C3D0000}"/>
    <cellStyle name="Normal 78 3 3 4 2 3" xfId="30726" xr:uid="{00000000-0005-0000-0000-000006780000}"/>
    <cellStyle name="Normal 78 3 3 4 3" xfId="10608" xr:uid="{00000000-0005-0000-0000-000070290000}"/>
    <cellStyle name="Normal 78 3 3 4 3 3" xfId="25709" xr:uid="{00000000-0005-0000-0000-00006D640000}"/>
    <cellStyle name="Normal 78 3 3 4 5" xfId="20696" xr:uid="{00000000-0005-0000-0000-0000D8500000}"/>
    <cellStyle name="Normal 78 3 3 5" xfId="12286" xr:uid="{00000000-0005-0000-0000-0000FE2F0000}"/>
    <cellStyle name="Normal 78 3 3 5 3" xfId="27384" xr:uid="{00000000-0005-0000-0000-0000F86A0000}"/>
    <cellStyle name="Normal 78 3 3 6" xfId="7265" xr:uid="{00000000-0005-0000-0000-0000611C0000}"/>
    <cellStyle name="Normal 78 3 3 6 3" xfId="22367" xr:uid="{00000000-0005-0000-0000-00005F570000}"/>
    <cellStyle name="Normal 78 3 3 8" xfId="17354" xr:uid="{00000000-0005-0000-0000-0000CA430000}"/>
    <cellStyle name="Normal 78 3 4" xfId="2612" xr:uid="{00000000-0005-0000-0000-0000340A0000}"/>
    <cellStyle name="Normal 78 3 4 2" xfId="4302" xr:uid="{00000000-0005-0000-0000-0000CE100000}"/>
    <cellStyle name="Normal 78 3 4 2 2" xfId="14375" xr:uid="{00000000-0005-0000-0000-000027380000}"/>
    <cellStyle name="Normal 78 3 4 2 2 3" xfId="29473" xr:uid="{00000000-0005-0000-0000-000021730000}"/>
    <cellStyle name="Normal 78 3 4 2 3" xfId="9355" xr:uid="{00000000-0005-0000-0000-00008B240000}"/>
    <cellStyle name="Normal 78 3 4 2 3 3" xfId="24456" xr:uid="{00000000-0005-0000-0000-0000885F0000}"/>
    <cellStyle name="Normal 78 3 4 2 5" xfId="19443" xr:uid="{00000000-0005-0000-0000-0000F34B0000}"/>
    <cellStyle name="Normal 78 3 4 3" xfId="5994" xr:uid="{00000000-0005-0000-0000-00006A170000}"/>
    <cellStyle name="Normal 78 3 4 3 2" xfId="16046" xr:uid="{00000000-0005-0000-0000-0000AE3E0000}"/>
    <cellStyle name="Normal 78 3 4 3 3" xfId="11026" xr:uid="{00000000-0005-0000-0000-0000122B0000}"/>
    <cellStyle name="Normal 78 3 4 3 3 3" xfId="26127" xr:uid="{00000000-0005-0000-0000-00000F660000}"/>
    <cellStyle name="Normal 78 3 4 3 5" xfId="21114" xr:uid="{00000000-0005-0000-0000-00007A520000}"/>
    <cellStyle name="Normal 78 3 4 4" xfId="12704" xr:uid="{00000000-0005-0000-0000-0000A0310000}"/>
    <cellStyle name="Normal 78 3 4 4 3" xfId="27802" xr:uid="{00000000-0005-0000-0000-00009A6C0000}"/>
    <cellStyle name="Normal 78 3 4 5" xfId="7683" xr:uid="{00000000-0005-0000-0000-0000031E0000}"/>
    <cellStyle name="Normal 78 3 4 5 3" xfId="22785" xr:uid="{00000000-0005-0000-0000-000001590000}"/>
    <cellStyle name="Normal 78 3 4 7" xfId="17772" xr:uid="{00000000-0005-0000-0000-00006C450000}"/>
    <cellStyle name="Normal 78 3 5" xfId="3465" xr:uid="{00000000-0005-0000-0000-0000890D0000}"/>
    <cellStyle name="Normal 78 3 5 2" xfId="13539" xr:uid="{00000000-0005-0000-0000-0000E3340000}"/>
    <cellStyle name="Normal 78 3 5 2 3" xfId="28637" xr:uid="{00000000-0005-0000-0000-0000DD6F0000}"/>
    <cellStyle name="Normal 78 3 5 3" xfId="8519" xr:uid="{00000000-0005-0000-0000-000047210000}"/>
    <cellStyle name="Normal 78 3 5 3 3" xfId="23620" xr:uid="{00000000-0005-0000-0000-0000445C0000}"/>
    <cellStyle name="Normal 78 3 5 5" xfId="18607" xr:uid="{00000000-0005-0000-0000-0000AF480000}"/>
    <cellStyle name="Normal 78 3 6" xfId="5158" xr:uid="{00000000-0005-0000-0000-000026140000}"/>
    <cellStyle name="Normal 78 3 6 2" xfId="15210" xr:uid="{00000000-0005-0000-0000-00006A3B0000}"/>
    <cellStyle name="Normal 78 3 6 2 3" xfId="30308" xr:uid="{00000000-0005-0000-0000-000064760000}"/>
    <cellStyle name="Normal 78 3 6 3" xfId="10190" xr:uid="{00000000-0005-0000-0000-0000CE270000}"/>
    <cellStyle name="Normal 78 3 6 3 3" xfId="25291" xr:uid="{00000000-0005-0000-0000-0000CB620000}"/>
    <cellStyle name="Normal 78 3 6 5" xfId="20278" xr:uid="{00000000-0005-0000-0000-0000364F0000}"/>
    <cellStyle name="Normal 78 3 7" xfId="11868" xr:uid="{00000000-0005-0000-0000-00005C2E0000}"/>
    <cellStyle name="Normal 78 3 7 3" xfId="26966" xr:uid="{00000000-0005-0000-0000-000056690000}"/>
    <cellStyle name="Normal 78 3 8" xfId="6847" xr:uid="{00000000-0005-0000-0000-0000BF1A0000}"/>
    <cellStyle name="Normal 78 3 8 3" xfId="21949" xr:uid="{00000000-0005-0000-0000-0000BD550000}"/>
    <cellStyle name="Normal 78 4" xfId="1872" xr:uid="{00000000-0005-0000-0000-000050070000}"/>
    <cellStyle name="Normal 78 4 2" xfId="2295" xr:uid="{00000000-0005-0000-0000-0000F7080000}"/>
    <cellStyle name="Normal 78 4 2 2" xfId="3134" xr:uid="{00000000-0005-0000-0000-00003E0C0000}"/>
    <cellStyle name="Normal 78 4 2 2 2" xfId="4824" xr:uid="{00000000-0005-0000-0000-0000D8120000}"/>
    <cellStyle name="Normal 78 4 2 2 2 2" xfId="14897" xr:uid="{00000000-0005-0000-0000-0000313A0000}"/>
    <cellStyle name="Normal 78 4 2 2 2 2 3" xfId="29995" xr:uid="{00000000-0005-0000-0000-00002B750000}"/>
    <cellStyle name="Normal 78 4 2 2 2 3" xfId="9877" xr:uid="{00000000-0005-0000-0000-000095260000}"/>
    <cellStyle name="Normal 78 4 2 2 2 3 3" xfId="24978" xr:uid="{00000000-0005-0000-0000-000092610000}"/>
    <cellStyle name="Normal 78 4 2 2 2 5" xfId="19965" xr:uid="{00000000-0005-0000-0000-0000FD4D0000}"/>
    <cellStyle name="Normal 78 4 2 2 3" xfId="6516" xr:uid="{00000000-0005-0000-0000-000074190000}"/>
    <cellStyle name="Normal 78 4 2 2 3 2" xfId="16568" xr:uid="{00000000-0005-0000-0000-0000B8400000}"/>
    <cellStyle name="Normal 78 4 2 2 3 3" xfId="11548" xr:uid="{00000000-0005-0000-0000-00001C2D0000}"/>
    <cellStyle name="Normal 78 4 2 2 3 3 3" xfId="26649" xr:uid="{00000000-0005-0000-0000-000019680000}"/>
    <cellStyle name="Normal 78 4 2 2 3 5" xfId="21636" xr:uid="{00000000-0005-0000-0000-000084540000}"/>
    <cellStyle name="Normal 78 4 2 2 4" xfId="13226" xr:uid="{00000000-0005-0000-0000-0000AA330000}"/>
    <cellStyle name="Normal 78 4 2 2 4 3" xfId="28324" xr:uid="{00000000-0005-0000-0000-0000A46E0000}"/>
    <cellStyle name="Normal 78 4 2 2 5" xfId="8205" xr:uid="{00000000-0005-0000-0000-00000D200000}"/>
    <cellStyle name="Normal 78 4 2 2 5 3" xfId="23307" xr:uid="{00000000-0005-0000-0000-00000B5B0000}"/>
    <cellStyle name="Normal 78 4 2 2 7" xfId="18294" xr:uid="{00000000-0005-0000-0000-000076470000}"/>
    <cellStyle name="Normal 78 4 2 3" xfId="3987" xr:uid="{00000000-0005-0000-0000-0000930F0000}"/>
    <cellStyle name="Normal 78 4 2 3 2" xfId="14061" xr:uid="{00000000-0005-0000-0000-0000ED360000}"/>
    <cellStyle name="Normal 78 4 2 3 2 3" xfId="29159" xr:uid="{00000000-0005-0000-0000-0000E7710000}"/>
    <cellStyle name="Normal 78 4 2 3 3" xfId="9041" xr:uid="{00000000-0005-0000-0000-000051230000}"/>
    <cellStyle name="Normal 78 4 2 3 3 3" xfId="24142" xr:uid="{00000000-0005-0000-0000-00004E5E0000}"/>
    <cellStyle name="Normal 78 4 2 3 5" xfId="19129" xr:uid="{00000000-0005-0000-0000-0000B94A0000}"/>
    <cellStyle name="Normal 78 4 2 4" xfId="5680" xr:uid="{00000000-0005-0000-0000-000030160000}"/>
    <cellStyle name="Normal 78 4 2 4 2" xfId="15732" xr:uid="{00000000-0005-0000-0000-0000743D0000}"/>
    <cellStyle name="Normal 78 4 2 4 2 3" xfId="30830" xr:uid="{00000000-0005-0000-0000-00006E780000}"/>
    <cellStyle name="Normal 78 4 2 4 3" xfId="10712" xr:uid="{00000000-0005-0000-0000-0000D8290000}"/>
    <cellStyle name="Normal 78 4 2 4 3 3" xfId="25813" xr:uid="{00000000-0005-0000-0000-0000D5640000}"/>
    <cellStyle name="Normal 78 4 2 4 5" xfId="20800" xr:uid="{00000000-0005-0000-0000-000040510000}"/>
    <cellStyle name="Normal 78 4 2 5" xfId="12390" xr:uid="{00000000-0005-0000-0000-000066300000}"/>
    <cellStyle name="Normal 78 4 2 5 3" xfId="27488" xr:uid="{00000000-0005-0000-0000-0000606B0000}"/>
    <cellStyle name="Normal 78 4 2 6" xfId="7369" xr:uid="{00000000-0005-0000-0000-0000C91C0000}"/>
    <cellStyle name="Normal 78 4 2 6 3" xfId="22471" xr:uid="{00000000-0005-0000-0000-0000C7570000}"/>
    <cellStyle name="Normal 78 4 2 8" xfId="17458" xr:uid="{00000000-0005-0000-0000-000032440000}"/>
    <cellStyle name="Normal 78 4 3" xfId="2716" xr:uid="{00000000-0005-0000-0000-00009C0A0000}"/>
    <cellStyle name="Normal 78 4 3 2" xfId="4406" xr:uid="{00000000-0005-0000-0000-000036110000}"/>
    <cellStyle name="Normal 78 4 3 2 2" xfId="14479" xr:uid="{00000000-0005-0000-0000-00008F380000}"/>
    <cellStyle name="Normal 78 4 3 2 2 3" xfId="29577" xr:uid="{00000000-0005-0000-0000-000089730000}"/>
    <cellStyle name="Normal 78 4 3 2 3" xfId="9459" xr:uid="{00000000-0005-0000-0000-0000F3240000}"/>
    <cellStyle name="Normal 78 4 3 2 3 3" xfId="24560" xr:uid="{00000000-0005-0000-0000-0000F05F0000}"/>
    <cellStyle name="Normal 78 4 3 2 5" xfId="19547" xr:uid="{00000000-0005-0000-0000-00005B4C0000}"/>
    <cellStyle name="Normal 78 4 3 3" xfId="6098" xr:uid="{00000000-0005-0000-0000-0000D2170000}"/>
    <cellStyle name="Normal 78 4 3 3 2" xfId="16150" xr:uid="{00000000-0005-0000-0000-0000163F0000}"/>
    <cellStyle name="Normal 78 4 3 3 3" xfId="11130" xr:uid="{00000000-0005-0000-0000-00007A2B0000}"/>
    <cellStyle name="Normal 78 4 3 3 3 3" xfId="26231" xr:uid="{00000000-0005-0000-0000-000077660000}"/>
    <cellStyle name="Normal 78 4 3 3 5" xfId="21218" xr:uid="{00000000-0005-0000-0000-0000E2520000}"/>
    <cellStyle name="Normal 78 4 3 4" xfId="12808" xr:uid="{00000000-0005-0000-0000-000008320000}"/>
    <cellStyle name="Normal 78 4 3 4 3" xfId="27906" xr:uid="{00000000-0005-0000-0000-0000026D0000}"/>
    <cellStyle name="Normal 78 4 3 5" xfId="7787" xr:uid="{00000000-0005-0000-0000-00006B1E0000}"/>
    <cellStyle name="Normal 78 4 3 5 3" xfId="22889" xr:uid="{00000000-0005-0000-0000-000069590000}"/>
    <cellStyle name="Normal 78 4 3 7" xfId="17876" xr:uid="{00000000-0005-0000-0000-0000D4450000}"/>
    <cellStyle name="Normal 78 4 4" xfId="3569" xr:uid="{00000000-0005-0000-0000-0000F10D0000}"/>
    <cellStyle name="Normal 78 4 4 2" xfId="13643" xr:uid="{00000000-0005-0000-0000-00004B350000}"/>
    <cellStyle name="Normal 78 4 4 2 3" xfId="28741" xr:uid="{00000000-0005-0000-0000-000045700000}"/>
    <cellStyle name="Normal 78 4 4 3" xfId="8623" xr:uid="{00000000-0005-0000-0000-0000AF210000}"/>
    <cellStyle name="Normal 78 4 4 3 3" xfId="23724" xr:uid="{00000000-0005-0000-0000-0000AC5C0000}"/>
    <cellStyle name="Normal 78 4 4 5" xfId="18711" xr:uid="{00000000-0005-0000-0000-000017490000}"/>
    <cellStyle name="Normal 78 4 5" xfId="5262" xr:uid="{00000000-0005-0000-0000-00008E140000}"/>
    <cellStyle name="Normal 78 4 5 2" xfId="15314" xr:uid="{00000000-0005-0000-0000-0000D23B0000}"/>
    <cellStyle name="Normal 78 4 5 2 3" xfId="30412" xr:uid="{00000000-0005-0000-0000-0000CC760000}"/>
    <cellStyle name="Normal 78 4 5 3" xfId="10294" xr:uid="{00000000-0005-0000-0000-000036280000}"/>
    <cellStyle name="Normal 78 4 5 3 3" xfId="25395" xr:uid="{00000000-0005-0000-0000-000033630000}"/>
    <cellStyle name="Normal 78 4 5 5" xfId="20382" xr:uid="{00000000-0005-0000-0000-00009E4F0000}"/>
    <cellStyle name="Normal 78 4 6" xfId="11972" xr:uid="{00000000-0005-0000-0000-0000C42E0000}"/>
    <cellStyle name="Normal 78 4 6 3" xfId="27070" xr:uid="{00000000-0005-0000-0000-0000BE690000}"/>
    <cellStyle name="Normal 78 4 7" xfId="6951" xr:uid="{00000000-0005-0000-0000-0000271B0000}"/>
    <cellStyle name="Normal 78 4 7 3" xfId="22053" xr:uid="{00000000-0005-0000-0000-000025560000}"/>
    <cellStyle name="Normal 78 4 9" xfId="17040" xr:uid="{00000000-0005-0000-0000-000090420000}"/>
    <cellStyle name="Normal 78 5" xfId="2084" xr:uid="{00000000-0005-0000-0000-000024080000}"/>
    <cellStyle name="Normal 78 5 2" xfId="2925" xr:uid="{00000000-0005-0000-0000-00006D0B0000}"/>
    <cellStyle name="Normal 78 5 2 2" xfId="4615" xr:uid="{00000000-0005-0000-0000-000007120000}"/>
    <cellStyle name="Normal 78 5 2 2 2" xfId="14688" xr:uid="{00000000-0005-0000-0000-000060390000}"/>
    <cellStyle name="Normal 78 5 2 2 2 3" xfId="29786" xr:uid="{00000000-0005-0000-0000-00005A740000}"/>
    <cellStyle name="Normal 78 5 2 2 3" xfId="9668" xr:uid="{00000000-0005-0000-0000-0000C4250000}"/>
    <cellStyle name="Normal 78 5 2 2 3 3" xfId="24769" xr:uid="{00000000-0005-0000-0000-0000C1600000}"/>
    <cellStyle name="Normal 78 5 2 2 5" xfId="19756" xr:uid="{00000000-0005-0000-0000-00002C4D0000}"/>
    <cellStyle name="Normal 78 5 2 3" xfId="6307" xr:uid="{00000000-0005-0000-0000-0000A3180000}"/>
    <cellStyle name="Normal 78 5 2 3 2" xfId="16359" xr:uid="{00000000-0005-0000-0000-0000E73F0000}"/>
    <cellStyle name="Normal 78 5 2 3 3" xfId="11339" xr:uid="{00000000-0005-0000-0000-00004B2C0000}"/>
    <cellStyle name="Normal 78 5 2 3 3 3" xfId="26440" xr:uid="{00000000-0005-0000-0000-000048670000}"/>
    <cellStyle name="Normal 78 5 2 3 5" xfId="21427" xr:uid="{00000000-0005-0000-0000-0000B3530000}"/>
    <cellStyle name="Normal 78 5 2 4" xfId="13017" xr:uid="{00000000-0005-0000-0000-0000D9320000}"/>
    <cellStyle name="Normal 78 5 2 4 3" xfId="28115" xr:uid="{00000000-0005-0000-0000-0000D36D0000}"/>
    <cellStyle name="Normal 78 5 2 5" xfId="7996" xr:uid="{00000000-0005-0000-0000-00003C1F0000}"/>
    <cellStyle name="Normal 78 5 2 5 3" xfId="23098" xr:uid="{00000000-0005-0000-0000-00003A5A0000}"/>
    <cellStyle name="Normal 78 5 2 7" xfId="18085" xr:uid="{00000000-0005-0000-0000-0000A5460000}"/>
    <cellStyle name="Normal 78 5 3" xfId="3778" xr:uid="{00000000-0005-0000-0000-0000C20E0000}"/>
    <cellStyle name="Normal 78 5 3 2" xfId="13852" xr:uid="{00000000-0005-0000-0000-00001C360000}"/>
    <cellStyle name="Normal 78 5 3 2 3" xfId="28950" xr:uid="{00000000-0005-0000-0000-000016710000}"/>
    <cellStyle name="Normal 78 5 3 3" xfId="8832" xr:uid="{00000000-0005-0000-0000-000080220000}"/>
    <cellStyle name="Normal 78 5 3 3 3" xfId="23933" xr:uid="{00000000-0005-0000-0000-00007D5D0000}"/>
    <cellStyle name="Normal 78 5 3 5" xfId="18920" xr:uid="{00000000-0005-0000-0000-0000E8490000}"/>
    <cellStyle name="Normal 78 5 4" xfId="5471" xr:uid="{00000000-0005-0000-0000-00005F150000}"/>
    <cellStyle name="Normal 78 5 4 2" xfId="15523" xr:uid="{00000000-0005-0000-0000-0000A33C0000}"/>
    <cellStyle name="Normal 78 5 4 2 3" xfId="30621" xr:uid="{00000000-0005-0000-0000-00009D770000}"/>
    <cellStyle name="Normal 78 5 4 3" xfId="10503" xr:uid="{00000000-0005-0000-0000-000007290000}"/>
    <cellStyle name="Normal 78 5 4 3 3" xfId="25604" xr:uid="{00000000-0005-0000-0000-000004640000}"/>
    <cellStyle name="Normal 78 5 4 5" xfId="20591" xr:uid="{00000000-0005-0000-0000-00006F500000}"/>
    <cellStyle name="Normal 78 5 5" xfId="12181" xr:uid="{00000000-0005-0000-0000-0000952F0000}"/>
    <cellStyle name="Normal 78 5 5 3" xfId="27279" xr:uid="{00000000-0005-0000-0000-00008F6A0000}"/>
    <cellStyle name="Normal 78 5 6" xfId="7160" xr:uid="{00000000-0005-0000-0000-0000F81B0000}"/>
    <cellStyle name="Normal 78 5 6 3" xfId="22262" xr:uid="{00000000-0005-0000-0000-0000F6560000}"/>
    <cellStyle name="Normal 78 5 8" xfId="17249" xr:uid="{00000000-0005-0000-0000-000061430000}"/>
    <cellStyle name="Normal 78 6" xfId="2505" xr:uid="{00000000-0005-0000-0000-0000C9090000}"/>
    <cellStyle name="Normal 78 6 2" xfId="4197" xr:uid="{00000000-0005-0000-0000-000065100000}"/>
    <cellStyle name="Normal 78 6 2 2" xfId="14270" xr:uid="{00000000-0005-0000-0000-0000BE370000}"/>
    <cellStyle name="Normal 78 6 2 2 3" xfId="29368" xr:uid="{00000000-0005-0000-0000-0000B8720000}"/>
    <cellStyle name="Normal 78 6 2 3" xfId="9250" xr:uid="{00000000-0005-0000-0000-000022240000}"/>
    <cellStyle name="Normal 78 6 2 3 3" xfId="24351" xr:uid="{00000000-0005-0000-0000-00001F5F0000}"/>
    <cellStyle name="Normal 78 6 2 5" xfId="19338" xr:uid="{00000000-0005-0000-0000-00008A4B0000}"/>
    <cellStyle name="Normal 78 6 3" xfId="5889" xr:uid="{00000000-0005-0000-0000-000001170000}"/>
    <cellStyle name="Normal 78 6 3 2" xfId="15941" xr:uid="{00000000-0005-0000-0000-0000453E0000}"/>
    <cellStyle name="Normal 78 6 3 3" xfId="10921" xr:uid="{00000000-0005-0000-0000-0000A92A0000}"/>
    <cellStyle name="Normal 78 6 3 3 3" xfId="26022" xr:uid="{00000000-0005-0000-0000-0000A6650000}"/>
    <cellStyle name="Normal 78 6 3 5" xfId="21009" xr:uid="{00000000-0005-0000-0000-000011520000}"/>
    <cellStyle name="Normal 78 6 4" xfId="12599" xr:uid="{00000000-0005-0000-0000-000037310000}"/>
    <cellStyle name="Normal 78 6 4 3" xfId="27697" xr:uid="{00000000-0005-0000-0000-0000316C0000}"/>
    <cellStyle name="Normal 78 6 5" xfId="7578" xr:uid="{00000000-0005-0000-0000-00009A1D0000}"/>
    <cellStyle name="Normal 78 6 5 3" xfId="22680" xr:uid="{00000000-0005-0000-0000-000098580000}"/>
    <cellStyle name="Normal 78 6 7" xfId="17667" xr:uid="{00000000-0005-0000-0000-000003450000}"/>
    <cellStyle name="Normal 78 7" xfId="3352" xr:uid="{00000000-0005-0000-0000-0000180D0000}"/>
    <cellStyle name="Normal 78 7 2" xfId="13435" xr:uid="{00000000-0005-0000-0000-00007B340000}"/>
    <cellStyle name="Normal 78 7 2 3" xfId="28533" xr:uid="{00000000-0005-0000-0000-0000756F0000}"/>
    <cellStyle name="Normal 78 7 3" xfId="8414" xr:uid="{00000000-0005-0000-0000-0000DE200000}"/>
    <cellStyle name="Normal 78 7 3 3" xfId="23516" xr:uid="{00000000-0005-0000-0000-0000DC5B0000}"/>
    <cellStyle name="Normal 78 7 5" xfId="18503" xr:uid="{00000000-0005-0000-0000-000047480000}"/>
    <cellStyle name="Normal 78 8" xfId="5050" xr:uid="{00000000-0005-0000-0000-0000BA130000}"/>
    <cellStyle name="Normal 78 8 2" xfId="15106" xr:uid="{00000000-0005-0000-0000-0000023B0000}"/>
    <cellStyle name="Normal 78 8 2 3" xfId="30204" xr:uid="{00000000-0005-0000-0000-0000FC750000}"/>
    <cellStyle name="Normal 78 8 3" xfId="10086" xr:uid="{00000000-0005-0000-0000-000066270000}"/>
    <cellStyle name="Normal 78 8 3 3" xfId="25187" xr:uid="{00000000-0005-0000-0000-000063620000}"/>
    <cellStyle name="Normal 78 8 5" xfId="20174" xr:uid="{00000000-0005-0000-0000-0000CE4E0000}"/>
    <cellStyle name="Normal 78 9" xfId="11761" xr:uid="{00000000-0005-0000-0000-0000F12D0000}"/>
    <cellStyle name="Normal 78 9 3" xfId="26861" xr:uid="{00000000-0005-0000-0000-0000ED680000}"/>
    <cellStyle name="Normal 79" xfId="1110" xr:uid="{00000000-0005-0000-0000-000056040000}"/>
    <cellStyle name="Normal 79 10" xfId="6743" xr:uid="{00000000-0005-0000-0000-0000571A0000}"/>
    <cellStyle name="Normal 79 10 3" xfId="21848" xr:uid="{00000000-0005-0000-0000-000058550000}"/>
    <cellStyle name="Normal 79 12" xfId="16833" xr:uid="{00000000-0005-0000-0000-0000C1410000}"/>
    <cellStyle name="Normal 79 2" xfId="1707" xr:uid="{00000000-0005-0000-0000-0000AB060000}"/>
    <cellStyle name="Normal 79 2 11" xfId="16887" xr:uid="{00000000-0005-0000-0000-0000F7410000}"/>
    <cellStyle name="Normal 79 2 2" xfId="1816" xr:uid="{00000000-0005-0000-0000-000018070000}"/>
    <cellStyle name="Normal 79 2 2 10" xfId="16991" xr:uid="{00000000-0005-0000-0000-00005F420000}"/>
    <cellStyle name="Normal 79 2 2 2" xfId="2033" xr:uid="{00000000-0005-0000-0000-0000F1070000}"/>
    <cellStyle name="Normal 79 2 2 2 2" xfId="2454" xr:uid="{00000000-0005-0000-0000-000096090000}"/>
    <cellStyle name="Normal 79 2 2 2 2 2" xfId="3293" xr:uid="{00000000-0005-0000-0000-0000DD0C0000}"/>
    <cellStyle name="Normal 79 2 2 2 2 2 2" xfId="4983" xr:uid="{00000000-0005-0000-0000-000077130000}"/>
    <cellStyle name="Normal 79 2 2 2 2 2 2 2" xfId="15056" xr:uid="{00000000-0005-0000-0000-0000D03A0000}"/>
    <cellStyle name="Normal 79 2 2 2 2 2 2 2 3" xfId="30154" xr:uid="{00000000-0005-0000-0000-0000CA750000}"/>
    <cellStyle name="Normal 79 2 2 2 2 2 2 3" xfId="10036" xr:uid="{00000000-0005-0000-0000-000034270000}"/>
    <cellStyle name="Normal 79 2 2 2 2 2 2 3 3" xfId="25137" xr:uid="{00000000-0005-0000-0000-000031620000}"/>
    <cellStyle name="Normal 79 2 2 2 2 2 2 5" xfId="20124" xr:uid="{00000000-0005-0000-0000-00009C4E0000}"/>
    <cellStyle name="Normal 79 2 2 2 2 2 3" xfId="6675" xr:uid="{00000000-0005-0000-0000-0000131A0000}"/>
    <cellStyle name="Normal 79 2 2 2 2 2 3 2" xfId="16727" xr:uid="{00000000-0005-0000-0000-000057410000}"/>
    <cellStyle name="Normal 79 2 2 2 2 2 3 3" xfId="11707" xr:uid="{00000000-0005-0000-0000-0000BB2D0000}"/>
    <cellStyle name="Normal 79 2 2 2 2 2 3 3 3" xfId="26808" xr:uid="{00000000-0005-0000-0000-0000B8680000}"/>
    <cellStyle name="Normal 79 2 2 2 2 2 3 5" xfId="21795" xr:uid="{00000000-0005-0000-0000-000023550000}"/>
    <cellStyle name="Normal 79 2 2 2 2 2 4" xfId="13385" xr:uid="{00000000-0005-0000-0000-000049340000}"/>
    <cellStyle name="Normal 79 2 2 2 2 2 4 3" xfId="28483" xr:uid="{00000000-0005-0000-0000-0000436F0000}"/>
    <cellStyle name="Normal 79 2 2 2 2 2 5" xfId="8364" xr:uid="{00000000-0005-0000-0000-0000AC200000}"/>
    <cellStyle name="Normal 79 2 2 2 2 2 5 3" xfId="23466" xr:uid="{00000000-0005-0000-0000-0000AA5B0000}"/>
    <cellStyle name="Normal 79 2 2 2 2 2 7" xfId="18453" xr:uid="{00000000-0005-0000-0000-000015480000}"/>
    <cellStyle name="Normal 79 2 2 2 2 3" xfId="4146" xr:uid="{00000000-0005-0000-0000-000032100000}"/>
    <cellStyle name="Normal 79 2 2 2 2 3 2" xfId="14220" xr:uid="{00000000-0005-0000-0000-00008C370000}"/>
    <cellStyle name="Normal 79 2 2 2 2 3 2 3" xfId="29318" xr:uid="{00000000-0005-0000-0000-000086720000}"/>
    <cellStyle name="Normal 79 2 2 2 2 3 3" xfId="9200" xr:uid="{00000000-0005-0000-0000-0000F0230000}"/>
    <cellStyle name="Normal 79 2 2 2 2 3 3 3" xfId="24301" xr:uid="{00000000-0005-0000-0000-0000ED5E0000}"/>
    <cellStyle name="Normal 79 2 2 2 2 3 5" xfId="19288" xr:uid="{00000000-0005-0000-0000-0000584B0000}"/>
    <cellStyle name="Normal 79 2 2 2 2 4" xfId="5839" xr:uid="{00000000-0005-0000-0000-0000CF160000}"/>
    <cellStyle name="Normal 79 2 2 2 2 4 2" xfId="15891" xr:uid="{00000000-0005-0000-0000-0000133E0000}"/>
    <cellStyle name="Normal 79 2 2 2 2 4 3" xfId="10871" xr:uid="{00000000-0005-0000-0000-0000772A0000}"/>
    <cellStyle name="Normal 79 2 2 2 2 4 3 3" xfId="25972" xr:uid="{00000000-0005-0000-0000-000074650000}"/>
    <cellStyle name="Normal 79 2 2 2 2 4 5" xfId="20959" xr:uid="{00000000-0005-0000-0000-0000DF510000}"/>
    <cellStyle name="Normal 79 2 2 2 2 5" xfId="12549" xr:uid="{00000000-0005-0000-0000-000005310000}"/>
    <cellStyle name="Normal 79 2 2 2 2 5 3" xfId="27647" xr:uid="{00000000-0005-0000-0000-0000FF6B0000}"/>
    <cellStyle name="Normal 79 2 2 2 2 6" xfId="7528" xr:uid="{00000000-0005-0000-0000-0000681D0000}"/>
    <cellStyle name="Normal 79 2 2 2 2 6 3" xfId="22630" xr:uid="{00000000-0005-0000-0000-000066580000}"/>
    <cellStyle name="Normal 79 2 2 2 2 8" xfId="17617" xr:uid="{00000000-0005-0000-0000-0000D1440000}"/>
    <cellStyle name="Normal 79 2 2 2 3" xfId="2875" xr:uid="{00000000-0005-0000-0000-00003B0B0000}"/>
    <cellStyle name="Normal 79 2 2 2 3 2" xfId="4565" xr:uid="{00000000-0005-0000-0000-0000D5110000}"/>
    <cellStyle name="Normal 79 2 2 2 3 2 2" xfId="14638" xr:uid="{00000000-0005-0000-0000-00002E390000}"/>
    <cellStyle name="Normal 79 2 2 2 3 2 2 3" xfId="29736" xr:uid="{00000000-0005-0000-0000-000028740000}"/>
    <cellStyle name="Normal 79 2 2 2 3 2 3" xfId="9618" xr:uid="{00000000-0005-0000-0000-000092250000}"/>
    <cellStyle name="Normal 79 2 2 2 3 2 3 3" xfId="24719" xr:uid="{00000000-0005-0000-0000-00008F600000}"/>
    <cellStyle name="Normal 79 2 2 2 3 2 5" xfId="19706" xr:uid="{00000000-0005-0000-0000-0000FA4C0000}"/>
    <cellStyle name="Normal 79 2 2 2 3 3" xfId="6257" xr:uid="{00000000-0005-0000-0000-000071180000}"/>
    <cellStyle name="Normal 79 2 2 2 3 3 2" xfId="16309" xr:uid="{00000000-0005-0000-0000-0000B53F0000}"/>
    <cellStyle name="Normal 79 2 2 2 3 3 3" xfId="11289" xr:uid="{00000000-0005-0000-0000-0000192C0000}"/>
    <cellStyle name="Normal 79 2 2 2 3 3 3 3" xfId="26390" xr:uid="{00000000-0005-0000-0000-000016670000}"/>
    <cellStyle name="Normal 79 2 2 2 3 3 5" xfId="21377" xr:uid="{00000000-0005-0000-0000-000081530000}"/>
    <cellStyle name="Normal 79 2 2 2 3 4" xfId="12967" xr:uid="{00000000-0005-0000-0000-0000A7320000}"/>
    <cellStyle name="Normal 79 2 2 2 3 4 3" xfId="28065" xr:uid="{00000000-0005-0000-0000-0000A16D0000}"/>
    <cellStyle name="Normal 79 2 2 2 3 5" xfId="7946" xr:uid="{00000000-0005-0000-0000-00000A1F0000}"/>
    <cellStyle name="Normal 79 2 2 2 3 5 3" xfId="23048" xr:uid="{00000000-0005-0000-0000-0000085A0000}"/>
    <cellStyle name="Normal 79 2 2 2 3 7" xfId="18035" xr:uid="{00000000-0005-0000-0000-000073460000}"/>
    <cellStyle name="Normal 79 2 2 2 4" xfId="3728" xr:uid="{00000000-0005-0000-0000-0000900E0000}"/>
    <cellStyle name="Normal 79 2 2 2 4 2" xfId="13802" xr:uid="{00000000-0005-0000-0000-0000EA350000}"/>
    <cellStyle name="Normal 79 2 2 2 4 2 3" xfId="28900" xr:uid="{00000000-0005-0000-0000-0000E4700000}"/>
    <cellStyle name="Normal 79 2 2 2 4 3" xfId="8782" xr:uid="{00000000-0005-0000-0000-00004E220000}"/>
    <cellStyle name="Normal 79 2 2 2 4 3 3" xfId="23883" xr:uid="{00000000-0005-0000-0000-00004B5D0000}"/>
    <cellStyle name="Normal 79 2 2 2 4 5" xfId="18870" xr:uid="{00000000-0005-0000-0000-0000B6490000}"/>
    <cellStyle name="Normal 79 2 2 2 5" xfId="5421" xr:uid="{00000000-0005-0000-0000-00002D150000}"/>
    <cellStyle name="Normal 79 2 2 2 5 2" xfId="15473" xr:uid="{00000000-0005-0000-0000-0000713C0000}"/>
    <cellStyle name="Normal 79 2 2 2 5 2 3" xfId="30571" xr:uid="{00000000-0005-0000-0000-00006B770000}"/>
    <cellStyle name="Normal 79 2 2 2 5 3" xfId="10453" xr:uid="{00000000-0005-0000-0000-0000D5280000}"/>
    <cellStyle name="Normal 79 2 2 2 5 3 3" xfId="25554" xr:uid="{00000000-0005-0000-0000-0000D2630000}"/>
    <cellStyle name="Normal 79 2 2 2 5 5" xfId="20541" xr:uid="{00000000-0005-0000-0000-00003D500000}"/>
    <cellStyle name="Normal 79 2 2 2 6" xfId="12131" xr:uid="{00000000-0005-0000-0000-0000632F0000}"/>
    <cellStyle name="Normal 79 2 2 2 6 3" xfId="27229" xr:uid="{00000000-0005-0000-0000-00005D6A0000}"/>
    <cellStyle name="Normal 79 2 2 2 7" xfId="7110" xr:uid="{00000000-0005-0000-0000-0000C61B0000}"/>
    <cellStyle name="Normal 79 2 2 2 7 3" xfId="22212" xr:uid="{00000000-0005-0000-0000-0000C4560000}"/>
    <cellStyle name="Normal 79 2 2 2 9" xfId="17199" xr:uid="{00000000-0005-0000-0000-00002F430000}"/>
    <cellStyle name="Normal 79 2 2 3" xfId="2246" xr:uid="{00000000-0005-0000-0000-0000C6080000}"/>
    <cellStyle name="Normal 79 2 2 3 2" xfId="3085" xr:uid="{00000000-0005-0000-0000-00000D0C0000}"/>
    <cellStyle name="Normal 79 2 2 3 2 2" xfId="4775" xr:uid="{00000000-0005-0000-0000-0000A7120000}"/>
    <cellStyle name="Normal 79 2 2 3 2 2 2" xfId="14848" xr:uid="{00000000-0005-0000-0000-0000003A0000}"/>
    <cellStyle name="Normal 79 2 2 3 2 2 2 3" xfId="29946" xr:uid="{00000000-0005-0000-0000-0000FA740000}"/>
    <cellStyle name="Normal 79 2 2 3 2 2 3" xfId="9828" xr:uid="{00000000-0005-0000-0000-000064260000}"/>
    <cellStyle name="Normal 79 2 2 3 2 2 3 3" xfId="24929" xr:uid="{00000000-0005-0000-0000-000061610000}"/>
    <cellStyle name="Normal 79 2 2 3 2 2 5" xfId="19916" xr:uid="{00000000-0005-0000-0000-0000CC4D0000}"/>
    <cellStyle name="Normal 79 2 2 3 2 3" xfId="6467" xr:uid="{00000000-0005-0000-0000-000043190000}"/>
    <cellStyle name="Normal 79 2 2 3 2 3 2" xfId="16519" xr:uid="{00000000-0005-0000-0000-000087400000}"/>
    <cellStyle name="Normal 79 2 2 3 2 3 3" xfId="11499" xr:uid="{00000000-0005-0000-0000-0000EB2C0000}"/>
    <cellStyle name="Normal 79 2 2 3 2 3 3 3" xfId="26600" xr:uid="{00000000-0005-0000-0000-0000E8670000}"/>
    <cellStyle name="Normal 79 2 2 3 2 3 5" xfId="21587" xr:uid="{00000000-0005-0000-0000-000053540000}"/>
    <cellStyle name="Normal 79 2 2 3 2 4" xfId="13177" xr:uid="{00000000-0005-0000-0000-000079330000}"/>
    <cellStyle name="Normal 79 2 2 3 2 4 3" xfId="28275" xr:uid="{00000000-0005-0000-0000-0000736E0000}"/>
    <cellStyle name="Normal 79 2 2 3 2 5" xfId="8156" xr:uid="{00000000-0005-0000-0000-0000DC1F0000}"/>
    <cellStyle name="Normal 79 2 2 3 2 5 3" xfId="23258" xr:uid="{00000000-0005-0000-0000-0000DA5A0000}"/>
    <cellStyle name="Normal 79 2 2 3 2 7" xfId="18245" xr:uid="{00000000-0005-0000-0000-000045470000}"/>
    <cellStyle name="Normal 79 2 2 3 3" xfId="3938" xr:uid="{00000000-0005-0000-0000-0000620F0000}"/>
    <cellStyle name="Normal 79 2 2 3 3 2" xfId="14012" xr:uid="{00000000-0005-0000-0000-0000BC360000}"/>
    <cellStyle name="Normal 79 2 2 3 3 2 3" xfId="29110" xr:uid="{00000000-0005-0000-0000-0000B6710000}"/>
    <cellStyle name="Normal 79 2 2 3 3 3" xfId="8992" xr:uid="{00000000-0005-0000-0000-000020230000}"/>
    <cellStyle name="Normal 79 2 2 3 3 3 3" xfId="24093" xr:uid="{00000000-0005-0000-0000-00001D5E0000}"/>
    <cellStyle name="Normal 79 2 2 3 3 5" xfId="19080" xr:uid="{00000000-0005-0000-0000-0000884A0000}"/>
    <cellStyle name="Normal 79 2 2 3 4" xfId="5631" xr:uid="{00000000-0005-0000-0000-0000FF150000}"/>
    <cellStyle name="Normal 79 2 2 3 4 2" xfId="15683" xr:uid="{00000000-0005-0000-0000-0000433D0000}"/>
    <cellStyle name="Normal 79 2 2 3 4 2 3" xfId="30781" xr:uid="{00000000-0005-0000-0000-00003D780000}"/>
    <cellStyle name="Normal 79 2 2 3 4 3" xfId="10663" xr:uid="{00000000-0005-0000-0000-0000A7290000}"/>
    <cellStyle name="Normal 79 2 2 3 4 3 3" xfId="25764" xr:uid="{00000000-0005-0000-0000-0000A4640000}"/>
    <cellStyle name="Normal 79 2 2 3 4 5" xfId="20751" xr:uid="{00000000-0005-0000-0000-00000F510000}"/>
    <cellStyle name="Normal 79 2 2 3 5" xfId="12341" xr:uid="{00000000-0005-0000-0000-000035300000}"/>
    <cellStyle name="Normal 79 2 2 3 5 3" xfId="27439" xr:uid="{00000000-0005-0000-0000-00002F6B0000}"/>
    <cellStyle name="Normal 79 2 2 3 6" xfId="7320" xr:uid="{00000000-0005-0000-0000-0000981C0000}"/>
    <cellStyle name="Normal 79 2 2 3 6 3" xfId="22422" xr:uid="{00000000-0005-0000-0000-000096570000}"/>
    <cellStyle name="Normal 79 2 2 3 8" xfId="17409" xr:uid="{00000000-0005-0000-0000-000001440000}"/>
    <cellStyle name="Normal 79 2 2 4" xfId="2667" xr:uid="{00000000-0005-0000-0000-00006B0A0000}"/>
    <cellStyle name="Normal 79 2 2 4 2" xfId="4357" xr:uid="{00000000-0005-0000-0000-000005110000}"/>
    <cellStyle name="Normal 79 2 2 4 2 2" xfId="14430" xr:uid="{00000000-0005-0000-0000-00005E380000}"/>
    <cellStyle name="Normal 79 2 2 4 2 2 3" xfId="29528" xr:uid="{00000000-0005-0000-0000-000058730000}"/>
    <cellStyle name="Normal 79 2 2 4 2 3" xfId="9410" xr:uid="{00000000-0005-0000-0000-0000C2240000}"/>
    <cellStyle name="Normal 79 2 2 4 2 3 3" xfId="24511" xr:uid="{00000000-0005-0000-0000-0000BF5F0000}"/>
    <cellStyle name="Normal 79 2 2 4 2 5" xfId="19498" xr:uid="{00000000-0005-0000-0000-00002A4C0000}"/>
    <cellStyle name="Normal 79 2 2 4 3" xfId="6049" xr:uid="{00000000-0005-0000-0000-0000A1170000}"/>
    <cellStyle name="Normal 79 2 2 4 3 2" xfId="16101" xr:uid="{00000000-0005-0000-0000-0000E53E0000}"/>
    <cellStyle name="Normal 79 2 2 4 3 3" xfId="11081" xr:uid="{00000000-0005-0000-0000-0000492B0000}"/>
    <cellStyle name="Normal 79 2 2 4 3 3 3" xfId="26182" xr:uid="{00000000-0005-0000-0000-000046660000}"/>
    <cellStyle name="Normal 79 2 2 4 3 5" xfId="21169" xr:uid="{00000000-0005-0000-0000-0000B1520000}"/>
    <cellStyle name="Normal 79 2 2 4 4" xfId="12759" xr:uid="{00000000-0005-0000-0000-0000D7310000}"/>
    <cellStyle name="Normal 79 2 2 4 4 3" xfId="27857" xr:uid="{00000000-0005-0000-0000-0000D16C0000}"/>
    <cellStyle name="Normal 79 2 2 4 5" xfId="7738" xr:uid="{00000000-0005-0000-0000-00003A1E0000}"/>
    <cellStyle name="Normal 79 2 2 4 5 3" xfId="22840" xr:uid="{00000000-0005-0000-0000-000038590000}"/>
    <cellStyle name="Normal 79 2 2 4 7" xfId="17827" xr:uid="{00000000-0005-0000-0000-0000A3450000}"/>
    <cellStyle name="Normal 79 2 2 5" xfId="3520" xr:uid="{00000000-0005-0000-0000-0000C00D0000}"/>
    <cellStyle name="Normal 79 2 2 5 2" xfId="13594" xr:uid="{00000000-0005-0000-0000-00001A350000}"/>
    <cellStyle name="Normal 79 2 2 5 2 3" xfId="28692" xr:uid="{00000000-0005-0000-0000-000014700000}"/>
    <cellStyle name="Normal 79 2 2 5 3" xfId="8574" xr:uid="{00000000-0005-0000-0000-00007E210000}"/>
    <cellStyle name="Normal 79 2 2 5 3 3" xfId="23675" xr:uid="{00000000-0005-0000-0000-00007B5C0000}"/>
    <cellStyle name="Normal 79 2 2 5 5" xfId="18662" xr:uid="{00000000-0005-0000-0000-0000E6480000}"/>
    <cellStyle name="Normal 79 2 2 6" xfId="5213" xr:uid="{00000000-0005-0000-0000-00005D140000}"/>
    <cellStyle name="Normal 79 2 2 6 2" xfId="15265" xr:uid="{00000000-0005-0000-0000-0000A13B0000}"/>
    <cellStyle name="Normal 79 2 2 6 2 3" xfId="30363" xr:uid="{00000000-0005-0000-0000-00009B760000}"/>
    <cellStyle name="Normal 79 2 2 6 3" xfId="10245" xr:uid="{00000000-0005-0000-0000-000005280000}"/>
    <cellStyle name="Normal 79 2 2 6 3 3" xfId="25346" xr:uid="{00000000-0005-0000-0000-000002630000}"/>
    <cellStyle name="Normal 79 2 2 6 5" xfId="20333" xr:uid="{00000000-0005-0000-0000-00006D4F0000}"/>
    <cellStyle name="Normal 79 2 2 7" xfId="11923" xr:uid="{00000000-0005-0000-0000-0000932E0000}"/>
    <cellStyle name="Normal 79 2 2 7 3" xfId="27021" xr:uid="{00000000-0005-0000-0000-00008D690000}"/>
    <cellStyle name="Normal 79 2 2 8" xfId="6902" xr:uid="{00000000-0005-0000-0000-0000F61A0000}"/>
    <cellStyle name="Normal 79 2 2 8 3" xfId="22004" xr:uid="{00000000-0005-0000-0000-0000F4550000}"/>
    <cellStyle name="Normal 79 2 3" xfId="1929" xr:uid="{00000000-0005-0000-0000-000089070000}"/>
    <cellStyle name="Normal 79 2 3 2" xfId="2350" xr:uid="{00000000-0005-0000-0000-00002E090000}"/>
    <cellStyle name="Normal 79 2 3 2 2" xfId="3189" xr:uid="{00000000-0005-0000-0000-0000750C0000}"/>
    <cellStyle name="Normal 79 2 3 2 2 2" xfId="4879" xr:uid="{00000000-0005-0000-0000-00000F130000}"/>
    <cellStyle name="Normal 79 2 3 2 2 2 2" xfId="14952" xr:uid="{00000000-0005-0000-0000-0000683A0000}"/>
    <cellStyle name="Normal 79 2 3 2 2 2 2 3" xfId="30050" xr:uid="{00000000-0005-0000-0000-000062750000}"/>
    <cellStyle name="Normal 79 2 3 2 2 2 3" xfId="9932" xr:uid="{00000000-0005-0000-0000-0000CC260000}"/>
    <cellStyle name="Normal 79 2 3 2 2 2 3 3" xfId="25033" xr:uid="{00000000-0005-0000-0000-0000C9610000}"/>
    <cellStyle name="Normal 79 2 3 2 2 2 5" xfId="20020" xr:uid="{00000000-0005-0000-0000-0000344E0000}"/>
    <cellStyle name="Normal 79 2 3 2 2 3" xfId="6571" xr:uid="{00000000-0005-0000-0000-0000AB190000}"/>
    <cellStyle name="Normal 79 2 3 2 2 3 2" xfId="16623" xr:uid="{00000000-0005-0000-0000-0000EF400000}"/>
    <cellStyle name="Normal 79 2 3 2 2 3 3" xfId="11603" xr:uid="{00000000-0005-0000-0000-0000532D0000}"/>
    <cellStyle name="Normal 79 2 3 2 2 3 3 3" xfId="26704" xr:uid="{00000000-0005-0000-0000-000050680000}"/>
    <cellStyle name="Normal 79 2 3 2 2 3 5" xfId="21691" xr:uid="{00000000-0005-0000-0000-0000BB540000}"/>
    <cellStyle name="Normal 79 2 3 2 2 4" xfId="13281" xr:uid="{00000000-0005-0000-0000-0000E1330000}"/>
    <cellStyle name="Normal 79 2 3 2 2 4 3" xfId="28379" xr:uid="{00000000-0005-0000-0000-0000DB6E0000}"/>
    <cellStyle name="Normal 79 2 3 2 2 5" xfId="8260" xr:uid="{00000000-0005-0000-0000-000044200000}"/>
    <cellStyle name="Normal 79 2 3 2 2 5 3" xfId="23362" xr:uid="{00000000-0005-0000-0000-0000425B0000}"/>
    <cellStyle name="Normal 79 2 3 2 2 7" xfId="18349" xr:uid="{00000000-0005-0000-0000-0000AD470000}"/>
    <cellStyle name="Normal 79 2 3 2 3" xfId="4042" xr:uid="{00000000-0005-0000-0000-0000CA0F0000}"/>
    <cellStyle name="Normal 79 2 3 2 3 2" xfId="14116" xr:uid="{00000000-0005-0000-0000-000024370000}"/>
    <cellStyle name="Normal 79 2 3 2 3 2 3" xfId="29214" xr:uid="{00000000-0005-0000-0000-00001E720000}"/>
    <cellStyle name="Normal 79 2 3 2 3 3" xfId="9096" xr:uid="{00000000-0005-0000-0000-000088230000}"/>
    <cellStyle name="Normal 79 2 3 2 3 3 3" xfId="24197" xr:uid="{00000000-0005-0000-0000-0000855E0000}"/>
    <cellStyle name="Normal 79 2 3 2 3 5" xfId="19184" xr:uid="{00000000-0005-0000-0000-0000F04A0000}"/>
    <cellStyle name="Normal 79 2 3 2 4" xfId="5735" xr:uid="{00000000-0005-0000-0000-000067160000}"/>
    <cellStyle name="Normal 79 2 3 2 4 2" xfId="15787" xr:uid="{00000000-0005-0000-0000-0000AB3D0000}"/>
    <cellStyle name="Normal 79 2 3 2 4 2 3" xfId="30885" xr:uid="{00000000-0005-0000-0000-0000A5780000}"/>
    <cellStyle name="Normal 79 2 3 2 4 3" xfId="10767" xr:uid="{00000000-0005-0000-0000-00000F2A0000}"/>
    <cellStyle name="Normal 79 2 3 2 4 3 3" xfId="25868" xr:uid="{00000000-0005-0000-0000-00000C650000}"/>
    <cellStyle name="Normal 79 2 3 2 4 5" xfId="20855" xr:uid="{00000000-0005-0000-0000-000077510000}"/>
    <cellStyle name="Normal 79 2 3 2 5" xfId="12445" xr:uid="{00000000-0005-0000-0000-00009D300000}"/>
    <cellStyle name="Normal 79 2 3 2 5 3" xfId="27543" xr:uid="{00000000-0005-0000-0000-0000976B0000}"/>
    <cellStyle name="Normal 79 2 3 2 6" xfId="7424" xr:uid="{00000000-0005-0000-0000-0000001D0000}"/>
    <cellStyle name="Normal 79 2 3 2 6 3" xfId="22526" xr:uid="{00000000-0005-0000-0000-0000FE570000}"/>
    <cellStyle name="Normal 79 2 3 2 8" xfId="17513" xr:uid="{00000000-0005-0000-0000-000069440000}"/>
    <cellStyle name="Normal 79 2 3 3" xfId="2771" xr:uid="{00000000-0005-0000-0000-0000D30A0000}"/>
    <cellStyle name="Normal 79 2 3 3 2" xfId="4461" xr:uid="{00000000-0005-0000-0000-00006D110000}"/>
    <cellStyle name="Normal 79 2 3 3 2 2" xfId="14534" xr:uid="{00000000-0005-0000-0000-0000C6380000}"/>
    <cellStyle name="Normal 79 2 3 3 2 2 3" xfId="29632" xr:uid="{00000000-0005-0000-0000-0000C0730000}"/>
    <cellStyle name="Normal 79 2 3 3 2 3" xfId="9514" xr:uid="{00000000-0005-0000-0000-00002A250000}"/>
    <cellStyle name="Normal 79 2 3 3 2 3 3" xfId="24615" xr:uid="{00000000-0005-0000-0000-000027600000}"/>
    <cellStyle name="Normal 79 2 3 3 2 5" xfId="19602" xr:uid="{00000000-0005-0000-0000-0000924C0000}"/>
    <cellStyle name="Normal 79 2 3 3 3" xfId="6153" xr:uid="{00000000-0005-0000-0000-000009180000}"/>
    <cellStyle name="Normal 79 2 3 3 3 2" xfId="16205" xr:uid="{00000000-0005-0000-0000-00004D3F0000}"/>
    <cellStyle name="Normal 79 2 3 3 3 3" xfId="11185" xr:uid="{00000000-0005-0000-0000-0000B12B0000}"/>
    <cellStyle name="Normal 79 2 3 3 3 3 3" xfId="26286" xr:uid="{00000000-0005-0000-0000-0000AE660000}"/>
    <cellStyle name="Normal 79 2 3 3 3 5" xfId="21273" xr:uid="{00000000-0005-0000-0000-000019530000}"/>
    <cellStyle name="Normal 79 2 3 3 4" xfId="12863" xr:uid="{00000000-0005-0000-0000-00003F320000}"/>
    <cellStyle name="Normal 79 2 3 3 4 3" xfId="27961" xr:uid="{00000000-0005-0000-0000-0000396D0000}"/>
    <cellStyle name="Normal 79 2 3 3 5" xfId="7842" xr:uid="{00000000-0005-0000-0000-0000A21E0000}"/>
    <cellStyle name="Normal 79 2 3 3 5 3" xfId="22944" xr:uid="{00000000-0005-0000-0000-0000A0590000}"/>
    <cellStyle name="Normal 79 2 3 3 7" xfId="17931" xr:uid="{00000000-0005-0000-0000-00000B460000}"/>
    <cellStyle name="Normal 79 2 3 4" xfId="3624" xr:uid="{00000000-0005-0000-0000-0000280E0000}"/>
    <cellStyle name="Normal 79 2 3 4 2" xfId="13698" xr:uid="{00000000-0005-0000-0000-000082350000}"/>
    <cellStyle name="Normal 79 2 3 4 2 3" xfId="28796" xr:uid="{00000000-0005-0000-0000-00007C700000}"/>
    <cellStyle name="Normal 79 2 3 4 3" xfId="8678" xr:uid="{00000000-0005-0000-0000-0000E6210000}"/>
    <cellStyle name="Normal 79 2 3 4 3 3" xfId="23779" xr:uid="{00000000-0005-0000-0000-0000E35C0000}"/>
    <cellStyle name="Normal 79 2 3 4 5" xfId="18766" xr:uid="{00000000-0005-0000-0000-00004E490000}"/>
    <cellStyle name="Normal 79 2 3 5" xfId="5317" xr:uid="{00000000-0005-0000-0000-0000C5140000}"/>
    <cellStyle name="Normal 79 2 3 5 2" xfId="15369" xr:uid="{00000000-0005-0000-0000-0000093C0000}"/>
    <cellStyle name="Normal 79 2 3 5 2 3" xfId="30467" xr:uid="{00000000-0005-0000-0000-000003770000}"/>
    <cellStyle name="Normal 79 2 3 5 3" xfId="10349" xr:uid="{00000000-0005-0000-0000-00006D280000}"/>
    <cellStyle name="Normal 79 2 3 5 3 3" xfId="25450" xr:uid="{00000000-0005-0000-0000-00006A630000}"/>
    <cellStyle name="Normal 79 2 3 5 5" xfId="20437" xr:uid="{00000000-0005-0000-0000-0000D54F0000}"/>
    <cellStyle name="Normal 79 2 3 6" xfId="12027" xr:uid="{00000000-0005-0000-0000-0000FB2E0000}"/>
    <cellStyle name="Normal 79 2 3 6 3" xfId="27125" xr:uid="{00000000-0005-0000-0000-0000F5690000}"/>
    <cellStyle name="Normal 79 2 3 7" xfId="7006" xr:uid="{00000000-0005-0000-0000-00005E1B0000}"/>
    <cellStyle name="Normal 79 2 3 7 3" xfId="22108" xr:uid="{00000000-0005-0000-0000-00005C560000}"/>
    <cellStyle name="Normal 79 2 3 9" xfId="17095" xr:uid="{00000000-0005-0000-0000-0000C7420000}"/>
    <cellStyle name="Normal 79 2 4" xfId="2142" xr:uid="{00000000-0005-0000-0000-00005E080000}"/>
    <cellStyle name="Normal 79 2 4 2" xfId="2981" xr:uid="{00000000-0005-0000-0000-0000A50B0000}"/>
    <cellStyle name="Normal 79 2 4 2 2" xfId="4671" xr:uid="{00000000-0005-0000-0000-00003F120000}"/>
    <cellStyle name="Normal 79 2 4 2 2 2" xfId="14744" xr:uid="{00000000-0005-0000-0000-000098390000}"/>
    <cellStyle name="Normal 79 2 4 2 2 2 3" xfId="29842" xr:uid="{00000000-0005-0000-0000-000092740000}"/>
    <cellStyle name="Normal 79 2 4 2 2 3" xfId="9724" xr:uid="{00000000-0005-0000-0000-0000FC250000}"/>
    <cellStyle name="Normal 79 2 4 2 2 3 3" xfId="24825" xr:uid="{00000000-0005-0000-0000-0000F9600000}"/>
    <cellStyle name="Normal 79 2 4 2 2 5" xfId="19812" xr:uid="{00000000-0005-0000-0000-0000644D0000}"/>
    <cellStyle name="Normal 79 2 4 2 3" xfId="6363" xr:uid="{00000000-0005-0000-0000-0000DB180000}"/>
    <cellStyle name="Normal 79 2 4 2 3 2" xfId="16415" xr:uid="{00000000-0005-0000-0000-00001F400000}"/>
    <cellStyle name="Normal 79 2 4 2 3 3" xfId="11395" xr:uid="{00000000-0005-0000-0000-0000832C0000}"/>
    <cellStyle name="Normal 79 2 4 2 3 3 3" xfId="26496" xr:uid="{00000000-0005-0000-0000-000080670000}"/>
    <cellStyle name="Normal 79 2 4 2 3 5" xfId="21483" xr:uid="{00000000-0005-0000-0000-0000EB530000}"/>
    <cellStyle name="Normal 79 2 4 2 4" xfId="13073" xr:uid="{00000000-0005-0000-0000-000011330000}"/>
    <cellStyle name="Normal 79 2 4 2 4 3" xfId="28171" xr:uid="{00000000-0005-0000-0000-00000B6E0000}"/>
    <cellStyle name="Normal 79 2 4 2 5" xfId="8052" xr:uid="{00000000-0005-0000-0000-0000741F0000}"/>
    <cellStyle name="Normal 79 2 4 2 5 3" xfId="23154" xr:uid="{00000000-0005-0000-0000-0000725A0000}"/>
    <cellStyle name="Normal 79 2 4 2 7" xfId="18141" xr:uid="{00000000-0005-0000-0000-0000DD460000}"/>
    <cellStyle name="Normal 79 2 4 3" xfId="3834" xr:uid="{00000000-0005-0000-0000-0000FA0E0000}"/>
    <cellStyle name="Normal 79 2 4 3 2" xfId="13908" xr:uid="{00000000-0005-0000-0000-000054360000}"/>
    <cellStyle name="Normal 79 2 4 3 2 3" xfId="29006" xr:uid="{00000000-0005-0000-0000-00004E710000}"/>
    <cellStyle name="Normal 79 2 4 3 3" xfId="8888" xr:uid="{00000000-0005-0000-0000-0000B8220000}"/>
    <cellStyle name="Normal 79 2 4 3 3 3" xfId="23989" xr:uid="{00000000-0005-0000-0000-0000B55D0000}"/>
    <cellStyle name="Normal 79 2 4 3 5" xfId="18976" xr:uid="{00000000-0005-0000-0000-0000204A0000}"/>
    <cellStyle name="Normal 79 2 4 4" xfId="5527" xr:uid="{00000000-0005-0000-0000-000097150000}"/>
    <cellStyle name="Normal 79 2 4 4 2" xfId="15579" xr:uid="{00000000-0005-0000-0000-0000DB3C0000}"/>
    <cellStyle name="Normal 79 2 4 4 2 3" xfId="30677" xr:uid="{00000000-0005-0000-0000-0000D5770000}"/>
    <cellStyle name="Normal 79 2 4 4 3" xfId="10559" xr:uid="{00000000-0005-0000-0000-00003F290000}"/>
    <cellStyle name="Normal 79 2 4 4 3 3" xfId="25660" xr:uid="{00000000-0005-0000-0000-00003C640000}"/>
    <cellStyle name="Normal 79 2 4 4 5" xfId="20647" xr:uid="{00000000-0005-0000-0000-0000A7500000}"/>
    <cellStyle name="Normal 79 2 4 5" xfId="12237" xr:uid="{00000000-0005-0000-0000-0000CD2F0000}"/>
    <cellStyle name="Normal 79 2 4 5 3" xfId="27335" xr:uid="{00000000-0005-0000-0000-0000C76A0000}"/>
    <cellStyle name="Normal 79 2 4 6" xfId="7216" xr:uid="{00000000-0005-0000-0000-0000301C0000}"/>
    <cellStyle name="Normal 79 2 4 6 3" xfId="22318" xr:uid="{00000000-0005-0000-0000-00002E570000}"/>
    <cellStyle name="Normal 79 2 4 8" xfId="17305" xr:uid="{00000000-0005-0000-0000-000099430000}"/>
    <cellStyle name="Normal 79 2 5" xfId="2563" xr:uid="{00000000-0005-0000-0000-0000030A0000}"/>
    <cellStyle name="Normal 79 2 5 2" xfId="4253" xr:uid="{00000000-0005-0000-0000-00009D100000}"/>
    <cellStyle name="Normal 79 2 5 2 2" xfId="14326" xr:uid="{00000000-0005-0000-0000-0000F6370000}"/>
    <cellStyle name="Normal 79 2 5 2 2 3" xfId="29424" xr:uid="{00000000-0005-0000-0000-0000F0720000}"/>
    <cellStyle name="Normal 79 2 5 2 3" xfId="9306" xr:uid="{00000000-0005-0000-0000-00005A240000}"/>
    <cellStyle name="Normal 79 2 5 2 3 3" xfId="24407" xr:uid="{00000000-0005-0000-0000-0000575F0000}"/>
    <cellStyle name="Normal 79 2 5 2 5" xfId="19394" xr:uid="{00000000-0005-0000-0000-0000C24B0000}"/>
    <cellStyle name="Normal 79 2 5 3" xfId="5945" xr:uid="{00000000-0005-0000-0000-000039170000}"/>
    <cellStyle name="Normal 79 2 5 3 2" xfId="15997" xr:uid="{00000000-0005-0000-0000-00007D3E0000}"/>
    <cellStyle name="Normal 79 2 5 3 3" xfId="10977" xr:uid="{00000000-0005-0000-0000-0000E12A0000}"/>
    <cellStyle name="Normal 79 2 5 3 3 3" xfId="26078" xr:uid="{00000000-0005-0000-0000-0000DE650000}"/>
    <cellStyle name="Normal 79 2 5 3 5" xfId="21065" xr:uid="{00000000-0005-0000-0000-000049520000}"/>
    <cellStyle name="Normal 79 2 5 4" xfId="12655" xr:uid="{00000000-0005-0000-0000-00006F310000}"/>
    <cellStyle name="Normal 79 2 5 4 3" xfId="27753" xr:uid="{00000000-0005-0000-0000-0000696C0000}"/>
    <cellStyle name="Normal 79 2 5 5" xfId="7634" xr:uid="{00000000-0005-0000-0000-0000D21D0000}"/>
    <cellStyle name="Normal 79 2 5 5 3" xfId="22736" xr:uid="{00000000-0005-0000-0000-0000D0580000}"/>
    <cellStyle name="Normal 79 2 5 7" xfId="17723" xr:uid="{00000000-0005-0000-0000-00003B450000}"/>
    <cellStyle name="Normal 79 2 6" xfId="3416" xr:uid="{00000000-0005-0000-0000-0000580D0000}"/>
    <cellStyle name="Normal 79 2 6 2" xfId="13490" xr:uid="{00000000-0005-0000-0000-0000B2340000}"/>
    <cellStyle name="Normal 79 2 6 2 3" xfId="28588" xr:uid="{00000000-0005-0000-0000-0000AC6F0000}"/>
    <cellStyle name="Normal 79 2 6 3" xfId="8470" xr:uid="{00000000-0005-0000-0000-000016210000}"/>
    <cellStyle name="Normal 79 2 6 3 3" xfId="23571" xr:uid="{00000000-0005-0000-0000-0000135C0000}"/>
    <cellStyle name="Normal 79 2 6 5" xfId="18558" xr:uid="{00000000-0005-0000-0000-00007E480000}"/>
    <cellStyle name="Normal 79 2 7" xfId="5109" xr:uid="{00000000-0005-0000-0000-0000F5130000}"/>
    <cellStyle name="Normal 79 2 7 2" xfId="15161" xr:uid="{00000000-0005-0000-0000-0000393B0000}"/>
    <cellStyle name="Normal 79 2 7 2 3" xfId="30259" xr:uid="{00000000-0005-0000-0000-000033760000}"/>
    <cellStyle name="Normal 79 2 7 3" xfId="10141" xr:uid="{00000000-0005-0000-0000-00009D270000}"/>
    <cellStyle name="Normal 79 2 7 3 3" xfId="25242" xr:uid="{00000000-0005-0000-0000-00009A620000}"/>
    <cellStyle name="Normal 79 2 7 5" xfId="20229" xr:uid="{00000000-0005-0000-0000-0000054F0000}"/>
    <cellStyle name="Normal 79 2 8" xfId="11819" xr:uid="{00000000-0005-0000-0000-00002B2E0000}"/>
    <cellStyle name="Normal 79 2 8 3" xfId="26917" xr:uid="{00000000-0005-0000-0000-000025690000}"/>
    <cellStyle name="Normal 79 2 9" xfId="6798" xr:uid="{00000000-0005-0000-0000-00008E1A0000}"/>
    <cellStyle name="Normal 79 2 9 3" xfId="21900" xr:uid="{00000000-0005-0000-0000-00008C550000}"/>
    <cellStyle name="Normal 79 3" xfId="1762" xr:uid="{00000000-0005-0000-0000-0000E2060000}"/>
    <cellStyle name="Normal 79 3 10" xfId="16939" xr:uid="{00000000-0005-0000-0000-00002B420000}"/>
    <cellStyle name="Normal 79 3 2" xfId="1981" xr:uid="{00000000-0005-0000-0000-0000BD070000}"/>
    <cellStyle name="Normal 79 3 2 2" xfId="2402" xr:uid="{00000000-0005-0000-0000-000062090000}"/>
    <cellStyle name="Normal 79 3 2 2 2" xfId="3241" xr:uid="{00000000-0005-0000-0000-0000A90C0000}"/>
    <cellStyle name="Normal 79 3 2 2 2 2" xfId="4931" xr:uid="{00000000-0005-0000-0000-000043130000}"/>
    <cellStyle name="Normal 79 3 2 2 2 2 2" xfId="15004" xr:uid="{00000000-0005-0000-0000-00009C3A0000}"/>
    <cellStyle name="Normal 79 3 2 2 2 2 2 3" xfId="30102" xr:uid="{00000000-0005-0000-0000-000096750000}"/>
    <cellStyle name="Normal 79 3 2 2 2 2 3" xfId="9984" xr:uid="{00000000-0005-0000-0000-000000270000}"/>
    <cellStyle name="Normal 79 3 2 2 2 2 3 3" xfId="25085" xr:uid="{00000000-0005-0000-0000-0000FD610000}"/>
    <cellStyle name="Normal 79 3 2 2 2 2 5" xfId="20072" xr:uid="{00000000-0005-0000-0000-0000684E0000}"/>
    <cellStyle name="Normal 79 3 2 2 2 3" xfId="6623" xr:uid="{00000000-0005-0000-0000-0000DF190000}"/>
    <cellStyle name="Normal 79 3 2 2 2 3 2" xfId="16675" xr:uid="{00000000-0005-0000-0000-000023410000}"/>
    <cellStyle name="Normal 79 3 2 2 2 3 3" xfId="11655" xr:uid="{00000000-0005-0000-0000-0000872D0000}"/>
    <cellStyle name="Normal 79 3 2 2 2 3 3 3" xfId="26756" xr:uid="{00000000-0005-0000-0000-000084680000}"/>
    <cellStyle name="Normal 79 3 2 2 2 3 5" xfId="21743" xr:uid="{00000000-0005-0000-0000-0000EF540000}"/>
    <cellStyle name="Normal 79 3 2 2 2 4" xfId="13333" xr:uid="{00000000-0005-0000-0000-000015340000}"/>
    <cellStyle name="Normal 79 3 2 2 2 4 3" xfId="28431" xr:uid="{00000000-0005-0000-0000-00000F6F0000}"/>
    <cellStyle name="Normal 79 3 2 2 2 5" xfId="8312" xr:uid="{00000000-0005-0000-0000-000078200000}"/>
    <cellStyle name="Normal 79 3 2 2 2 5 3" xfId="23414" xr:uid="{00000000-0005-0000-0000-0000765B0000}"/>
    <cellStyle name="Normal 79 3 2 2 2 7" xfId="18401" xr:uid="{00000000-0005-0000-0000-0000E1470000}"/>
    <cellStyle name="Normal 79 3 2 2 3" xfId="4094" xr:uid="{00000000-0005-0000-0000-0000FE0F0000}"/>
    <cellStyle name="Normal 79 3 2 2 3 2" xfId="14168" xr:uid="{00000000-0005-0000-0000-000058370000}"/>
    <cellStyle name="Normal 79 3 2 2 3 2 3" xfId="29266" xr:uid="{00000000-0005-0000-0000-000052720000}"/>
    <cellStyle name="Normal 79 3 2 2 3 3" xfId="9148" xr:uid="{00000000-0005-0000-0000-0000BC230000}"/>
    <cellStyle name="Normal 79 3 2 2 3 3 3" xfId="24249" xr:uid="{00000000-0005-0000-0000-0000B95E0000}"/>
    <cellStyle name="Normal 79 3 2 2 3 5" xfId="19236" xr:uid="{00000000-0005-0000-0000-0000244B0000}"/>
    <cellStyle name="Normal 79 3 2 2 4" xfId="5787" xr:uid="{00000000-0005-0000-0000-00009B160000}"/>
    <cellStyle name="Normal 79 3 2 2 4 2" xfId="15839" xr:uid="{00000000-0005-0000-0000-0000DF3D0000}"/>
    <cellStyle name="Normal 79 3 2 2 4 2 3" xfId="30937" xr:uid="{00000000-0005-0000-0000-0000D9780000}"/>
    <cellStyle name="Normal 79 3 2 2 4 3" xfId="10819" xr:uid="{00000000-0005-0000-0000-0000432A0000}"/>
    <cellStyle name="Normal 79 3 2 2 4 3 3" xfId="25920" xr:uid="{00000000-0005-0000-0000-000040650000}"/>
    <cellStyle name="Normal 79 3 2 2 4 5" xfId="20907" xr:uid="{00000000-0005-0000-0000-0000AB510000}"/>
    <cellStyle name="Normal 79 3 2 2 5" xfId="12497" xr:uid="{00000000-0005-0000-0000-0000D1300000}"/>
    <cellStyle name="Normal 79 3 2 2 5 3" xfId="27595" xr:uid="{00000000-0005-0000-0000-0000CB6B0000}"/>
    <cellStyle name="Normal 79 3 2 2 6" xfId="7476" xr:uid="{00000000-0005-0000-0000-0000341D0000}"/>
    <cellStyle name="Normal 79 3 2 2 6 3" xfId="22578" xr:uid="{00000000-0005-0000-0000-000032580000}"/>
    <cellStyle name="Normal 79 3 2 2 8" xfId="17565" xr:uid="{00000000-0005-0000-0000-00009D440000}"/>
    <cellStyle name="Normal 79 3 2 3" xfId="2823" xr:uid="{00000000-0005-0000-0000-0000070B0000}"/>
    <cellStyle name="Normal 79 3 2 3 2" xfId="4513" xr:uid="{00000000-0005-0000-0000-0000A1110000}"/>
    <cellStyle name="Normal 79 3 2 3 2 2" xfId="14586" xr:uid="{00000000-0005-0000-0000-0000FA380000}"/>
    <cellStyle name="Normal 79 3 2 3 2 2 3" xfId="29684" xr:uid="{00000000-0005-0000-0000-0000F4730000}"/>
    <cellStyle name="Normal 79 3 2 3 2 3" xfId="9566" xr:uid="{00000000-0005-0000-0000-00005E250000}"/>
    <cellStyle name="Normal 79 3 2 3 2 3 3" xfId="24667" xr:uid="{00000000-0005-0000-0000-00005B600000}"/>
    <cellStyle name="Normal 79 3 2 3 2 5" xfId="19654" xr:uid="{00000000-0005-0000-0000-0000C64C0000}"/>
    <cellStyle name="Normal 79 3 2 3 3" xfId="6205" xr:uid="{00000000-0005-0000-0000-00003D180000}"/>
    <cellStyle name="Normal 79 3 2 3 3 2" xfId="16257" xr:uid="{00000000-0005-0000-0000-0000813F0000}"/>
    <cellStyle name="Normal 79 3 2 3 3 3" xfId="11237" xr:uid="{00000000-0005-0000-0000-0000E52B0000}"/>
    <cellStyle name="Normal 79 3 2 3 3 3 3" xfId="26338" xr:uid="{00000000-0005-0000-0000-0000E2660000}"/>
    <cellStyle name="Normal 79 3 2 3 3 5" xfId="21325" xr:uid="{00000000-0005-0000-0000-00004D530000}"/>
    <cellStyle name="Normal 79 3 2 3 4" xfId="12915" xr:uid="{00000000-0005-0000-0000-000073320000}"/>
    <cellStyle name="Normal 79 3 2 3 4 3" xfId="28013" xr:uid="{00000000-0005-0000-0000-00006D6D0000}"/>
    <cellStyle name="Normal 79 3 2 3 5" xfId="7894" xr:uid="{00000000-0005-0000-0000-0000D61E0000}"/>
    <cellStyle name="Normal 79 3 2 3 5 3" xfId="22996" xr:uid="{00000000-0005-0000-0000-0000D4590000}"/>
    <cellStyle name="Normal 79 3 2 3 7" xfId="17983" xr:uid="{00000000-0005-0000-0000-00003F460000}"/>
    <cellStyle name="Normal 79 3 2 4" xfId="3676" xr:uid="{00000000-0005-0000-0000-00005C0E0000}"/>
    <cellStyle name="Normal 79 3 2 4 2" xfId="13750" xr:uid="{00000000-0005-0000-0000-0000B6350000}"/>
    <cellStyle name="Normal 79 3 2 4 2 3" xfId="28848" xr:uid="{00000000-0005-0000-0000-0000B0700000}"/>
    <cellStyle name="Normal 79 3 2 4 3" xfId="8730" xr:uid="{00000000-0005-0000-0000-00001A220000}"/>
    <cellStyle name="Normal 79 3 2 4 3 3" xfId="23831" xr:uid="{00000000-0005-0000-0000-0000175D0000}"/>
    <cellStyle name="Normal 79 3 2 4 5" xfId="18818" xr:uid="{00000000-0005-0000-0000-000082490000}"/>
    <cellStyle name="Normal 79 3 2 5" xfId="5369" xr:uid="{00000000-0005-0000-0000-0000F9140000}"/>
    <cellStyle name="Normal 79 3 2 5 2" xfId="15421" xr:uid="{00000000-0005-0000-0000-00003D3C0000}"/>
    <cellStyle name="Normal 79 3 2 5 2 3" xfId="30519" xr:uid="{00000000-0005-0000-0000-000037770000}"/>
    <cellStyle name="Normal 79 3 2 5 3" xfId="10401" xr:uid="{00000000-0005-0000-0000-0000A1280000}"/>
    <cellStyle name="Normal 79 3 2 5 3 3" xfId="25502" xr:uid="{00000000-0005-0000-0000-00009E630000}"/>
    <cellStyle name="Normal 79 3 2 5 5" xfId="20489" xr:uid="{00000000-0005-0000-0000-000009500000}"/>
    <cellStyle name="Normal 79 3 2 6" xfId="12079" xr:uid="{00000000-0005-0000-0000-00002F2F0000}"/>
    <cellStyle name="Normal 79 3 2 6 3" xfId="27177" xr:uid="{00000000-0005-0000-0000-0000296A0000}"/>
    <cellStyle name="Normal 79 3 2 7" xfId="7058" xr:uid="{00000000-0005-0000-0000-0000921B0000}"/>
    <cellStyle name="Normal 79 3 2 7 3" xfId="22160" xr:uid="{00000000-0005-0000-0000-000090560000}"/>
    <cellStyle name="Normal 79 3 2 9" xfId="17147" xr:uid="{00000000-0005-0000-0000-0000FB420000}"/>
    <cellStyle name="Normal 79 3 3" xfId="2194" xr:uid="{00000000-0005-0000-0000-000092080000}"/>
    <cellStyle name="Normal 79 3 3 2" xfId="3033" xr:uid="{00000000-0005-0000-0000-0000D90B0000}"/>
    <cellStyle name="Normal 79 3 3 2 2" xfId="4723" xr:uid="{00000000-0005-0000-0000-000073120000}"/>
    <cellStyle name="Normal 79 3 3 2 2 2" xfId="14796" xr:uid="{00000000-0005-0000-0000-0000CC390000}"/>
    <cellStyle name="Normal 79 3 3 2 2 2 3" xfId="29894" xr:uid="{00000000-0005-0000-0000-0000C6740000}"/>
    <cellStyle name="Normal 79 3 3 2 2 3" xfId="9776" xr:uid="{00000000-0005-0000-0000-000030260000}"/>
    <cellStyle name="Normal 79 3 3 2 2 3 3" xfId="24877" xr:uid="{00000000-0005-0000-0000-00002D610000}"/>
    <cellStyle name="Normal 79 3 3 2 2 5" xfId="19864" xr:uid="{00000000-0005-0000-0000-0000984D0000}"/>
    <cellStyle name="Normal 79 3 3 2 3" xfId="6415" xr:uid="{00000000-0005-0000-0000-00000F190000}"/>
    <cellStyle name="Normal 79 3 3 2 3 2" xfId="16467" xr:uid="{00000000-0005-0000-0000-000053400000}"/>
    <cellStyle name="Normal 79 3 3 2 3 3" xfId="11447" xr:uid="{00000000-0005-0000-0000-0000B72C0000}"/>
    <cellStyle name="Normal 79 3 3 2 3 3 3" xfId="26548" xr:uid="{00000000-0005-0000-0000-0000B4670000}"/>
    <cellStyle name="Normal 79 3 3 2 3 5" xfId="21535" xr:uid="{00000000-0005-0000-0000-00001F540000}"/>
    <cellStyle name="Normal 79 3 3 2 4" xfId="13125" xr:uid="{00000000-0005-0000-0000-000045330000}"/>
    <cellStyle name="Normal 79 3 3 2 4 3" xfId="28223" xr:uid="{00000000-0005-0000-0000-00003F6E0000}"/>
    <cellStyle name="Normal 79 3 3 2 5" xfId="8104" xr:uid="{00000000-0005-0000-0000-0000A81F0000}"/>
    <cellStyle name="Normal 79 3 3 2 5 3" xfId="23206" xr:uid="{00000000-0005-0000-0000-0000A65A0000}"/>
    <cellStyle name="Normal 79 3 3 2 7" xfId="18193" xr:uid="{00000000-0005-0000-0000-000011470000}"/>
    <cellStyle name="Normal 79 3 3 3" xfId="3886" xr:uid="{00000000-0005-0000-0000-00002E0F0000}"/>
    <cellStyle name="Normal 79 3 3 3 2" xfId="13960" xr:uid="{00000000-0005-0000-0000-000088360000}"/>
    <cellStyle name="Normal 79 3 3 3 2 3" xfId="29058" xr:uid="{00000000-0005-0000-0000-000082710000}"/>
    <cellStyle name="Normal 79 3 3 3 3" xfId="8940" xr:uid="{00000000-0005-0000-0000-0000EC220000}"/>
    <cellStyle name="Normal 79 3 3 3 3 3" xfId="24041" xr:uid="{00000000-0005-0000-0000-0000E95D0000}"/>
    <cellStyle name="Normal 79 3 3 3 5" xfId="19028" xr:uid="{00000000-0005-0000-0000-0000544A0000}"/>
    <cellStyle name="Normal 79 3 3 4" xfId="5579" xr:uid="{00000000-0005-0000-0000-0000CB150000}"/>
    <cellStyle name="Normal 79 3 3 4 2" xfId="15631" xr:uid="{00000000-0005-0000-0000-00000F3D0000}"/>
    <cellStyle name="Normal 79 3 3 4 2 3" xfId="30729" xr:uid="{00000000-0005-0000-0000-000009780000}"/>
    <cellStyle name="Normal 79 3 3 4 3" xfId="10611" xr:uid="{00000000-0005-0000-0000-000073290000}"/>
    <cellStyle name="Normal 79 3 3 4 3 3" xfId="25712" xr:uid="{00000000-0005-0000-0000-000070640000}"/>
    <cellStyle name="Normal 79 3 3 4 5" xfId="20699" xr:uid="{00000000-0005-0000-0000-0000DB500000}"/>
    <cellStyle name="Normal 79 3 3 5" xfId="12289" xr:uid="{00000000-0005-0000-0000-000001300000}"/>
    <cellStyle name="Normal 79 3 3 5 3" xfId="27387" xr:uid="{00000000-0005-0000-0000-0000FB6A0000}"/>
    <cellStyle name="Normal 79 3 3 6" xfId="7268" xr:uid="{00000000-0005-0000-0000-0000641C0000}"/>
    <cellStyle name="Normal 79 3 3 6 3" xfId="22370" xr:uid="{00000000-0005-0000-0000-000062570000}"/>
    <cellStyle name="Normal 79 3 3 8" xfId="17357" xr:uid="{00000000-0005-0000-0000-0000CD430000}"/>
    <cellStyle name="Normal 79 3 4" xfId="2615" xr:uid="{00000000-0005-0000-0000-0000370A0000}"/>
    <cellStyle name="Normal 79 3 4 2" xfId="4305" xr:uid="{00000000-0005-0000-0000-0000D1100000}"/>
    <cellStyle name="Normal 79 3 4 2 2" xfId="14378" xr:uid="{00000000-0005-0000-0000-00002A380000}"/>
    <cellStyle name="Normal 79 3 4 2 2 3" xfId="29476" xr:uid="{00000000-0005-0000-0000-000024730000}"/>
    <cellStyle name="Normal 79 3 4 2 3" xfId="9358" xr:uid="{00000000-0005-0000-0000-00008E240000}"/>
    <cellStyle name="Normal 79 3 4 2 3 3" xfId="24459" xr:uid="{00000000-0005-0000-0000-00008B5F0000}"/>
    <cellStyle name="Normal 79 3 4 2 5" xfId="19446" xr:uid="{00000000-0005-0000-0000-0000F64B0000}"/>
    <cellStyle name="Normal 79 3 4 3" xfId="5997" xr:uid="{00000000-0005-0000-0000-00006D170000}"/>
    <cellStyle name="Normal 79 3 4 3 2" xfId="16049" xr:uid="{00000000-0005-0000-0000-0000B13E0000}"/>
    <cellStyle name="Normal 79 3 4 3 3" xfId="11029" xr:uid="{00000000-0005-0000-0000-0000152B0000}"/>
    <cellStyle name="Normal 79 3 4 3 3 3" xfId="26130" xr:uid="{00000000-0005-0000-0000-000012660000}"/>
    <cellStyle name="Normal 79 3 4 3 5" xfId="21117" xr:uid="{00000000-0005-0000-0000-00007D520000}"/>
    <cellStyle name="Normal 79 3 4 4" xfId="12707" xr:uid="{00000000-0005-0000-0000-0000A3310000}"/>
    <cellStyle name="Normal 79 3 4 4 3" xfId="27805" xr:uid="{00000000-0005-0000-0000-00009D6C0000}"/>
    <cellStyle name="Normal 79 3 4 5" xfId="7686" xr:uid="{00000000-0005-0000-0000-0000061E0000}"/>
    <cellStyle name="Normal 79 3 4 5 3" xfId="22788" xr:uid="{00000000-0005-0000-0000-000004590000}"/>
    <cellStyle name="Normal 79 3 4 7" xfId="17775" xr:uid="{00000000-0005-0000-0000-00006F450000}"/>
    <cellStyle name="Normal 79 3 5" xfId="3468" xr:uid="{00000000-0005-0000-0000-00008C0D0000}"/>
    <cellStyle name="Normal 79 3 5 2" xfId="13542" xr:uid="{00000000-0005-0000-0000-0000E6340000}"/>
    <cellStyle name="Normal 79 3 5 2 3" xfId="28640" xr:uid="{00000000-0005-0000-0000-0000E06F0000}"/>
    <cellStyle name="Normal 79 3 5 3" xfId="8522" xr:uid="{00000000-0005-0000-0000-00004A210000}"/>
    <cellStyle name="Normal 79 3 5 3 3" xfId="23623" xr:uid="{00000000-0005-0000-0000-0000475C0000}"/>
    <cellStyle name="Normal 79 3 5 5" xfId="18610" xr:uid="{00000000-0005-0000-0000-0000B2480000}"/>
    <cellStyle name="Normal 79 3 6" xfId="5161" xr:uid="{00000000-0005-0000-0000-000029140000}"/>
    <cellStyle name="Normal 79 3 6 2" xfId="15213" xr:uid="{00000000-0005-0000-0000-00006D3B0000}"/>
    <cellStyle name="Normal 79 3 6 2 3" xfId="30311" xr:uid="{00000000-0005-0000-0000-000067760000}"/>
    <cellStyle name="Normal 79 3 6 3" xfId="10193" xr:uid="{00000000-0005-0000-0000-0000D1270000}"/>
    <cellStyle name="Normal 79 3 6 3 3" xfId="25294" xr:uid="{00000000-0005-0000-0000-0000CE620000}"/>
    <cellStyle name="Normal 79 3 6 5" xfId="20281" xr:uid="{00000000-0005-0000-0000-0000394F0000}"/>
    <cellStyle name="Normal 79 3 7" xfId="11871" xr:uid="{00000000-0005-0000-0000-00005F2E0000}"/>
    <cellStyle name="Normal 79 3 7 3" xfId="26969" xr:uid="{00000000-0005-0000-0000-000059690000}"/>
    <cellStyle name="Normal 79 3 8" xfId="6850" xr:uid="{00000000-0005-0000-0000-0000C21A0000}"/>
    <cellStyle name="Normal 79 3 8 3" xfId="21952" xr:uid="{00000000-0005-0000-0000-0000C0550000}"/>
    <cellStyle name="Normal 79 4" xfId="1875" xr:uid="{00000000-0005-0000-0000-000053070000}"/>
    <cellStyle name="Normal 79 4 2" xfId="2298" xr:uid="{00000000-0005-0000-0000-0000FA080000}"/>
    <cellStyle name="Normal 79 4 2 2" xfId="3137" xr:uid="{00000000-0005-0000-0000-0000410C0000}"/>
    <cellStyle name="Normal 79 4 2 2 2" xfId="4827" xr:uid="{00000000-0005-0000-0000-0000DB120000}"/>
    <cellStyle name="Normal 79 4 2 2 2 2" xfId="14900" xr:uid="{00000000-0005-0000-0000-0000343A0000}"/>
    <cellStyle name="Normal 79 4 2 2 2 2 3" xfId="29998" xr:uid="{00000000-0005-0000-0000-00002E750000}"/>
    <cellStyle name="Normal 79 4 2 2 2 3" xfId="9880" xr:uid="{00000000-0005-0000-0000-000098260000}"/>
    <cellStyle name="Normal 79 4 2 2 2 3 3" xfId="24981" xr:uid="{00000000-0005-0000-0000-000095610000}"/>
    <cellStyle name="Normal 79 4 2 2 2 5" xfId="19968" xr:uid="{00000000-0005-0000-0000-0000004E0000}"/>
    <cellStyle name="Normal 79 4 2 2 3" xfId="6519" xr:uid="{00000000-0005-0000-0000-000077190000}"/>
    <cellStyle name="Normal 79 4 2 2 3 2" xfId="16571" xr:uid="{00000000-0005-0000-0000-0000BB400000}"/>
    <cellStyle name="Normal 79 4 2 2 3 3" xfId="11551" xr:uid="{00000000-0005-0000-0000-00001F2D0000}"/>
    <cellStyle name="Normal 79 4 2 2 3 3 3" xfId="26652" xr:uid="{00000000-0005-0000-0000-00001C680000}"/>
    <cellStyle name="Normal 79 4 2 2 3 5" xfId="21639" xr:uid="{00000000-0005-0000-0000-000087540000}"/>
    <cellStyle name="Normal 79 4 2 2 4" xfId="13229" xr:uid="{00000000-0005-0000-0000-0000AD330000}"/>
    <cellStyle name="Normal 79 4 2 2 4 3" xfId="28327" xr:uid="{00000000-0005-0000-0000-0000A76E0000}"/>
    <cellStyle name="Normal 79 4 2 2 5" xfId="8208" xr:uid="{00000000-0005-0000-0000-000010200000}"/>
    <cellStyle name="Normal 79 4 2 2 5 3" xfId="23310" xr:uid="{00000000-0005-0000-0000-00000E5B0000}"/>
    <cellStyle name="Normal 79 4 2 2 7" xfId="18297" xr:uid="{00000000-0005-0000-0000-000079470000}"/>
    <cellStyle name="Normal 79 4 2 3" xfId="3990" xr:uid="{00000000-0005-0000-0000-0000960F0000}"/>
    <cellStyle name="Normal 79 4 2 3 2" xfId="14064" xr:uid="{00000000-0005-0000-0000-0000F0360000}"/>
    <cellStyle name="Normal 79 4 2 3 2 3" xfId="29162" xr:uid="{00000000-0005-0000-0000-0000EA710000}"/>
    <cellStyle name="Normal 79 4 2 3 3" xfId="9044" xr:uid="{00000000-0005-0000-0000-000054230000}"/>
    <cellStyle name="Normal 79 4 2 3 3 3" xfId="24145" xr:uid="{00000000-0005-0000-0000-0000515E0000}"/>
    <cellStyle name="Normal 79 4 2 3 5" xfId="19132" xr:uid="{00000000-0005-0000-0000-0000BC4A0000}"/>
    <cellStyle name="Normal 79 4 2 4" xfId="5683" xr:uid="{00000000-0005-0000-0000-000033160000}"/>
    <cellStyle name="Normal 79 4 2 4 2" xfId="15735" xr:uid="{00000000-0005-0000-0000-0000773D0000}"/>
    <cellStyle name="Normal 79 4 2 4 2 3" xfId="30833" xr:uid="{00000000-0005-0000-0000-000071780000}"/>
    <cellStyle name="Normal 79 4 2 4 3" xfId="10715" xr:uid="{00000000-0005-0000-0000-0000DB290000}"/>
    <cellStyle name="Normal 79 4 2 4 3 3" xfId="25816" xr:uid="{00000000-0005-0000-0000-0000D8640000}"/>
    <cellStyle name="Normal 79 4 2 4 5" xfId="20803" xr:uid="{00000000-0005-0000-0000-000043510000}"/>
    <cellStyle name="Normal 79 4 2 5" xfId="12393" xr:uid="{00000000-0005-0000-0000-000069300000}"/>
    <cellStyle name="Normal 79 4 2 5 3" xfId="27491" xr:uid="{00000000-0005-0000-0000-0000636B0000}"/>
    <cellStyle name="Normal 79 4 2 6" xfId="7372" xr:uid="{00000000-0005-0000-0000-0000CC1C0000}"/>
    <cellStyle name="Normal 79 4 2 6 3" xfId="22474" xr:uid="{00000000-0005-0000-0000-0000CA570000}"/>
    <cellStyle name="Normal 79 4 2 8" xfId="17461" xr:uid="{00000000-0005-0000-0000-000035440000}"/>
    <cellStyle name="Normal 79 4 3" xfId="2719" xr:uid="{00000000-0005-0000-0000-00009F0A0000}"/>
    <cellStyle name="Normal 79 4 3 2" xfId="4409" xr:uid="{00000000-0005-0000-0000-000039110000}"/>
    <cellStyle name="Normal 79 4 3 2 2" xfId="14482" xr:uid="{00000000-0005-0000-0000-000092380000}"/>
    <cellStyle name="Normal 79 4 3 2 2 3" xfId="29580" xr:uid="{00000000-0005-0000-0000-00008C730000}"/>
    <cellStyle name="Normal 79 4 3 2 3" xfId="9462" xr:uid="{00000000-0005-0000-0000-0000F6240000}"/>
    <cellStyle name="Normal 79 4 3 2 3 3" xfId="24563" xr:uid="{00000000-0005-0000-0000-0000F35F0000}"/>
    <cellStyle name="Normal 79 4 3 2 5" xfId="19550" xr:uid="{00000000-0005-0000-0000-00005E4C0000}"/>
    <cellStyle name="Normal 79 4 3 3" xfId="6101" xr:uid="{00000000-0005-0000-0000-0000D5170000}"/>
    <cellStyle name="Normal 79 4 3 3 2" xfId="16153" xr:uid="{00000000-0005-0000-0000-0000193F0000}"/>
    <cellStyle name="Normal 79 4 3 3 3" xfId="11133" xr:uid="{00000000-0005-0000-0000-00007D2B0000}"/>
    <cellStyle name="Normal 79 4 3 3 3 3" xfId="26234" xr:uid="{00000000-0005-0000-0000-00007A660000}"/>
    <cellStyle name="Normal 79 4 3 3 5" xfId="21221" xr:uid="{00000000-0005-0000-0000-0000E5520000}"/>
    <cellStyle name="Normal 79 4 3 4" xfId="12811" xr:uid="{00000000-0005-0000-0000-00000B320000}"/>
    <cellStyle name="Normal 79 4 3 4 3" xfId="27909" xr:uid="{00000000-0005-0000-0000-0000056D0000}"/>
    <cellStyle name="Normal 79 4 3 5" xfId="7790" xr:uid="{00000000-0005-0000-0000-00006E1E0000}"/>
    <cellStyle name="Normal 79 4 3 5 3" xfId="22892" xr:uid="{00000000-0005-0000-0000-00006C590000}"/>
    <cellStyle name="Normal 79 4 3 7" xfId="17879" xr:uid="{00000000-0005-0000-0000-0000D7450000}"/>
    <cellStyle name="Normal 79 4 4" xfId="3572" xr:uid="{00000000-0005-0000-0000-0000F40D0000}"/>
    <cellStyle name="Normal 79 4 4 2" xfId="13646" xr:uid="{00000000-0005-0000-0000-00004E350000}"/>
    <cellStyle name="Normal 79 4 4 2 3" xfId="28744" xr:uid="{00000000-0005-0000-0000-000048700000}"/>
    <cellStyle name="Normal 79 4 4 3" xfId="8626" xr:uid="{00000000-0005-0000-0000-0000B2210000}"/>
    <cellStyle name="Normal 79 4 4 3 3" xfId="23727" xr:uid="{00000000-0005-0000-0000-0000AF5C0000}"/>
    <cellStyle name="Normal 79 4 4 5" xfId="18714" xr:uid="{00000000-0005-0000-0000-00001A490000}"/>
    <cellStyle name="Normal 79 4 5" xfId="5265" xr:uid="{00000000-0005-0000-0000-000091140000}"/>
    <cellStyle name="Normal 79 4 5 2" xfId="15317" xr:uid="{00000000-0005-0000-0000-0000D53B0000}"/>
    <cellStyle name="Normal 79 4 5 2 3" xfId="30415" xr:uid="{00000000-0005-0000-0000-0000CF760000}"/>
    <cellStyle name="Normal 79 4 5 3" xfId="10297" xr:uid="{00000000-0005-0000-0000-000039280000}"/>
    <cellStyle name="Normal 79 4 5 3 3" xfId="25398" xr:uid="{00000000-0005-0000-0000-000036630000}"/>
    <cellStyle name="Normal 79 4 5 5" xfId="20385" xr:uid="{00000000-0005-0000-0000-0000A14F0000}"/>
    <cellStyle name="Normal 79 4 6" xfId="11975" xr:uid="{00000000-0005-0000-0000-0000C72E0000}"/>
    <cellStyle name="Normal 79 4 6 3" xfId="27073" xr:uid="{00000000-0005-0000-0000-0000C1690000}"/>
    <cellStyle name="Normal 79 4 7" xfId="6954" xr:uid="{00000000-0005-0000-0000-00002A1B0000}"/>
    <cellStyle name="Normal 79 4 7 3" xfId="22056" xr:uid="{00000000-0005-0000-0000-000028560000}"/>
    <cellStyle name="Normal 79 4 9" xfId="17043" xr:uid="{00000000-0005-0000-0000-000093420000}"/>
    <cellStyle name="Normal 79 5" xfId="2088" xr:uid="{00000000-0005-0000-0000-000028080000}"/>
    <cellStyle name="Normal 79 5 2" xfId="2929" xr:uid="{00000000-0005-0000-0000-0000710B0000}"/>
    <cellStyle name="Normal 79 5 2 2" xfId="4619" xr:uid="{00000000-0005-0000-0000-00000B120000}"/>
    <cellStyle name="Normal 79 5 2 2 2" xfId="14692" xr:uid="{00000000-0005-0000-0000-000064390000}"/>
    <cellStyle name="Normal 79 5 2 2 2 3" xfId="29790" xr:uid="{00000000-0005-0000-0000-00005E740000}"/>
    <cellStyle name="Normal 79 5 2 2 3" xfId="9672" xr:uid="{00000000-0005-0000-0000-0000C8250000}"/>
    <cellStyle name="Normal 79 5 2 2 3 3" xfId="24773" xr:uid="{00000000-0005-0000-0000-0000C5600000}"/>
    <cellStyle name="Normal 79 5 2 2 5" xfId="19760" xr:uid="{00000000-0005-0000-0000-0000304D0000}"/>
    <cellStyle name="Normal 79 5 2 3" xfId="6311" xr:uid="{00000000-0005-0000-0000-0000A7180000}"/>
    <cellStyle name="Normal 79 5 2 3 2" xfId="16363" xr:uid="{00000000-0005-0000-0000-0000EB3F0000}"/>
    <cellStyle name="Normal 79 5 2 3 3" xfId="11343" xr:uid="{00000000-0005-0000-0000-00004F2C0000}"/>
    <cellStyle name="Normal 79 5 2 3 3 3" xfId="26444" xr:uid="{00000000-0005-0000-0000-00004C670000}"/>
    <cellStyle name="Normal 79 5 2 3 5" xfId="21431" xr:uid="{00000000-0005-0000-0000-0000B7530000}"/>
    <cellStyle name="Normal 79 5 2 4" xfId="13021" xr:uid="{00000000-0005-0000-0000-0000DD320000}"/>
    <cellStyle name="Normal 79 5 2 4 3" xfId="28119" xr:uid="{00000000-0005-0000-0000-0000D76D0000}"/>
    <cellStyle name="Normal 79 5 2 5" xfId="8000" xr:uid="{00000000-0005-0000-0000-0000401F0000}"/>
    <cellStyle name="Normal 79 5 2 5 3" xfId="23102" xr:uid="{00000000-0005-0000-0000-00003E5A0000}"/>
    <cellStyle name="Normal 79 5 2 7" xfId="18089" xr:uid="{00000000-0005-0000-0000-0000A9460000}"/>
    <cellStyle name="Normal 79 5 3" xfId="3782" xr:uid="{00000000-0005-0000-0000-0000C60E0000}"/>
    <cellStyle name="Normal 79 5 3 2" xfId="13856" xr:uid="{00000000-0005-0000-0000-000020360000}"/>
    <cellStyle name="Normal 79 5 3 2 3" xfId="28954" xr:uid="{00000000-0005-0000-0000-00001A710000}"/>
    <cellStyle name="Normal 79 5 3 3" xfId="8836" xr:uid="{00000000-0005-0000-0000-000084220000}"/>
    <cellStyle name="Normal 79 5 3 3 3" xfId="23937" xr:uid="{00000000-0005-0000-0000-0000815D0000}"/>
    <cellStyle name="Normal 79 5 3 5" xfId="18924" xr:uid="{00000000-0005-0000-0000-0000EC490000}"/>
    <cellStyle name="Normal 79 5 4" xfId="5475" xr:uid="{00000000-0005-0000-0000-000063150000}"/>
    <cellStyle name="Normal 79 5 4 2" xfId="15527" xr:uid="{00000000-0005-0000-0000-0000A73C0000}"/>
    <cellStyle name="Normal 79 5 4 2 3" xfId="30625" xr:uid="{00000000-0005-0000-0000-0000A1770000}"/>
    <cellStyle name="Normal 79 5 4 3" xfId="10507" xr:uid="{00000000-0005-0000-0000-00000B290000}"/>
    <cellStyle name="Normal 79 5 4 3 3" xfId="25608" xr:uid="{00000000-0005-0000-0000-000008640000}"/>
    <cellStyle name="Normal 79 5 4 5" xfId="20595" xr:uid="{00000000-0005-0000-0000-000073500000}"/>
    <cellStyle name="Normal 79 5 5" xfId="12185" xr:uid="{00000000-0005-0000-0000-0000992F0000}"/>
    <cellStyle name="Normal 79 5 5 3" xfId="27283" xr:uid="{00000000-0005-0000-0000-0000936A0000}"/>
    <cellStyle name="Normal 79 5 6" xfId="7164" xr:uid="{00000000-0005-0000-0000-0000FC1B0000}"/>
    <cellStyle name="Normal 79 5 6 3" xfId="22266" xr:uid="{00000000-0005-0000-0000-0000FA560000}"/>
    <cellStyle name="Normal 79 5 8" xfId="17253" xr:uid="{00000000-0005-0000-0000-000065430000}"/>
    <cellStyle name="Normal 79 6" xfId="2509" xr:uid="{00000000-0005-0000-0000-0000CD090000}"/>
    <cellStyle name="Normal 79 6 2" xfId="4201" xr:uid="{00000000-0005-0000-0000-000069100000}"/>
    <cellStyle name="Normal 79 6 2 2" xfId="14274" xr:uid="{00000000-0005-0000-0000-0000C2370000}"/>
    <cellStyle name="Normal 79 6 2 2 3" xfId="29372" xr:uid="{00000000-0005-0000-0000-0000BC720000}"/>
    <cellStyle name="Normal 79 6 2 3" xfId="9254" xr:uid="{00000000-0005-0000-0000-000026240000}"/>
    <cellStyle name="Normal 79 6 2 3 3" xfId="24355" xr:uid="{00000000-0005-0000-0000-0000235F0000}"/>
    <cellStyle name="Normal 79 6 2 5" xfId="19342" xr:uid="{00000000-0005-0000-0000-00008E4B0000}"/>
    <cellStyle name="Normal 79 6 3" xfId="5893" xr:uid="{00000000-0005-0000-0000-000005170000}"/>
    <cellStyle name="Normal 79 6 3 2" xfId="15945" xr:uid="{00000000-0005-0000-0000-0000493E0000}"/>
    <cellStyle name="Normal 79 6 3 3" xfId="10925" xr:uid="{00000000-0005-0000-0000-0000AD2A0000}"/>
    <cellStyle name="Normal 79 6 3 3 3" xfId="26026" xr:uid="{00000000-0005-0000-0000-0000AA650000}"/>
    <cellStyle name="Normal 79 6 3 5" xfId="21013" xr:uid="{00000000-0005-0000-0000-000015520000}"/>
    <cellStyle name="Normal 79 6 4" xfId="12603" xr:uid="{00000000-0005-0000-0000-00003B310000}"/>
    <cellStyle name="Normal 79 6 4 3" xfId="27701" xr:uid="{00000000-0005-0000-0000-0000356C0000}"/>
    <cellStyle name="Normal 79 6 5" xfId="7582" xr:uid="{00000000-0005-0000-0000-00009E1D0000}"/>
    <cellStyle name="Normal 79 6 5 3" xfId="22684" xr:uid="{00000000-0005-0000-0000-00009C580000}"/>
    <cellStyle name="Normal 79 6 7" xfId="17671" xr:uid="{00000000-0005-0000-0000-000007450000}"/>
    <cellStyle name="Normal 79 7" xfId="3355" xr:uid="{00000000-0005-0000-0000-00001B0D0000}"/>
    <cellStyle name="Normal 79 7 2" xfId="13438" xr:uid="{00000000-0005-0000-0000-00007E340000}"/>
    <cellStyle name="Normal 79 7 2 3" xfId="28536" xr:uid="{00000000-0005-0000-0000-0000786F0000}"/>
    <cellStyle name="Normal 79 7 3" xfId="8417" xr:uid="{00000000-0005-0000-0000-0000E1200000}"/>
    <cellStyle name="Normal 79 7 3 3" xfId="23519" xr:uid="{00000000-0005-0000-0000-0000DF5B0000}"/>
    <cellStyle name="Normal 79 7 5" xfId="18506" xr:uid="{00000000-0005-0000-0000-00004A480000}"/>
    <cellStyle name="Normal 79 8" xfId="5053" xr:uid="{00000000-0005-0000-0000-0000BD130000}"/>
    <cellStyle name="Normal 79 8 2" xfId="15109" xr:uid="{00000000-0005-0000-0000-0000053B0000}"/>
    <cellStyle name="Normal 79 8 2 3" xfId="30207" xr:uid="{00000000-0005-0000-0000-0000FF750000}"/>
    <cellStyle name="Normal 79 8 3" xfId="10089" xr:uid="{00000000-0005-0000-0000-000069270000}"/>
    <cellStyle name="Normal 79 8 3 3" xfId="25190" xr:uid="{00000000-0005-0000-0000-000066620000}"/>
    <cellStyle name="Normal 79 8 5" xfId="20177" xr:uid="{00000000-0005-0000-0000-0000D14E0000}"/>
    <cellStyle name="Normal 79 9" xfId="11765" xr:uid="{00000000-0005-0000-0000-0000F52D0000}"/>
    <cellStyle name="Normal 79 9 3" xfId="26865" xr:uid="{00000000-0005-0000-0000-0000F1680000}"/>
    <cellStyle name="Normal 8" xfId="134" xr:uid="{00000000-0005-0000-0000-000086000000}"/>
    <cellStyle name="Normal 8 2" xfId="619" xr:uid="{00000000-0005-0000-0000-00006B020000}"/>
    <cellStyle name="Normal 8 2 2" xfId="31040" xr:uid="{8C73C0A8-8EA6-464C-B588-F46F293C9C94}"/>
    <cellStyle name="Normal 8 3" xfId="784" xr:uid="{00000000-0005-0000-0000-000010030000}"/>
    <cellStyle name="Normal 8 3 10" xfId="6791" xr:uid="{00000000-0005-0000-0000-0000871A0000}"/>
    <cellStyle name="Normal 8 3 10 3" xfId="21895" xr:uid="{00000000-0005-0000-0000-000087550000}"/>
    <cellStyle name="Normal 8 3 12" xfId="16880" xr:uid="{00000000-0005-0000-0000-0000F0410000}"/>
    <cellStyle name="Normal 8 3 13" xfId="1495" xr:uid="{00000000-0005-0000-0000-0000D7050000}"/>
    <cellStyle name="Normal 8 3 2" xfId="1755" xr:uid="{00000000-0005-0000-0000-0000DB060000}"/>
    <cellStyle name="Normal 8 3 2 11" xfId="16934" xr:uid="{00000000-0005-0000-0000-000026420000}"/>
    <cellStyle name="Normal 8 3 2 2" xfId="1863" xr:uid="{00000000-0005-0000-0000-000047070000}"/>
    <cellStyle name="Normal 8 3 2 2 10" xfId="17038" xr:uid="{00000000-0005-0000-0000-00008E420000}"/>
    <cellStyle name="Normal 8 3 2 2 2" xfId="2080" xr:uid="{00000000-0005-0000-0000-000020080000}"/>
    <cellStyle name="Normal 8 3 2 2 2 2" xfId="2501" xr:uid="{00000000-0005-0000-0000-0000C5090000}"/>
    <cellStyle name="Normal 8 3 2 2 2 2 2" xfId="3340" xr:uid="{00000000-0005-0000-0000-00000C0D0000}"/>
    <cellStyle name="Normal 8 3 2 2 2 2 2 2" xfId="5030" xr:uid="{00000000-0005-0000-0000-0000A6130000}"/>
    <cellStyle name="Normal 8 3 2 2 2 2 2 2 2" xfId="15103" xr:uid="{00000000-0005-0000-0000-0000FF3A0000}"/>
    <cellStyle name="Normal 8 3 2 2 2 2 2 2 2 3" xfId="30201" xr:uid="{00000000-0005-0000-0000-0000F9750000}"/>
    <cellStyle name="Normal 8 3 2 2 2 2 2 2 3" xfId="10083" xr:uid="{00000000-0005-0000-0000-000063270000}"/>
    <cellStyle name="Normal 8 3 2 2 2 2 2 2 3 3" xfId="25184" xr:uid="{00000000-0005-0000-0000-000060620000}"/>
    <cellStyle name="Normal 8 3 2 2 2 2 2 2 5" xfId="20171" xr:uid="{00000000-0005-0000-0000-0000CB4E0000}"/>
    <cellStyle name="Normal 8 3 2 2 2 2 2 3" xfId="6722" xr:uid="{00000000-0005-0000-0000-0000421A0000}"/>
    <cellStyle name="Normal 8 3 2 2 2 2 2 3 2" xfId="16774" xr:uid="{00000000-0005-0000-0000-000086410000}"/>
    <cellStyle name="Normal 8 3 2 2 2 2 2 3 3" xfId="11754" xr:uid="{00000000-0005-0000-0000-0000EA2D0000}"/>
    <cellStyle name="Normal 8 3 2 2 2 2 2 3 3 3" xfId="26855" xr:uid="{00000000-0005-0000-0000-0000E7680000}"/>
    <cellStyle name="Normal 8 3 2 2 2 2 2 3 5" xfId="21842" xr:uid="{00000000-0005-0000-0000-000052550000}"/>
    <cellStyle name="Normal 8 3 2 2 2 2 2 4" xfId="13432" xr:uid="{00000000-0005-0000-0000-000078340000}"/>
    <cellStyle name="Normal 8 3 2 2 2 2 2 4 3" xfId="28530" xr:uid="{00000000-0005-0000-0000-0000726F0000}"/>
    <cellStyle name="Normal 8 3 2 2 2 2 2 5" xfId="8411" xr:uid="{00000000-0005-0000-0000-0000DB200000}"/>
    <cellStyle name="Normal 8 3 2 2 2 2 2 5 3" xfId="23513" xr:uid="{00000000-0005-0000-0000-0000D95B0000}"/>
    <cellStyle name="Normal 8 3 2 2 2 2 2 7" xfId="18500" xr:uid="{00000000-0005-0000-0000-000044480000}"/>
    <cellStyle name="Normal 8 3 2 2 2 2 3" xfId="4193" xr:uid="{00000000-0005-0000-0000-000061100000}"/>
    <cellStyle name="Normal 8 3 2 2 2 2 3 2" xfId="14267" xr:uid="{00000000-0005-0000-0000-0000BB370000}"/>
    <cellStyle name="Normal 8 3 2 2 2 2 3 2 3" xfId="29365" xr:uid="{00000000-0005-0000-0000-0000B5720000}"/>
    <cellStyle name="Normal 8 3 2 2 2 2 3 3" xfId="9247" xr:uid="{00000000-0005-0000-0000-00001F240000}"/>
    <cellStyle name="Normal 8 3 2 2 2 2 3 3 3" xfId="24348" xr:uid="{00000000-0005-0000-0000-00001C5F0000}"/>
    <cellStyle name="Normal 8 3 2 2 2 2 3 5" xfId="19335" xr:uid="{00000000-0005-0000-0000-0000874B0000}"/>
    <cellStyle name="Normal 8 3 2 2 2 2 4" xfId="5886" xr:uid="{00000000-0005-0000-0000-0000FE160000}"/>
    <cellStyle name="Normal 8 3 2 2 2 2 4 2" xfId="15938" xr:uid="{00000000-0005-0000-0000-0000423E0000}"/>
    <cellStyle name="Normal 8 3 2 2 2 2 4 3" xfId="10918" xr:uid="{00000000-0005-0000-0000-0000A62A0000}"/>
    <cellStyle name="Normal 8 3 2 2 2 2 4 3 3" xfId="26019" xr:uid="{00000000-0005-0000-0000-0000A3650000}"/>
    <cellStyle name="Normal 8 3 2 2 2 2 4 5" xfId="21006" xr:uid="{00000000-0005-0000-0000-00000E520000}"/>
    <cellStyle name="Normal 8 3 2 2 2 2 5" xfId="12596" xr:uid="{00000000-0005-0000-0000-000034310000}"/>
    <cellStyle name="Normal 8 3 2 2 2 2 5 3" xfId="27694" xr:uid="{00000000-0005-0000-0000-00002E6C0000}"/>
    <cellStyle name="Normal 8 3 2 2 2 2 6" xfId="7575" xr:uid="{00000000-0005-0000-0000-0000971D0000}"/>
    <cellStyle name="Normal 8 3 2 2 2 2 6 3" xfId="22677" xr:uid="{00000000-0005-0000-0000-000095580000}"/>
    <cellStyle name="Normal 8 3 2 2 2 2 8" xfId="17664" xr:uid="{00000000-0005-0000-0000-000000450000}"/>
    <cellStyle name="Normal 8 3 2 2 2 3" xfId="2922" xr:uid="{00000000-0005-0000-0000-00006A0B0000}"/>
    <cellStyle name="Normal 8 3 2 2 2 3 2" xfId="4612" xr:uid="{00000000-0005-0000-0000-000004120000}"/>
    <cellStyle name="Normal 8 3 2 2 2 3 2 2" xfId="14685" xr:uid="{00000000-0005-0000-0000-00005D390000}"/>
    <cellStyle name="Normal 8 3 2 2 2 3 2 2 3" xfId="29783" xr:uid="{00000000-0005-0000-0000-000057740000}"/>
    <cellStyle name="Normal 8 3 2 2 2 3 2 3" xfId="9665" xr:uid="{00000000-0005-0000-0000-0000C1250000}"/>
    <cellStyle name="Normal 8 3 2 2 2 3 2 3 3" xfId="24766" xr:uid="{00000000-0005-0000-0000-0000BE600000}"/>
    <cellStyle name="Normal 8 3 2 2 2 3 2 5" xfId="19753" xr:uid="{00000000-0005-0000-0000-0000294D0000}"/>
    <cellStyle name="Normal 8 3 2 2 2 3 3" xfId="6304" xr:uid="{00000000-0005-0000-0000-0000A0180000}"/>
    <cellStyle name="Normal 8 3 2 2 2 3 3 2" xfId="16356" xr:uid="{00000000-0005-0000-0000-0000E43F0000}"/>
    <cellStyle name="Normal 8 3 2 2 2 3 3 3" xfId="11336" xr:uid="{00000000-0005-0000-0000-0000482C0000}"/>
    <cellStyle name="Normal 8 3 2 2 2 3 3 3 3" xfId="26437" xr:uid="{00000000-0005-0000-0000-000045670000}"/>
    <cellStyle name="Normal 8 3 2 2 2 3 3 5" xfId="21424" xr:uid="{00000000-0005-0000-0000-0000B0530000}"/>
    <cellStyle name="Normal 8 3 2 2 2 3 4" xfId="13014" xr:uid="{00000000-0005-0000-0000-0000D6320000}"/>
    <cellStyle name="Normal 8 3 2 2 2 3 4 3" xfId="28112" xr:uid="{00000000-0005-0000-0000-0000D06D0000}"/>
    <cellStyle name="Normal 8 3 2 2 2 3 5" xfId="7993" xr:uid="{00000000-0005-0000-0000-0000391F0000}"/>
    <cellStyle name="Normal 8 3 2 2 2 3 5 3" xfId="23095" xr:uid="{00000000-0005-0000-0000-0000375A0000}"/>
    <cellStyle name="Normal 8 3 2 2 2 3 7" xfId="18082" xr:uid="{00000000-0005-0000-0000-0000A2460000}"/>
    <cellStyle name="Normal 8 3 2 2 2 4" xfId="3775" xr:uid="{00000000-0005-0000-0000-0000BF0E0000}"/>
    <cellStyle name="Normal 8 3 2 2 2 4 2" xfId="13849" xr:uid="{00000000-0005-0000-0000-000019360000}"/>
    <cellStyle name="Normal 8 3 2 2 2 4 2 3" xfId="28947" xr:uid="{00000000-0005-0000-0000-000013710000}"/>
    <cellStyle name="Normal 8 3 2 2 2 4 3" xfId="8829" xr:uid="{00000000-0005-0000-0000-00007D220000}"/>
    <cellStyle name="Normal 8 3 2 2 2 4 3 3" xfId="23930" xr:uid="{00000000-0005-0000-0000-00007A5D0000}"/>
    <cellStyle name="Normal 8 3 2 2 2 4 5" xfId="18917" xr:uid="{00000000-0005-0000-0000-0000E5490000}"/>
    <cellStyle name="Normal 8 3 2 2 2 5" xfId="5468" xr:uid="{00000000-0005-0000-0000-00005C150000}"/>
    <cellStyle name="Normal 8 3 2 2 2 5 2" xfId="15520" xr:uid="{00000000-0005-0000-0000-0000A03C0000}"/>
    <cellStyle name="Normal 8 3 2 2 2 5 2 3" xfId="30618" xr:uid="{00000000-0005-0000-0000-00009A770000}"/>
    <cellStyle name="Normal 8 3 2 2 2 5 3" xfId="10500" xr:uid="{00000000-0005-0000-0000-000004290000}"/>
    <cellStyle name="Normal 8 3 2 2 2 5 3 3" xfId="25601" xr:uid="{00000000-0005-0000-0000-000001640000}"/>
    <cellStyle name="Normal 8 3 2 2 2 5 5" xfId="20588" xr:uid="{00000000-0005-0000-0000-00006C500000}"/>
    <cellStyle name="Normal 8 3 2 2 2 6" xfId="12178" xr:uid="{00000000-0005-0000-0000-0000922F0000}"/>
    <cellStyle name="Normal 8 3 2 2 2 6 3" xfId="27276" xr:uid="{00000000-0005-0000-0000-00008C6A0000}"/>
    <cellStyle name="Normal 8 3 2 2 2 7" xfId="7157" xr:uid="{00000000-0005-0000-0000-0000F51B0000}"/>
    <cellStyle name="Normal 8 3 2 2 2 7 3" xfId="22259" xr:uid="{00000000-0005-0000-0000-0000F3560000}"/>
    <cellStyle name="Normal 8 3 2 2 2 9" xfId="17246" xr:uid="{00000000-0005-0000-0000-00005E430000}"/>
    <cellStyle name="Normal 8 3 2 2 3" xfId="2293" xr:uid="{00000000-0005-0000-0000-0000F5080000}"/>
    <cellStyle name="Normal 8 3 2 2 3 2" xfId="3132" xr:uid="{00000000-0005-0000-0000-00003C0C0000}"/>
    <cellStyle name="Normal 8 3 2 2 3 2 2" xfId="4822" xr:uid="{00000000-0005-0000-0000-0000D6120000}"/>
    <cellStyle name="Normal 8 3 2 2 3 2 2 2" xfId="14895" xr:uid="{00000000-0005-0000-0000-00002F3A0000}"/>
    <cellStyle name="Normal 8 3 2 2 3 2 2 2 3" xfId="29993" xr:uid="{00000000-0005-0000-0000-000029750000}"/>
    <cellStyle name="Normal 8 3 2 2 3 2 2 3" xfId="9875" xr:uid="{00000000-0005-0000-0000-000093260000}"/>
    <cellStyle name="Normal 8 3 2 2 3 2 2 3 3" xfId="24976" xr:uid="{00000000-0005-0000-0000-000090610000}"/>
    <cellStyle name="Normal 8 3 2 2 3 2 2 5" xfId="19963" xr:uid="{00000000-0005-0000-0000-0000FB4D0000}"/>
    <cellStyle name="Normal 8 3 2 2 3 2 3" xfId="6514" xr:uid="{00000000-0005-0000-0000-000072190000}"/>
    <cellStyle name="Normal 8 3 2 2 3 2 3 2" xfId="16566" xr:uid="{00000000-0005-0000-0000-0000B6400000}"/>
    <cellStyle name="Normal 8 3 2 2 3 2 3 3" xfId="11546" xr:uid="{00000000-0005-0000-0000-00001A2D0000}"/>
    <cellStyle name="Normal 8 3 2 2 3 2 3 3 3" xfId="26647" xr:uid="{00000000-0005-0000-0000-000017680000}"/>
    <cellStyle name="Normal 8 3 2 2 3 2 3 5" xfId="21634" xr:uid="{00000000-0005-0000-0000-000082540000}"/>
    <cellStyle name="Normal 8 3 2 2 3 2 4" xfId="13224" xr:uid="{00000000-0005-0000-0000-0000A8330000}"/>
    <cellStyle name="Normal 8 3 2 2 3 2 4 3" xfId="28322" xr:uid="{00000000-0005-0000-0000-0000A26E0000}"/>
    <cellStyle name="Normal 8 3 2 2 3 2 5" xfId="8203" xr:uid="{00000000-0005-0000-0000-00000B200000}"/>
    <cellStyle name="Normal 8 3 2 2 3 2 5 3" xfId="23305" xr:uid="{00000000-0005-0000-0000-0000095B0000}"/>
    <cellStyle name="Normal 8 3 2 2 3 2 7" xfId="18292" xr:uid="{00000000-0005-0000-0000-000074470000}"/>
    <cellStyle name="Normal 8 3 2 2 3 3" xfId="3985" xr:uid="{00000000-0005-0000-0000-0000910F0000}"/>
    <cellStyle name="Normal 8 3 2 2 3 3 2" xfId="14059" xr:uid="{00000000-0005-0000-0000-0000EB360000}"/>
    <cellStyle name="Normal 8 3 2 2 3 3 2 3" xfId="29157" xr:uid="{00000000-0005-0000-0000-0000E5710000}"/>
    <cellStyle name="Normal 8 3 2 2 3 3 3" xfId="9039" xr:uid="{00000000-0005-0000-0000-00004F230000}"/>
    <cellStyle name="Normal 8 3 2 2 3 3 3 3" xfId="24140" xr:uid="{00000000-0005-0000-0000-00004C5E0000}"/>
    <cellStyle name="Normal 8 3 2 2 3 3 5" xfId="19127" xr:uid="{00000000-0005-0000-0000-0000B74A0000}"/>
    <cellStyle name="Normal 8 3 2 2 3 4" xfId="5678" xr:uid="{00000000-0005-0000-0000-00002E160000}"/>
    <cellStyle name="Normal 8 3 2 2 3 4 2" xfId="15730" xr:uid="{00000000-0005-0000-0000-0000723D0000}"/>
    <cellStyle name="Normal 8 3 2 2 3 4 2 3" xfId="30828" xr:uid="{00000000-0005-0000-0000-00006C780000}"/>
    <cellStyle name="Normal 8 3 2 2 3 4 3" xfId="10710" xr:uid="{00000000-0005-0000-0000-0000D6290000}"/>
    <cellStyle name="Normal 8 3 2 2 3 4 3 3" xfId="25811" xr:uid="{00000000-0005-0000-0000-0000D3640000}"/>
    <cellStyle name="Normal 8 3 2 2 3 4 5" xfId="20798" xr:uid="{00000000-0005-0000-0000-00003E510000}"/>
    <cellStyle name="Normal 8 3 2 2 3 5" xfId="12388" xr:uid="{00000000-0005-0000-0000-000064300000}"/>
    <cellStyle name="Normal 8 3 2 2 3 5 3" xfId="27486" xr:uid="{00000000-0005-0000-0000-00005E6B0000}"/>
    <cellStyle name="Normal 8 3 2 2 3 6" xfId="7367" xr:uid="{00000000-0005-0000-0000-0000C71C0000}"/>
    <cellStyle name="Normal 8 3 2 2 3 6 3" xfId="22469" xr:uid="{00000000-0005-0000-0000-0000C5570000}"/>
    <cellStyle name="Normal 8 3 2 2 3 8" xfId="17456" xr:uid="{00000000-0005-0000-0000-000030440000}"/>
    <cellStyle name="Normal 8 3 2 2 4" xfId="2714" xr:uid="{00000000-0005-0000-0000-00009A0A0000}"/>
    <cellStyle name="Normal 8 3 2 2 4 2" xfId="4404" xr:uid="{00000000-0005-0000-0000-000034110000}"/>
    <cellStyle name="Normal 8 3 2 2 4 2 2" xfId="14477" xr:uid="{00000000-0005-0000-0000-00008D380000}"/>
    <cellStyle name="Normal 8 3 2 2 4 2 2 3" xfId="29575" xr:uid="{00000000-0005-0000-0000-000087730000}"/>
    <cellStyle name="Normal 8 3 2 2 4 2 3" xfId="9457" xr:uid="{00000000-0005-0000-0000-0000F1240000}"/>
    <cellStyle name="Normal 8 3 2 2 4 2 3 3" xfId="24558" xr:uid="{00000000-0005-0000-0000-0000EE5F0000}"/>
    <cellStyle name="Normal 8 3 2 2 4 2 5" xfId="19545" xr:uid="{00000000-0005-0000-0000-0000594C0000}"/>
    <cellStyle name="Normal 8 3 2 2 4 3" xfId="6096" xr:uid="{00000000-0005-0000-0000-0000D0170000}"/>
    <cellStyle name="Normal 8 3 2 2 4 3 2" xfId="16148" xr:uid="{00000000-0005-0000-0000-0000143F0000}"/>
    <cellStyle name="Normal 8 3 2 2 4 3 3" xfId="11128" xr:uid="{00000000-0005-0000-0000-0000782B0000}"/>
    <cellStyle name="Normal 8 3 2 2 4 3 3 3" xfId="26229" xr:uid="{00000000-0005-0000-0000-000075660000}"/>
    <cellStyle name="Normal 8 3 2 2 4 3 5" xfId="21216" xr:uid="{00000000-0005-0000-0000-0000E0520000}"/>
    <cellStyle name="Normal 8 3 2 2 4 4" xfId="12806" xr:uid="{00000000-0005-0000-0000-000006320000}"/>
    <cellStyle name="Normal 8 3 2 2 4 4 3" xfId="27904" xr:uid="{00000000-0005-0000-0000-0000006D0000}"/>
    <cellStyle name="Normal 8 3 2 2 4 5" xfId="7785" xr:uid="{00000000-0005-0000-0000-0000691E0000}"/>
    <cellStyle name="Normal 8 3 2 2 4 5 3" xfId="22887" xr:uid="{00000000-0005-0000-0000-000067590000}"/>
    <cellStyle name="Normal 8 3 2 2 4 7" xfId="17874" xr:uid="{00000000-0005-0000-0000-0000D2450000}"/>
    <cellStyle name="Normal 8 3 2 2 5" xfId="3567" xr:uid="{00000000-0005-0000-0000-0000EF0D0000}"/>
    <cellStyle name="Normal 8 3 2 2 5 2" xfId="13641" xr:uid="{00000000-0005-0000-0000-000049350000}"/>
    <cellStyle name="Normal 8 3 2 2 5 2 3" xfId="28739" xr:uid="{00000000-0005-0000-0000-000043700000}"/>
    <cellStyle name="Normal 8 3 2 2 5 3" xfId="8621" xr:uid="{00000000-0005-0000-0000-0000AD210000}"/>
    <cellStyle name="Normal 8 3 2 2 5 3 3" xfId="23722" xr:uid="{00000000-0005-0000-0000-0000AA5C0000}"/>
    <cellStyle name="Normal 8 3 2 2 5 5" xfId="18709" xr:uid="{00000000-0005-0000-0000-000015490000}"/>
    <cellStyle name="Normal 8 3 2 2 6" xfId="5260" xr:uid="{00000000-0005-0000-0000-00008C140000}"/>
    <cellStyle name="Normal 8 3 2 2 6 2" xfId="15312" xr:uid="{00000000-0005-0000-0000-0000D03B0000}"/>
    <cellStyle name="Normal 8 3 2 2 6 2 3" xfId="30410" xr:uid="{00000000-0005-0000-0000-0000CA760000}"/>
    <cellStyle name="Normal 8 3 2 2 6 3" xfId="10292" xr:uid="{00000000-0005-0000-0000-000034280000}"/>
    <cellStyle name="Normal 8 3 2 2 6 3 3" xfId="25393" xr:uid="{00000000-0005-0000-0000-000031630000}"/>
    <cellStyle name="Normal 8 3 2 2 6 5" xfId="20380" xr:uid="{00000000-0005-0000-0000-00009C4F0000}"/>
    <cellStyle name="Normal 8 3 2 2 7" xfId="11970" xr:uid="{00000000-0005-0000-0000-0000C22E0000}"/>
    <cellStyle name="Normal 8 3 2 2 7 3" xfId="27068" xr:uid="{00000000-0005-0000-0000-0000BC690000}"/>
    <cellStyle name="Normal 8 3 2 2 8" xfId="6949" xr:uid="{00000000-0005-0000-0000-0000251B0000}"/>
    <cellStyle name="Normal 8 3 2 2 8 3" xfId="22051" xr:uid="{00000000-0005-0000-0000-000023560000}"/>
    <cellStyle name="Normal 8 3 2 3" xfId="1976" xr:uid="{00000000-0005-0000-0000-0000B8070000}"/>
    <cellStyle name="Normal 8 3 2 3 2" xfId="2397" xr:uid="{00000000-0005-0000-0000-00005D090000}"/>
    <cellStyle name="Normal 8 3 2 3 2 2" xfId="3236" xr:uid="{00000000-0005-0000-0000-0000A40C0000}"/>
    <cellStyle name="Normal 8 3 2 3 2 2 2" xfId="4926" xr:uid="{00000000-0005-0000-0000-00003E130000}"/>
    <cellStyle name="Normal 8 3 2 3 2 2 2 2" xfId="14999" xr:uid="{00000000-0005-0000-0000-0000973A0000}"/>
    <cellStyle name="Normal 8 3 2 3 2 2 2 2 3" xfId="30097" xr:uid="{00000000-0005-0000-0000-000091750000}"/>
    <cellStyle name="Normal 8 3 2 3 2 2 2 3" xfId="9979" xr:uid="{00000000-0005-0000-0000-0000FB260000}"/>
    <cellStyle name="Normal 8 3 2 3 2 2 2 3 3" xfId="25080" xr:uid="{00000000-0005-0000-0000-0000F8610000}"/>
    <cellStyle name="Normal 8 3 2 3 2 2 2 5" xfId="20067" xr:uid="{00000000-0005-0000-0000-0000634E0000}"/>
    <cellStyle name="Normal 8 3 2 3 2 2 3" xfId="6618" xr:uid="{00000000-0005-0000-0000-0000DA190000}"/>
    <cellStyle name="Normal 8 3 2 3 2 2 3 2" xfId="16670" xr:uid="{00000000-0005-0000-0000-00001E410000}"/>
    <cellStyle name="Normal 8 3 2 3 2 2 3 3" xfId="11650" xr:uid="{00000000-0005-0000-0000-0000822D0000}"/>
    <cellStyle name="Normal 8 3 2 3 2 2 3 3 3" xfId="26751" xr:uid="{00000000-0005-0000-0000-00007F680000}"/>
    <cellStyle name="Normal 8 3 2 3 2 2 3 5" xfId="21738" xr:uid="{00000000-0005-0000-0000-0000EA540000}"/>
    <cellStyle name="Normal 8 3 2 3 2 2 4" xfId="13328" xr:uid="{00000000-0005-0000-0000-000010340000}"/>
    <cellStyle name="Normal 8 3 2 3 2 2 4 3" xfId="28426" xr:uid="{00000000-0005-0000-0000-00000A6F0000}"/>
    <cellStyle name="Normal 8 3 2 3 2 2 5" xfId="8307" xr:uid="{00000000-0005-0000-0000-000073200000}"/>
    <cellStyle name="Normal 8 3 2 3 2 2 5 3" xfId="23409" xr:uid="{00000000-0005-0000-0000-0000715B0000}"/>
    <cellStyle name="Normal 8 3 2 3 2 2 7" xfId="18396" xr:uid="{00000000-0005-0000-0000-0000DC470000}"/>
    <cellStyle name="Normal 8 3 2 3 2 3" xfId="4089" xr:uid="{00000000-0005-0000-0000-0000F90F0000}"/>
    <cellStyle name="Normal 8 3 2 3 2 3 2" xfId="14163" xr:uid="{00000000-0005-0000-0000-000053370000}"/>
    <cellStyle name="Normal 8 3 2 3 2 3 2 3" xfId="29261" xr:uid="{00000000-0005-0000-0000-00004D720000}"/>
    <cellStyle name="Normal 8 3 2 3 2 3 3" xfId="9143" xr:uid="{00000000-0005-0000-0000-0000B7230000}"/>
    <cellStyle name="Normal 8 3 2 3 2 3 3 3" xfId="24244" xr:uid="{00000000-0005-0000-0000-0000B45E0000}"/>
    <cellStyle name="Normal 8 3 2 3 2 3 5" xfId="19231" xr:uid="{00000000-0005-0000-0000-00001F4B0000}"/>
    <cellStyle name="Normal 8 3 2 3 2 4" xfId="5782" xr:uid="{00000000-0005-0000-0000-000096160000}"/>
    <cellStyle name="Normal 8 3 2 3 2 4 2" xfId="15834" xr:uid="{00000000-0005-0000-0000-0000DA3D0000}"/>
    <cellStyle name="Normal 8 3 2 3 2 4 2 3" xfId="30932" xr:uid="{00000000-0005-0000-0000-0000D4780000}"/>
    <cellStyle name="Normal 8 3 2 3 2 4 3" xfId="10814" xr:uid="{00000000-0005-0000-0000-00003E2A0000}"/>
    <cellStyle name="Normal 8 3 2 3 2 4 3 3" xfId="25915" xr:uid="{00000000-0005-0000-0000-00003B650000}"/>
    <cellStyle name="Normal 8 3 2 3 2 4 5" xfId="20902" xr:uid="{00000000-0005-0000-0000-0000A6510000}"/>
    <cellStyle name="Normal 8 3 2 3 2 5" xfId="12492" xr:uid="{00000000-0005-0000-0000-0000CC300000}"/>
    <cellStyle name="Normal 8 3 2 3 2 5 3" xfId="27590" xr:uid="{00000000-0005-0000-0000-0000C66B0000}"/>
    <cellStyle name="Normal 8 3 2 3 2 6" xfId="7471" xr:uid="{00000000-0005-0000-0000-00002F1D0000}"/>
    <cellStyle name="Normal 8 3 2 3 2 6 3" xfId="22573" xr:uid="{00000000-0005-0000-0000-00002D580000}"/>
    <cellStyle name="Normal 8 3 2 3 2 8" xfId="17560" xr:uid="{00000000-0005-0000-0000-000098440000}"/>
    <cellStyle name="Normal 8 3 2 3 3" xfId="2818" xr:uid="{00000000-0005-0000-0000-0000020B0000}"/>
    <cellStyle name="Normal 8 3 2 3 3 2" xfId="4508" xr:uid="{00000000-0005-0000-0000-00009C110000}"/>
    <cellStyle name="Normal 8 3 2 3 3 2 2" xfId="14581" xr:uid="{00000000-0005-0000-0000-0000F5380000}"/>
    <cellStyle name="Normal 8 3 2 3 3 2 2 3" xfId="29679" xr:uid="{00000000-0005-0000-0000-0000EF730000}"/>
    <cellStyle name="Normal 8 3 2 3 3 2 3" xfId="9561" xr:uid="{00000000-0005-0000-0000-000059250000}"/>
    <cellStyle name="Normal 8 3 2 3 3 2 3 3" xfId="24662" xr:uid="{00000000-0005-0000-0000-000056600000}"/>
    <cellStyle name="Normal 8 3 2 3 3 2 5" xfId="19649" xr:uid="{00000000-0005-0000-0000-0000C14C0000}"/>
    <cellStyle name="Normal 8 3 2 3 3 3" xfId="6200" xr:uid="{00000000-0005-0000-0000-000038180000}"/>
    <cellStyle name="Normal 8 3 2 3 3 3 2" xfId="16252" xr:uid="{00000000-0005-0000-0000-00007C3F0000}"/>
    <cellStyle name="Normal 8 3 2 3 3 3 3" xfId="11232" xr:uid="{00000000-0005-0000-0000-0000E02B0000}"/>
    <cellStyle name="Normal 8 3 2 3 3 3 3 3" xfId="26333" xr:uid="{00000000-0005-0000-0000-0000DD660000}"/>
    <cellStyle name="Normal 8 3 2 3 3 3 5" xfId="21320" xr:uid="{00000000-0005-0000-0000-000048530000}"/>
    <cellStyle name="Normal 8 3 2 3 3 4" xfId="12910" xr:uid="{00000000-0005-0000-0000-00006E320000}"/>
    <cellStyle name="Normal 8 3 2 3 3 4 3" xfId="28008" xr:uid="{00000000-0005-0000-0000-0000686D0000}"/>
    <cellStyle name="Normal 8 3 2 3 3 5" xfId="7889" xr:uid="{00000000-0005-0000-0000-0000D11E0000}"/>
    <cellStyle name="Normal 8 3 2 3 3 5 3" xfId="22991" xr:uid="{00000000-0005-0000-0000-0000CF590000}"/>
    <cellStyle name="Normal 8 3 2 3 3 7" xfId="17978" xr:uid="{00000000-0005-0000-0000-00003A460000}"/>
    <cellStyle name="Normal 8 3 2 3 4" xfId="3671" xr:uid="{00000000-0005-0000-0000-0000570E0000}"/>
    <cellStyle name="Normal 8 3 2 3 4 2" xfId="13745" xr:uid="{00000000-0005-0000-0000-0000B1350000}"/>
    <cellStyle name="Normal 8 3 2 3 4 2 3" xfId="28843" xr:uid="{00000000-0005-0000-0000-0000AB700000}"/>
    <cellStyle name="Normal 8 3 2 3 4 3" xfId="8725" xr:uid="{00000000-0005-0000-0000-000015220000}"/>
    <cellStyle name="Normal 8 3 2 3 4 3 3" xfId="23826" xr:uid="{00000000-0005-0000-0000-0000125D0000}"/>
    <cellStyle name="Normal 8 3 2 3 4 5" xfId="18813" xr:uid="{00000000-0005-0000-0000-00007D490000}"/>
    <cellStyle name="Normal 8 3 2 3 5" xfId="5364" xr:uid="{00000000-0005-0000-0000-0000F4140000}"/>
    <cellStyle name="Normal 8 3 2 3 5 2" xfId="15416" xr:uid="{00000000-0005-0000-0000-0000383C0000}"/>
    <cellStyle name="Normal 8 3 2 3 5 2 3" xfId="30514" xr:uid="{00000000-0005-0000-0000-000032770000}"/>
    <cellStyle name="Normal 8 3 2 3 5 3" xfId="10396" xr:uid="{00000000-0005-0000-0000-00009C280000}"/>
    <cellStyle name="Normal 8 3 2 3 5 3 3" xfId="25497" xr:uid="{00000000-0005-0000-0000-000099630000}"/>
    <cellStyle name="Normal 8 3 2 3 5 5" xfId="20484" xr:uid="{00000000-0005-0000-0000-000004500000}"/>
    <cellStyle name="Normal 8 3 2 3 6" xfId="12074" xr:uid="{00000000-0005-0000-0000-00002A2F0000}"/>
    <cellStyle name="Normal 8 3 2 3 6 3" xfId="27172" xr:uid="{00000000-0005-0000-0000-0000246A0000}"/>
    <cellStyle name="Normal 8 3 2 3 7" xfId="7053" xr:uid="{00000000-0005-0000-0000-00008D1B0000}"/>
    <cellStyle name="Normal 8 3 2 3 7 3" xfId="22155" xr:uid="{00000000-0005-0000-0000-00008B560000}"/>
    <cellStyle name="Normal 8 3 2 3 9" xfId="17142" xr:uid="{00000000-0005-0000-0000-0000F6420000}"/>
    <cellStyle name="Normal 8 3 2 4" xfId="2189" xr:uid="{00000000-0005-0000-0000-00008D080000}"/>
    <cellStyle name="Normal 8 3 2 4 2" xfId="3028" xr:uid="{00000000-0005-0000-0000-0000D40B0000}"/>
    <cellStyle name="Normal 8 3 2 4 2 2" xfId="4718" xr:uid="{00000000-0005-0000-0000-00006E120000}"/>
    <cellStyle name="Normal 8 3 2 4 2 2 2" xfId="14791" xr:uid="{00000000-0005-0000-0000-0000C7390000}"/>
    <cellStyle name="Normal 8 3 2 4 2 2 2 3" xfId="29889" xr:uid="{00000000-0005-0000-0000-0000C1740000}"/>
    <cellStyle name="Normal 8 3 2 4 2 2 3" xfId="9771" xr:uid="{00000000-0005-0000-0000-00002B260000}"/>
    <cellStyle name="Normal 8 3 2 4 2 2 3 3" xfId="24872" xr:uid="{00000000-0005-0000-0000-000028610000}"/>
    <cellStyle name="Normal 8 3 2 4 2 2 5" xfId="19859" xr:uid="{00000000-0005-0000-0000-0000934D0000}"/>
    <cellStyle name="Normal 8 3 2 4 2 3" xfId="6410" xr:uid="{00000000-0005-0000-0000-00000A190000}"/>
    <cellStyle name="Normal 8 3 2 4 2 3 2" xfId="16462" xr:uid="{00000000-0005-0000-0000-00004E400000}"/>
    <cellStyle name="Normal 8 3 2 4 2 3 3" xfId="11442" xr:uid="{00000000-0005-0000-0000-0000B22C0000}"/>
    <cellStyle name="Normal 8 3 2 4 2 3 3 3" xfId="26543" xr:uid="{00000000-0005-0000-0000-0000AF670000}"/>
    <cellStyle name="Normal 8 3 2 4 2 3 5" xfId="21530" xr:uid="{00000000-0005-0000-0000-00001A540000}"/>
    <cellStyle name="Normal 8 3 2 4 2 4" xfId="13120" xr:uid="{00000000-0005-0000-0000-000040330000}"/>
    <cellStyle name="Normal 8 3 2 4 2 4 3" xfId="28218" xr:uid="{00000000-0005-0000-0000-00003A6E0000}"/>
    <cellStyle name="Normal 8 3 2 4 2 5" xfId="8099" xr:uid="{00000000-0005-0000-0000-0000A31F0000}"/>
    <cellStyle name="Normal 8 3 2 4 2 5 3" xfId="23201" xr:uid="{00000000-0005-0000-0000-0000A15A0000}"/>
    <cellStyle name="Normal 8 3 2 4 2 7" xfId="18188" xr:uid="{00000000-0005-0000-0000-00000C470000}"/>
    <cellStyle name="Normal 8 3 2 4 3" xfId="3881" xr:uid="{00000000-0005-0000-0000-0000290F0000}"/>
    <cellStyle name="Normal 8 3 2 4 3 2" xfId="13955" xr:uid="{00000000-0005-0000-0000-000083360000}"/>
    <cellStyle name="Normal 8 3 2 4 3 2 3" xfId="29053" xr:uid="{00000000-0005-0000-0000-00007D710000}"/>
    <cellStyle name="Normal 8 3 2 4 3 3" xfId="8935" xr:uid="{00000000-0005-0000-0000-0000E7220000}"/>
    <cellStyle name="Normal 8 3 2 4 3 3 3" xfId="24036" xr:uid="{00000000-0005-0000-0000-0000E45D0000}"/>
    <cellStyle name="Normal 8 3 2 4 3 5" xfId="19023" xr:uid="{00000000-0005-0000-0000-00004F4A0000}"/>
    <cellStyle name="Normal 8 3 2 4 4" xfId="5574" xr:uid="{00000000-0005-0000-0000-0000C6150000}"/>
    <cellStyle name="Normal 8 3 2 4 4 2" xfId="15626" xr:uid="{00000000-0005-0000-0000-00000A3D0000}"/>
    <cellStyle name="Normal 8 3 2 4 4 2 3" xfId="30724" xr:uid="{00000000-0005-0000-0000-000004780000}"/>
    <cellStyle name="Normal 8 3 2 4 4 3" xfId="10606" xr:uid="{00000000-0005-0000-0000-00006E290000}"/>
    <cellStyle name="Normal 8 3 2 4 4 3 3" xfId="25707" xr:uid="{00000000-0005-0000-0000-00006B640000}"/>
    <cellStyle name="Normal 8 3 2 4 4 5" xfId="20694" xr:uid="{00000000-0005-0000-0000-0000D6500000}"/>
    <cellStyle name="Normal 8 3 2 4 5" xfId="12284" xr:uid="{00000000-0005-0000-0000-0000FC2F0000}"/>
    <cellStyle name="Normal 8 3 2 4 5 3" xfId="27382" xr:uid="{00000000-0005-0000-0000-0000F66A0000}"/>
    <cellStyle name="Normal 8 3 2 4 6" xfId="7263" xr:uid="{00000000-0005-0000-0000-00005F1C0000}"/>
    <cellStyle name="Normal 8 3 2 4 6 3" xfId="22365" xr:uid="{00000000-0005-0000-0000-00005D570000}"/>
    <cellStyle name="Normal 8 3 2 4 8" xfId="17352" xr:uid="{00000000-0005-0000-0000-0000C8430000}"/>
    <cellStyle name="Normal 8 3 2 5" xfId="2610" xr:uid="{00000000-0005-0000-0000-0000320A0000}"/>
    <cellStyle name="Normal 8 3 2 5 2" xfId="4300" xr:uid="{00000000-0005-0000-0000-0000CC100000}"/>
    <cellStyle name="Normal 8 3 2 5 2 2" xfId="14373" xr:uid="{00000000-0005-0000-0000-000025380000}"/>
    <cellStyle name="Normal 8 3 2 5 2 2 3" xfId="29471" xr:uid="{00000000-0005-0000-0000-00001F730000}"/>
    <cellStyle name="Normal 8 3 2 5 2 3" xfId="9353" xr:uid="{00000000-0005-0000-0000-000089240000}"/>
    <cellStyle name="Normal 8 3 2 5 2 3 3" xfId="24454" xr:uid="{00000000-0005-0000-0000-0000865F0000}"/>
    <cellStyle name="Normal 8 3 2 5 2 5" xfId="19441" xr:uid="{00000000-0005-0000-0000-0000F14B0000}"/>
    <cellStyle name="Normal 8 3 2 5 3" xfId="5992" xr:uid="{00000000-0005-0000-0000-000068170000}"/>
    <cellStyle name="Normal 8 3 2 5 3 2" xfId="16044" xr:uid="{00000000-0005-0000-0000-0000AC3E0000}"/>
    <cellStyle name="Normal 8 3 2 5 3 3" xfId="11024" xr:uid="{00000000-0005-0000-0000-0000102B0000}"/>
    <cellStyle name="Normal 8 3 2 5 3 3 3" xfId="26125" xr:uid="{00000000-0005-0000-0000-00000D660000}"/>
    <cellStyle name="Normal 8 3 2 5 3 5" xfId="21112" xr:uid="{00000000-0005-0000-0000-000078520000}"/>
    <cellStyle name="Normal 8 3 2 5 4" xfId="12702" xr:uid="{00000000-0005-0000-0000-00009E310000}"/>
    <cellStyle name="Normal 8 3 2 5 4 3" xfId="27800" xr:uid="{00000000-0005-0000-0000-0000986C0000}"/>
    <cellStyle name="Normal 8 3 2 5 5" xfId="7681" xr:uid="{00000000-0005-0000-0000-0000011E0000}"/>
    <cellStyle name="Normal 8 3 2 5 5 3" xfId="22783" xr:uid="{00000000-0005-0000-0000-0000FF580000}"/>
    <cellStyle name="Normal 8 3 2 5 7" xfId="17770" xr:uid="{00000000-0005-0000-0000-00006A450000}"/>
    <cellStyle name="Normal 8 3 2 6" xfId="3463" xr:uid="{00000000-0005-0000-0000-0000870D0000}"/>
    <cellStyle name="Normal 8 3 2 6 2" xfId="13537" xr:uid="{00000000-0005-0000-0000-0000E1340000}"/>
    <cellStyle name="Normal 8 3 2 6 2 3" xfId="28635" xr:uid="{00000000-0005-0000-0000-0000DB6F0000}"/>
    <cellStyle name="Normal 8 3 2 6 3" xfId="8517" xr:uid="{00000000-0005-0000-0000-000045210000}"/>
    <cellStyle name="Normal 8 3 2 6 3 3" xfId="23618" xr:uid="{00000000-0005-0000-0000-0000425C0000}"/>
    <cellStyle name="Normal 8 3 2 6 5" xfId="18605" xr:uid="{00000000-0005-0000-0000-0000AD480000}"/>
    <cellStyle name="Normal 8 3 2 7" xfId="5156" xr:uid="{00000000-0005-0000-0000-000024140000}"/>
    <cellStyle name="Normal 8 3 2 7 2" xfId="15208" xr:uid="{00000000-0005-0000-0000-0000683B0000}"/>
    <cellStyle name="Normal 8 3 2 7 2 3" xfId="30306" xr:uid="{00000000-0005-0000-0000-000062760000}"/>
    <cellStyle name="Normal 8 3 2 7 3" xfId="10188" xr:uid="{00000000-0005-0000-0000-0000CC270000}"/>
    <cellStyle name="Normal 8 3 2 7 3 3" xfId="25289" xr:uid="{00000000-0005-0000-0000-0000C9620000}"/>
    <cellStyle name="Normal 8 3 2 7 5" xfId="20276" xr:uid="{00000000-0005-0000-0000-0000344F0000}"/>
    <cellStyle name="Normal 8 3 2 8" xfId="11866" xr:uid="{00000000-0005-0000-0000-00005A2E0000}"/>
    <cellStyle name="Normal 8 3 2 8 3" xfId="26964" xr:uid="{00000000-0005-0000-0000-000054690000}"/>
    <cellStyle name="Normal 8 3 2 9" xfId="6845" xr:uid="{00000000-0005-0000-0000-0000BD1A0000}"/>
    <cellStyle name="Normal 8 3 2 9 3" xfId="21947" xr:uid="{00000000-0005-0000-0000-0000BB550000}"/>
    <cellStyle name="Normal 8 3 3" xfId="1809" xr:uid="{00000000-0005-0000-0000-000011070000}"/>
    <cellStyle name="Normal 8 3 3 10" xfId="16986" xr:uid="{00000000-0005-0000-0000-00005A420000}"/>
    <cellStyle name="Normal 8 3 3 2" xfId="2028" xr:uid="{00000000-0005-0000-0000-0000EC070000}"/>
    <cellStyle name="Normal 8 3 3 2 2" xfId="2449" xr:uid="{00000000-0005-0000-0000-000091090000}"/>
    <cellStyle name="Normal 8 3 3 2 2 2" xfId="3288" xr:uid="{00000000-0005-0000-0000-0000D80C0000}"/>
    <cellStyle name="Normal 8 3 3 2 2 2 2" xfId="4978" xr:uid="{00000000-0005-0000-0000-000072130000}"/>
    <cellStyle name="Normal 8 3 3 2 2 2 2 2" xfId="15051" xr:uid="{00000000-0005-0000-0000-0000CB3A0000}"/>
    <cellStyle name="Normal 8 3 3 2 2 2 2 2 3" xfId="30149" xr:uid="{00000000-0005-0000-0000-0000C5750000}"/>
    <cellStyle name="Normal 8 3 3 2 2 2 2 3" xfId="10031" xr:uid="{00000000-0005-0000-0000-00002F270000}"/>
    <cellStyle name="Normal 8 3 3 2 2 2 2 3 3" xfId="25132" xr:uid="{00000000-0005-0000-0000-00002C620000}"/>
    <cellStyle name="Normal 8 3 3 2 2 2 2 5" xfId="20119" xr:uid="{00000000-0005-0000-0000-0000974E0000}"/>
    <cellStyle name="Normal 8 3 3 2 2 2 3" xfId="6670" xr:uid="{00000000-0005-0000-0000-00000E1A0000}"/>
    <cellStyle name="Normal 8 3 3 2 2 2 3 2" xfId="16722" xr:uid="{00000000-0005-0000-0000-000052410000}"/>
    <cellStyle name="Normal 8 3 3 2 2 2 3 3" xfId="11702" xr:uid="{00000000-0005-0000-0000-0000B62D0000}"/>
    <cellStyle name="Normal 8 3 3 2 2 2 3 3 3" xfId="26803" xr:uid="{00000000-0005-0000-0000-0000B3680000}"/>
    <cellStyle name="Normal 8 3 3 2 2 2 3 5" xfId="21790" xr:uid="{00000000-0005-0000-0000-00001E550000}"/>
    <cellStyle name="Normal 8 3 3 2 2 2 4" xfId="13380" xr:uid="{00000000-0005-0000-0000-000044340000}"/>
    <cellStyle name="Normal 8 3 3 2 2 2 4 3" xfId="28478" xr:uid="{00000000-0005-0000-0000-00003E6F0000}"/>
    <cellStyle name="Normal 8 3 3 2 2 2 5" xfId="8359" xr:uid="{00000000-0005-0000-0000-0000A7200000}"/>
    <cellStyle name="Normal 8 3 3 2 2 2 5 3" xfId="23461" xr:uid="{00000000-0005-0000-0000-0000A55B0000}"/>
    <cellStyle name="Normal 8 3 3 2 2 2 7" xfId="18448" xr:uid="{00000000-0005-0000-0000-000010480000}"/>
    <cellStyle name="Normal 8 3 3 2 2 3" xfId="4141" xr:uid="{00000000-0005-0000-0000-00002D100000}"/>
    <cellStyle name="Normal 8 3 3 2 2 3 2" xfId="14215" xr:uid="{00000000-0005-0000-0000-000087370000}"/>
    <cellStyle name="Normal 8 3 3 2 2 3 2 3" xfId="29313" xr:uid="{00000000-0005-0000-0000-000081720000}"/>
    <cellStyle name="Normal 8 3 3 2 2 3 3" xfId="9195" xr:uid="{00000000-0005-0000-0000-0000EB230000}"/>
    <cellStyle name="Normal 8 3 3 2 2 3 3 3" xfId="24296" xr:uid="{00000000-0005-0000-0000-0000E85E0000}"/>
    <cellStyle name="Normal 8 3 3 2 2 3 5" xfId="19283" xr:uid="{00000000-0005-0000-0000-0000534B0000}"/>
    <cellStyle name="Normal 8 3 3 2 2 4" xfId="5834" xr:uid="{00000000-0005-0000-0000-0000CA160000}"/>
    <cellStyle name="Normal 8 3 3 2 2 4 2" xfId="15886" xr:uid="{00000000-0005-0000-0000-00000E3E0000}"/>
    <cellStyle name="Normal 8 3 3 2 2 4 3" xfId="10866" xr:uid="{00000000-0005-0000-0000-0000722A0000}"/>
    <cellStyle name="Normal 8 3 3 2 2 4 3 3" xfId="25967" xr:uid="{00000000-0005-0000-0000-00006F650000}"/>
    <cellStyle name="Normal 8 3 3 2 2 4 5" xfId="20954" xr:uid="{00000000-0005-0000-0000-0000DA510000}"/>
    <cellStyle name="Normal 8 3 3 2 2 5" xfId="12544" xr:uid="{00000000-0005-0000-0000-000000310000}"/>
    <cellStyle name="Normal 8 3 3 2 2 5 3" xfId="27642" xr:uid="{00000000-0005-0000-0000-0000FA6B0000}"/>
    <cellStyle name="Normal 8 3 3 2 2 6" xfId="7523" xr:uid="{00000000-0005-0000-0000-0000631D0000}"/>
    <cellStyle name="Normal 8 3 3 2 2 6 3" xfId="22625" xr:uid="{00000000-0005-0000-0000-000061580000}"/>
    <cellStyle name="Normal 8 3 3 2 2 8" xfId="17612" xr:uid="{00000000-0005-0000-0000-0000CC440000}"/>
    <cellStyle name="Normal 8 3 3 2 3" xfId="2870" xr:uid="{00000000-0005-0000-0000-0000360B0000}"/>
    <cellStyle name="Normal 8 3 3 2 3 2" xfId="4560" xr:uid="{00000000-0005-0000-0000-0000D0110000}"/>
    <cellStyle name="Normal 8 3 3 2 3 2 2" xfId="14633" xr:uid="{00000000-0005-0000-0000-000029390000}"/>
    <cellStyle name="Normal 8 3 3 2 3 2 2 3" xfId="29731" xr:uid="{00000000-0005-0000-0000-000023740000}"/>
    <cellStyle name="Normal 8 3 3 2 3 2 3" xfId="9613" xr:uid="{00000000-0005-0000-0000-00008D250000}"/>
    <cellStyle name="Normal 8 3 3 2 3 2 3 3" xfId="24714" xr:uid="{00000000-0005-0000-0000-00008A600000}"/>
    <cellStyle name="Normal 8 3 3 2 3 2 5" xfId="19701" xr:uid="{00000000-0005-0000-0000-0000F54C0000}"/>
    <cellStyle name="Normal 8 3 3 2 3 3" xfId="6252" xr:uid="{00000000-0005-0000-0000-00006C180000}"/>
    <cellStyle name="Normal 8 3 3 2 3 3 2" xfId="16304" xr:uid="{00000000-0005-0000-0000-0000B03F0000}"/>
    <cellStyle name="Normal 8 3 3 2 3 3 3" xfId="11284" xr:uid="{00000000-0005-0000-0000-0000142C0000}"/>
    <cellStyle name="Normal 8 3 3 2 3 3 3 3" xfId="26385" xr:uid="{00000000-0005-0000-0000-000011670000}"/>
    <cellStyle name="Normal 8 3 3 2 3 3 5" xfId="21372" xr:uid="{00000000-0005-0000-0000-00007C530000}"/>
    <cellStyle name="Normal 8 3 3 2 3 4" xfId="12962" xr:uid="{00000000-0005-0000-0000-0000A2320000}"/>
    <cellStyle name="Normal 8 3 3 2 3 4 3" xfId="28060" xr:uid="{00000000-0005-0000-0000-00009C6D0000}"/>
    <cellStyle name="Normal 8 3 3 2 3 5" xfId="7941" xr:uid="{00000000-0005-0000-0000-0000051F0000}"/>
    <cellStyle name="Normal 8 3 3 2 3 5 3" xfId="23043" xr:uid="{00000000-0005-0000-0000-0000035A0000}"/>
    <cellStyle name="Normal 8 3 3 2 3 7" xfId="18030" xr:uid="{00000000-0005-0000-0000-00006E460000}"/>
    <cellStyle name="Normal 8 3 3 2 4" xfId="3723" xr:uid="{00000000-0005-0000-0000-00008B0E0000}"/>
    <cellStyle name="Normal 8 3 3 2 4 2" xfId="13797" xr:uid="{00000000-0005-0000-0000-0000E5350000}"/>
    <cellStyle name="Normal 8 3 3 2 4 2 3" xfId="28895" xr:uid="{00000000-0005-0000-0000-0000DF700000}"/>
    <cellStyle name="Normal 8 3 3 2 4 3" xfId="8777" xr:uid="{00000000-0005-0000-0000-000049220000}"/>
    <cellStyle name="Normal 8 3 3 2 4 3 3" xfId="23878" xr:uid="{00000000-0005-0000-0000-0000465D0000}"/>
    <cellStyle name="Normal 8 3 3 2 4 5" xfId="18865" xr:uid="{00000000-0005-0000-0000-0000B1490000}"/>
    <cellStyle name="Normal 8 3 3 2 5" xfId="5416" xr:uid="{00000000-0005-0000-0000-000028150000}"/>
    <cellStyle name="Normal 8 3 3 2 5 2" xfId="15468" xr:uid="{00000000-0005-0000-0000-00006C3C0000}"/>
    <cellStyle name="Normal 8 3 3 2 5 2 3" xfId="30566" xr:uid="{00000000-0005-0000-0000-000066770000}"/>
    <cellStyle name="Normal 8 3 3 2 5 3" xfId="10448" xr:uid="{00000000-0005-0000-0000-0000D0280000}"/>
    <cellStyle name="Normal 8 3 3 2 5 3 3" xfId="25549" xr:uid="{00000000-0005-0000-0000-0000CD630000}"/>
    <cellStyle name="Normal 8 3 3 2 5 5" xfId="20536" xr:uid="{00000000-0005-0000-0000-000038500000}"/>
    <cellStyle name="Normal 8 3 3 2 6" xfId="12126" xr:uid="{00000000-0005-0000-0000-00005E2F0000}"/>
    <cellStyle name="Normal 8 3 3 2 6 3" xfId="27224" xr:uid="{00000000-0005-0000-0000-0000586A0000}"/>
    <cellStyle name="Normal 8 3 3 2 7" xfId="7105" xr:uid="{00000000-0005-0000-0000-0000C11B0000}"/>
    <cellStyle name="Normal 8 3 3 2 7 3" xfId="22207" xr:uid="{00000000-0005-0000-0000-0000BF560000}"/>
    <cellStyle name="Normal 8 3 3 2 9" xfId="17194" xr:uid="{00000000-0005-0000-0000-00002A430000}"/>
    <cellStyle name="Normal 8 3 3 3" xfId="2241" xr:uid="{00000000-0005-0000-0000-0000C1080000}"/>
    <cellStyle name="Normal 8 3 3 3 2" xfId="3080" xr:uid="{00000000-0005-0000-0000-0000080C0000}"/>
    <cellStyle name="Normal 8 3 3 3 2 2" xfId="4770" xr:uid="{00000000-0005-0000-0000-0000A2120000}"/>
    <cellStyle name="Normal 8 3 3 3 2 2 2" xfId="14843" xr:uid="{00000000-0005-0000-0000-0000FB390000}"/>
    <cellStyle name="Normal 8 3 3 3 2 2 2 3" xfId="29941" xr:uid="{00000000-0005-0000-0000-0000F5740000}"/>
    <cellStyle name="Normal 8 3 3 3 2 2 3" xfId="9823" xr:uid="{00000000-0005-0000-0000-00005F260000}"/>
    <cellStyle name="Normal 8 3 3 3 2 2 3 3" xfId="24924" xr:uid="{00000000-0005-0000-0000-00005C610000}"/>
    <cellStyle name="Normal 8 3 3 3 2 2 5" xfId="19911" xr:uid="{00000000-0005-0000-0000-0000C74D0000}"/>
    <cellStyle name="Normal 8 3 3 3 2 3" xfId="6462" xr:uid="{00000000-0005-0000-0000-00003E190000}"/>
    <cellStyle name="Normal 8 3 3 3 2 3 2" xfId="16514" xr:uid="{00000000-0005-0000-0000-000082400000}"/>
    <cellStyle name="Normal 8 3 3 3 2 3 3" xfId="11494" xr:uid="{00000000-0005-0000-0000-0000E62C0000}"/>
    <cellStyle name="Normal 8 3 3 3 2 3 3 3" xfId="26595" xr:uid="{00000000-0005-0000-0000-0000E3670000}"/>
    <cellStyle name="Normal 8 3 3 3 2 3 5" xfId="21582" xr:uid="{00000000-0005-0000-0000-00004E540000}"/>
    <cellStyle name="Normal 8 3 3 3 2 4" xfId="13172" xr:uid="{00000000-0005-0000-0000-000074330000}"/>
    <cellStyle name="Normal 8 3 3 3 2 4 3" xfId="28270" xr:uid="{00000000-0005-0000-0000-00006E6E0000}"/>
    <cellStyle name="Normal 8 3 3 3 2 5" xfId="8151" xr:uid="{00000000-0005-0000-0000-0000D71F0000}"/>
    <cellStyle name="Normal 8 3 3 3 2 5 3" xfId="23253" xr:uid="{00000000-0005-0000-0000-0000D55A0000}"/>
    <cellStyle name="Normal 8 3 3 3 2 7" xfId="18240" xr:uid="{00000000-0005-0000-0000-000040470000}"/>
    <cellStyle name="Normal 8 3 3 3 3" xfId="3933" xr:uid="{00000000-0005-0000-0000-00005D0F0000}"/>
    <cellStyle name="Normal 8 3 3 3 3 2" xfId="14007" xr:uid="{00000000-0005-0000-0000-0000B7360000}"/>
    <cellStyle name="Normal 8 3 3 3 3 2 3" xfId="29105" xr:uid="{00000000-0005-0000-0000-0000B1710000}"/>
    <cellStyle name="Normal 8 3 3 3 3 3" xfId="8987" xr:uid="{00000000-0005-0000-0000-00001B230000}"/>
    <cellStyle name="Normal 8 3 3 3 3 3 3" xfId="24088" xr:uid="{00000000-0005-0000-0000-0000185E0000}"/>
    <cellStyle name="Normal 8 3 3 3 3 5" xfId="19075" xr:uid="{00000000-0005-0000-0000-0000834A0000}"/>
    <cellStyle name="Normal 8 3 3 3 4" xfId="5626" xr:uid="{00000000-0005-0000-0000-0000FA150000}"/>
    <cellStyle name="Normal 8 3 3 3 4 2" xfId="15678" xr:uid="{00000000-0005-0000-0000-00003E3D0000}"/>
    <cellStyle name="Normal 8 3 3 3 4 2 3" xfId="30776" xr:uid="{00000000-0005-0000-0000-000038780000}"/>
    <cellStyle name="Normal 8 3 3 3 4 3" xfId="10658" xr:uid="{00000000-0005-0000-0000-0000A2290000}"/>
    <cellStyle name="Normal 8 3 3 3 4 3 3" xfId="25759" xr:uid="{00000000-0005-0000-0000-00009F640000}"/>
    <cellStyle name="Normal 8 3 3 3 4 5" xfId="20746" xr:uid="{00000000-0005-0000-0000-00000A510000}"/>
    <cellStyle name="Normal 8 3 3 3 5" xfId="12336" xr:uid="{00000000-0005-0000-0000-000030300000}"/>
    <cellStyle name="Normal 8 3 3 3 5 3" xfId="27434" xr:uid="{00000000-0005-0000-0000-00002A6B0000}"/>
    <cellStyle name="Normal 8 3 3 3 6" xfId="7315" xr:uid="{00000000-0005-0000-0000-0000931C0000}"/>
    <cellStyle name="Normal 8 3 3 3 6 3" xfId="22417" xr:uid="{00000000-0005-0000-0000-000091570000}"/>
    <cellStyle name="Normal 8 3 3 3 8" xfId="17404" xr:uid="{00000000-0005-0000-0000-0000FC430000}"/>
    <cellStyle name="Normal 8 3 3 4" xfId="2662" xr:uid="{00000000-0005-0000-0000-0000660A0000}"/>
    <cellStyle name="Normal 8 3 3 4 2" xfId="4352" xr:uid="{00000000-0005-0000-0000-000000110000}"/>
    <cellStyle name="Normal 8 3 3 4 2 2" xfId="14425" xr:uid="{00000000-0005-0000-0000-000059380000}"/>
    <cellStyle name="Normal 8 3 3 4 2 2 3" xfId="29523" xr:uid="{00000000-0005-0000-0000-000053730000}"/>
    <cellStyle name="Normal 8 3 3 4 2 3" xfId="9405" xr:uid="{00000000-0005-0000-0000-0000BD240000}"/>
    <cellStyle name="Normal 8 3 3 4 2 3 3" xfId="24506" xr:uid="{00000000-0005-0000-0000-0000BA5F0000}"/>
    <cellStyle name="Normal 8 3 3 4 2 5" xfId="19493" xr:uid="{00000000-0005-0000-0000-0000254C0000}"/>
    <cellStyle name="Normal 8 3 3 4 3" xfId="6044" xr:uid="{00000000-0005-0000-0000-00009C170000}"/>
    <cellStyle name="Normal 8 3 3 4 3 2" xfId="16096" xr:uid="{00000000-0005-0000-0000-0000E03E0000}"/>
    <cellStyle name="Normal 8 3 3 4 3 3" xfId="11076" xr:uid="{00000000-0005-0000-0000-0000442B0000}"/>
    <cellStyle name="Normal 8 3 3 4 3 3 3" xfId="26177" xr:uid="{00000000-0005-0000-0000-000041660000}"/>
    <cellStyle name="Normal 8 3 3 4 3 5" xfId="21164" xr:uid="{00000000-0005-0000-0000-0000AC520000}"/>
    <cellStyle name="Normal 8 3 3 4 4" xfId="12754" xr:uid="{00000000-0005-0000-0000-0000D2310000}"/>
    <cellStyle name="Normal 8 3 3 4 4 3" xfId="27852" xr:uid="{00000000-0005-0000-0000-0000CC6C0000}"/>
    <cellStyle name="Normal 8 3 3 4 5" xfId="7733" xr:uid="{00000000-0005-0000-0000-0000351E0000}"/>
    <cellStyle name="Normal 8 3 3 4 5 3" xfId="22835" xr:uid="{00000000-0005-0000-0000-000033590000}"/>
    <cellStyle name="Normal 8 3 3 4 7" xfId="17822" xr:uid="{00000000-0005-0000-0000-00009E450000}"/>
    <cellStyle name="Normal 8 3 3 5" xfId="3515" xr:uid="{00000000-0005-0000-0000-0000BB0D0000}"/>
    <cellStyle name="Normal 8 3 3 5 2" xfId="13589" xr:uid="{00000000-0005-0000-0000-000015350000}"/>
    <cellStyle name="Normal 8 3 3 5 2 3" xfId="28687" xr:uid="{00000000-0005-0000-0000-00000F700000}"/>
    <cellStyle name="Normal 8 3 3 5 3" xfId="8569" xr:uid="{00000000-0005-0000-0000-000079210000}"/>
    <cellStyle name="Normal 8 3 3 5 3 3" xfId="23670" xr:uid="{00000000-0005-0000-0000-0000765C0000}"/>
    <cellStyle name="Normal 8 3 3 5 5" xfId="18657" xr:uid="{00000000-0005-0000-0000-0000E1480000}"/>
    <cellStyle name="Normal 8 3 3 6" xfId="5208" xr:uid="{00000000-0005-0000-0000-000058140000}"/>
    <cellStyle name="Normal 8 3 3 6 2" xfId="15260" xr:uid="{00000000-0005-0000-0000-00009C3B0000}"/>
    <cellStyle name="Normal 8 3 3 6 2 3" xfId="30358" xr:uid="{00000000-0005-0000-0000-000096760000}"/>
    <cellStyle name="Normal 8 3 3 6 3" xfId="10240" xr:uid="{00000000-0005-0000-0000-000000280000}"/>
    <cellStyle name="Normal 8 3 3 6 3 3" xfId="25341" xr:uid="{00000000-0005-0000-0000-0000FD620000}"/>
    <cellStyle name="Normal 8 3 3 6 5" xfId="20328" xr:uid="{00000000-0005-0000-0000-0000684F0000}"/>
    <cellStyle name="Normal 8 3 3 7" xfId="11918" xr:uid="{00000000-0005-0000-0000-00008E2E0000}"/>
    <cellStyle name="Normal 8 3 3 7 3" xfId="27016" xr:uid="{00000000-0005-0000-0000-000088690000}"/>
    <cellStyle name="Normal 8 3 3 8" xfId="6897" xr:uid="{00000000-0005-0000-0000-0000F11A0000}"/>
    <cellStyle name="Normal 8 3 3 8 3" xfId="21999" xr:uid="{00000000-0005-0000-0000-0000EF550000}"/>
    <cellStyle name="Normal 8 3 4" xfId="1922" xr:uid="{00000000-0005-0000-0000-000082070000}"/>
    <cellStyle name="Normal 8 3 4 2" xfId="2345" xr:uid="{00000000-0005-0000-0000-000029090000}"/>
    <cellStyle name="Normal 8 3 4 2 2" xfId="3184" xr:uid="{00000000-0005-0000-0000-0000700C0000}"/>
    <cellStyle name="Normal 8 3 4 2 2 2" xfId="4874" xr:uid="{00000000-0005-0000-0000-00000A130000}"/>
    <cellStyle name="Normal 8 3 4 2 2 2 2" xfId="14947" xr:uid="{00000000-0005-0000-0000-0000633A0000}"/>
    <cellStyle name="Normal 8 3 4 2 2 2 2 3" xfId="30045" xr:uid="{00000000-0005-0000-0000-00005D750000}"/>
    <cellStyle name="Normal 8 3 4 2 2 2 3" xfId="9927" xr:uid="{00000000-0005-0000-0000-0000C7260000}"/>
    <cellStyle name="Normal 8 3 4 2 2 2 3 3" xfId="25028" xr:uid="{00000000-0005-0000-0000-0000C4610000}"/>
    <cellStyle name="Normal 8 3 4 2 2 2 5" xfId="20015" xr:uid="{00000000-0005-0000-0000-00002F4E0000}"/>
    <cellStyle name="Normal 8 3 4 2 2 3" xfId="6566" xr:uid="{00000000-0005-0000-0000-0000A6190000}"/>
    <cellStyle name="Normal 8 3 4 2 2 3 2" xfId="16618" xr:uid="{00000000-0005-0000-0000-0000EA400000}"/>
    <cellStyle name="Normal 8 3 4 2 2 3 3" xfId="11598" xr:uid="{00000000-0005-0000-0000-00004E2D0000}"/>
    <cellStyle name="Normal 8 3 4 2 2 3 3 3" xfId="26699" xr:uid="{00000000-0005-0000-0000-00004B680000}"/>
    <cellStyle name="Normal 8 3 4 2 2 3 5" xfId="21686" xr:uid="{00000000-0005-0000-0000-0000B6540000}"/>
    <cellStyle name="Normal 8 3 4 2 2 4" xfId="13276" xr:uid="{00000000-0005-0000-0000-0000DC330000}"/>
    <cellStyle name="Normal 8 3 4 2 2 4 3" xfId="28374" xr:uid="{00000000-0005-0000-0000-0000D66E0000}"/>
    <cellStyle name="Normal 8 3 4 2 2 5" xfId="8255" xr:uid="{00000000-0005-0000-0000-00003F200000}"/>
    <cellStyle name="Normal 8 3 4 2 2 5 3" xfId="23357" xr:uid="{00000000-0005-0000-0000-00003D5B0000}"/>
    <cellStyle name="Normal 8 3 4 2 2 7" xfId="18344" xr:uid="{00000000-0005-0000-0000-0000A8470000}"/>
    <cellStyle name="Normal 8 3 4 2 3" xfId="4037" xr:uid="{00000000-0005-0000-0000-0000C50F0000}"/>
    <cellStyle name="Normal 8 3 4 2 3 2" xfId="14111" xr:uid="{00000000-0005-0000-0000-00001F370000}"/>
    <cellStyle name="Normal 8 3 4 2 3 2 3" xfId="29209" xr:uid="{00000000-0005-0000-0000-000019720000}"/>
    <cellStyle name="Normal 8 3 4 2 3 3" xfId="9091" xr:uid="{00000000-0005-0000-0000-000083230000}"/>
    <cellStyle name="Normal 8 3 4 2 3 3 3" xfId="24192" xr:uid="{00000000-0005-0000-0000-0000805E0000}"/>
    <cellStyle name="Normal 8 3 4 2 3 5" xfId="19179" xr:uid="{00000000-0005-0000-0000-0000EB4A0000}"/>
    <cellStyle name="Normal 8 3 4 2 4" xfId="5730" xr:uid="{00000000-0005-0000-0000-000062160000}"/>
    <cellStyle name="Normal 8 3 4 2 4 2" xfId="15782" xr:uid="{00000000-0005-0000-0000-0000A63D0000}"/>
    <cellStyle name="Normal 8 3 4 2 4 2 3" xfId="30880" xr:uid="{00000000-0005-0000-0000-0000A0780000}"/>
    <cellStyle name="Normal 8 3 4 2 4 3" xfId="10762" xr:uid="{00000000-0005-0000-0000-00000A2A0000}"/>
    <cellStyle name="Normal 8 3 4 2 4 3 3" xfId="25863" xr:uid="{00000000-0005-0000-0000-000007650000}"/>
    <cellStyle name="Normal 8 3 4 2 4 5" xfId="20850" xr:uid="{00000000-0005-0000-0000-000072510000}"/>
    <cellStyle name="Normal 8 3 4 2 5" xfId="12440" xr:uid="{00000000-0005-0000-0000-000098300000}"/>
    <cellStyle name="Normal 8 3 4 2 5 3" xfId="27538" xr:uid="{00000000-0005-0000-0000-0000926B0000}"/>
    <cellStyle name="Normal 8 3 4 2 6" xfId="7419" xr:uid="{00000000-0005-0000-0000-0000FB1C0000}"/>
    <cellStyle name="Normal 8 3 4 2 6 3" xfId="22521" xr:uid="{00000000-0005-0000-0000-0000F9570000}"/>
    <cellStyle name="Normal 8 3 4 2 8" xfId="17508" xr:uid="{00000000-0005-0000-0000-000064440000}"/>
    <cellStyle name="Normal 8 3 4 3" xfId="2766" xr:uid="{00000000-0005-0000-0000-0000CE0A0000}"/>
    <cellStyle name="Normal 8 3 4 3 2" xfId="4456" xr:uid="{00000000-0005-0000-0000-000068110000}"/>
    <cellStyle name="Normal 8 3 4 3 2 2" xfId="14529" xr:uid="{00000000-0005-0000-0000-0000C1380000}"/>
    <cellStyle name="Normal 8 3 4 3 2 2 3" xfId="29627" xr:uid="{00000000-0005-0000-0000-0000BB730000}"/>
    <cellStyle name="Normal 8 3 4 3 2 3" xfId="9509" xr:uid="{00000000-0005-0000-0000-000025250000}"/>
    <cellStyle name="Normal 8 3 4 3 2 3 3" xfId="24610" xr:uid="{00000000-0005-0000-0000-000022600000}"/>
    <cellStyle name="Normal 8 3 4 3 2 5" xfId="19597" xr:uid="{00000000-0005-0000-0000-00008D4C0000}"/>
    <cellStyle name="Normal 8 3 4 3 3" xfId="6148" xr:uid="{00000000-0005-0000-0000-000004180000}"/>
    <cellStyle name="Normal 8 3 4 3 3 2" xfId="16200" xr:uid="{00000000-0005-0000-0000-0000483F0000}"/>
    <cellStyle name="Normal 8 3 4 3 3 3" xfId="11180" xr:uid="{00000000-0005-0000-0000-0000AC2B0000}"/>
    <cellStyle name="Normal 8 3 4 3 3 3 3" xfId="26281" xr:uid="{00000000-0005-0000-0000-0000A9660000}"/>
    <cellStyle name="Normal 8 3 4 3 3 5" xfId="21268" xr:uid="{00000000-0005-0000-0000-000014530000}"/>
    <cellStyle name="Normal 8 3 4 3 4" xfId="12858" xr:uid="{00000000-0005-0000-0000-00003A320000}"/>
    <cellStyle name="Normal 8 3 4 3 4 3" xfId="27956" xr:uid="{00000000-0005-0000-0000-0000346D0000}"/>
    <cellStyle name="Normal 8 3 4 3 5" xfId="7837" xr:uid="{00000000-0005-0000-0000-00009D1E0000}"/>
    <cellStyle name="Normal 8 3 4 3 5 3" xfId="22939" xr:uid="{00000000-0005-0000-0000-00009B590000}"/>
    <cellStyle name="Normal 8 3 4 3 7" xfId="17926" xr:uid="{00000000-0005-0000-0000-000006460000}"/>
    <cellStyle name="Normal 8 3 4 4" xfId="3619" xr:uid="{00000000-0005-0000-0000-0000230E0000}"/>
    <cellStyle name="Normal 8 3 4 4 2" xfId="13693" xr:uid="{00000000-0005-0000-0000-00007D350000}"/>
    <cellStyle name="Normal 8 3 4 4 2 3" xfId="28791" xr:uid="{00000000-0005-0000-0000-000077700000}"/>
    <cellStyle name="Normal 8 3 4 4 3" xfId="8673" xr:uid="{00000000-0005-0000-0000-0000E1210000}"/>
    <cellStyle name="Normal 8 3 4 4 3 3" xfId="23774" xr:uid="{00000000-0005-0000-0000-0000DE5C0000}"/>
    <cellStyle name="Normal 8 3 4 4 5" xfId="18761" xr:uid="{00000000-0005-0000-0000-000049490000}"/>
    <cellStyle name="Normal 8 3 4 5" xfId="5312" xr:uid="{00000000-0005-0000-0000-0000C0140000}"/>
    <cellStyle name="Normal 8 3 4 5 2" xfId="15364" xr:uid="{00000000-0005-0000-0000-0000043C0000}"/>
    <cellStyle name="Normal 8 3 4 5 2 3" xfId="30462" xr:uid="{00000000-0005-0000-0000-0000FE760000}"/>
    <cellStyle name="Normal 8 3 4 5 3" xfId="10344" xr:uid="{00000000-0005-0000-0000-000068280000}"/>
    <cellStyle name="Normal 8 3 4 5 3 3" xfId="25445" xr:uid="{00000000-0005-0000-0000-000065630000}"/>
    <cellStyle name="Normal 8 3 4 5 5" xfId="20432" xr:uid="{00000000-0005-0000-0000-0000D04F0000}"/>
    <cellStyle name="Normal 8 3 4 6" xfId="12022" xr:uid="{00000000-0005-0000-0000-0000F62E0000}"/>
    <cellStyle name="Normal 8 3 4 6 3" xfId="27120" xr:uid="{00000000-0005-0000-0000-0000F0690000}"/>
    <cellStyle name="Normal 8 3 4 7" xfId="7001" xr:uid="{00000000-0005-0000-0000-0000591B0000}"/>
    <cellStyle name="Normal 8 3 4 7 3" xfId="22103" xr:uid="{00000000-0005-0000-0000-000057560000}"/>
    <cellStyle name="Normal 8 3 4 9" xfId="17090" xr:uid="{00000000-0005-0000-0000-0000C2420000}"/>
    <cellStyle name="Normal 8 3 5" xfId="2135" xr:uid="{00000000-0005-0000-0000-000057080000}"/>
    <cellStyle name="Normal 8 3 5 2" xfId="2976" xr:uid="{00000000-0005-0000-0000-0000A00B0000}"/>
    <cellStyle name="Normal 8 3 5 2 2" xfId="4666" xr:uid="{00000000-0005-0000-0000-00003A120000}"/>
    <cellStyle name="Normal 8 3 5 2 2 2" xfId="14739" xr:uid="{00000000-0005-0000-0000-000093390000}"/>
    <cellStyle name="Normal 8 3 5 2 2 2 3" xfId="29837" xr:uid="{00000000-0005-0000-0000-00008D740000}"/>
    <cellStyle name="Normal 8 3 5 2 2 3" xfId="9719" xr:uid="{00000000-0005-0000-0000-0000F7250000}"/>
    <cellStyle name="Normal 8 3 5 2 2 3 3" xfId="24820" xr:uid="{00000000-0005-0000-0000-0000F4600000}"/>
    <cellStyle name="Normal 8 3 5 2 2 5" xfId="19807" xr:uid="{00000000-0005-0000-0000-00005F4D0000}"/>
    <cellStyle name="Normal 8 3 5 2 3" xfId="6358" xr:uid="{00000000-0005-0000-0000-0000D6180000}"/>
    <cellStyle name="Normal 8 3 5 2 3 2" xfId="16410" xr:uid="{00000000-0005-0000-0000-00001A400000}"/>
    <cellStyle name="Normal 8 3 5 2 3 3" xfId="11390" xr:uid="{00000000-0005-0000-0000-00007E2C0000}"/>
    <cellStyle name="Normal 8 3 5 2 3 3 3" xfId="26491" xr:uid="{00000000-0005-0000-0000-00007B670000}"/>
    <cellStyle name="Normal 8 3 5 2 3 5" xfId="21478" xr:uid="{00000000-0005-0000-0000-0000E6530000}"/>
    <cellStyle name="Normal 8 3 5 2 4" xfId="13068" xr:uid="{00000000-0005-0000-0000-00000C330000}"/>
    <cellStyle name="Normal 8 3 5 2 4 3" xfId="28166" xr:uid="{00000000-0005-0000-0000-0000066E0000}"/>
    <cellStyle name="Normal 8 3 5 2 5" xfId="8047" xr:uid="{00000000-0005-0000-0000-00006F1F0000}"/>
    <cellStyle name="Normal 8 3 5 2 5 3" xfId="23149" xr:uid="{00000000-0005-0000-0000-00006D5A0000}"/>
    <cellStyle name="Normal 8 3 5 2 7" xfId="18136" xr:uid="{00000000-0005-0000-0000-0000D8460000}"/>
    <cellStyle name="Normal 8 3 5 3" xfId="3829" xr:uid="{00000000-0005-0000-0000-0000F50E0000}"/>
    <cellStyle name="Normal 8 3 5 3 2" xfId="13903" xr:uid="{00000000-0005-0000-0000-00004F360000}"/>
    <cellStyle name="Normal 8 3 5 3 2 3" xfId="29001" xr:uid="{00000000-0005-0000-0000-000049710000}"/>
    <cellStyle name="Normal 8 3 5 3 3" xfId="8883" xr:uid="{00000000-0005-0000-0000-0000B3220000}"/>
    <cellStyle name="Normal 8 3 5 3 3 3" xfId="23984" xr:uid="{00000000-0005-0000-0000-0000B05D0000}"/>
    <cellStyle name="Normal 8 3 5 3 5" xfId="18971" xr:uid="{00000000-0005-0000-0000-00001B4A0000}"/>
    <cellStyle name="Normal 8 3 5 4" xfId="5522" xr:uid="{00000000-0005-0000-0000-000092150000}"/>
    <cellStyle name="Normal 8 3 5 4 2" xfId="15574" xr:uid="{00000000-0005-0000-0000-0000D63C0000}"/>
    <cellStyle name="Normal 8 3 5 4 2 3" xfId="30672" xr:uid="{00000000-0005-0000-0000-0000D0770000}"/>
    <cellStyle name="Normal 8 3 5 4 3" xfId="10554" xr:uid="{00000000-0005-0000-0000-00003A290000}"/>
    <cellStyle name="Normal 8 3 5 4 3 3" xfId="25655" xr:uid="{00000000-0005-0000-0000-000037640000}"/>
    <cellStyle name="Normal 8 3 5 4 5" xfId="20642" xr:uid="{00000000-0005-0000-0000-0000A2500000}"/>
    <cellStyle name="Normal 8 3 5 5" xfId="12232" xr:uid="{00000000-0005-0000-0000-0000C82F0000}"/>
    <cellStyle name="Normal 8 3 5 5 3" xfId="27330" xr:uid="{00000000-0005-0000-0000-0000C26A0000}"/>
    <cellStyle name="Normal 8 3 5 6" xfId="7211" xr:uid="{00000000-0005-0000-0000-00002B1C0000}"/>
    <cellStyle name="Normal 8 3 5 6 3" xfId="22313" xr:uid="{00000000-0005-0000-0000-000029570000}"/>
    <cellStyle name="Normal 8 3 5 8" xfId="17300" xr:uid="{00000000-0005-0000-0000-000094430000}"/>
    <cellStyle name="Normal 8 3 6" xfId="2556" xr:uid="{00000000-0005-0000-0000-0000FC090000}"/>
    <cellStyle name="Normal 8 3 6 2" xfId="4248" xr:uid="{00000000-0005-0000-0000-000098100000}"/>
    <cellStyle name="Normal 8 3 6 2 2" xfId="14321" xr:uid="{00000000-0005-0000-0000-0000F1370000}"/>
    <cellStyle name="Normal 8 3 6 2 2 3" xfId="29419" xr:uid="{00000000-0005-0000-0000-0000EB720000}"/>
    <cellStyle name="Normal 8 3 6 2 3" xfId="9301" xr:uid="{00000000-0005-0000-0000-000055240000}"/>
    <cellStyle name="Normal 8 3 6 2 3 3" xfId="24402" xr:uid="{00000000-0005-0000-0000-0000525F0000}"/>
    <cellStyle name="Normal 8 3 6 2 5" xfId="19389" xr:uid="{00000000-0005-0000-0000-0000BD4B0000}"/>
    <cellStyle name="Normal 8 3 6 3" xfId="5940" xr:uid="{00000000-0005-0000-0000-000034170000}"/>
    <cellStyle name="Normal 8 3 6 3 2" xfId="15992" xr:uid="{00000000-0005-0000-0000-0000783E0000}"/>
    <cellStyle name="Normal 8 3 6 3 3" xfId="10972" xr:uid="{00000000-0005-0000-0000-0000DC2A0000}"/>
    <cellStyle name="Normal 8 3 6 3 3 3" xfId="26073" xr:uid="{00000000-0005-0000-0000-0000D9650000}"/>
    <cellStyle name="Normal 8 3 6 3 5" xfId="21060" xr:uid="{00000000-0005-0000-0000-000044520000}"/>
    <cellStyle name="Normal 8 3 6 4" xfId="12650" xr:uid="{00000000-0005-0000-0000-00006A310000}"/>
    <cellStyle name="Normal 8 3 6 4 3" xfId="27748" xr:uid="{00000000-0005-0000-0000-0000646C0000}"/>
    <cellStyle name="Normal 8 3 6 5" xfId="7629" xr:uid="{00000000-0005-0000-0000-0000CD1D0000}"/>
    <cellStyle name="Normal 8 3 6 5 3" xfId="22731" xr:uid="{00000000-0005-0000-0000-0000CB580000}"/>
    <cellStyle name="Normal 8 3 6 7" xfId="17718" xr:uid="{00000000-0005-0000-0000-000036450000}"/>
    <cellStyle name="Normal 8 3 7" xfId="3408" xr:uid="{00000000-0005-0000-0000-0000500D0000}"/>
    <cellStyle name="Normal 8 3 7 2" xfId="13485" xr:uid="{00000000-0005-0000-0000-0000AD340000}"/>
    <cellStyle name="Normal 8 3 7 2 3" xfId="28583" xr:uid="{00000000-0005-0000-0000-0000A76F0000}"/>
    <cellStyle name="Normal 8 3 7 3" xfId="8465" xr:uid="{00000000-0005-0000-0000-000011210000}"/>
    <cellStyle name="Normal 8 3 7 3 3" xfId="23566" xr:uid="{00000000-0005-0000-0000-00000E5C0000}"/>
    <cellStyle name="Normal 8 3 7 5" xfId="18553" xr:uid="{00000000-0005-0000-0000-000079480000}"/>
    <cellStyle name="Normal 8 3 8" xfId="5102" xr:uid="{00000000-0005-0000-0000-0000EE130000}"/>
    <cellStyle name="Normal 8 3 8 2" xfId="15156" xr:uid="{00000000-0005-0000-0000-0000343B0000}"/>
    <cellStyle name="Normal 8 3 8 2 3" xfId="30254" xr:uid="{00000000-0005-0000-0000-00002E760000}"/>
    <cellStyle name="Normal 8 3 8 3" xfId="10136" xr:uid="{00000000-0005-0000-0000-000098270000}"/>
    <cellStyle name="Normal 8 3 8 3 3" xfId="25237" xr:uid="{00000000-0005-0000-0000-000095620000}"/>
    <cellStyle name="Normal 8 3 8 5" xfId="20224" xr:uid="{00000000-0005-0000-0000-0000004F0000}"/>
    <cellStyle name="Normal 8 3 9" xfId="11812" xr:uid="{00000000-0005-0000-0000-0000242E0000}"/>
    <cellStyle name="Normal 8 3 9 3" xfId="26912" xr:uid="{00000000-0005-0000-0000-000020690000}"/>
    <cellStyle name="Normal 8 4" xfId="515" xr:uid="{00000000-0005-0000-0000-000003020000}"/>
    <cellStyle name="Normal 8 5" xfId="31036" xr:uid="{F95771BF-163A-4606-ABEC-50F9B0A7D7D3}"/>
    <cellStyle name="Normal 8 6" xfId="975" xr:uid="{00000000-0005-0000-0000-0000CF030000}"/>
    <cellStyle name="Normal 8 7" xfId="414" xr:uid="{00000000-0005-0000-0000-00009E010000}"/>
    <cellStyle name="Normal 80" xfId="1100" xr:uid="{00000000-0005-0000-0000-00004C040000}"/>
    <cellStyle name="Normal 80 10" xfId="6742" xr:uid="{00000000-0005-0000-0000-0000561A0000}"/>
    <cellStyle name="Normal 80 10 3" xfId="21847" xr:uid="{00000000-0005-0000-0000-000057550000}"/>
    <cellStyle name="Normal 80 12" xfId="16832" xr:uid="{00000000-0005-0000-0000-0000C0410000}"/>
    <cellStyle name="Normal 80 2" xfId="1706" xr:uid="{00000000-0005-0000-0000-0000AA060000}"/>
    <cellStyle name="Normal 80 2 11" xfId="16886" xr:uid="{00000000-0005-0000-0000-0000F6410000}"/>
    <cellStyle name="Normal 80 2 2" xfId="1815" xr:uid="{00000000-0005-0000-0000-000017070000}"/>
    <cellStyle name="Normal 80 2 2 10" xfId="16990" xr:uid="{00000000-0005-0000-0000-00005E420000}"/>
    <cellStyle name="Normal 80 2 2 2" xfId="2032" xr:uid="{00000000-0005-0000-0000-0000F0070000}"/>
    <cellStyle name="Normal 80 2 2 2 2" xfId="2453" xr:uid="{00000000-0005-0000-0000-000095090000}"/>
    <cellStyle name="Normal 80 2 2 2 2 2" xfId="3292" xr:uid="{00000000-0005-0000-0000-0000DC0C0000}"/>
    <cellStyle name="Normal 80 2 2 2 2 2 2" xfId="4982" xr:uid="{00000000-0005-0000-0000-000076130000}"/>
    <cellStyle name="Normal 80 2 2 2 2 2 2 2" xfId="15055" xr:uid="{00000000-0005-0000-0000-0000CF3A0000}"/>
    <cellStyle name="Normal 80 2 2 2 2 2 2 2 3" xfId="30153" xr:uid="{00000000-0005-0000-0000-0000C9750000}"/>
    <cellStyle name="Normal 80 2 2 2 2 2 2 3" xfId="10035" xr:uid="{00000000-0005-0000-0000-000033270000}"/>
    <cellStyle name="Normal 80 2 2 2 2 2 2 3 3" xfId="25136" xr:uid="{00000000-0005-0000-0000-000030620000}"/>
    <cellStyle name="Normal 80 2 2 2 2 2 2 5" xfId="20123" xr:uid="{00000000-0005-0000-0000-00009B4E0000}"/>
    <cellStyle name="Normal 80 2 2 2 2 2 3" xfId="6674" xr:uid="{00000000-0005-0000-0000-0000121A0000}"/>
    <cellStyle name="Normal 80 2 2 2 2 2 3 2" xfId="16726" xr:uid="{00000000-0005-0000-0000-000056410000}"/>
    <cellStyle name="Normal 80 2 2 2 2 2 3 3" xfId="11706" xr:uid="{00000000-0005-0000-0000-0000BA2D0000}"/>
    <cellStyle name="Normal 80 2 2 2 2 2 3 3 3" xfId="26807" xr:uid="{00000000-0005-0000-0000-0000B7680000}"/>
    <cellStyle name="Normal 80 2 2 2 2 2 3 5" xfId="21794" xr:uid="{00000000-0005-0000-0000-000022550000}"/>
    <cellStyle name="Normal 80 2 2 2 2 2 4" xfId="13384" xr:uid="{00000000-0005-0000-0000-000048340000}"/>
    <cellStyle name="Normal 80 2 2 2 2 2 4 3" xfId="28482" xr:uid="{00000000-0005-0000-0000-0000426F0000}"/>
    <cellStyle name="Normal 80 2 2 2 2 2 5" xfId="8363" xr:uid="{00000000-0005-0000-0000-0000AB200000}"/>
    <cellStyle name="Normal 80 2 2 2 2 2 5 3" xfId="23465" xr:uid="{00000000-0005-0000-0000-0000A95B0000}"/>
    <cellStyle name="Normal 80 2 2 2 2 2 7" xfId="18452" xr:uid="{00000000-0005-0000-0000-000014480000}"/>
    <cellStyle name="Normal 80 2 2 2 2 3" xfId="4145" xr:uid="{00000000-0005-0000-0000-000031100000}"/>
    <cellStyle name="Normal 80 2 2 2 2 3 2" xfId="14219" xr:uid="{00000000-0005-0000-0000-00008B370000}"/>
    <cellStyle name="Normal 80 2 2 2 2 3 2 3" xfId="29317" xr:uid="{00000000-0005-0000-0000-000085720000}"/>
    <cellStyle name="Normal 80 2 2 2 2 3 3" xfId="9199" xr:uid="{00000000-0005-0000-0000-0000EF230000}"/>
    <cellStyle name="Normal 80 2 2 2 2 3 3 3" xfId="24300" xr:uid="{00000000-0005-0000-0000-0000EC5E0000}"/>
    <cellStyle name="Normal 80 2 2 2 2 3 5" xfId="19287" xr:uid="{00000000-0005-0000-0000-0000574B0000}"/>
    <cellStyle name="Normal 80 2 2 2 2 4" xfId="5838" xr:uid="{00000000-0005-0000-0000-0000CE160000}"/>
    <cellStyle name="Normal 80 2 2 2 2 4 2" xfId="15890" xr:uid="{00000000-0005-0000-0000-0000123E0000}"/>
    <cellStyle name="Normal 80 2 2 2 2 4 3" xfId="10870" xr:uid="{00000000-0005-0000-0000-0000762A0000}"/>
    <cellStyle name="Normal 80 2 2 2 2 4 3 3" xfId="25971" xr:uid="{00000000-0005-0000-0000-000073650000}"/>
    <cellStyle name="Normal 80 2 2 2 2 4 5" xfId="20958" xr:uid="{00000000-0005-0000-0000-0000DE510000}"/>
    <cellStyle name="Normal 80 2 2 2 2 5" xfId="12548" xr:uid="{00000000-0005-0000-0000-000004310000}"/>
    <cellStyle name="Normal 80 2 2 2 2 5 3" xfId="27646" xr:uid="{00000000-0005-0000-0000-0000FE6B0000}"/>
    <cellStyle name="Normal 80 2 2 2 2 6" xfId="7527" xr:uid="{00000000-0005-0000-0000-0000671D0000}"/>
    <cellStyle name="Normal 80 2 2 2 2 6 3" xfId="22629" xr:uid="{00000000-0005-0000-0000-000065580000}"/>
    <cellStyle name="Normal 80 2 2 2 2 8" xfId="17616" xr:uid="{00000000-0005-0000-0000-0000D0440000}"/>
    <cellStyle name="Normal 80 2 2 2 3" xfId="2874" xr:uid="{00000000-0005-0000-0000-00003A0B0000}"/>
    <cellStyle name="Normal 80 2 2 2 3 2" xfId="4564" xr:uid="{00000000-0005-0000-0000-0000D4110000}"/>
    <cellStyle name="Normal 80 2 2 2 3 2 2" xfId="14637" xr:uid="{00000000-0005-0000-0000-00002D390000}"/>
    <cellStyle name="Normal 80 2 2 2 3 2 2 3" xfId="29735" xr:uid="{00000000-0005-0000-0000-000027740000}"/>
    <cellStyle name="Normal 80 2 2 2 3 2 3" xfId="9617" xr:uid="{00000000-0005-0000-0000-000091250000}"/>
    <cellStyle name="Normal 80 2 2 2 3 2 3 3" xfId="24718" xr:uid="{00000000-0005-0000-0000-00008E600000}"/>
    <cellStyle name="Normal 80 2 2 2 3 2 5" xfId="19705" xr:uid="{00000000-0005-0000-0000-0000F94C0000}"/>
    <cellStyle name="Normal 80 2 2 2 3 3" xfId="6256" xr:uid="{00000000-0005-0000-0000-000070180000}"/>
    <cellStyle name="Normal 80 2 2 2 3 3 2" xfId="16308" xr:uid="{00000000-0005-0000-0000-0000B43F0000}"/>
    <cellStyle name="Normal 80 2 2 2 3 3 3" xfId="11288" xr:uid="{00000000-0005-0000-0000-0000182C0000}"/>
    <cellStyle name="Normal 80 2 2 2 3 3 3 3" xfId="26389" xr:uid="{00000000-0005-0000-0000-000015670000}"/>
    <cellStyle name="Normal 80 2 2 2 3 3 5" xfId="21376" xr:uid="{00000000-0005-0000-0000-000080530000}"/>
    <cellStyle name="Normal 80 2 2 2 3 4" xfId="12966" xr:uid="{00000000-0005-0000-0000-0000A6320000}"/>
    <cellStyle name="Normal 80 2 2 2 3 4 3" xfId="28064" xr:uid="{00000000-0005-0000-0000-0000A06D0000}"/>
    <cellStyle name="Normal 80 2 2 2 3 5" xfId="7945" xr:uid="{00000000-0005-0000-0000-0000091F0000}"/>
    <cellStyle name="Normal 80 2 2 2 3 5 3" xfId="23047" xr:uid="{00000000-0005-0000-0000-0000075A0000}"/>
    <cellStyle name="Normal 80 2 2 2 3 7" xfId="18034" xr:uid="{00000000-0005-0000-0000-000072460000}"/>
    <cellStyle name="Normal 80 2 2 2 4" xfId="3727" xr:uid="{00000000-0005-0000-0000-00008F0E0000}"/>
    <cellStyle name="Normal 80 2 2 2 4 2" xfId="13801" xr:uid="{00000000-0005-0000-0000-0000E9350000}"/>
    <cellStyle name="Normal 80 2 2 2 4 2 3" xfId="28899" xr:uid="{00000000-0005-0000-0000-0000E3700000}"/>
    <cellStyle name="Normal 80 2 2 2 4 3" xfId="8781" xr:uid="{00000000-0005-0000-0000-00004D220000}"/>
    <cellStyle name="Normal 80 2 2 2 4 3 3" xfId="23882" xr:uid="{00000000-0005-0000-0000-00004A5D0000}"/>
    <cellStyle name="Normal 80 2 2 2 4 5" xfId="18869" xr:uid="{00000000-0005-0000-0000-0000B5490000}"/>
    <cellStyle name="Normal 80 2 2 2 5" xfId="5420" xr:uid="{00000000-0005-0000-0000-00002C150000}"/>
    <cellStyle name="Normal 80 2 2 2 5 2" xfId="15472" xr:uid="{00000000-0005-0000-0000-0000703C0000}"/>
    <cellStyle name="Normal 80 2 2 2 5 2 3" xfId="30570" xr:uid="{00000000-0005-0000-0000-00006A770000}"/>
    <cellStyle name="Normal 80 2 2 2 5 3" xfId="10452" xr:uid="{00000000-0005-0000-0000-0000D4280000}"/>
    <cellStyle name="Normal 80 2 2 2 5 3 3" xfId="25553" xr:uid="{00000000-0005-0000-0000-0000D1630000}"/>
    <cellStyle name="Normal 80 2 2 2 5 5" xfId="20540" xr:uid="{00000000-0005-0000-0000-00003C500000}"/>
    <cellStyle name="Normal 80 2 2 2 6" xfId="12130" xr:uid="{00000000-0005-0000-0000-0000622F0000}"/>
    <cellStyle name="Normal 80 2 2 2 6 3" xfId="27228" xr:uid="{00000000-0005-0000-0000-00005C6A0000}"/>
    <cellStyle name="Normal 80 2 2 2 7" xfId="7109" xr:uid="{00000000-0005-0000-0000-0000C51B0000}"/>
    <cellStyle name="Normal 80 2 2 2 7 3" xfId="22211" xr:uid="{00000000-0005-0000-0000-0000C3560000}"/>
    <cellStyle name="Normal 80 2 2 2 9" xfId="17198" xr:uid="{00000000-0005-0000-0000-00002E430000}"/>
    <cellStyle name="Normal 80 2 2 3" xfId="2245" xr:uid="{00000000-0005-0000-0000-0000C5080000}"/>
    <cellStyle name="Normal 80 2 2 3 2" xfId="3084" xr:uid="{00000000-0005-0000-0000-00000C0C0000}"/>
    <cellStyle name="Normal 80 2 2 3 2 2" xfId="4774" xr:uid="{00000000-0005-0000-0000-0000A6120000}"/>
    <cellStyle name="Normal 80 2 2 3 2 2 2" xfId="14847" xr:uid="{00000000-0005-0000-0000-0000FF390000}"/>
    <cellStyle name="Normal 80 2 2 3 2 2 2 3" xfId="29945" xr:uid="{00000000-0005-0000-0000-0000F9740000}"/>
    <cellStyle name="Normal 80 2 2 3 2 2 3" xfId="9827" xr:uid="{00000000-0005-0000-0000-000063260000}"/>
    <cellStyle name="Normal 80 2 2 3 2 2 3 3" xfId="24928" xr:uid="{00000000-0005-0000-0000-000060610000}"/>
    <cellStyle name="Normal 80 2 2 3 2 2 5" xfId="19915" xr:uid="{00000000-0005-0000-0000-0000CB4D0000}"/>
    <cellStyle name="Normal 80 2 2 3 2 3" xfId="6466" xr:uid="{00000000-0005-0000-0000-000042190000}"/>
    <cellStyle name="Normal 80 2 2 3 2 3 2" xfId="16518" xr:uid="{00000000-0005-0000-0000-000086400000}"/>
    <cellStyle name="Normal 80 2 2 3 2 3 3" xfId="11498" xr:uid="{00000000-0005-0000-0000-0000EA2C0000}"/>
    <cellStyle name="Normal 80 2 2 3 2 3 3 3" xfId="26599" xr:uid="{00000000-0005-0000-0000-0000E7670000}"/>
    <cellStyle name="Normal 80 2 2 3 2 3 5" xfId="21586" xr:uid="{00000000-0005-0000-0000-000052540000}"/>
    <cellStyle name="Normal 80 2 2 3 2 4" xfId="13176" xr:uid="{00000000-0005-0000-0000-000078330000}"/>
    <cellStyle name="Normal 80 2 2 3 2 4 3" xfId="28274" xr:uid="{00000000-0005-0000-0000-0000726E0000}"/>
    <cellStyle name="Normal 80 2 2 3 2 5" xfId="8155" xr:uid="{00000000-0005-0000-0000-0000DB1F0000}"/>
    <cellStyle name="Normal 80 2 2 3 2 5 3" xfId="23257" xr:uid="{00000000-0005-0000-0000-0000D95A0000}"/>
    <cellStyle name="Normal 80 2 2 3 2 7" xfId="18244" xr:uid="{00000000-0005-0000-0000-000044470000}"/>
    <cellStyle name="Normal 80 2 2 3 3" xfId="3937" xr:uid="{00000000-0005-0000-0000-0000610F0000}"/>
    <cellStyle name="Normal 80 2 2 3 3 2" xfId="14011" xr:uid="{00000000-0005-0000-0000-0000BB360000}"/>
    <cellStyle name="Normal 80 2 2 3 3 2 3" xfId="29109" xr:uid="{00000000-0005-0000-0000-0000B5710000}"/>
    <cellStyle name="Normal 80 2 2 3 3 3" xfId="8991" xr:uid="{00000000-0005-0000-0000-00001F230000}"/>
    <cellStyle name="Normal 80 2 2 3 3 3 3" xfId="24092" xr:uid="{00000000-0005-0000-0000-00001C5E0000}"/>
    <cellStyle name="Normal 80 2 2 3 3 5" xfId="19079" xr:uid="{00000000-0005-0000-0000-0000874A0000}"/>
    <cellStyle name="Normal 80 2 2 3 4" xfId="5630" xr:uid="{00000000-0005-0000-0000-0000FE150000}"/>
    <cellStyle name="Normal 80 2 2 3 4 2" xfId="15682" xr:uid="{00000000-0005-0000-0000-0000423D0000}"/>
    <cellStyle name="Normal 80 2 2 3 4 2 3" xfId="30780" xr:uid="{00000000-0005-0000-0000-00003C780000}"/>
    <cellStyle name="Normal 80 2 2 3 4 3" xfId="10662" xr:uid="{00000000-0005-0000-0000-0000A6290000}"/>
    <cellStyle name="Normal 80 2 2 3 4 3 3" xfId="25763" xr:uid="{00000000-0005-0000-0000-0000A3640000}"/>
    <cellStyle name="Normal 80 2 2 3 4 5" xfId="20750" xr:uid="{00000000-0005-0000-0000-00000E510000}"/>
    <cellStyle name="Normal 80 2 2 3 5" xfId="12340" xr:uid="{00000000-0005-0000-0000-000034300000}"/>
    <cellStyle name="Normal 80 2 2 3 5 3" xfId="27438" xr:uid="{00000000-0005-0000-0000-00002E6B0000}"/>
    <cellStyle name="Normal 80 2 2 3 6" xfId="7319" xr:uid="{00000000-0005-0000-0000-0000971C0000}"/>
    <cellStyle name="Normal 80 2 2 3 6 3" xfId="22421" xr:uid="{00000000-0005-0000-0000-000095570000}"/>
    <cellStyle name="Normal 80 2 2 3 8" xfId="17408" xr:uid="{00000000-0005-0000-0000-000000440000}"/>
    <cellStyle name="Normal 80 2 2 4" xfId="2666" xr:uid="{00000000-0005-0000-0000-00006A0A0000}"/>
    <cellStyle name="Normal 80 2 2 4 2" xfId="4356" xr:uid="{00000000-0005-0000-0000-000004110000}"/>
    <cellStyle name="Normal 80 2 2 4 2 2" xfId="14429" xr:uid="{00000000-0005-0000-0000-00005D380000}"/>
    <cellStyle name="Normal 80 2 2 4 2 2 3" xfId="29527" xr:uid="{00000000-0005-0000-0000-000057730000}"/>
    <cellStyle name="Normal 80 2 2 4 2 3" xfId="9409" xr:uid="{00000000-0005-0000-0000-0000C1240000}"/>
    <cellStyle name="Normal 80 2 2 4 2 3 3" xfId="24510" xr:uid="{00000000-0005-0000-0000-0000BE5F0000}"/>
    <cellStyle name="Normal 80 2 2 4 2 5" xfId="19497" xr:uid="{00000000-0005-0000-0000-0000294C0000}"/>
    <cellStyle name="Normal 80 2 2 4 3" xfId="6048" xr:uid="{00000000-0005-0000-0000-0000A0170000}"/>
    <cellStyle name="Normal 80 2 2 4 3 2" xfId="16100" xr:uid="{00000000-0005-0000-0000-0000E43E0000}"/>
    <cellStyle name="Normal 80 2 2 4 3 3" xfId="11080" xr:uid="{00000000-0005-0000-0000-0000482B0000}"/>
    <cellStyle name="Normal 80 2 2 4 3 3 3" xfId="26181" xr:uid="{00000000-0005-0000-0000-000045660000}"/>
    <cellStyle name="Normal 80 2 2 4 3 5" xfId="21168" xr:uid="{00000000-0005-0000-0000-0000B0520000}"/>
    <cellStyle name="Normal 80 2 2 4 4" xfId="12758" xr:uid="{00000000-0005-0000-0000-0000D6310000}"/>
    <cellStyle name="Normal 80 2 2 4 4 3" xfId="27856" xr:uid="{00000000-0005-0000-0000-0000D06C0000}"/>
    <cellStyle name="Normal 80 2 2 4 5" xfId="7737" xr:uid="{00000000-0005-0000-0000-0000391E0000}"/>
    <cellStyle name="Normal 80 2 2 4 5 3" xfId="22839" xr:uid="{00000000-0005-0000-0000-000037590000}"/>
    <cellStyle name="Normal 80 2 2 4 7" xfId="17826" xr:uid="{00000000-0005-0000-0000-0000A2450000}"/>
    <cellStyle name="Normal 80 2 2 5" xfId="3519" xr:uid="{00000000-0005-0000-0000-0000BF0D0000}"/>
    <cellStyle name="Normal 80 2 2 5 2" xfId="13593" xr:uid="{00000000-0005-0000-0000-000019350000}"/>
    <cellStyle name="Normal 80 2 2 5 2 3" xfId="28691" xr:uid="{00000000-0005-0000-0000-000013700000}"/>
    <cellStyle name="Normal 80 2 2 5 3" xfId="8573" xr:uid="{00000000-0005-0000-0000-00007D210000}"/>
    <cellStyle name="Normal 80 2 2 5 3 3" xfId="23674" xr:uid="{00000000-0005-0000-0000-00007A5C0000}"/>
    <cellStyle name="Normal 80 2 2 5 5" xfId="18661" xr:uid="{00000000-0005-0000-0000-0000E5480000}"/>
    <cellStyle name="Normal 80 2 2 6" xfId="5212" xr:uid="{00000000-0005-0000-0000-00005C140000}"/>
    <cellStyle name="Normal 80 2 2 6 2" xfId="15264" xr:uid="{00000000-0005-0000-0000-0000A03B0000}"/>
    <cellStyle name="Normal 80 2 2 6 2 3" xfId="30362" xr:uid="{00000000-0005-0000-0000-00009A760000}"/>
    <cellStyle name="Normal 80 2 2 6 3" xfId="10244" xr:uid="{00000000-0005-0000-0000-000004280000}"/>
    <cellStyle name="Normal 80 2 2 6 3 3" xfId="25345" xr:uid="{00000000-0005-0000-0000-000001630000}"/>
    <cellStyle name="Normal 80 2 2 6 5" xfId="20332" xr:uid="{00000000-0005-0000-0000-00006C4F0000}"/>
    <cellStyle name="Normal 80 2 2 7" xfId="11922" xr:uid="{00000000-0005-0000-0000-0000922E0000}"/>
    <cellStyle name="Normal 80 2 2 7 3" xfId="27020" xr:uid="{00000000-0005-0000-0000-00008C690000}"/>
    <cellStyle name="Normal 80 2 2 8" xfId="6901" xr:uid="{00000000-0005-0000-0000-0000F51A0000}"/>
    <cellStyle name="Normal 80 2 2 8 3" xfId="22003" xr:uid="{00000000-0005-0000-0000-0000F3550000}"/>
    <cellStyle name="Normal 80 2 3" xfId="1928" xr:uid="{00000000-0005-0000-0000-000088070000}"/>
    <cellStyle name="Normal 80 2 3 2" xfId="2349" xr:uid="{00000000-0005-0000-0000-00002D090000}"/>
    <cellStyle name="Normal 80 2 3 2 2" xfId="3188" xr:uid="{00000000-0005-0000-0000-0000740C0000}"/>
    <cellStyle name="Normal 80 2 3 2 2 2" xfId="4878" xr:uid="{00000000-0005-0000-0000-00000E130000}"/>
    <cellStyle name="Normal 80 2 3 2 2 2 2" xfId="14951" xr:uid="{00000000-0005-0000-0000-0000673A0000}"/>
    <cellStyle name="Normal 80 2 3 2 2 2 2 3" xfId="30049" xr:uid="{00000000-0005-0000-0000-000061750000}"/>
    <cellStyle name="Normal 80 2 3 2 2 2 3" xfId="9931" xr:uid="{00000000-0005-0000-0000-0000CB260000}"/>
    <cellStyle name="Normal 80 2 3 2 2 2 3 3" xfId="25032" xr:uid="{00000000-0005-0000-0000-0000C8610000}"/>
    <cellStyle name="Normal 80 2 3 2 2 2 5" xfId="20019" xr:uid="{00000000-0005-0000-0000-0000334E0000}"/>
    <cellStyle name="Normal 80 2 3 2 2 3" xfId="6570" xr:uid="{00000000-0005-0000-0000-0000AA190000}"/>
    <cellStyle name="Normal 80 2 3 2 2 3 2" xfId="16622" xr:uid="{00000000-0005-0000-0000-0000EE400000}"/>
    <cellStyle name="Normal 80 2 3 2 2 3 3" xfId="11602" xr:uid="{00000000-0005-0000-0000-0000522D0000}"/>
    <cellStyle name="Normal 80 2 3 2 2 3 3 3" xfId="26703" xr:uid="{00000000-0005-0000-0000-00004F680000}"/>
    <cellStyle name="Normal 80 2 3 2 2 3 5" xfId="21690" xr:uid="{00000000-0005-0000-0000-0000BA540000}"/>
    <cellStyle name="Normal 80 2 3 2 2 4" xfId="13280" xr:uid="{00000000-0005-0000-0000-0000E0330000}"/>
    <cellStyle name="Normal 80 2 3 2 2 4 3" xfId="28378" xr:uid="{00000000-0005-0000-0000-0000DA6E0000}"/>
    <cellStyle name="Normal 80 2 3 2 2 5" xfId="8259" xr:uid="{00000000-0005-0000-0000-000043200000}"/>
    <cellStyle name="Normal 80 2 3 2 2 5 3" xfId="23361" xr:uid="{00000000-0005-0000-0000-0000415B0000}"/>
    <cellStyle name="Normal 80 2 3 2 2 7" xfId="18348" xr:uid="{00000000-0005-0000-0000-0000AC470000}"/>
    <cellStyle name="Normal 80 2 3 2 3" xfId="4041" xr:uid="{00000000-0005-0000-0000-0000C90F0000}"/>
    <cellStyle name="Normal 80 2 3 2 3 2" xfId="14115" xr:uid="{00000000-0005-0000-0000-000023370000}"/>
    <cellStyle name="Normal 80 2 3 2 3 2 3" xfId="29213" xr:uid="{00000000-0005-0000-0000-00001D720000}"/>
    <cellStyle name="Normal 80 2 3 2 3 3" xfId="9095" xr:uid="{00000000-0005-0000-0000-000087230000}"/>
    <cellStyle name="Normal 80 2 3 2 3 3 3" xfId="24196" xr:uid="{00000000-0005-0000-0000-0000845E0000}"/>
    <cellStyle name="Normal 80 2 3 2 3 5" xfId="19183" xr:uid="{00000000-0005-0000-0000-0000EF4A0000}"/>
    <cellStyle name="Normal 80 2 3 2 4" xfId="5734" xr:uid="{00000000-0005-0000-0000-000066160000}"/>
    <cellStyle name="Normal 80 2 3 2 4 2" xfId="15786" xr:uid="{00000000-0005-0000-0000-0000AA3D0000}"/>
    <cellStyle name="Normal 80 2 3 2 4 2 3" xfId="30884" xr:uid="{00000000-0005-0000-0000-0000A4780000}"/>
    <cellStyle name="Normal 80 2 3 2 4 3" xfId="10766" xr:uid="{00000000-0005-0000-0000-00000E2A0000}"/>
    <cellStyle name="Normal 80 2 3 2 4 3 3" xfId="25867" xr:uid="{00000000-0005-0000-0000-00000B650000}"/>
    <cellStyle name="Normal 80 2 3 2 4 5" xfId="20854" xr:uid="{00000000-0005-0000-0000-000076510000}"/>
    <cellStyle name="Normal 80 2 3 2 5" xfId="12444" xr:uid="{00000000-0005-0000-0000-00009C300000}"/>
    <cellStyle name="Normal 80 2 3 2 5 3" xfId="27542" xr:uid="{00000000-0005-0000-0000-0000966B0000}"/>
    <cellStyle name="Normal 80 2 3 2 6" xfId="7423" xr:uid="{00000000-0005-0000-0000-0000FF1C0000}"/>
    <cellStyle name="Normal 80 2 3 2 6 3" xfId="22525" xr:uid="{00000000-0005-0000-0000-0000FD570000}"/>
    <cellStyle name="Normal 80 2 3 2 8" xfId="17512" xr:uid="{00000000-0005-0000-0000-000068440000}"/>
    <cellStyle name="Normal 80 2 3 3" xfId="2770" xr:uid="{00000000-0005-0000-0000-0000D20A0000}"/>
    <cellStyle name="Normal 80 2 3 3 2" xfId="4460" xr:uid="{00000000-0005-0000-0000-00006C110000}"/>
    <cellStyle name="Normal 80 2 3 3 2 2" xfId="14533" xr:uid="{00000000-0005-0000-0000-0000C5380000}"/>
    <cellStyle name="Normal 80 2 3 3 2 2 3" xfId="29631" xr:uid="{00000000-0005-0000-0000-0000BF730000}"/>
    <cellStyle name="Normal 80 2 3 3 2 3" xfId="9513" xr:uid="{00000000-0005-0000-0000-000029250000}"/>
    <cellStyle name="Normal 80 2 3 3 2 3 3" xfId="24614" xr:uid="{00000000-0005-0000-0000-000026600000}"/>
    <cellStyle name="Normal 80 2 3 3 2 5" xfId="19601" xr:uid="{00000000-0005-0000-0000-0000914C0000}"/>
    <cellStyle name="Normal 80 2 3 3 3" xfId="6152" xr:uid="{00000000-0005-0000-0000-000008180000}"/>
    <cellStyle name="Normal 80 2 3 3 3 2" xfId="16204" xr:uid="{00000000-0005-0000-0000-00004C3F0000}"/>
    <cellStyle name="Normal 80 2 3 3 3 3" xfId="11184" xr:uid="{00000000-0005-0000-0000-0000B02B0000}"/>
    <cellStyle name="Normal 80 2 3 3 3 3 3" xfId="26285" xr:uid="{00000000-0005-0000-0000-0000AD660000}"/>
    <cellStyle name="Normal 80 2 3 3 3 5" xfId="21272" xr:uid="{00000000-0005-0000-0000-000018530000}"/>
    <cellStyle name="Normal 80 2 3 3 4" xfId="12862" xr:uid="{00000000-0005-0000-0000-00003E320000}"/>
    <cellStyle name="Normal 80 2 3 3 4 3" xfId="27960" xr:uid="{00000000-0005-0000-0000-0000386D0000}"/>
    <cellStyle name="Normal 80 2 3 3 5" xfId="7841" xr:uid="{00000000-0005-0000-0000-0000A11E0000}"/>
    <cellStyle name="Normal 80 2 3 3 5 3" xfId="22943" xr:uid="{00000000-0005-0000-0000-00009F590000}"/>
    <cellStyle name="Normal 80 2 3 3 7" xfId="17930" xr:uid="{00000000-0005-0000-0000-00000A460000}"/>
    <cellStyle name="Normal 80 2 3 4" xfId="3623" xr:uid="{00000000-0005-0000-0000-0000270E0000}"/>
    <cellStyle name="Normal 80 2 3 4 2" xfId="13697" xr:uid="{00000000-0005-0000-0000-000081350000}"/>
    <cellStyle name="Normal 80 2 3 4 2 3" xfId="28795" xr:uid="{00000000-0005-0000-0000-00007B700000}"/>
    <cellStyle name="Normal 80 2 3 4 3" xfId="8677" xr:uid="{00000000-0005-0000-0000-0000E5210000}"/>
    <cellStyle name="Normal 80 2 3 4 3 3" xfId="23778" xr:uid="{00000000-0005-0000-0000-0000E25C0000}"/>
    <cellStyle name="Normal 80 2 3 4 5" xfId="18765" xr:uid="{00000000-0005-0000-0000-00004D490000}"/>
    <cellStyle name="Normal 80 2 3 5" xfId="5316" xr:uid="{00000000-0005-0000-0000-0000C4140000}"/>
    <cellStyle name="Normal 80 2 3 5 2" xfId="15368" xr:uid="{00000000-0005-0000-0000-0000083C0000}"/>
    <cellStyle name="Normal 80 2 3 5 2 3" xfId="30466" xr:uid="{00000000-0005-0000-0000-000002770000}"/>
    <cellStyle name="Normal 80 2 3 5 3" xfId="10348" xr:uid="{00000000-0005-0000-0000-00006C280000}"/>
    <cellStyle name="Normal 80 2 3 5 3 3" xfId="25449" xr:uid="{00000000-0005-0000-0000-000069630000}"/>
    <cellStyle name="Normal 80 2 3 5 5" xfId="20436" xr:uid="{00000000-0005-0000-0000-0000D44F0000}"/>
    <cellStyle name="Normal 80 2 3 6" xfId="12026" xr:uid="{00000000-0005-0000-0000-0000FA2E0000}"/>
    <cellStyle name="Normal 80 2 3 6 3" xfId="27124" xr:uid="{00000000-0005-0000-0000-0000F4690000}"/>
    <cellStyle name="Normal 80 2 3 7" xfId="7005" xr:uid="{00000000-0005-0000-0000-00005D1B0000}"/>
    <cellStyle name="Normal 80 2 3 7 3" xfId="22107" xr:uid="{00000000-0005-0000-0000-00005B560000}"/>
    <cellStyle name="Normal 80 2 3 9" xfId="17094" xr:uid="{00000000-0005-0000-0000-0000C6420000}"/>
    <cellStyle name="Normal 80 2 4" xfId="2141" xr:uid="{00000000-0005-0000-0000-00005D080000}"/>
    <cellStyle name="Normal 80 2 4 2" xfId="2980" xr:uid="{00000000-0005-0000-0000-0000A40B0000}"/>
    <cellStyle name="Normal 80 2 4 2 2" xfId="4670" xr:uid="{00000000-0005-0000-0000-00003E120000}"/>
    <cellStyle name="Normal 80 2 4 2 2 2" xfId="14743" xr:uid="{00000000-0005-0000-0000-000097390000}"/>
    <cellStyle name="Normal 80 2 4 2 2 2 3" xfId="29841" xr:uid="{00000000-0005-0000-0000-000091740000}"/>
    <cellStyle name="Normal 80 2 4 2 2 3" xfId="9723" xr:uid="{00000000-0005-0000-0000-0000FB250000}"/>
    <cellStyle name="Normal 80 2 4 2 2 3 3" xfId="24824" xr:uid="{00000000-0005-0000-0000-0000F8600000}"/>
    <cellStyle name="Normal 80 2 4 2 2 5" xfId="19811" xr:uid="{00000000-0005-0000-0000-0000634D0000}"/>
    <cellStyle name="Normal 80 2 4 2 3" xfId="6362" xr:uid="{00000000-0005-0000-0000-0000DA180000}"/>
    <cellStyle name="Normal 80 2 4 2 3 2" xfId="16414" xr:uid="{00000000-0005-0000-0000-00001E400000}"/>
    <cellStyle name="Normal 80 2 4 2 3 3" xfId="11394" xr:uid="{00000000-0005-0000-0000-0000822C0000}"/>
    <cellStyle name="Normal 80 2 4 2 3 3 3" xfId="26495" xr:uid="{00000000-0005-0000-0000-00007F670000}"/>
    <cellStyle name="Normal 80 2 4 2 3 5" xfId="21482" xr:uid="{00000000-0005-0000-0000-0000EA530000}"/>
    <cellStyle name="Normal 80 2 4 2 4" xfId="13072" xr:uid="{00000000-0005-0000-0000-000010330000}"/>
    <cellStyle name="Normal 80 2 4 2 4 3" xfId="28170" xr:uid="{00000000-0005-0000-0000-00000A6E0000}"/>
    <cellStyle name="Normal 80 2 4 2 5" xfId="8051" xr:uid="{00000000-0005-0000-0000-0000731F0000}"/>
    <cellStyle name="Normal 80 2 4 2 5 3" xfId="23153" xr:uid="{00000000-0005-0000-0000-0000715A0000}"/>
    <cellStyle name="Normal 80 2 4 2 7" xfId="18140" xr:uid="{00000000-0005-0000-0000-0000DC460000}"/>
    <cellStyle name="Normal 80 2 4 3" xfId="3833" xr:uid="{00000000-0005-0000-0000-0000F90E0000}"/>
    <cellStyle name="Normal 80 2 4 3 2" xfId="13907" xr:uid="{00000000-0005-0000-0000-000053360000}"/>
    <cellStyle name="Normal 80 2 4 3 2 3" xfId="29005" xr:uid="{00000000-0005-0000-0000-00004D710000}"/>
    <cellStyle name="Normal 80 2 4 3 3" xfId="8887" xr:uid="{00000000-0005-0000-0000-0000B7220000}"/>
    <cellStyle name="Normal 80 2 4 3 3 3" xfId="23988" xr:uid="{00000000-0005-0000-0000-0000B45D0000}"/>
    <cellStyle name="Normal 80 2 4 3 5" xfId="18975" xr:uid="{00000000-0005-0000-0000-00001F4A0000}"/>
    <cellStyle name="Normal 80 2 4 4" xfId="5526" xr:uid="{00000000-0005-0000-0000-000096150000}"/>
    <cellStyle name="Normal 80 2 4 4 2" xfId="15578" xr:uid="{00000000-0005-0000-0000-0000DA3C0000}"/>
    <cellStyle name="Normal 80 2 4 4 2 3" xfId="30676" xr:uid="{00000000-0005-0000-0000-0000D4770000}"/>
    <cellStyle name="Normal 80 2 4 4 3" xfId="10558" xr:uid="{00000000-0005-0000-0000-00003E290000}"/>
    <cellStyle name="Normal 80 2 4 4 3 3" xfId="25659" xr:uid="{00000000-0005-0000-0000-00003B640000}"/>
    <cellStyle name="Normal 80 2 4 4 5" xfId="20646" xr:uid="{00000000-0005-0000-0000-0000A6500000}"/>
    <cellStyle name="Normal 80 2 4 5" xfId="12236" xr:uid="{00000000-0005-0000-0000-0000CC2F0000}"/>
    <cellStyle name="Normal 80 2 4 5 3" xfId="27334" xr:uid="{00000000-0005-0000-0000-0000C66A0000}"/>
    <cellStyle name="Normal 80 2 4 6" xfId="7215" xr:uid="{00000000-0005-0000-0000-00002F1C0000}"/>
    <cellStyle name="Normal 80 2 4 6 3" xfId="22317" xr:uid="{00000000-0005-0000-0000-00002D570000}"/>
    <cellStyle name="Normal 80 2 4 8" xfId="17304" xr:uid="{00000000-0005-0000-0000-000098430000}"/>
    <cellStyle name="Normal 80 2 5" xfId="2562" xr:uid="{00000000-0005-0000-0000-0000020A0000}"/>
    <cellStyle name="Normal 80 2 5 2" xfId="4252" xr:uid="{00000000-0005-0000-0000-00009C100000}"/>
    <cellStyle name="Normal 80 2 5 2 2" xfId="14325" xr:uid="{00000000-0005-0000-0000-0000F5370000}"/>
    <cellStyle name="Normal 80 2 5 2 2 3" xfId="29423" xr:uid="{00000000-0005-0000-0000-0000EF720000}"/>
    <cellStyle name="Normal 80 2 5 2 3" xfId="9305" xr:uid="{00000000-0005-0000-0000-000059240000}"/>
    <cellStyle name="Normal 80 2 5 2 3 3" xfId="24406" xr:uid="{00000000-0005-0000-0000-0000565F0000}"/>
    <cellStyle name="Normal 80 2 5 2 5" xfId="19393" xr:uid="{00000000-0005-0000-0000-0000C14B0000}"/>
    <cellStyle name="Normal 80 2 5 3" xfId="5944" xr:uid="{00000000-0005-0000-0000-000038170000}"/>
    <cellStyle name="Normal 80 2 5 3 2" xfId="15996" xr:uid="{00000000-0005-0000-0000-00007C3E0000}"/>
    <cellStyle name="Normal 80 2 5 3 3" xfId="10976" xr:uid="{00000000-0005-0000-0000-0000E02A0000}"/>
    <cellStyle name="Normal 80 2 5 3 3 3" xfId="26077" xr:uid="{00000000-0005-0000-0000-0000DD650000}"/>
    <cellStyle name="Normal 80 2 5 3 5" xfId="21064" xr:uid="{00000000-0005-0000-0000-000048520000}"/>
    <cellStyle name="Normal 80 2 5 4" xfId="12654" xr:uid="{00000000-0005-0000-0000-00006E310000}"/>
    <cellStyle name="Normal 80 2 5 4 3" xfId="27752" xr:uid="{00000000-0005-0000-0000-0000686C0000}"/>
    <cellStyle name="Normal 80 2 5 5" xfId="7633" xr:uid="{00000000-0005-0000-0000-0000D11D0000}"/>
    <cellStyle name="Normal 80 2 5 5 3" xfId="22735" xr:uid="{00000000-0005-0000-0000-0000CF580000}"/>
    <cellStyle name="Normal 80 2 5 7" xfId="17722" xr:uid="{00000000-0005-0000-0000-00003A450000}"/>
    <cellStyle name="Normal 80 2 6" xfId="3415" xr:uid="{00000000-0005-0000-0000-0000570D0000}"/>
    <cellStyle name="Normal 80 2 6 2" xfId="13489" xr:uid="{00000000-0005-0000-0000-0000B1340000}"/>
    <cellStyle name="Normal 80 2 6 2 3" xfId="28587" xr:uid="{00000000-0005-0000-0000-0000AB6F0000}"/>
    <cellStyle name="Normal 80 2 6 3" xfId="8469" xr:uid="{00000000-0005-0000-0000-000015210000}"/>
    <cellStyle name="Normal 80 2 6 3 3" xfId="23570" xr:uid="{00000000-0005-0000-0000-0000125C0000}"/>
    <cellStyle name="Normal 80 2 6 5" xfId="18557" xr:uid="{00000000-0005-0000-0000-00007D480000}"/>
    <cellStyle name="Normal 80 2 7" xfId="5108" xr:uid="{00000000-0005-0000-0000-0000F4130000}"/>
    <cellStyle name="Normal 80 2 7 2" xfId="15160" xr:uid="{00000000-0005-0000-0000-0000383B0000}"/>
    <cellStyle name="Normal 80 2 7 2 3" xfId="30258" xr:uid="{00000000-0005-0000-0000-000032760000}"/>
    <cellStyle name="Normal 80 2 7 3" xfId="10140" xr:uid="{00000000-0005-0000-0000-00009C270000}"/>
    <cellStyle name="Normal 80 2 7 3 3" xfId="25241" xr:uid="{00000000-0005-0000-0000-000099620000}"/>
    <cellStyle name="Normal 80 2 7 5" xfId="20228" xr:uid="{00000000-0005-0000-0000-0000044F0000}"/>
    <cellStyle name="Normal 80 2 8" xfId="11818" xr:uid="{00000000-0005-0000-0000-00002A2E0000}"/>
    <cellStyle name="Normal 80 2 8 3" xfId="26916" xr:uid="{00000000-0005-0000-0000-000024690000}"/>
    <cellStyle name="Normal 80 2 9" xfId="6797" xr:uid="{00000000-0005-0000-0000-00008D1A0000}"/>
    <cellStyle name="Normal 80 2 9 3" xfId="21899" xr:uid="{00000000-0005-0000-0000-00008B550000}"/>
    <cellStyle name="Normal 80 3" xfId="1761" xr:uid="{00000000-0005-0000-0000-0000E1060000}"/>
    <cellStyle name="Normal 80 3 10" xfId="16938" xr:uid="{00000000-0005-0000-0000-00002A420000}"/>
    <cellStyle name="Normal 80 3 2" xfId="1980" xr:uid="{00000000-0005-0000-0000-0000BC070000}"/>
    <cellStyle name="Normal 80 3 2 2" xfId="2401" xr:uid="{00000000-0005-0000-0000-000061090000}"/>
    <cellStyle name="Normal 80 3 2 2 2" xfId="3240" xr:uid="{00000000-0005-0000-0000-0000A80C0000}"/>
    <cellStyle name="Normal 80 3 2 2 2 2" xfId="4930" xr:uid="{00000000-0005-0000-0000-000042130000}"/>
    <cellStyle name="Normal 80 3 2 2 2 2 2" xfId="15003" xr:uid="{00000000-0005-0000-0000-00009B3A0000}"/>
    <cellStyle name="Normal 80 3 2 2 2 2 2 3" xfId="30101" xr:uid="{00000000-0005-0000-0000-000095750000}"/>
    <cellStyle name="Normal 80 3 2 2 2 2 3" xfId="9983" xr:uid="{00000000-0005-0000-0000-0000FF260000}"/>
    <cellStyle name="Normal 80 3 2 2 2 2 3 3" xfId="25084" xr:uid="{00000000-0005-0000-0000-0000FC610000}"/>
    <cellStyle name="Normal 80 3 2 2 2 2 5" xfId="20071" xr:uid="{00000000-0005-0000-0000-0000674E0000}"/>
    <cellStyle name="Normal 80 3 2 2 2 3" xfId="6622" xr:uid="{00000000-0005-0000-0000-0000DE190000}"/>
    <cellStyle name="Normal 80 3 2 2 2 3 2" xfId="16674" xr:uid="{00000000-0005-0000-0000-000022410000}"/>
    <cellStyle name="Normal 80 3 2 2 2 3 3" xfId="11654" xr:uid="{00000000-0005-0000-0000-0000862D0000}"/>
    <cellStyle name="Normal 80 3 2 2 2 3 3 3" xfId="26755" xr:uid="{00000000-0005-0000-0000-000083680000}"/>
    <cellStyle name="Normal 80 3 2 2 2 3 5" xfId="21742" xr:uid="{00000000-0005-0000-0000-0000EE540000}"/>
    <cellStyle name="Normal 80 3 2 2 2 4" xfId="13332" xr:uid="{00000000-0005-0000-0000-000014340000}"/>
    <cellStyle name="Normal 80 3 2 2 2 4 3" xfId="28430" xr:uid="{00000000-0005-0000-0000-00000E6F0000}"/>
    <cellStyle name="Normal 80 3 2 2 2 5" xfId="8311" xr:uid="{00000000-0005-0000-0000-000077200000}"/>
    <cellStyle name="Normal 80 3 2 2 2 5 3" xfId="23413" xr:uid="{00000000-0005-0000-0000-0000755B0000}"/>
    <cellStyle name="Normal 80 3 2 2 2 7" xfId="18400" xr:uid="{00000000-0005-0000-0000-0000E0470000}"/>
    <cellStyle name="Normal 80 3 2 2 3" xfId="4093" xr:uid="{00000000-0005-0000-0000-0000FD0F0000}"/>
    <cellStyle name="Normal 80 3 2 2 3 2" xfId="14167" xr:uid="{00000000-0005-0000-0000-000057370000}"/>
    <cellStyle name="Normal 80 3 2 2 3 2 3" xfId="29265" xr:uid="{00000000-0005-0000-0000-000051720000}"/>
    <cellStyle name="Normal 80 3 2 2 3 3" xfId="9147" xr:uid="{00000000-0005-0000-0000-0000BB230000}"/>
    <cellStyle name="Normal 80 3 2 2 3 3 3" xfId="24248" xr:uid="{00000000-0005-0000-0000-0000B85E0000}"/>
    <cellStyle name="Normal 80 3 2 2 3 5" xfId="19235" xr:uid="{00000000-0005-0000-0000-0000234B0000}"/>
    <cellStyle name="Normal 80 3 2 2 4" xfId="5786" xr:uid="{00000000-0005-0000-0000-00009A160000}"/>
    <cellStyle name="Normal 80 3 2 2 4 2" xfId="15838" xr:uid="{00000000-0005-0000-0000-0000DE3D0000}"/>
    <cellStyle name="Normal 80 3 2 2 4 2 3" xfId="30936" xr:uid="{00000000-0005-0000-0000-0000D8780000}"/>
    <cellStyle name="Normal 80 3 2 2 4 3" xfId="10818" xr:uid="{00000000-0005-0000-0000-0000422A0000}"/>
    <cellStyle name="Normal 80 3 2 2 4 3 3" xfId="25919" xr:uid="{00000000-0005-0000-0000-00003F650000}"/>
    <cellStyle name="Normal 80 3 2 2 4 5" xfId="20906" xr:uid="{00000000-0005-0000-0000-0000AA510000}"/>
    <cellStyle name="Normal 80 3 2 2 5" xfId="12496" xr:uid="{00000000-0005-0000-0000-0000D0300000}"/>
    <cellStyle name="Normal 80 3 2 2 5 3" xfId="27594" xr:uid="{00000000-0005-0000-0000-0000CA6B0000}"/>
    <cellStyle name="Normal 80 3 2 2 6" xfId="7475" xr:uid="{00000000-0005-0000-0000-0000331D0000}"/>
    <cellStyle name="Normal 80 3 2 2 6 3" xfId="22577" xr:uid="{00000000-0005-0000-0000-000031580000}"/>
    <cellStyle name="Normal 80 3 2 2 8" xfId="17564" xr:uid="{00000000-0005-0000-0000-00009C440000}"/>
    <cellStyle name="Normal 80 3 2 3" xfId="2822" xr:uid="{00000000-0005-0000-0000-0000060B0000}"/>
    <cellStyle name="Normal 80 3 2 3 2" xfId="4512" xr:uid="{00000000-0005-0000-0000-0000A0110000}"/>
    <cellStyle name="Normal 80 3 2 3 2 2" xfId="14585" xr:uid="{00000000-0005-0000-0000-0000F9380000}"/>
    <cellStyle name="Normal 80 3 2 3 2 2 3" xfId="29683" xr:uid="{00000000-0005-0000-0000-0000F3730000}"/>
    <cellStyle name="Normal 80 3 2 3 2 3" xfId="9565" xr:uid="{00000000-0005-0000-0000-00005D250000}"/>
    <cellStyle name="Normal 80 3 2 3 2 3 3" xfId="24666" xr:uid="{00000000-0005-0000-0000-00005A600000}"/>
    <cellStyle name="Normal 80 3 2 3 2 5" xfId="19653" xr:uid="{00000000-0005-0000-0000-0000C54C0000}"/>
    <cellStyle name="Normal 80 3 2 3 3" xfId="6204" xr:uid="{00000000-0005-0000-0000-00003C180000}"/>
    <cellStyle name="Normal 80 3 2 3 3 2" xfId="16256" xr:uid="{00000000-0005-0000-0000-0000803F0000}"/>
    <cellStyle name="Normal 80 3 2 3 3 3" xfId="11236" xr:uid="{00000000-0005-0000-0000-0000E42B0000}"/>
    <cellStyle name="Normal 80 3 2 3 3 3 3" xfId="26337" xr:uid="{00000000-0005-0000-0000-0000E1660000}"/>
    <cellStyle name="Normal 80 3 2 3 3 5" xfId="21324" xr:uid="{00000000-0005-0000-0000-00004C530000}"/>
    <cellStyle name="Normal 80 3 2 3 4" xfId="12914" xr:uid="{00000000-0005-0000-0000-000072320000}"/>
    <cellStyle name="Normal 80 3 2 3 4 3" xfId="28012" xr:uid="{00000000-0005-0000-0000-00006C6D0000}"/>
    <cellStyle name="Normal 80 3 2 3 5" xfId="7893" xr:uid="{00000000-0005-0000-0000-0000D51E0000}"/>
    <cellStyle name="Normal 80 3 2 3 5 3" xfId="22995" xr:uid="{00000000-0005-0000-0000-0000D3590000}"/>
    <cellStyle name="Normal 80 3 2 3 7" xfId="17982" xr:uid="{00000000-0005-0000-0000-00003E460000}"/>
    <cellStyle name="Normal 80 3 2 4" xfId="3675" xr:uid="{00000000-0005-0000-0000-00005B0E0000}"/>
    <cellStyle name="Normal 80 3 2 4 2" xfId="13749" xr:uid="{00000000-0005-0000-0000-0000B5350000}"/>
    <cellStyle name="Normal 80 3 2 4 2 3" xfId="28847" xr:uid="{00000000-0005-0000-0000-0000AF700000}"/>
    <cellStyle name="Normal 80 3 2 4 3" xfId="8729" xr:uid="{00000000-0005-0000-0000-000019220000}"/>
    <cellStyle name="Normal 80 3 2 4 3 3" xfId="23830" xr:uid="{00000000-0005-0000-0000-0000165D0000}"/>
    <cellStyle name="Normal 80 3 2 4 5" xfId="18817" xr:uid="{00000000-0005-0000-0000-000081490000}"/>
    <cellStyle name="Normal 80 3 2 5" xfId="5368" xr:uid="{00000000-0005-0000-0000-0000F8140000}"/>
    <cellStyle name="Normal 80 3 2 5 2" xfId="15420" xr:uid="{00000000-0005-0000-0000-00003C3C0000}"/>
    <cellStyle name="Normal 80 3 2 5 2 3" xfId="30518" xr:uid="{00000000-0005-0000-0000-000036770000}"/>
    <cellStyle name="Normal 80 3 2 5 3" xfId="10400" xr:uid="{00000000-0005-0000-0000-0000A0280000}"/>
    <cellStyle name="Normal 80 3 2 5 3 3" xfId="25501" xr:uid="{00000000-0005-0000-0000-00009D630000}"/>
    <cellStyle name="Normal 80 3 2 5 5" xfId="20488" xr:uid="{00000000-0005-0000-0000-000008500000}"/>
    <cellStyle name="Normal 80 3 2 6" xfId="12078" xr:uid="{00000000-0005-0000-0000-00002E2F0000}"/>
    <cellStyle name="Normal 80 3 2 6 3" xfId="27176" xr:uid="{00000000-0005-0000-0000-0000286A0000}"/>
    <cellStyle name="Normal 80 3 2 7" xfId="7057" xr:uid="{00000000-0005-0000-0000-0000911B0000}"/>
    <cellStyle name="Normal 80 3 2 7 3" xfId="22159" xr:uid="{00000000-0005-0000-0000-00008F560000}"/>
    <cellStyle name="Normal 80 3 2 9" xfId="17146" xr:uid="{00000000-0005-0000-0000-0000FA420000}"/>
    <cellStyle name="Normal 80 3 3" xfId="2193" xr:uid="{00000000-0005-0000-0000-000091080000}"/>
    <cellStyle name="Normal 80 3 3 2" xfId="3032" xr:uid="{00000000-0005-0000-0000-0000D80B0000}"/>
    <cellStyle name="Normal 80 3 3 2 2" xfId="4722" xr:uid="{00000000-0005-0000-0000-000072120000}"/>
    <cellStyle name="Normal 80 3 3 2 2 2" xfId="14795" xr:uid="{00000000-0005-0000-0000-0000CB390000}"/>
    <cellStyle name="Normal 80 3 3 2 2 2 3" xfId="29893" xr:uid="{00000000-0005-0000-0000-0000C5740000}"/>
    <cellStyle name="Normal 80 3 3 2 2 3" xfId="9775" xr:uid="{00000000-0005-0000-0000-00002F260000}"/>
    <cellStyle name="Normal 80 3 3 2 2 3 3" xfId="24876" xr:uid="{00000000-0005-0000-0000-00002C610000}"/>
    <cellStyle name="Normal 80 3 3 2 2 5" xfId="19863" xr:uid="{00000000-0005-0000-0000-0000974D0000}"/>
    <cellStyle name="Normal 80 3 3 2 3" xfId="6414" xr:uid="{00000000-0005-0000-0000-00000E190000}"/>
    <cellStyle name="Normal 80 3 3 2 3 2" xfId="16466" xr:uid="{00000000-0005-0000-0000-000052400000}"/>
    <cellStyle name="Normal 80 3 3 2 3 3" xfId="11446" xr:uid="{00000000-0005-0000-0000-0000B62C0000}"/>
    <cellStyle name="Normal 80 3 3 2 3 3 3" xfId="26547" xr:uid="{00000000-0005-0000-0000-0000B3670000}"/>
    <cellStyle name="Normal 80 3 3 2 3 5" xfId="21534" xr:uid="{00000000-0005-0000-0000-00001E540000}"/>
    <cellStyle name="Normal 80 3 3 2 4" xfId="13124" xr:uid="{00000000-0005-0000-0000-000044330000}"/>
    <cellStyle name="Normal 80 3 3 2 4 3" xfId="28222" xr:uid="{00000000-0005-0000-0000-00003E6E0000}"/>
    <cellStyle name="Normal 80 3 3 2 5" xfId="8103" xr:uid="{00000000-0005-0000-0000-0000A71F0000}"/>
    <cellStyle name="Normal 80 3 3 2 5 3" xfId="23205" xr:uid="{00000000-0005-0000-0000-0000A55A0000}"/>
    <cellStyle name="Normal 80 3 3 2 7" xfId="18192" xr:uid="{00000000-0005-0000-0000-000010470000}"/>
    <cellStyle name="Normal 80 3 3 3" xfId="3885" xr:uid="{00000000-0005-0000-0000-00002D0F0000}"/>
    <cellStyle name="Normal 80 3 3 3 2" xfId="13959" xr:uid="{00000000-0005-0000-0000-000087360000}"/>
    <cellStyle name="Normal 80 3 3 3 2 3" xfId="29057" xr:uid="{00000000-0005-0000-0000-000081710000}"/>
    <cellStyle name="Normal 80 3 3 3 3" xfId="8939" xr:uid="{00000000-0005-0000-0000-0000EB220000}"/>
    <cellStyle name="Normal 80 3 3 3 3 3" xfId="24040" xr:uid="{00000000-0005-0000-0000-0000E85D0000}"/>
    <cellStyle name="Normal 80 3 3 3 5" xfId="19027" xr:uid="{00000000-0005-0000-0000-0000534A0000}"/>
    <cellStyle name="Normal 80 3 3 4" xfId="5578" xr:uid="{00000000-0005-0000-0000-0000CA150000}"/>
    <cellStyle name="Normal 80 3 3 4 2" xfId="15630" xr:uid="{00000000-0005-0000-0000-00000E3D0000}"/>
    <cellStyle name="Normal 80 3 3 4 2 3" xfId="30728" xr:uid="{00000000-0005-0000-0000-000008780000}"/>
    <cellStyle name="Normal 80 3 3 4 3" xfId="10610" xr:uid="{00000000-0005-0000-0000-000072290000}"/>
    <cellStyle name="Normal 80 3 3 4 3 3" xfId="25711" xr:uid="{00000000-0005-0000-0000-00006F640000}"/>
    <cellStyle name="Normal 80 3 3 4 5" xfId="20698" xr:uid="{00000000-0005-0000-0000-0000DA500000}"/>
    <cellStyle name="Normal 80 3 3 5" xfId="12288" xr:uid="{00000000-0005-0000-0000-000000300000}"/>
    <cellStyle name="Normal 80 3 3 5 3" xfId="27386" xr:uid="{00000000-0005-0000-0000-0000FA6A0000}"/>
    <cellStyle name="Normal 80 3 3 6" xfId="7267" xr:uid="{00000000-0005-0000-0000-0000631C0000}"/>
    <cellStyle name="Normal 80 3 3 6 3" xfId="22369" xr:uid="{00000000-0005-0000-0000-000061570000}"/>
    <cellStyle name="Normal 80 3 3 8" xfId="17356" xr:uid="{00000000-0005-0000-0000-0000CC430000}"/>
    <cellStyle name="Normal 80 3 4" xfId="2614" xr:uid="{00000000-0005-0000-0000-0000360A0000}"/>
    <cellStyle name="Normal 80 3 4 2" xfId="4304" xr:uid="{00000000-0005-0000-0000-0000D0100000}"/>
    <cellStyle name="Normal 80 3 4 2 2" xfId="14377" xr:uid="{00000000-0005-0000-0000-000029380000}"/>
    <cellStyle name="Normal 80 3 4 2 2 3" xfId="29475" xr:uid="{00000000-0005-0000-0000-000023730000}"/>
    <cellStyle name="Normal 80 3 4 2 3" xfId="9357" xr:uid="{00000000-0005-0000-0000-00008D240000}"/>
    <cellStyle name="Normal 80 3 4 2 3 3" xfId="24458" xr:uid="{00000000-0005-0000-0000-00008A5F0000}"/>
    <cellStyle name="Normal 80 3 4 2 5" xfId="19445" xr:uid="{00000000-0005-0000-0000-0000F54B0000}"/>
    <cellStyle name="Normal 80 3 4 3" xfId="5996" xr:uid="{00000000-0005-0000-0000-00006C170000}"/>
    <cellStyle name="Normal 80 3 4 3 2" xfId="16048" xr:uid="{00000000-0005-0000-0000-0000B03E0000}"/>
    <cellStyle name="Normal 80 3 4 3 3" xfId="11028" xr:uid="{00000000-0005-0000-0000-0000142B0000}"/>
    <cellStyle name="Normal 80 3 4 3 3 3" xfId="26129" xr:uid="{00000000-0005-0000-0000-000011660000}"/>
    <cellStyle name="Normal 80 3 4 3 5" xfId="21116" xr:uid="{00000000-0005-0000-0000-00007C520000}"/>
    <cellStyle name="Normal 80 3 4 4" xfId="12706" xr:uid="{00000000-0005-0000-0000-0000A2310000}"/>
    <cellStyle name="Normal 80 3 4 4 3" xfId="27804" xr:uid="{00000000-0005-0000-0000-00009C6C0000}"/>
    <cellStyle name="Normal 80 3 4 5" xfId="7685" xr:uid="{00000000-0005-0000-0000-0000051E0000}"/>
    <cellStyle name="Normal 80 3 4 5 3" xfId="22787" xr:uid="{00000000-0005-0000-0000-000003590000}"/>
    <cellStyle name="Normal 80 3 4 7" xfId="17774" xr:uid="{00000000-0005-0000-0000-00006E450000}"/>
    <cellStyle name="Normal 80 3 5" xfId="3467" xr:uid="{00000000-0005-0000-0000-00008B0D0000}"/>
    <cellStyle name="Normal 80 3 5 2" xfId="13541" xr:uid="{00000000-0005-0000-0000-0000E5340000}"/>
    <cellStyle name="Normal 80 3 5 2 3" xfId="28639" xr:uid="{00000000-0005-0000-0000-0000DF6F0000}"/>
    <cellStyle name="Normal 80 3 5 3" xfId="8521" xr:uid="{00000000-0005-0000-0000-000049210000}"/>
    <cellStyle name="Normal 80 3 5 3 3" xfId="23622" xr:uid="{00000000-0005-0000-0000-0000465C0000}"/>
    <cellStyle name="Normal 80 3 5 5" xfId="18609" xr:uid="{00000000-0005-0000-0000-0000B1480000}"/>
    <cellStyle name="Normal 80 3 6" xfId="5160" xr:uid="{00000000-0005-0000-0000-000028140000}"/>
    <cellStyle name="Normal 80 3 6 2" xfId="15212" xr:uid="{00000000-0005-0000-0000-00006C3B0000}"/>
    <cellStyle name="Normal 80 3 6 2 3" xfId="30310" xr:uid="{00000000-0005-0000-0000-000066760000}"/>
    <cellStyle name="Normal 80 3 6 3" xfId="10192" xr:uid="{00000000-0005-0000-0000-0000D0270000}"/>
    <cellStyle name="Normal 80 3 6 3 3" xfId="25293" xr:uid="{00000000-0005-0000-0000-0000CD620000}"/>
    <cellStyle name="Normal 80 3 6 5" xfId="20280" xr:uid="{00000000-0005-0000-0000-0000384F0000}"/>
    <cellStyle name="Normal 80 3 7" xfId="11870" xr:uid="{00000000-0005-0000-0000-00005E2E0000}"/>
    <cellStyle name="Normal 80 3 7 3" xfId="26968" xr:uid="{00000000-0005-0000-0000-000058690000}"/>
    <cellStyle name="Normal 80 3 8" xfId="6849" xr:uid="{00000000-0005-0000-0000-0000C11A0000}"/>
    <cellStyle name="Normal 80 3 8 3" xfId="21951" xr:uid="{00000000-0005-0000-0000-0000BF550000}"/>
    <cellStyle name="Normal 80 4" xfId="1874" xr:uid="{00000000-0005-0000-0000-000052070000}"/>
    <cellStyle name="Normal 80 4 2" xfId="2297" xr:uid="{00000000-0005-0000-0000-0000F9080000}"/>
    <cellStyle name="Normal 80 4 2 2" xfId="3136" xr:uid="{00000000-0005-0000-0000-0000400C0000}"/>
    <cellStyle name="Normal 80 4 2 2 2" xfId="4826" xr:uid="{00000000-0005-0000-0000-0000DA120000}"/>
    <cellStyle name="Normal 80 4 2 2 2 2" xfId="14899" xr:uid="{00000000-0005-0000-0000-0000333A0000}"/>
    <cellStyle name="Normal 80 4 2 2 2 2 3" xfId="29997" xr:uid="{00000000-0005-0000-0000-00002D750000}"/>
    <cellStyle name="Normal 80 4 2 2 2 3" xfId="9879" xr:uid="{00000000-0005-0000-0000-000097260000}"/>
    <cellStyle name="Normal 80 4 2 2 2 3 3" xfId="24980" xr:uid="{00000000-0005-0000-0000-000094610000}"/>
    <cellStyle name="Normal 80 4 2 2 2 5" xfId="19967" xr:uid="{00000000-0005-0000-0000-0000FF4D0000}"/>
    <cellStyle name="Normal 80 4 2 2 3" xfId="6518" xr:uid="{00000000-0005-0000-0000-000076190000}"/>
    <cellStyle name="Normal 80 4 2 2 3 2" xfId="16570" xr:uid="{00000000-0005-0000-0000-0000BA400000}"/>
    <cellStyle name="Normal 80 4 2 2 3 3" xfId="11550" xr:uid="{00000000-0005-0000-0000-00001E2D0000}"/>
    <cellStyle name="Normal 80 4 2 2 3 3 3" xfId="26651" xr:uid="{00000000-0005-0000-0000-00001B680000}"/>
    <cellStyle name="Normal 80 4 2 2 3 5" xfId="21638" xr:uid="{00000000-0005-0000-0000-000086540000}"/>
    <cellStyle name="Normal 80 4 2 2 4" xfId="13228" xr:uid="{00000000-0005-0000-0000-0000AC330000}"/>
    <cellStyle name="Normal 80 4 2 2 4 3" xfId="28326" xr:uid="{00000000-0005-0000-0000-0000A66E0000}"/>
    <cellStyle name="Normal 80 4 2 2 5" xfId="8207" xr:uid="{00000000-0005-0000-0000-00000F200000}"/>
    <cellStyle name="Normal 80 4 2 2 5 3" xfId="23309" xr:uid="{00000000-0005-0000-0000-00000D5B0000}"/>
    <cellStyle name="Normal 80 4 2 2 7" xfId="18296" xr:uid="{00000000-0005-0000-0000-000078470000}"/>
    <cellStyle name="Normal 80 4 2 3" xfId="3989" xr:uid="{00000000-0005-0000-0000-0000950F0000}"/>
    <cellStyle name="Normal 80 4 2 3 2" xfId="14063" xr:uid="{00000000-0005-0000-0000-0000EF360000}"/>
    <cellStyle name="Normal 80 4 2 3 2 3" xfId="29161" xr:uid="{00000000-0005-0000-0000-0000E9710000}"/>
    <cellStyle name="Normal 80 4 2 3 3" xfId="9043" xr:uid="{00000000-0005-0000-0000-000053230000}"/>
    <cellStyle name="Normal 80 4 2 3 3 3" xfId="24144" xr:uid="{00000000-0005-0000-0000-0000505E0000}"/>
    <cellStyle name="Normal 80 4 2 3 5" xfId="19131" xr:uid="{00000000-0005-0000-0000-0000BB4A0000}"/>
    <cellStyle name="Normal 80 4 2 4" xfId="5682" xr:uid="{00000000-0005-0000-0000-000032160000}"/>
    <cellStyle name="Normal 80 4 2 4 2" xfId="15734" xr:uid="{00000000-0005-0000-0000-0000763D0000}"/>
    <cellStyle name="Normal 80 4 2 4 2 3" xfId="30832" xr:uid="{00000000-0005-0000-0000-000070780000}"/>
    <cellStyle name="Normal 80 4 2 4 3" xfId="10714" xr:uid="{00000000-0005-0000-0000-0000DA290000}"/>
    <cellStyle name="Normal 80 4 2 4 3 3" xfId="25815" xr:uid="{00000000-0005-0000-0000-0000D7640000}"/>
    <cellStyle name="Normal 80 4 2 4 5" xfId="20802" xr:uid="{00000000-0005-0000-0000-000042510000}"/>
    <cellStyle name="Normal 80 4 2 5" xfId="12392" xr:uid="{00000000-0005-0000-0000-000068300000}"/>
    <cellStyle name="Normal 80 4 2 5 3" xfId="27490" xr:uid="{00000000-0005-0000-0000-0000626B0000}"/>
    <cellStyle name="Normal 80 4 2 6" xfId="7371" xr:uid="{00000000-0005-0000-0000-0000CB1C0000}"/>
    <cellStyle name="Normal 80 4 2 6 3" xfId="22473" xr:uid="{00000000-0005-0000-0000-0000C9570000}"/>
    <cellStyle name="Normal 80 4 2 8" xfId="17460" xr:uid="{00000000-0005-0000-0000-000034440000}"/>
    <cellStyle name="Normal 80 4 3" xfId="2718" xr:uid="{00000000-0005-0000-0000-00009E0A0000}"/>
    <cellStyle name="Normal 80 4 3 2" xfId="4408" xr:uid="{00000000-0005-0000-0000-000038110000}"/>
    <cellStyle name="Normal 80 4 3 2 2" xfId="14481" xr:uid="{00000000-0005-0000-0000-000091380000}"/>
    <cellStyle name="Normal 80 4 3 2 2 3" xfId="29579" xr:uid="{00000000-0005-0000-0000-00008B730000}"/>
    <cellStyle name="Normal 80 4 3 2 3" xfId="9461" xr:uid="{00000000-0005-0000-0000-0000F5240000}"/>
    <cellStyle name="Normal 80 4 3 2 3 3" xfId="24562" xr:uid="{00000000-0005-0000-0000-0000F25F0000}"/>
    <cellStyle name="Normal 80 4 3 2 5" xfId="19549" xr:uid="{00000000-0005-0000-0000-00005D4C0000}"/>
    <cellStyle name="Normal 80 4 3 3" xfId="6100" xr:uid="{00000000-0005-0000-0000-0000D4170000}"/>
    <cellStyle name="Normal 80 4 3 3 2" xfId="16152" xr:uid="{00000000-0005-0000-0000-0000183F0000}"/>
    <cellStyle name="Normal 80 4 3 3 3" xfId="11132" xr:uid="{00000000-0005-0000-0000-00007C2B0000}"/>
    <cellStyle name="Normal 80 4 3 3 3 3" xfId="26233" xr:uid="{00000000-0005-0000-0000-000079660000}"/>
    <cellStyle name="Normal 80 4 3 3 5" xfId="21220" xr:uid="{00000000-0005-0000-0000-0000E4520000}"/>
    <cellStyle name="Normal 80 4 3 4" xfId="12810" xr:uid="{00000000-0005-0000-0000-00000A320000}"/>
    <cellStyle name="Normal 80 4 3 4 3" xfId="27908" xr:uid="{00000000-0005-0000-0000-0000046D0000}"/>
    <cellStyle name="Normal 80 4 3 5" xfId="7789" xr:uid="{00000000-0005-0000-0000-00006D1E0000}"/>
    <cellStyle name="Normal 80 4 3 5 3" xfId="22891" xr:uid="{00000000-0005-0000-0000-00006B590000}"/>
    <cellStyle name="Normal 80 4 3 7" xfId="17878" xr:uid="{00000000-0005-0000-0000-0000D6450000}"/>
    <cellStyle name="Normal 80 4 4" xfId="3571" xr:uid="{00000000-0005-0000-0000-0000F30D0000}"/>
    <cellStyle name="Normal 80 4 4 2" xfId="13645" xr:uid="{00000000-0005-0000-0000-00004D350000}"/>
    <cellStyle name="Normal 80 4 4 2 3" xfId="28743" xr:uid="{00000000-0005-0000-0000-000047700000}"/>
    <cellStyle name="Normal 80 4 4 3" xfId="8625" xr:uid="{00000000-0005-0000-0000-0000B1210000}"/>
    <cellStyle name="Normal 80 4 4 3 3" xfId="23726" xr:uid="{00000000-0005-0000-0000-0000AE5C0000}"/>
    <cellStyle name="Normal 80 4 4 5" xfId="18713" xr:uid="{00000000-0005-0000-0000-000019490000}"/>
    <cellStyle name="Normal 80 4 5" xfId="5264" xr:uid="{00000000-0005-0000-0000-000090140000}"/>
    <cellStyle name="Normal 80 4 5 2" xfId="15316" xr:uid="{00000000-0005-0000-0000-0000D43B0000}"/>
    <cellStyle name="Normal 80 4 5 2 3" xfId="30414" xr:uid="{00000000-0005-0000-0000-0000CE760000}"/>
    <cellStyle name="Normal 80 4 5 3" xfId="10296" xr:uid="{00000000-0005-0000-0000-000038280000}"/>
    <cellStyle name="Normal 80 4 5 3 3" xfId="25397" xr:uid="{00000000-0005-0000-0000-000035630000}"/>
    <cellStyle name="Normal 80 4 5 5" xfId="20384" xr:uid="{00000000-0005-0000-0000-0000A04F0000}"/>
    <cellStyle name="Normal 80 4 6" xfId="11974" xr:uid="{00000000-0005-0000-0000-0000C62E0000}"/>
    <cellStyle name="Normal 80 4 6 3" xfId="27072" xr:uid="{00000000-0005-0000-0000-0000C0690000}"/>
    <cellStyle name="Normal 80 4 7" xfId="6953" xr:uid="{00000000-0005-0000-0000-0000291B0000}"/>
    <cellStyle name="Normal 80 4 7 3" xfId="22055" xr:uid="{00000000-0005-0000-0000-000027560000}"/>
    <cellStyle name="Normal 80 4 9" xfId="17042" xr:uid="{00000000-0005-0000-0000-000092420000}"/>
    <cellStyle name="Normal 80 5" xfId="2087" xr:uid="{00000000-0005-0000-0000-000027080000}"/>
    <cellStyle name="Normal 80 5 2" xfId="2928" xr:uid="{00000000-0005-0000-0000-0000700B0000}"/>
    <cellStyle name="Normal 80 5 2 2" xfId="4618" xr:uid="{00000000-0005-0000-0000-00000A120000}"/>
    <cellStyle name="Normal 80 5 2 2 2" xfId="14691" xr:uid="{00000000-0005-0000-0000-000063390000}"/>
    <cellStyle name="Normal 80 5 2 2 2 3" xfId="29789" xr:uid="{00000000-0005-0000-0000-00005D740000}"/>
    <cellStyle name="Normal 80 5 2 2 3" xfId="9671" xr:uid="{00000000-0005-0000-0000-0000C7250000}"/>
    <cellStyle name="Normal 80 5 2 2 3 3" xfId="24772" xr:uid="{00000000-0005-0000-0000-0000C4600000}"/>
    <cellStyle name="Normal 80 5 2 2 5" xfId="19759" xr:uid="{00000000-0005-0000-0000-00002F4D0000}"/>
    <cellStyle name="Normal 80 5 2 3" xfId="6310" xr:uid="{00000000-0005-0000-0000-0000A6180000}"/>
    <cellStyle name="Normal 80 5 2 3 2" xfId="16362" xr:uid="{00000000-0005-0000-0000-0000EA3F0000}"/>
    <cellStyle name="Normal 80 5 2 3 3" xfId="11342" xr:uid="{00000000-0005-0000-0000-00004E2C0000}"/>
    <cellStyle name="Normal 80 5 2 3 3 3" xfId="26443" xr:uid="{00000000-0005-0000-0000-00004B670000}"/>
    <cellStyle name="Normal 80 5 2 3 5" xfId="21430" xr:uid="{00000000-0005-0000-0000-0000B6530000}"/>
    <cellStyle name="Normal 80 5 2 4" xfId="13020" xr:uid="{00000000-0005-0000-0000-0000DC320000}"/>
    <cellStyle name="Normal 80 5 2 4 3" xfId="28118" xr:uid="{00000000-0005-0000-0000-0000D66D0000}"/>
    <cellStyle name="Normal 80 5 2 5" xfId="7999" xr:uid="{00000000-0005-0000-0000-00003F1F0000}"/>
    <cellStyle name="Normal 80 5 2 5 3" xfId="23101" xr:uid="{00000000-0005-0000-0000-00003D5A0000}"/>
    <cellStyle name="Normal 80 5 2 7" xfId="18088" xr:uid="{00000000-0005-0000-0000-0000A8460000}"/>
    <cellStyle name="Normal 80 5 3" xfId="3781" xr:uid="{00000000-0005-0000-0000-0000C50E0000}"/>
    <cellStyle name="Normal 80 5 3 2" xfId="13855" xr:uid="{00000000-0005-0000-0000-00001F360000}"/>
    <cellStyle name="Normal 80 5 3 2 3" xfId="28953" xr:uid="{00000000-0005-0000-0000-000019710000}"/>
    <cellStyle name="Normal 80 5 3 3" xfId="8835" xr:uid="{00000000-0005-0000-0000-000083220000}"/>
    <cellStyle name="Normal 80 5 3 3 3" xfId="23936" xr:uid="{00000000-0005-0000-0000-0000805D0000}"/>
    <cellStyle name="Normal 80 5 3 5" xfId="18923" xr:uid="{00000000-0005-0000-0000-0000EB490000}"/>
    <cellStyle name="Normal 80 5 4" xfId="5474" xr:uid="{00000000-0005-0000-0000-000062150000}"/>
    <cellStyle name="Normal 80 5 4 2" xfId="15526" xr:uid="{00000000-0005-0000-0000-0000A63C0000}"/>
    <cellStyle name="Normal 80 5 4 2 3" xfId="30624" xr:uid="{00000000-0005-0000-0000-0000A0770000}"/>
    <cellStyle name="Normal 80 5 4 3" xfId="10506" xr:uid="{00000000-0005-0000-0000-00000A290000}"/>
    <cellStyle name="Normal 80 5 4 3 3" xfId="25607" xr:uid="{00000000-0005-0000-0000-000007640000}"/>
    <cellStyle name="Normal 80 5 4 5" xfId="20594" xr:uid="{00000000-0005-0000-0000-000072500000}"/>
    <cellStyle name="Normal 80 5 5" xfId="12184" xr:uid="{00000000-0005-0000-0000-0000982F0000}"/>
    <cellStyle name="Normal 80 5 5 3" xfId="27282" xr:uid="{00000000-0005-0000-0000-0000926A0000}"/>
    <cellStyle name="Normal 80 5 6" xfId="7163" xr:uid="{00000000-0005-0000-0000-0000FB1B0000}"/>
    <cellStyle name="Normal 80 5 6 3" xfId="22265" xr:uid="{00000000-0005-0000-0000-0000F9560000}"/>
    <cellStyle name="Normal 80 5 8" xfId="17252" xr:uid="{00000000-0005-0000-0000-000064430000}"/>
    <cellStyle name="Normal 80 6" xfId="2508" xr:uid="{00000000-0005-0000-0000-0000CC090000}"/>
    <cellStyle name="Normal 80 6 2" xfId="4200" xr:uid="{00000000-0005-0000-0000-000068100000}"/>
    <cellStyle name="Normal 80 6 2 2" xfId="14273" xr:uid="{00000000-0005-0000-0000-0000C1370000}"/>
    <cellStyle name="Normal 80 6 2 2 3" xfId="29371" xr:uid="{00000000-0005-0000-0000-0000BB720000}"/>
    <cellStyle name="Normal 80 6 2 3" xfId="9253" xr:uid="{00000000-0005-0000-0000-000025240000}"/>
    <cellStyle name="Normal 80 6 2 3 3" xfId="24354" xr:uid="{00000000-0005-0000-0000-0000225F0000}"/>
    <cellStyle name="Normal 80 6 2 5" xfId="19341" xr:uid="{00000000-0005-0000-0000-00008D4B0000}"/>
    <cellStyle name="Normal 80 6 3" xfId="5892" xr:uid="{00000000-0005-0000-0000-000004170000}"/>
    <cellStyle name="Normal 80 6 3 2" xfId="15944" xr:uid="{00000000-0005-0000-0000-0000483E0000}"/>
    <cellStyle name="Normal 80 6 3 3" xfId="10924" xr:uid="{00000000-0005-0000-0000-0000AC2A0000}"/>
    <cellStyle name="Normal 80 6 3 3 3" xfId="26025" xr:uid="{00000000-0005-0000-0000-0000A9650000}"/>
    <cellStyle name="Normal 80 6 3 5" xfId="21012" xr:uid="{00000000-0005-0000-0000-000014520000}"/>
    <cellStyle name="Normal 80 6 4" xfId="12602" xr:uid="{00000000-0005-0000-0000-00003A310000}"/>
    <cellStyle name="Normal 80 6 4 3" xfId="27700" xr:uid="{00000000-0005-0000-0000-0000346C0000}"/>
    <cellStyle name="Normal 80 6 5" xfId="7581" xr:uid="{00000000-0005-0000-0000-00009D1D0000}"/>
    <cellStyle name="Normal 80 6 5 3" xfId="22683" xr:uid="{00000000-0005-0000-0000-00009B580000}"/>
    <cellStyle name="Normal 80 6 7" xfId="17670" xr:uid="{00000000-0005-0000-0000-000006450000}"/>
    <cellStyle name="Normal 80 7" xfId="3354" xr:uid="{00000000-0005-0000-0000-00001A0D0000}"/>
    <cellStyle name="Normal 80 7 2" xfId="13437" xr:uid="{00000000-0005-0000-0000-00007D340000}"/>
    <cellStyle name="Normal 80 7 2 3" xfId="28535" xr:uid="{00000000-0005-0000-0000-0000776F0000}"/>
    <cellStyle name="Normal 80 7 3" xfId="8416" xr:uid="{00000000-0005-0000-0000-0000E0200000}"/>
    <cellStyle name="Normal 80 7 3 3" xfId="23518" xr:uid="{00000000-0005-0000-0000-0000DE5B0000}"/>
    <cellStyle name="Normal 80 7 5" xfId="18505" xr:uid="{00000000-0005-0000-0000-000049480000}"/>
    <cellStyle name="Normal 80 8" xfId="5052" xr:uid="{00000000-0005-0000-0000-0000BC130000}"/>
    <cellStyle name="Normal 80 8 2" xfId="15108" xr:uid="{00000000-0005-0000-0000-0000043B0000}"/>
    <cellStyle name="Normal 80 8 2 3" xfId="30206" xr:uid="{00000000-0005-0000-0000-0000FE750000}"/>
    <cellStyle name="Normal 80 8 3" xfId="10088" xr:uid="{00000000-0005-0000-0000-000068270000}"/>
    <cellStyle name="Normal 80 8 3 3" xfId="25189" xr:uid="{00000000-0005-0000-0000-000065620000}"/>
    <cellStyle name="Normal 80 8 5" xfId="20176" xr:uid="{00000000-0005-0000-0000-0000D04E0000}"/>
    <cellStyle name="Normal 80 9" xfId="11764" xr:uid="{00000000-0005-0000-0000-0000F42D0000}"/>
    <cellStyle name="Normal 80 9 3" xfId="26864" xr:uid="{00000000-0005-0000-0000-0000F0680000}"/>
    <cellStyle name="Normal 81" xfId="1702" xr:uid="{00000000-0005-0000-0000-0000A6060000}"/>
    <cellStyle name="Normal 81 10" xfId="6792" xr:uid="{00000000-0005-0000-0000-0000881A0000}"/>
    <cellStyle name="Normal 81 10 3" xfId="21896" xr:uid="{00000000-0005-0000-0000-000088550000}"/>
    <cellStyle name="Normal 81 12" xfId="16881" xr:uid="{00000000-0005-0000-0000-0000F1410000}"/>
    <cellStyle name="Normal 81 2" xfId="1756" xr:uid="{00000000-0005-0000-0000-0000DC060000}"/>
    <cellStyle name="Normal 81 2 11" xfId="16935" xr:uid="{00000000-0005-0000-0000-000027420000}"/>
    <cellStyle name="Normal 81 2 2" xfId="1864" xr:uid="{00000000-0005-0000-0000-000048070000}"/>
    <cellStyle name="Normal 81 2 2 10" xfId="17039" xr:uid="{00000000-0005-0000-0000-00008F420000}"/>
    <cellStyle name="Normal 81 2 2 2" xfId="2081" xr:uid="{00000000-0005-0000-0000-000021080000}"/>
    <cellStyle name="Normal 81 2 2 2 2" xfId="2502" xr:uid="{00000000-0005-0000-0000-0000C6090000}"/>
    <cellStyle name="Normal 81 2 2 2 2 2" xfId="3341" xr:uid="{00000000-0005-0000-0000-00000D0D0000}"/>
    <cellStyle name="Normal 81 2 2 2 2 2 2" xfId="5031" xr:uid="{00000000-0005-0000-0000-0000A7130000}"/>
    <cellStyle name="Normal 81 2 2 2 2 2 2 2" xfId="15104" xr:uid="{00000000-0005-0000-0000-0000003B0000}"/>
    <cellStyle name="Normal 81 2 2 2 2 2 2 2 3" xfId="30202" xr:uid="{00000000-0005-0000-0000-0000FA750000}"/>
    <cellStyle name="Normal 81 2 2 2 2 2 2 3" xfId="10084" xr:uid="{00000000-0005-0000-0000-000064270000}"/>
    <cellStyle name="Normal 81 2 2 2 2 2 2 3 3" xfId="25185" xr:uid="{00000000-0005-0000-0000-000061620000}"/>
    <cellStyle name="Normal 81 2 2 2 2 2 2 5" xfId="20172" xr:uid="{00000000-0005-0000-0000-0000CC4E0000}"/>
    <cellStyle name="Normal 81 2 2 2 2 2 3" xfId="6723" xr:uid="{00000000-0005-0000-0000-0000431A0000}"/>
    <cellStyle name="Normal 81 2 2 2 2 2 3 2" xfId="16775" xr:uid="{00000000-0005-0000-0000-000087410000}"/>
    <cellStyle name="Normal 81 2 2 2 2 2 3 3" xfId="11755" xr:uid="{00000000-0005-0000-0000-0000EB2D0000}"/>
    <cellStyle name="Normal 81 2 2 2 2 2 3 3 3" xfId="26856" xr:uid="{00000000-0005-0000-0000-0000E8680000}"/>
    <cellStyle name="Normal 81 2 2 2 2 2 3 5" xfId="21843" xr:uid="{00000000-0005-0000-0000-000053550000}"/>
    <cellStyle name="Normal 81 2 2 2 2 2 4" xfId="13433" xr:uid="{00000000-0005-0000-0000-000079340000}"/>
    <cellStyle name="Normal 81 2 2 2 2 2 4 3" xfId="28531" xr:uid="{00000000-0005-0000-0000-0000736F0000}"/>
    <cellStyle name="Normal 81 2 2 2 2 2 5" xfId="8412" xr:uid="{00000000-0005-0000-0000-0000DC200000}"/>
    <cellStyle name="Normal 81 2 2 2 2 2 5 3" xfId="23514" xr:uid="{00000000-0005-0000-0000-0000DA5B0000}"/>
    <cellStyle name="Normal 81 2 2 2 2 2 7" xfId="18501" xr:uid="{00000000-0005-0000-0000-000045480000}"/>
    <cellStyle name="Normal 81 2 2 2 2 3" xfId="4194" xr:uid="{00000000-0005-0000-0000-000062100000}"/>
    <cellStyle name="Normal 81 2 2 2 2 3 2" xfId="14268" xr:uid="{00000000-0005-0000-0000-0000BC370000}"/>
    <cellStyle name="Normal 81 2 2 2 2 3 2 3" xfId="29366" xr:uid="{00000000-0005-0000-0000-0000B6720000}"/>
    <cellStyle name="Normal 81 2 2 2 2 3 3" xfId="9248" xr:uid="{00000000-0005-0000-0000-000020240000}"/>
    <cellStyle name="Normal 81 2 2 2 2 3 3 3" xfId="24349" xr:uid="{00000000-0005-0000-0000-00001D5F0000}"/>
    <cellStyle name="Normal 81 2 2 2 2 3 5" xfId="19336" xr:uid="{00000000-0005-0000-0000-0000884B0000}"/>
    <cellStyle name="Normal 81 2 2 2 2 4" xfId="5887" xr:uid="{00000000-0005-0000-0000-0000FF160000}"/>
    <cellStyle name="Normal 81 2 2 2 2 4 2" xfId="15939" xr:uid="{00000000-0005-0000-0000-0000433E0000}"/>
    <cellStyle name="Normal 81 2 2 2 2 4 3" xfId="10919" xr:uid="{00000000-0005-0000-0000-0000A72A0000}"/>
    <cellStyle name="Normal 81 2 2 2 2 4 3 3" xfId="26020" xr:uid="{00000000-0005-0000-0000-0000A4650000}"/>
    <cellStyle name="Normal 81 2 2 2 2 4 5" xfId="21007" xr:uid="{00000000-0005-0000-0000-00000F520000}"/>
    <cellStyle name="Normal 81 2 2 2 2 5" xfId="12597" xr:uid="{00000000-0005-0000-0000-000035310000}"/>
    <cellStyle name="Normal 81 2 2 2 2 5 3" xfId="27695" xr:uid="{00000000-0005-0000-0000-00002F6C0000}"/>
    <cellStyle name="Normal 81 2 2 2 2 6" xfId="7576" xr:uid="{00000000-0005-0000-0000-0000981D0000}"/>
    <cellStyle name="Normal 81 2 2 2 2 6 3" xfId="22678" xr:uid="{00000000-0005-0000-0000-000096580000}"/>
    <cellStyle name="Normal 81 2 2 2 2 8" xfId="17665" xr:uid="{00000000-0005-0000-0000-000001450000}"/>
    <cellStyle name="Normal 81 2 2 2 3" xfId="2923" xr:uid="{00000000-0005-0000-0000-00006B0B0000}"/>
    <cellStyle name="Normal 81 2 2 2 3 2" xfId="4613" xr:uid="{00000000-0005-0000-0000-000005120000}"/>
    <cellStyle name="Normal 81 2 2 2 3 2 2" xfId="14686" xr:uid="{00000000-0005-0000-0000-00005E390000}"/>
    <cellStyle name="Normal 81 2 2 2 3 2 2 3" xfId="29784" xr:uid="{00000000-0005-0000-0000-000058740000}"/>
    <cellStyle name="Normal 81 2 2 2 3 2 3" xfId="9666" xr:uid="{00000000-0005-0000-0000-0000C2250000}"/>
    <cellStyle name="Normal 81 2 2 2 3 2 3 3" xfId="24767" xr:uid="{00000000-0005-0000-0000-0000BF600000}"/>
    <cellStyle name="Normal 81 2 2 2 3 2 5" xfId="19754" xr:uid="{00000000-0005-0000-0000-00002A4D0000}"/>
    <cellStyle name="Normal 81 2 2 2 3 3" xfId="6305" xr:uid="{00000000-0005-0000-0000-0000A1180000}"/>
    <cellStyle name="Normal 81 2 2 2 3 3 2" xfId="16357" xr:uid="{00000000-0005-0000-0000-0000E53F0000}"/>
    <cellStyle name="Normal 81 2 2 2 3 3 3" xfId="11337" xr:uid="{00000000-0005-0000-0000-0000492C0000}"/>
    <cellStyle name="Normal 81 2 2 2 3 3 3 3" xfId="26438" xr:uid="{00000000-0005-0000-0000-000046670000}"/>
    <cellStyle name="Normal 81 2 2 2 3 3 5" xfId="21425" xr:uid="{00000000-0005-0000-0000-0000B1530000}"/>
    <cellStyle name="Normal 81 2 2 2 3 4" xfId="13015" xr:uid="{00000000-0005-0000-0000-0000D7320000}"/>
    <cellStyle name="Normal 81 2 2 2 3 4 3" xfId="28113" xr:uid="{00000000-0005-0000-0000-0000D16D0000}"/>
    <cellStyle name="Normal 81 2 2 2 3 5" xfId="7994" xr:uid="{00000000-0005-0000-0000-00003A1F0000}"/>
    <cellStyle name="Normal 81 2 2 2 3 5 3" xfId="23096" xr:uid="{00000000-0005-0000-0000-0000385A0000}"/>
    <cellStyle name="Normal 81 2 2 2 3 7" xfId="18083" xr:uid="{00000000-0005-0000-0000-0000A3460000}"/>
    <cellStyle name="Normal 81 2 2 2 4" xfId="3776" xr:uid="{00000000-0005-0000-0000-0000C00E0000}"/>
    <cellStyle name="Normal 81 2 2 2 4 2" xfId="13850" xr:uid="{00000000-0005-0000-0000-00001A360000}"/>
    <cellStyle name="Normal 81 2 2 2 4 2 3" xfId="28948" xr:uid="{00000000-0005-0000-0000-000014710000}"/>
    <cellStyle name="Normal 81 2 2 2 4 3" xfId="8830" xr:uid="{00000000-0005-0000-0000-00007E220000}"/>
    <cellStyle name="Normal 81 2 2 2 4 3 3" xfId="23931" xr:uid="{00000000-0005-0000-0000-00007B5D0000}"/>
    <cellStyle name="Normal 81 2 2 2 4 5" xfId="18918" xr:uid="{00000000-0005-0000-0000-0000E6490000}"/>
    <cellStyle name="Normal 81 2 2 2 5" xfId="5469" xr:uid="{00000000-0005-0000-0000-00005D150000}"/>
    <cellStyle name="Normal 81 2 2 2 5 2" xfId="15521" xr:uid="{00000000-0005-0000-0000-0000A13C0000}"/>
    <cellStyle name="Normal 81 2 2 2 5 2 3" xfId="30619" xr:uid="{00000000-0005-0000-0000-00009B770000}"/>
    <cellStyle name="Normal 81 2 2 2 5 3" xfId="10501" xr:uid="{00000000-0005-0000-0000-000005290000}"/>
    <cellStyle name="Normal 81 2 2 2 5 3 3" xfId="25602" xr:uid="{00000000-0005-0000-0000-000002640000}"/>
    <cellStyle name="Normal 81 2 2 2 5 5" xfId="20589" xr:uid="{00000000-0005-0000-0000-00006D500000}"/>
    <cellStyle name="Normal 81 2 2 2 6" xfId="12179" xr:uid="{00000000-0005-0000-0000-0000932F0000}"/>
    <cellStyle name="Normal 81 2 2 2 6 3" xfId="27277" xr:uid="{00000000-0005-0000-0000-00008D6A0000}"/>
    <cellStyle name="Normal 81 2 2 2 7" xfId="7158" xr:uid="{00000000-0005-0000-0000-0000F61B0000}"/>
    <cellStyle name="Normal 81 2 2 2 7 3" xfId="22260" xr:uid="{00000000-0005-0000-0000-0000F4560000}"/>
    <cellStyle name="Normal 81 2 2 2 9" xfId="17247" xr:uid="{00000000-0005-0000-0000-00005F430000}"/>
    <cellStyle name="Normal 81 2 2 3" xfId="2294" xr:uid="{00000000-0005-0000-0000-0000F6080000}"/>
    <cellStyle name="Normal 81 2 2 3 2" xfId="3133" xr:uid="{00000000-0005-0000-0000-00003D0C0000}"/>
    <cellStyle name="Normal 81 2 2 3 2 2" xfId="4823" xr:uid="{00000000-0005-0000-0000-0000D7120000}"/>
    <cellStyle name="Normal 81 2 2 3 2 2 2" xfId="14896" xr:uid="{00000000-0005-0000-0000-0000303A0000}"/>
    <cellStyle name="Normal 81 2 2 3 2 2 2 3" xfId="29994" xr:uid="{00000000-0005-0000-0000-00002A750000}"/>
    <cellStyle name="Normal 81 2 2 3 2 2 3" xfId="9876" xr:uid="{00000000-0005-0000-0000-000094260000}"/>
    <cellStyle name="Normal 81 2 2 3 2 2 3 3" xfId="24977" xr:uid="{00000000-0005-0000-0000-000091610000}"/>
    <cellStyle name="Normal 81 2 2 3 2 2 5" xfId="19964" xr:uid="{00000000-0005-0000-0000-0000FC4D0000}"/>
    <cellStyle name="Normal 81 2 2 3 2 3" xfId="6515" xr:uid="{00000000-0005-0000-0000-000073190000}"/>
    <cellStyle name="Normal 81 2 2 3 2 3 2" xfId="16567" xr:uid="{00000000-0005-0000-0000-0000B7400000}"/>
    <cellStyle name="Normal 81 2 2 3 2 3 3" xfId="11547" xr:uid="{00000000-0005-0000-0000-00001B2D0000}"/>
    <cellStyle name="Normal 81 2 2 3 2 3 3 3" xfId="26648" xr:uid="{00000000-0005-0000-0000-000018680000}"/>
    <cellStyle name="Normal 81 2 2 3 2 3 5" xfId="21635" xr:uid="{00000000-0005-0000-0000-000083540000}"/>
    <cellStyle name="Normal 81 2 2 3 2 4" xfId="13225" xr:uid="{00000000-0005-0000-0000-0000A9330000}"/>
    <cellStyle name="Normal 81 2 2 3 2 4 3" xfId="28323" xr:uid="{00000000-0005-0000-0000-0000A36E0000}"/>
    <cellStyle name="Normal 81 2 2 3 2 5" xfId="8204" xr:uid="{00000000-0005-0000-0000-00000C200000}"/>
    <cellStyle name="Normal 81 2 2 3 2 5 3" xfId="23306" xr:uid="{00000000-0005-0000-0000-00000A5B0000}"/>
    <cellStyle name="Normal 81 2 2 3 2 7" xfId="18293" xr:uid="{00000000-0005-0000-0000-000075470000}"/>
    <cellStyle name="Normal 81 2 2 3 3" xfId="3986" xr:uid="{00000000-0005-0000-0000-0000920F0000}"/>
    <cellStyle name="Normal 81 2 2 3 3 2" xfId="14060" xr:uid="{00000000-0005-0000-0000-0000EC360000}"/>
    <cellStyle name="Normal 81 2 2 3 3 2 3" xfId="29158" xr:uid="{00000000-0005-0000-0000-0000E6710000}"/>
    <cellStyle name="Normal 81 2 2 3 3 3" xfId="9040" xr:uid="{00000000-0005-0000-0000-000050230000}"/>
    <cellStyle name="Normal 81 2 2 3 3 3 3" xfId="24141" xr:uid="{00000000-0005-0000-0000-00004D5E0000}"/>
    <cellStyle name="Normal 81 2 2 3 3 5" xfId="19128" xr:uid="{00000000-0005-0000-0000-0000B84A0000}"/>
    <cellStyle name="Normal 81 2 2 3 4" xfId="5679" xr:uid="{00000000-0005-0000-0000-00002F160000}"/>
    <cellStyle name="Normal 81 2 2 3 4 2" xfId="15731" xr:uid="{00000000-0005-0000-0000-0000733D0000}"/>
    <cellStyle name="Normal 81 2 2 3 4 2 3" xfId="30829" xr:uid="{00000000-0005-0000-0000-00006D780000}"/>
    <cellStyle name="Normal 81 2 2 3 4 3" xfId="10711" xr:uid="{00000000-0005-0000-0000-0000D7290000}"/>
    <cellStyle name="Normal 81 2 2 3 4 3 3" xfId="25812" xr:uid="{00000000-0005-0000-0000-0000D4640000}"/>
    <cellStyle name="Normal 81 2 2 3 4 5" xfId="20799" xr:uid="{00000000-0005-0000-0000-00003F510000}"/>
    <cellStyle name="Normal 81 2 2 3 5" xfId="12389" xr:uid="{00000000-0005-0000-0000-000065300000}"/>
    <cellStyle name="Normal 81 2 2 3 5 3" xfId="27487" xr:uid="{00000000-0005-0000-0000-00005F6B0000}"/>
    <cellStyle name="Normal 81 2 2 3 6" xfId="7368" xr:uid="{00000000-0005-0000-0000-0000C81C0000}"/>
    <cellStyle name="Normal 81 2 2 3 6 3" xfId="22470" xr:uid="{00000000-0005-0000-0000-0000C6570000}"/>
    <cellStyle name="Normal 81 2 2 3 8" xfId="17457" xr:uid="{00000000-0005-0000-0000-000031440000}"/>
    <cellStyle name="Normal 81 2 2 4" xfId="2715" xr:uid="{00000000-0005-0000-0000-00009B0A0000}"/>
    <cellStyle name="Normal 81 2 2 4 2" xfId="4405" xr:uid="{00000000-0005-0000-0000-000035110000}"/>
    <cellStyle name="Normal 81 2 2 4 2 2" xfId="14478" xr:uid="{00000000-0005-0000-0000-00008E380000}"/>
    <cellStyle name="Normal 81 2 2 4 2 2 3" xfId="29576" xr:uid="{00000000-0005-0000-0000-000088730000}"/>
    <cellStyle name="Normal 81 2 2 4 2 3" xfId="9458" xr:uid="{00000000-0005-0000-0000-0000F2240000}"/>
    <cellStyle name="Normal 81 2 2 4 2 3 3" xfId="24559" xr:uid="{00000000-0005-0000-0000-0000EF5F0000}"/>
    <cellStyle name="Normal 81 2 2 4 2 5" xfId="19546" xr:uid="{00000000-0005-0000-0000-00005A4C0000}"/>
    <cellStyle name="Normal 81 2 2 4 3" xfId="6097" xr:uid="{00000000-0005-0000-0000-0000D1170000}"/>
    <cellStyle name="Normal 81 2 2 4 3 2" xfId="16149" xr:uid="{00000000-0005-0000-0000-0000153F0000}"/>
    <cellStyle name="Normal 81 2 2 4 3 3" xfId="11129" xr:uid="{00000000-0005-0000-0000-0000792B0000}"/>
    <cellStyle name="Normal 81 2 2 4 3 3 3" xfId="26230" xr:uid="{00000000-0005-0000-0000-000076660000}"/>
    <cellStyle name="Normal 81 2 2 4 3 5" xfId="21217" xr:uid="{00000000-0005-0000-0000-0000E1520000}"/>
    <cellStyle name="Normal 81 2 2 4 4" xfId="12807" xr:uid="{00000000-0005-0000-0000-000007320000}"/>
    <cellStyle name="Normal 81 2 2 4 4 3" xfId="27905" xr:uid="{00000000-0005-0000-0000-0000016D0000}"/>
    <cellStyle name="Normal 81 2 2 4 5" xfId="7786" xr:uid="{00000000-0005-0000-0000-00006A1E0000}"/>
    <cellStyle name="Normal 81 2 2 4 5 3" xfId="22888" xr:uid="{00000000-0005-0000-0000-000068590000}"/>
    <cellStyle name="Normal 81 2 2 4 7" xfId="17875" xr:uid="{00000000-0005-0000-0000-0000D3450000}"/>
    <cellStyle name="Normal 81 2 2 5" xfId="3568" xr:uid="{00000000-0005-0000-0000-0000F00D0000}"/>
    <cellStyle name="Normal 81 2 2 5 2" xfId="13642" xr:uid="{00000000-0005-0000-0000-00004A350000}"/>
    <cellStyle name="Normal 81 2 2 5 2 3" xfId="28740" xr:uid="{00000000-0005-0000-0000-000044700000}"/>
    <cellStyle name="Normal 81 2 2 5 3" xfId="8622" xr:uid="{00000000-0005-0000-0000-0000AE210000}"/>
    <cellStyle name="Normal 81 2 2 5 3 3" xfId="23723" xr:uid="{00000000-0005-0000-0000-0000AB5C0000}"/>
    <cellStyle name="Normal 81 2 2 5 5" xfId="18710" xr:uid="{00000000-0005-0000-0000-000016490000}"/>
    <cellStyle name="Normal 81 2 2 6" xfId="5261" xr:uid="{00000000-0005-0000-0000-00008D140000}"/>
    <cellStyle name="Normal 81 2 2 6 2" xfId="15313" xr:uid="{00000000-0005-0000-0000-0000D13B0000}"/>
    <cellStyle name="Normal 81 2 2 6 2 3" xfId="30411" xr:uid="{00000000-0005-0000-0000-0000CB760000}"/>
    <cellStyle name="Normal 81 2 2 6 3" xfId="10293" xr:uid="{00000000-0005-0000-0000-000035280000}"/>
    <cellStyle name="Normal 81 2 2 6 3 3" xfId="25394" xr:uid="{00000000-0005-0000-0000-000032630000}"/>
    <cellStyle name="Normal 81 2 2 6 5" xfId="20381" xr:uid="{00000000-0005-0000-0000-00009D4F0000}"/>
    <cellStyle name="Normal 81 2 2 7" xfId="11971" xr:uid="{00000000-0005-0000-0000-0000C32E0000}"/>
    <cellStyle name="Normal 81 2 2 7 3" xfId="27069" xr:uid="{00000000-0005-0000-0000-0000BD690000}"/>
    <cellStyle name="Normal 81 2 2 8" xfId="6950" xr:uid="{00000000-0005-0000-0000-0000261B0000}"/>
    <cellStyle name="Normal 81 2 2 8 3" xfId="22052" xr:uid="{00000000-0005-0000-0000-000024560000}"/>
    <cellStyle name="Normal 81 2 3" xfId="1977" xr:uid="{00000000-0005-0000-0000-0000B9070000}"/>
    <cellStyle name="Normal 81 2 3 2" xfId="2398" xr:uid="{00000000-0005-0000-0000-00005E090000}"/>
    <cellStyle name="Normal 81 2 3 2 2" xfId="3237" xr:uid="{00000000-0005-0000-0000-0000A50C0000}"/>
    <cellStyle name="Normal 81 2 3 2 2 2" xfId="4927" xr:uid="{00000000-0005-0000-0000-00003F130000}"/>
    <cellStyle name="Normal 81 2 3 2 2 2 2" xfId="15000" xr:uid="{00000000-0005-0000-0000-0000983A0000}"/>
    <cellStyle name="Normal 81 2 3 2 2 2 2 3" xfId="30098" xr:uid="{00000000-0005-0000-0000-000092750000}"/>
    <cellStyle name="Normal 81 2 3 2 2 2 3" xfId="9980" xr:uid="{00000000-0005-0000-0000-0000FC260000}"/>
    <cellStyle name="Normal 81 2 3 2 2 2 3 3" xfId="25081" xr:uid="{00000000-0005-0000-0000-0000F9610000}"/>
    <cellStyle name="Normal 81 2 3 2 2 2 5" xfId="20068" xr:uid="{00000000-0005-0000-0000-0000644E0000}"/>
    <cellStyle name="Normal 81 2 3 2 2 3" xfId="6619" xr:uid="{00000000-0005-0000-0000-0000DB190000}"/>
    <cellStyle name="Normal 81 2 3 2 2 3 2" xfId="16671" xr:uid="{00000000-0005-0000-0000-00001F410000}"/>
    <cellStyle name="Normal 81 2 3 2 2 3 3" xfId="11651" xr:uid="{00000000-0005-0000-0000-0000832D0000}"/>
    <cellStyle name="Normal 81 2 3 2 2 3 3 3" xfId="26752" xr:uid="{00000000-0005-0000-0000-000080680000}"/>
    <cellStyle name="Normal 81 2 3 2 2 3 5" xfId="21739" xr:uid="{00000000-0005-0000-0000-0000EB540000}"/>
    <cellStyle name="Normal 81 2 3 2 2 4" xfId="13329" xr:uid="{00000000-0005-0000-0000-000011340000}"/>
    <cellStyle name="Normal 81 2 3 2 2 4 3" xfId="28427" xr:uid="{00000000-0005-0000-0000-00000B6F0000}"/>
    <cellStyle name="Normal 81 2 3 2 2 5" xfId="8308" xr:uid="{00000000-0005-0000-0000-000074200000}"/>
    <cellStyle name="Normal 81 2 3 2 2 5 3" xfId="23410" xr:uid="{00000000-0005-0000-0000-0000725B0000}"/>
    <cellStyle name="Normal 81 2 3 2 2 7" xfId="18397" xr:uid="{00000000-0005-0000-0000-0000DD470000}"/>
    <cellStyle name="Normal 81 2 3 2 3" xfId="4090" xr:uid="{00000000-0005-0000-0000-0000FA0F0000}"/>
    <cellStyle name="Normal 81 2 3 2 3 2" xfId="14164" xr:uid="{00000000-0005-0000-0000-000054370000}"/>
    <cellStyle name="Normal 81 2 3 2 3 2 3" xfId="29262" xr:uid="{00000000-0005-0000-0000-00004E720000}"/>
    <cellStyle name="Normal 81 2 3 2 3 3" xfId="9144" xr:uid="{00000000-0005-0000-0000-0000B8230000}"/>
    <cellStyle name="Normal 81 2 3 2 3 3 3" xfId="24245" xr:uid="{00000000-0005-0000-0000-0000B55E0000}"/>
    <cellStyle name="Normal 81 2 3 2 3 5" xfId="19232" xr:uid="{00000000-0005-0000-0000-0000204B0000}"/>
    <cellStyle name="Normal 81 2 3 2 4" xfId="5783" xr:uid="{00000000-0005-0000-0000-000097160000}"/>
    <cellStyle name="Normal 81 2 3 2 4 2" xfId="15835" xr:uid="{00000000-0005-0000-0000-0000DB3D0000}"/>
    <cellStyle name="Normal 81 2 3 2 4 2 3" xfId="30933" xr:uid="{00000000-0005-0000-0000-0000D5780000}"/>
    <cellStyle name="Normal 81 2 3 2 4 3" xfId="10815" xr:uid="{00000000-0005-0000-0000-00003F2A0000}"/>
    <cellStyle name="Normal 81 2 3 2 4 3 3" xfId="25916" xr:uid="{00000000-0005-0000-0000-00003C650000}"/>
    <cellStyle name="Normal 81 2 3 2 4 5" xfId="20903" xr:uid="{00000000-0005-0000-0000-0000A7510000}"/>
    <cellStyle name="Normal 81 2 3 2 5" xfId="12493" xr:uid="{00000000-0005-0000-0000-0000CD300000}"/>
    <cellStyle name="Normal 81 2 3 2 5 3" xfId="27591" xr:uid="{00000000-0005-0000-0000-0000C76B0000}"/>
    <cellStyle name="Normal 81 2 3 2 6" xfId="7472" xr:uid="{00000000-0005-0000-0000-0000301D0000}"/>
    <cellStyle name="Normal 81 2 3 2 6 3" xfId="22574" xr:uid="{00000000-0005-0000-0000-00002E580000}"/>
    <cellStyle name="Normal 81 2 3 2 8" xfId="17561" xr:uid="{00000000-0005-0000-0000-000099440000}"/>
    <cellStyle name="Normal 81 2 3 3" xfId="2819" xr:uid="{00000000-0005-0000-0000-0000030B0000}"/>
    <cellStyle name="Normal 81 2 3 3 2" xfId="4509" xr:uid="{00000000-0005-0000-0000-00009D110000}"/>
    <cellStyle name="Normal 81 2 3 3 2 2" xfId="14582" xr:uid="{00000000-0005-0000-0000-0000F6380000}"/>
    <cellStyle name="Normal 81 2 3 3 2 2 3" xfId="29680" xr:uid="{00000000-0005-0000-0000-0000F0730000}"/>
    <cellStyle name="Normal 81 2 3 3 2 3" xfId="9562" xr:uid="{00000000-0005-0000-0000-00005A250000}"/>
    <cellStyle name="Normal 81 2 3 3 2 3 3" xfId="24663" xr:uid="{00000000-0005-0000-0000-000057600000}"/>
    <cellStyle name="Normal 81 2 3 3 2 5" xfId="19650" xr:uid="{00000000-0005-0000-0000-0000C24C0000}"/>
    <cellStyle name="Normal 81 2 3 3 3" xfId="6201" xr:uid="{00000000-0005-0000-0000-000039180000}"/>
    <cellStyle name="Normal 81 2 3 3 3 2" xfId="16253" xr:uid="{00000000-0005-0000-0000-00007D3F0000}"/>
    <cellStyle name="Normal 81 2 3 3 3 3" xfId="11233" xr:uid="{00000000-0005-0000-0000-0000E12B0000}"/>
    <cellStyle name="Normal 81 2 3 3 3 3 3" xfId="26334" xr:uid="{00000000-0005-0000-0000-0000DE660000}"/>
    <cellStyle name="Normal 81 2 3 3 3 5" xfId="21321" xr:uid="{00000000-0005-0000-0000-000049530000}"/>
    <cellStyle name="Normal 81 2 3 3 4" xfId="12911" xr:uid="{00000000-0005-0000-0000-00006F320000}"/>
    <cellStyle name="Normal 81 2 3 3 4 3" xfId="28009" xr:uid="{00000000-0005-0000-0000-0000696D0000}"/>
    <cellStyle name="Normal 81 2 3 3 5" xfId="7890" xr:uid="{00000000-0005-0000-0000-0000D21E0000}"/>
    <cellStyle name="Normal 81 2 3 3 5 3" xfId="22992" xr:uid="{00000000-0005-0000-0000-0000D0590000}"/>
    <cellStyle name="Normal 81 2 3 3 7" xfId="17979" xr:uid="{00000000-0005-0000-0000-00003B460000}"/>
    <cellStyle name="Normal 81 2 3 4" xfId="3672" xr:uid="{00000000-0005-0000-0000-0000580E0000}"/>
    <cellStyle name="Normal 81 2 3 4 2" xfId="13746" xr:uid="{00000000-0005-0000-0000-0000B2350000}"/>
    <cellStyle name="Normal 81 2 3 4 2 3" xfId="28844" xr:uid="{00000000-0005-0000-0000-0000AC700000}"/>
    <cellStyle name="Normal 81 2 3 4 3" xfId="8726" xr:uid="{00000000-0005-0000-0000-000016220000}"/>
    <cellStyle name="Normal 81 2 3 4 3 3" xfId="23827" xr:uid="{00000000-0005-0000-0000-0000135D0000}"/>
    <cellStyle name="Normal 81 2 3 4 5" xfId="18814" xr:uid="{00000000-0005-0000-0000-00007E490000}"/>
    <cellStyle name="Normal 81 2 3 5" xfId="5365" xr:uid="{00000000-0005-0000-0000-0000F5140000}"/>
    <cellStyle name="Normal 81 2 3 5 2" xfId="15417" xr:uid="{00000000-0005-0000-0000-0000393C0000}"/>
    <cellStyle name="Normal 81 2 3 5 2 3" xfId="30515" xr:uid="{00000000-0005-0000-0000-000033770000}"/>
    <cellStyle name="Normal 81 2 3 5 3" xfId="10397" xr:uid="{00000000-0005-0000-0000-00009D280000}"/>
    <cellStyle name="Normal 81 2 3 5 3 3" xfId="25498" xr:uid="{00000000-0005-0000-0000-00009A630000}"/>
    <cellStyle name="Normal 81 2 3 5 5" xfId="20485" xr:uid="{00000000-0005-0000-0000-000005500000}"/>
    <cellStyle name="Normal 81 2 3 6" xfId="12075" xr:uid="{00000000-0005-0000-0000-00002B2F0000}"/>
    <cellStyle name="Normal 81 2 3 6 3" xfId="27173" xr:uid="{00000000-0005-0000-0000-0000256A0000}"/>
    <cellStyle name="Normal 81 2 3 7" xfId="7054" xr:uid="{00000000-0005-0000-0000-00008E1B0000}"/>
    <cellStyle name="Normal 81 2 3 7 3" xfId="22156" xr:uid="{00000000-0005-0000-0000-00008C560000}"/>
    <cellStyle name="Normal 81 2 3 9" xfId="17143" xr:uid="{00000000-0005-0000-0000-0000F7420000}"/>
    <cellStyle name="Normal 81 2 4" xfId="2190" xr:uid="{00000000-0005-0000-0000-00008E080000}"/>
    <cellStyle name="Normal 81 2 4 2" xfId="3029" xr:uid="{00000000-0005-0000-0000-0000D50B0000}"/>
    <cellStyle name="Normal 81 2 4 2 2" xfId="4719" xr:uid="{00000000-0005-0000-0000-00006F120000}"/>
    <cellStyle name="Normal 81 2 4 2 2 2" xfId="14792" xr:uid="{00000000-0005-0000-0000-0000C8390000}"/>
    <cellStyle name="Normal 81 2 4 2 2 2 3" xfId="29890" xr:uid="{00000000-0005-0000-0000-0000C2740000}"/>
    <cellStyle name="Normal 81 2 4 2 2 3" xfId="9772" xr:uid="{00000000-0005-0000-0000-00002C260000}"/>
    <cellStyle name="Normal 81 2 4 2 2 3 3" xfId="24873" xr:uid="{00000000-0005-0000-0000-000029610000}"/>
    <cellStyle name="Normal 81 2 4 2 2 5" xfId="19860" xr:uid="{00000000-0005-0000-0000-0000944D0000}"/>
    <cellStyle name="Normal 81 2 4 2 3" xfId="6411" xr:uid="{00000000-0005-0000-0000-00000B190000}"/>
    <cellStyle name="Normal 81 2 4 2 3 2" xfId="16463" xr:uid="{00000000-0005-0000-0000-00004F400000}"/>
    <cellStyle name="Normal 81 2 4 2 3 3" xfId="11443" xr:uid="{00000000-0005-0000-0000-0000B32C0000}"/>
    <cellStyle name="Normal 81 2 4 2 3 3 3" xfId="26544" xr:uid="{00000000-0005-0000-0000-0000B0670000}"/>
    <cellStyle name="Normal 81 2 4 2 3 5" xfId="21531" xr:uid="{00000000-0005-0000-0000-00001B540000}"/>
    <cellStyle name="Normal 81 2 4 2 4" xfId="13121" xr:uid="{00000000-0005-0000-0000-000041330000}"/>
    <cellStyle name="Normal 81 2 4 2 4 3" xfId="28219" xr:uid="{00000000-0005-0000-0000-00003B6E0000}"/>
    <cellStyle name="Normal 81 2 4 2 5" xfId="8100" xr:uid="{00000000-0005-0000-0000-0000A41F0000}"/>
    <cellStyle name="Normal 81 2 4 2 5 3" xfId="23202" xr:uid="{00000000-0005-0000-0000-0000A25A0000}"/>
    <cellStyle name="Normal 81 2 4 2 7" xfId="18189" xr:uid="{00000000-0005-0000-0000-00000D470000}"/>
    <cellStyle name="Normal 81 2 4 3" xfId="3882" xr:uid="{00000000-0005-0000-0000-00002A0F0000}"/>
    <cellStyle name="Normal 81 2 4 3 2" xfId="13956" xr:uid="{00000000-0005-0000-0000-000084360000}"/>
    <cellStyle name="Normal 81 2 4 3 2 3" xfId="29054" xr:uid="{00000000-0005-0000-0000-00007E710000}"/>
    <cellStyle name="Normal 81 2 4 3 3" xfId="8936" xr:uid="{00000000-0005-0000-0000-0000E8220000}"/>
    <cellStyle name="Normal 81 2 4 3 3 3" xfId="24037" xr:uid="{00000000-0005-0000-0000-0000E55D0000}"/>
    <cellStyle name="Normal 81 2 4 3 5" xfId="19024" xr:uid="{00000000-0005-0000-0000-0000504A0000}"/>
    <cellStyle name="Normal 81 2 4 4" xfId="5575" xr:uid="{00000000-0005-0000-0000-0000C7150000}"/>
    <cellStyle name="Normal 81 2 4 4 2" xfId="15627" xr:uid="{00000000-0005-0000-0000-00000B3D0000}"/>
    <cellStyle name="Normal 81 2 4 4 2 3" xfId="30725" xr:uid="{00000000-0005-0000-0000-000005780000}"/>
    <cellStyle name="Normal 81 2 4 4 3" xfId="10607" xr:uid="{00000000-0005-0000-0000-00006F290000}"/>
    <cellStyle name="Normal 81 2 4 4 3 3" xfId="25708" xr:uid="{00000000-0005-0000-0000-00006C640000}"/>
    <cellStyle name="Normal 81 2 4 4 5" xfId="20695" xr:uid="{00000000-0005-0000-0000-0000D7500000}"/>
    <cellStyle name="Normal 81 2 4 5" xfId="12285" xr:uid="{00000000-0005-0000-0000-0000FD2F0000}"/>
    <cellStyle name="Normal 81 2 4 5 3" xfId="27383" xr:uid="{00000000-0005-0000-0000-0000F76A0000}"/>
    <cellStyle name="Normal 81 2 4 6" xfId="7264" xr:uid="{00000000-0005-0000-0000-0000601C0000}"/>
    <cellStyle name="Normal 81 2 4 6 3" xfId="22366" xr:uid="{00000000-0005-0000-0000-00005E570000}"/>
    <cellStyle name="Normal 81 2 4 8" xfId="17353" xr:uid="{00000000-0005-0000-0000-0000C9430000}"/>
    <cellStyle name="Normal 81 2 5" xfId="2611" xr:uid="{00000000-0005-0000-0000-0000330A0000}"/>
    <cellStyle name="Normal 81 2 5 2" xfId="4301" xr:uid="{00000000-0005-0000-0000-0000CD100000}"/>
    <cellStyle name="Normal 81 2 5 2 2" xfId="14374" xr:uid="{00000000-0005-0000-0000-000026380000}"/>
    <cellStyle name="Normal 81 2 5 2 2 3" xfId="29472" xr:uid="{00000000-0005-0000-0000-000020730000}"/>
    <cellStyle name="Normal 81 2 5 2 3" xfId="9354" xr:uid="{00000000-0005-0000-0000-00008A240000}"/>
    <cellStyle name="Normal 81 2 5 2 3 3" xfId="24455" xr:uid="{00000000-0005-0000-0000-0000875F0000}"/>
    <cellStyle name="Normal 81 2 5 2 5" xfId="19442" xr:uid="{00000000-0005-0000-0000-0000F24B0000}"/>
    <cellStyle name="Normal 81 2 5 3" xfId="5993" xr:uid="{00000000-0005-0000-0000-000069170000}"/>
    <cellStyle name="Normal 81 2 5 3 2" xfId="16045" xr:uid="{00000000-0005-0000-0000-0000AD3E0000}"/>
    <cellStyle name="Normal 81 2 5 3 3" xfId="11025" xr:uid="{00000000-0005-0000-0000-0000112B0000}"/>
    <cellStyle name="Normal 81 2 5 3 3 3" xfId="26126" xr:uid="{00000000-0005-0000-0000-00000E660000}"/>
    <cellStyle name="Normal 81 2 5 3 5" xfId="21113" xr:uid="{00000000-0005-0000-0000-000079520000}"/>
    <cellStyle name="Normal 81 2 5 4" xfId="12703" xr:uid="{00000000-0005-0000-0000-00009F310000}"/>
    <cellStyle name="Normal 81 2 5 4 3" xfId="27801" xr:uid="{00000000-0005-0000-0000-0000996C0000}"/>
    <cellStyle name="Normal 81 2 5 5" xfId="7682" xr:uid="{00000000-0005-0000-0000-0000021E0000}"/>
    <cellStyle name="Normal 81 2 5 5 3" xfId="22784" xr:uid="{00000000-0005-0000-0000-000000590000}"/>
    <cellStyle name="Normal 81 2 5 7" xfId="17771" xr:uid="{00000000-0005-0000-0000-00006B450000}"/>
    <cellStyle name="Normal 81 2 6" xfId="3464" xr:uid="{00000000-0005-0000-0000-0000880D0000}"/>
    <cellStyle name="Normal 81 2 6 2" xfId="13538" xr:uid="{00000000-0005-0000-0000-0000E2340000}"/>
    <cellStyle name="Normal 81 2 6 2 3" xfId="28636" xr:uid="{00000000-0005-0000-0000-0000DC6F0000}"/>
    <cellStyle name="Normal 81 2 6 3" xfId="8518" xr:uid="{00000000-0005-0000-0000-000046210000}"/>
    <cellStyle name="Normal 81 2 6 3 3" xfId="23619" xr:uid="{00000000-0005-0000-0000-0000435C0000}"/>
    <cellStyle name="Normal 81 2 6 5" xfId="18606" xr:uid="{00000000-0005-0000-0000-0000AE480000}"/>
    <cellStyle name="Normal 81 2 7" xfId="5157" xr:uid="{00000000-0005-0000-0000-000025140000}"/>
    <cellStyle name="Normal 81 2 7 2" xfId="15209" xr:uid="{00000000-0005-0000-0000-0000693B0000}"/>
    <cellStyle name="Normal 81 2 7 2 3" xfId="30307" xr:uid="{00000000-0005-0000-0000-000063760000}"/>
    <cellStyle name="Normal 81 2 7 3" xfId="10189" xr:uid="{00000000-0005-0000-0000-0000CD270000}"/>
    <cellStyle name="Normal 81 2 7 3 3" xfId="25290" xr:uid="{00000000-0005-0000-0000-0000CA620000}"/>
    <cellStyle name="Normal 81 2 7 5" xfId="20277" xr:uid="{00000000-0005-0000-0000-0000354F0000}"/>
    <cellStyle name="Normal 81 2 8" xfId="11867" xr:uid="{00000000-0005-0000-0000-00005B2E0000}"/>
    <cellStyle name="Normal 81 2 8 3" xfId="26965" xr:uid="{00000000-0005-0000-0000-000055690000}"/>
    <cellStyle name="Normal 81 2 9" xfId="6846" xr:uid="{00000000-0005-0000-0000-0000BE1A0000}"/>
    <cellStyle name="Normal 81 2 9 3" xfId="21948" xr:uid="{00000000-0005-0000-0000-0000BC550000}"/>
    <cellStyle name="Normal 81 3" xfId="1810" xr:uid="{00000000-0005-0000-0000-000012070000}"/>
    <cellStyle name="Normal 81 3 10" xfId="16987" xr:uid="{00000000-0005-0000-0000-00005B420000}"/>
    <cellStyle name="Normal 81 3 2" xfId="2029" xr:uid="{00000000-0005-0000-0000-0000ED070000}"/>
    <cellStyle name="Normal 81 3 2 2" xfId="2450" xr:uid="{00000000-0005-0000-0000-000092090000}"/>
    <cellStyle name="Normal 81 3 2 2 2" xfId="3289" xr:uid="{00000000-0005-0000-0000-0000D90C0000}"/>
    <cellStyle name="Normal 81 3 2 2 2 2" xfId="4979" xr:uid="{00000000-0005-0000-0000-000073130000}"/>
    <cellStyle name="Normal 81 3 2 2 2 2 2" xfId="15052" xr:uid="{00000000-0005-0000-0000-0000CC3A0000}"/>
    <cellStyle name="Normal 81 3 2 2 2 2 2 3" xfId="30150" xr:uid="{00000000-0005-0000-0000-0000C6750000}"/>
    <cellStyle name="Normal 81 3 2 2 2 2 3" xfId="10032" xr:uid="{00000000-0005-0000-0000-000030270000}"/>
    <cellStyle name="Normal 81 3 2 2 2 2 3 3" xfId="25133" xr:uid="{00000000-0005-0000-0000-00002D620000}"/>
    <cellStyle name="Normal 81 3 2 2 2 2 5" xfId="20120" xr:uid="{00000000-0005-0000-0000-0000984E0000}"/>
    <cellStyle name="Normal 81 3 2 2 2 3" xfId="6671" xr:uid="{00000000-0005-0000-0000-00000F1A0000}"/>
    <cellStyle name="Normal 81 3 2 2 2 3 2" xfId="16723" xr:uid="{00000000-0005-0000-0000-000053410000}"/>
    <cellStyle name="Normal 81 3 2 2 2 3 3" xfId="11703" xr:uid="{00000000-0005-0000-0000-0000B72D0000}"/>
    <cellStyle name="Normal 81 3 2 2 2 3 3 3" xfId="26804" xr:uid="{00000000-0005-0000-0000-0000B4680000}"/>
    <cellStyle name="Normal 81 3 2 2 2 3 5" xfId="21791" xr:uid="{00000000-0005-0000-0000-00001F550000}"/>
    <cellStyle name="Normal 81 3 2 2 2 4" xfId="13381" xr:uid="{00000000-0005-0000-0000-000045340000}"/>
    <cellStyle name="Normal 81 3 2 2 2 4 3" xfId="28479" xr:uid="{00000000-0005-0000-0000-00003F6F0000}"/>
    <cellStyle name="Normal 81 3 2 2 2 5" xfId="8360" xr:uid="{00000000-0005-0000-0000-0000A8200000}"/>
    <cellStyle name="Normal 81 3 2 2 2 5 3" xfId="23462" xr:uid="{00000000-0005-0000-0000-0000A65B0000}"/>
    <cellStyle name="Normal 81 3 2 2 2 7" xfId="18449" xr:uid="{00000000-0005-0000-0000-000011480000}"/>
    <cellStyle name="Normal 81 3 2 2 3" xfId="4142" xr:uid="{00000000-0005-0000-0000-00002E100000}"/>
    <cellStyle name="Normal 81 3 2 2 3 2" xfId="14216" xr:uid="{00000000-0005-0000-0000-000088370000}"/>
    <cellStyle name="Normal 81 3 2 2 3 2 3" xfId="29314" xr:uid="{00000000-0005-0000-0000-000082720000}"/>
    <cellStyle name="Normal 81 3 2 2 3 3" xfId="9196" xr:uid="{00000000-0005-0000-0000-0000EC230000}"/>
    <cellStyle name="Normal 81 3 2 2 3 3 3" xfId="24297" xr:uid="{00000000-0005-0000-0000-0000E95E0000}"/>
    <cellStyle name="Normal 81 3 2 2 3 5" xfId="19284" xr:uid="{00000000-0005-0000-0000-0000544B0000}"/>
    <cellStyle name="Normal 81 3 2 2 4" xfId="5835" xr:uid="{00000000-0005-0000-0000-0000CB160000}"/>
    <cellStyle name="Normal 81 3 2 2 4 2" xfId="15887" xr:uid="{00000000-0005-0000-0000-00000F3E0000}"/>
    <cellStyle name="Normal 81 3 2 2 4 3" xfId="10867" xr:uid="{00000000-0005-0000-0000-0000732A0000}"/>
    <cellStyle name="Normal 81 3 2 2 4 3 3" xfId="25968" xr:uid="{00000000-0005-0000-0000-000070650000}"/>
    <cellStyle name="Normal 81 3 2 2 4 5" xfId="20955" xr:uid="{00000000-0005-0000-0000-0000DB510000}"/>
    <cellStyle name="Normal 81 3 2 2 5" xfId="12545" xr:uid="{00000000-0005-0000-0000-000001310000}"/>
    <cellStyle name="Normal 81 3 2 2 5 3" xfId="27643" xr:uid="{00000000-0005-0000-0000-0000FB6B0000}"/>
    <cellStyle name="Normal 81 3 2 2 6" xfId="7524" xr:uid="{00000000-0005-0000-0000-0000641D0000}"/>
    <cellStyle name="Normal 81 3 2 2 6 3" xfId="22626" xr:uid="{00000000-0005-0000-0000-000062580000}"/>
    <cellStyle name="Normal 81 3 2 2 8" xfId="17613" xr:uid="{00000000-0005-0000-0000-0000CD440000}"/>
    <cellStyle name="Normal 81 3 2 3" xfId="2871" xr:uid="{00000000-0005-0000-0000-0000370B0000}"/>
    <cellStyle name="Normal 81 3 2 3 2" xfId="4561" xr:uid="{00000000-0005-0000-0000-0000D1110000}"/>
    <cellStyle name="Normal 81 3 2 3 2 2" xfId="14634" xr:uid="{00000000-0005-0000-0000-00002A390000}"/>
    <cellStyle name="Normal 81 3 2 3 2 2 3" xfId="29732" xr:uid="{00000000-0005-0000-0000-000024740000}"/>
    <cellStyle name="Normal 81 3 2 3 2 3" xfId="9614" xr:uid="{00000000-0005-0000-0000-00008E250000}"/>
    <cellStyle name="Normal 81 3 2 3 2 3 3" xfId="24715" xr:uid="{00000000-0005-0000-0000-00008B600000}"/>
    <cellStyle name="Normal 81 3 2 3 2 5" xfId="19702" xr:uid="{00000000-0005-0000-0000-0000F64C0000}"/>
    <cellStyle name="Normal 81 3 2 3 3" xfId="6253" xr:uid="{00000000-0005-0000-0000-00006D180000}"/>
    <cellStyle name="Normal 81 3 2 3 3 2" xfId="16305" xr:uid="{00000000-0005-0000-0000-0000B13F0000}"/>
    <cellStyle name="Normal 81 3 2 3 3 3" xfId="11285" xr:uid="{00000000-0005-0000-0000-0000152C0000}"/>
    <cellStyle name="Normal 81 3 2 3 3 3 3" xfId="26386" xr:uid="{00000000-0005-0000-0000-000012670000}"/>
    <cellStyle name="Normal 81 3 2 3 3 5" xfId="21373" xr:uid="{00000000-0005-0000-0000-00007D530000}"/>
    <cellStyle name="Normal 81 3 2 3 4" xfId="12963" xr:uid="{00000000-0005-0000-0000-0000A3320000}"/>
    <cellStyle name="Normal 81 3 2 3 4 3" xfId="28061" xr:uid="{00000000-0005-0000-0000-00009D6D0000}"/>
    <cellStyle name="Normal 81 3 2 3 5" xfId="7942" xr:uid="{00000000-0005-0000-0000-0000061F0000}"/>
    <cellStyle name="Normal 81 3 2 3 5 3" xfId="23044" xr:uid="{00000000-0005-0000-0000-0000045A0000}"/>
    <cellStyle name="Normal 81 3 2 3 7" xfId="18031" xr:uid="{00000000-0005-0000-0000-00006F460000}"/>
    <cellStyle name="Normal 81 3 2 4" xfId="3724" xr:uid="{00000000-0005-0000-0000-00008C0E0000}"/>
    <cellStyle name="Normal 81 3 2 4 2" xfId="13798" xr:uid="{00000000-0005-0000-0000-0000E6350000}"/>
    <cellStyle name="Normal 81 3 2 4 2 3" xfId="28896" xr:uid="{00000000-0005-0000-0000-0000E0700000}"/>
    <cellStyle name="Normal 81 3 2 4 3" xfId="8778" xr:uid="{00000000-0005-0000-0000-00004A220000}"/>
    <cellStyle name="Normal 81 3 2 4 3 3" xfId="23879" xr:uid="{00000000-0005-0000-0000-0000475D0000}"/>
    <cellStyle name="Normal 81 3 2 4 5" xfId="18866" xr:uid="{00000000-0005-0000-0000-0000B2490000}"/>
    <cellStyle name="Normal 81 3 2 5" xfId="5417" xr:uid="{00000000-0005-0000-0000-000029150000}"/>
    <cellStyle name="Normal 81 3 2 5 2" xfId="15469" xr:uid="{00000000-0005-0000-0000-00006D3C0000}"/>
    <cellStyle name="Normal 81 3 2 5 2 3" xfId="30567" xr:uid="{00000000-0005-0000-0000-000067770000}"/>
    <cellStyle name="Normal 81 3 2 5 3" xfId="10449" xr:uid="{00000000-0005-0000-0000-0000D1280000}"/>
    <cellStyle name="Normal 81 3 2 5 3 3" xfId="25550" xr:uid="{00000000-0005-0000-0000-0000CE630000}"/>
    <cellStyle name="Normal 81 3 2 5 5" xfId="20537" xr:uid="{00000000-0005-0000-0000-000039500000}"/>
    <cellStyle name="Normal 81 3 2 6" xfId="12127" xr:uid="{00000000-0005-0000-0000-00005F2F0000}"/>
    <cellStyle name="Normal 81 3 2 6 3" xfId="27225" xr:uid="{00000000-0005-0000-0000-0000596A0000}"/>
    <cellStyle name="Normal 81 3 2 7" xfId="7106" xr:uid="{00000000-0005-0000-0000-0000C21B0000}"/>
    <cellStyle name="Normal 81 3 2 7 3" xfId="22208" xr:uid="{00000000-0005-0000-0000-0000C0560000}"/>
    <cellStyle name="Normal 81 3 2 9" xfId="17195" xr:uid="{00000000-0005-0000-0000-00002B430000}"/>
    <cellStyle name="Normal 81 3 3" xfId="2242" xr:uid="{00000000-0005-0000-0000-0000C2080000}"/>
    <cellStyle name="Normal 81 3 3 2" xfId="3081" xr:uid="{00000000-0005-0000-0000-0000090C0000}"/>
    <cellStyle name="Normal 81 3 3 2 2" xfId="4771" xr:uid="{00000000-0005-0000-0000-0000A3120000}"/>
    <cellStyle name="Normal 81 3 3 2 2 2" xfId="14844" xr:uid="{00000000-0005-0000-0000-0000FC390000}"/>
    <cellStyle name="Normal 81 3 3 2 2 2 3" xfId="29942" xr:uid="{00000000-0005-0000-0000-0000F6740000}"/>
    <cellStyle name="Normal 81 3 3 2 2 3" xfId="9824" xr:uid="{00000000-0005-0000-0000-000060260000}"/>
    <cellStyle name="Normal 81 3 3 2 2 3 3" xfId="24925" xr:uid="{00000000-0005-0000-0000-00005D610000}"/>
    <cellStyle name="Normal 81 3 3 2 2 5" xfId="19912" xr:uid="{00000000-0005-0000-0000-0000C84D0000}"/>
    <cellStyle name="Normal 81 3 3 2 3" xfId="6463" xr:uid="{00000000-0005-0000-0000-00003F190000}"/>
    <cellStyle name="Normal 81 3 3 2 3 2" xfId="16515" xr:uid="{00000000-0005-0000-0000-000083400000}"/>
    <cellStyle name="Normal 81 3 3 2 3 3" xfId="11495" xr:uid="{00000000-0005-0000-0000-0000E72C0000}"/>
    <cellStyle name="Normal 81 3 3 2 3 3 3" xfId="26596" xr:uid="{00000000-0005-0000-0000-0000E4670000}"/>
    <cellStyle name="Normal 81 3 3 2 3 5" xfId="21583" xr:uid="{00000000-0005-0000-0000-00004F540000}"/>
    <cellStyle name="Normal 81 3 3 2 4" xfId="13173" xr:uid="{00000000-0005-0000-0000-000075330000}"/>
    <cellStyle name="Normal 81 3 3 2 4 3" xfId="28271" xr:uid="{00000000-0005-0000-0000-00006F6E0000}"/>
    <cellStyle name="Normal 81 3 3 2 5" xfId="8152" xr:uid="{00000000-0005-0000-0000-0000D81F0000}"/>
    <cellStyle name="Normal 81 3 3 2 5 3" xfId="23254" xr:uid="{00000000-0005-0000-0000-0000D65A0000}"/>
    <cellStyle name="Normal 81 3 3 2 7" xfId="18241" xr:uid="{00000000-0005-0000-0000-000041470000}"/>
    <cellStyle name="Normal 81 3 3 3" xfId="3934" xr:uid="{00000000-0005-0000-0000-00005E0F0000}"/>
    <cellStyle name="Normal 81 3 3 3 2" xfId="14008" xr:uid="{00000000-0005-0000-0000-0000B8360000}"/>
    <cellStyle name="Normal 81 3 3 3 2 3" xfId="29106" xr:uid="{00000000-0005-0000-0000-0000B2710000}"/>
    <cellStyle name="Normal 81 3 3 3 3" xfId="8988" xr:uid="{00000000-0005-0000-0000-00001C230000}"/>
    <cellStyle name="Normal 81 3 3 3 3 3" xfId="24089" xr:uid="{00000000-0005-0000-0000-0000195E0000}"/>
    <cellStyle name="Normal 81 3 3 3 5" xfId="19076" xr:uid="{00000000-0005-0000-0000-0000844A0000}"/>
    <cellStyle name="Normal 81 3 3 4" xfId="5627" xr:uid="{00000000-0005-0000-0000-0000FB150000}"/>
    <cellStyle name="Normal 81 3 3 4 2" xfId="15679" xr:uid="{00000000-0005-0000-0000-00003F3D0000}"/>
    <cellStyle name="Normal 81 3 3 4 2 3" xfId="30777" xr:uid="{00000000-0005-0000-0000-000039780000}"/>
    <cellStyle name="Normal 81 3 3 4 3" xfId="10659" xr:uid="{00000000-0005-0000-0000-0000A3290000}"/>
    <cellStyle name="Normal 81 3 3 4 3 3" xfId="25760" xr:uid="{00000000-0005-0000-0000-0000A0640000}"/>
    <cellStyle name="Normal 81 3 3 4 5" xfId="20747" xr:uid="{00000000-0005-0000-0000-00000B510000}"/>
    <cellStyle name="Normal 81 3 3 5" xfId="12337" xr:uid="{00000000-0005-0000-0000-000031300000}"/>
    <cellStyle name="Normal 81 3 3 5 3" xfId="27435" xr:uid="{00000000-0005-0000-0000-00002B6B0000}"/>
    <cellStyle name="Normal 81 3 3 6" xfId="7316" xr:uid="{00000000-0005-0000-0000-0000941C0000}"/>
    <cellStyle name="Normal 81 3 3 6 3" xfId="22418" xr:uid="{00000000-0005-0000-0000-000092570000}"/>
    <cellStyle name="Normal 81 3 3 8" xfId="17405" xr:uid="{00000000-0005-0000-0000-0000FD430000}"/>
    <cellStyle name="Normal 81 3 4" xfId="2663" xr:uid="{00000000-0005-0000-0000-0000670A0000}"/>
    <cellStyle name="Normal 81 3 4 2" xfId="4353" xr:uid="{00000000-0005-0000-0000-000001110000}"/>
    <cellStyle name="Normal 81 3 4 2 2" xfId="14426" xr:uid="{00000000-0005-0000-0000-00005A380000}"/>
    <cellStyle name="Normal 81 3 4 2 2 3" xfId="29524" xr:uid="{00000000-0005-0000-0000-000054730000}"/>
    <cellStyle name="Normal 81 3 4 2 3" xfId="9406" xr:uid="{00000000-0005-0000-0000-0000BE240000}"/>
    <cellStyle name="Normal 81 3 4 2 3 3" xfId="24507" xr:uid="{00000000-0005-0000-0000-0000BB5F0000}"/>
    <cellStyle name="Normal 81 3 4 2 5" xfId="19494" xr:uid="{00000000-0005-0000-0000-0000264C0000}"/>
    <cellStyle name="Normal 81 3 4 3" xfId="6045" xr:uid="{00000000-0005-0000-0000-00009D170000}"/>
    <cellStyle name="Normal 81 3 4 3 2" xfId="16097" xr:uid="{00000000-0005-0000-0000-0000E13E0000}"/>
    <cellStyle name="Normal 81 3 4 3 3" xfId="11077" xr:uid="{00000000-0005-0000-0000-0000452B0000}"/>
    <cellStyle name="Normal 81 3 4 3 3 3" xfId="26178" xr:uid="{00000000-0005-0000-0000-000042660000}"/>
    <cellStyle name="Normal 81 3 4 3 5" xfId="21165" xr:uid="{00000000-0005-0000-0000-0000AD520000}"/>
    <cellStyle name="Normal 81 3 4 4" xfId="12755" xr:uid="{00000000-0005-0000-0000-0000D3310000}"/>
    <cellStyle name="Normal 81 3 4 4 3" xfId="27853" xr:uid="{00000000-0005-0000-0000-0000CD6C0000}"/>
    <cellStyle name="Normal 81 3 4 5" xfId="7734" xr:uid="{00000000-0005-0000-0000-0000361E0000}"/>
    <cellStyle name="Normal 81 3 4 5 3" xfId="22836" xr:uid="{00000000-0005-0000-0000-000034590000}"/>
    <cellStyle name="Normal 81 3 4 7" xfId="17823" xr:uid="{00000000-0005-0000-0000-00009F450000}"/>
    <cellStyle name="Normal 81 3 5" xfId="3516" xr:uid="{00000000-0005-0000-0000-0000BC0D0000}"/>
    <cellStyle name="Normal 81 3 5 2" xfId="13590" xr:uid="{00000000-0005-0000-0000-000016350000}"/>
    <cellStyle name="Normal 81 3 5 2 3" xfId="28688" xr:uid="{00000000-0005-0000-0000-000010700000}"/>
    <cellStyle name="Normal 81 3 5 3" xfId="8570" xr:uid="{00000000-0005-0000-0000-00007A210000}"/>
    <cellStyle name="Normal 81 3 5 3 3" xfId="23671" xr:uid="{00000000-0005-0000-0000-0000775C0000}"/>
    <cellStyle name="Normal 81 3 5 5" xfId="18658" xr:uid="{00000000-0005-0000-0000-0000E2480000}"/>
    <cellStyle name="Normal 81 3 6" xfId="5209" xr:uid="{00000000-0005-0000-0000-000059140000}"/>
    <cellStyle name="Normal 81 3 6 2" xfId="15261" xr:uid="{00000000-0005-0000-0000-00009D3B0000}"/>
    <cellStyle name="Normal 81 3 6 2 3" xfId="30359" xr:uid="{00000000-0005-0000-0000-000097760000}"/>
    <cellStyle name="Normal 81 3 6 3" xfId="10241" xr:uid="{00000000-0005-0000-0000-000001280000}"/>
    <cellStyle name="Normal 81 3 6 3 3" xfId="25342" xr:uid="{00000000-0005-0000-0000-0000FE620000}"/>
    <cellStyle name="Normal 81 3 6 5" xfId="20329" xr:uid="{00000000-0005-0000-0000-0000694F0000}"/>
    <cellStyle name="Normal 81 3 7" xfId="11919" xr:uid="{00000000-0005-0000-0000-00008F2E0000}"/>
    <cellStyle name="Normal 81 3 7 3" xfId="27017" xr:uid="{00000000-0005-0000-0000-000089690000}"/>
    <cellStyle name="Normal 81 3 8" xfId="6898" xr:uid="{00000000-0005-0000-0000-0000F21A0000}"/>
    <cellStyle name="Normal 81 3 8 3" xfId="22000" xr:uid="{00000000-0005-0000-0000-0000F0550000}"/>
    <cellStyle name="Normal 81 4" xfId="1923" xr:uid="{00000000-0005-0000-0000-000083070000}"/>
    <cellStyle name="Normal 81 4 2" xfId="2346" xr:uid="{00000000-0005-0000-0000-00002A090000}"/>
    <cellStyle name="Normal 81 4 2 2" xfId="3185" xr:uid="{00000000-0005-0000-0000-0000710C0000}"/>
    <cellStyle name="Normal 81 4 2 2 2" xfId="4875" xr:uid="{00000000-0005-0000-0000-00000B130000}"/>
    <cellStyle name="Normal 81 4 2 2 2 2" xfId="14948" xr:uid="{00000000-0005-0000-0000-0000643A0000}"/>
    <cellStyle name="Normal 81 4 2 2 2 2 3" xfId="30046" xr:uid="{00000000-0005-0000-0000-00005E750000}"/>
    <cellStyle name="Normal 81 4 2 2 2 3" xfId="9928" xr:uid="{00000000-0005-0000-0000-0000C8260000}"/>
    <cellStyle name="Normal 81 4 2 2 2 3 3" xfId="25029" xr:uid="{00000000-0005-0000-0000-0000C5610000}"/>
    <cellStyle name="Normal 81 4 2 2 2 5" xfId="20016" xr:uid="{00000000-0005-0000-0000-0000304E0000}"/>
    <cellStyle name="Normal 81 4 2 2 3" xfId="6567" xr:uid="{00000000-0005-0000-0000-0000A7190000}"/>
    <cellStyle name="Normal 81 4 2 2 3 2" xfId="16619" xr:uid="{00000000-0005-0000-0000-0000EB400000}"/>
    <cellStyle name="Normal 81 4 2 2 3 3" xfId="11599" xr:uid="{00000000-0005-0000-0000-00004F2D0000}"/>
    <cellStyle name="Normal 81 4 2 2 3 3 3" xfId="26700" xr:uid="{00000000-0005-0000-0000-00004C680000}"/>
    <cellStyle name="Normal 81 4 2 2 3 5" xfId="21687" xr:uid="{00000000-0005-0000-0000-0000B7540000}"/>
    <cellStyle name="Normal 81 4 2 2 4" xfId="13277" xr:uid="{00000000-0005-0000-0000-0000DD330000}"/>
    <cellStyle name="Normal 81 4 2 2 4 3" xfId="28375" xr:uid="{00000000-0005-0000-0000-0000D76E0000}"/>
    <cellStyle name="Normal 81 4 2 2 5" xfId="8256" xr:uid="{00000000-0005-0000-0000-000040200000}"/>
    <cellStyle name="Normal 81 4 2 2 5 3" xfId="23358" xr:uid="{00000000-0005-0000-0000-00003E5B0000}"/>
    <cellStyle name="Normal 81 4 2 2 7" xfId="18345" xr:uid="{00000000-0005-0000-0000-0000A9470000}"/>
    <cellStyle name="Normal 81 4 2 3" xfId="4038" xr:uid="{00000000-0005-0000-0000-0000C60F0000}"/>
    <cellStyle name="Normal 81 4 2 3 2" xfId="14112" xr:uid="{00000000-0005-0000-0000-000020370000}"/>
    <cellStyle name="Normal 81 4 2 3 2 3" xfId="29210" xr:uid="{00000000-0005-0000-0000-00001A720000}"/>
    <cellStyle name="Normal 81 4 2 3 3" xfId="9092" xr:uid="{00000000-0005-0000-0000-000084230000}"/>
    <cellStyle name="Normal 81 4 2 3 3 3" xfId="24193" xr:uid="{00000000-0005-0000-0000-0000815E0000}"/>
    <cellStyle name="Normal 81 4 2 3 5" xfId="19180" xr:uid="{00000000-0005-0000-0000-0000EC4A0000}"/>
    <cellStyle name="Normal 81 4 2 4" xfId="5731" xr:uid="{00000000-0005-0000-0000-000063160000}"/>
    <cellStyle name="Normal 81 4 2 4 2" xfId="15783" xr:uid="{00000000-0005-0000-0000-0000A73D0000}"/>
    <cellStyle name="Normal 81 4 2 4 2 3" xfId="30881" xr:uid="{00000000-0005-0000-0000-0000A1780000}"/>
    <cellStyle name="Normal 81 4 2 4 3" xfId="10763" xr:uid="{00000000-0005-0000-0000-00000B2A0000}"/>
    <cellStyle name="Normal 81 4 2 4 3 3" xfId="25864" xr:uid="{00000000-0005-0000-0000-000008650000}"/>
    <cellStyle name="Normal 81 4 2 4 5" xfId="20851" xr:uid="{00000000-0005-0000-0000-000073510000}"/>
    <cellStyle name="Normal 81 4 2 5" xfId="12441" xr:uid="{00000000-0005-0000-0000-000099300000}"/>
    <cellStyle name="Normal 81 4 2 5 3" xfId="27539" xr:uid="{00000000-0005-0000-0000-0000936B0000}"/>
    <cellStyle name="Normal 81 4 2 6" xfId="7420" xr:uid="{00000000-0005-0000-0000-0000FC1C0000}"/>
    <cellStyle name="Normal 81 4 2 6 3" xfId="22522" xr:uid="{00000000-0005-0000-0000-0000FA570000}"/>
    <cellStyle name="Normal 81 4 2 8" xfId="17509" xr:uid="{00000000-0005-0000-0000-000065440000}"/>
    <cellStyle name="Normal 81 4 3" xfId="2767" xr:uid="{00000000-0005-0000-0000-0000CF0A0000}"/>
    <cellStyle name="Normal 81 4 3 2" xfId="4457" xr:uid="{00000000-0005-0000-0000-000069110000}"/>
    <cellStyle name="Normal 81 4 3 2 2" xfId="14530" xr:uid="{00000000-0005-0000-0000-0000C2380000}"/>
    <cellStyle name="Normal 81 4 3 2 2 3" xfId="29628" xr:uid="{00000000-0005-0000-0000-0000BC730000}"/>
    <cellStyle name="Normal 81 4 3 2 3" xfId="9510" xr:uid="{00000000-0005-0000-0000-000026250000}"/>
    <cellStyle name="Normal 81 4 3 2 3 3" xfId="24611" xr:uid="{00000000-0005-0000-0000-000023600000}"/>
    <cellStyle name="Normal 81 4 3 2 5" xfId="19598" xr:uid="{00000000-0005-0000-0000-00008E4C0000}"/>
    <cellStyle name="Normal 81 4 3 3" xfId="6149" xr:uid="{00000000-0005-0000-0000-000005180000}"/>
    <cellStyle name="Normal 81 4 3 3 2" xfId="16201" xr:uid="{00000000-0005-0000-0000-0000493F0000}"/>
    <cellStyle name="Normal 81 4 3 3 3" xfId="11181" xr:uid="{00000000-0005-0000-0000-0000AD2B0000}"/>
    <cellStyle name="Normal 81 4 3 3 3 3" xfId="26282" xr:uid="{00000000-0005-0000-0000-0000AA660000}"/>
    <cellStyle name="Normal 81 4 3 3 5" xfId="21269" xr:uid="{00000000-0005-0000-0000-000015530000}"/>
    <cellStyle name="Normal 81 4 3 4" xfId="12859" xr:uid="{00000000-0005-0000-0000-00003B320000}"/>
    <cellStyle name="Normal 81 4 3 4 3" xfId="27957" xr:uid="{00000000-0005-0000-0000-0000356D0000}"/>
    <cellStyle name="Normal 81 4 3 5" xfId="7838" xr:uid="{00000000-0005-0000-0000-00009E1E0000}"/>
    <cellStyle name="Normal 81 4 3 5 3" xfId="22940" xr:uid="{00000000-0005-0000-0000-00009C590000}"/>
    <cellStyle name="Normal 81 4 3 7" xfId="17927" xr:uid="{00000000-0005-0000-0000-000007460000}"/>
    <cellStyle name="Normal 81 4 4" xfId="3620" xr:uid="{00000000-0005-0000-0000-0000240E0000}"/>
    <cellStyle name="Normal 81 4 4 2" xfId="13694" xr:uid="{00000000-0005-0000-0000-00007E350000}"/>
    <cellStyle name="Normal 81 4 4 2 3" xfId="28792" xr:uid="{00000000-0005-0000-0000-000078700000}"/>
    <cellStyle name="Normal 81 4 4 3" xfId="8674" xr:uid="{00000000-0005-0000-0000-0000E2210000}"/>
    <cellStyle name="Normal 81 4 4 3 3" xfId="23775" xr:uid="{00000000-0005-0000-0000-0000DF5C0000}"/>
    <cellStyle name="Normal 81 4 4 5" xfId="18762" xr:uid="{00000000-0005-0000-0000-00004A490000}"/>
    <cellStyle name="Normal 81 4 5" xfId="5313" xr:uid="{00000000-0005-0000-0000-0000C1140000}"/>
    <cellStyle name="Normal 81 4 5 2" xfId="15365" xr:uid="{00000000-0005-0000-0000-0000053C0000}"/>
    <cellStyle name="Normal 81 4 5 2 3" xfId="30463" xr:uid="{00000000-0005-0000-0000-0000FF760000}"/>
    <cellStyle name="Normal 81 4 5 3" xfId="10345" xr:uid="{00000000-0005-0000-0000-000069280000}"/>
    <cellStyle name="Normal 81 4 5 3 3" xfId="25446" xr:uid="{00000000-0005-0000-0000-000066630000}"/>
    <cellStyle name="Normal 81 4 5 5" xfId="20433" xr:uid="{00000000-0005-0000-0000-0000D14F0000}"/>
    <cellStyle name="Normal 81 4 6" xfId="12023" xr:uid="{00000000-0005-0000-0000-0000F72E0000}"/>
    <cellStyle name="Normal 81 4 6 3" xfId="27121" xr:uid="{00000000-0005-0000-0000-0000F1690000}"/>
    <cellStyle name="Normal 81 4 7" xfId="7002" xr:uid="{00000000-0005-0000-0000-00005A1B0000}"/>
    <cellStyle name="Normal 81 4 7 3" xfId="22104" xr:uid="{00000000-0005-0000-0000-000058560000}"/>
    <cellStyle name="Normal 81 4 9" xfId="17091" xr:uid="{00000000-0005-0000-0000-0000C3420000}"/>
    <cellStyle name="Normal 81 5" xfId="2136" xr:uid="{00000000-0005-0000-0000-000058080000}"/>
    <cellStyle name="Normal 81 5 2" xfId="2977" xr:uid="{00000000-0005-0000-0000-0000A10B0000}"/>
    <cellStyle name="Normal 81 5 2 2" xfId="4667" xr:uid="{00000000-0005-0000-0000-00003B120000}"/>
    <cellStyle name="Normal 81 5 2 2 2" xfId="14740" xr:uid="{00000000-0005-0000-0000-000094390000}"/>
    <cellStyle name="Normal 81 5 2 2 2 3" xfId="29838" xr:uid="{00000000-0005-0000-0000-00008E740000}"/>
    <cellStyle name="Normal 81 5 2 2 3" xfId="9720" xr:uid="{00000000-0005-0000-0000-0000F8250000}"/>
    <cellStyle name="Normal 81 5 2 2 3 3" xfId="24821" xr:uid="{00000000-0005-0000-0000-0000F5600000}"/>
    <cellStyle name="Normal 81 5 2 2 5" xfId="19808" xr:uid="{00000000-0005-0000-0000-0000604D0000}"/>
    <cellStyle name="Normal 81 5 2 3" xfId="6359" xr:uid="{00000000-0005-0000-0000-0000D7180000}"/>
    <cellStyle name="Normal 81 5 2 3 2" xfId="16411" xr:uid="{00000000-0005-0000-0000-00001B400000}"/>
    <cellStyle name="Normal 81 5 2 3 3" xfId="11391" xr:uid="{00000000-0005-0000-0000-00007F2C0000}"/>
    <cellStyle name="Normal 81 5 2 3 3 3" xfId="26492" xr:uid="{00000000-0005-0000-0000-00007C670000}"/>
    <cellStyle name="Normal 81 5 2 3 5" xfId="21479" xr:uid="{00000000-0005-0000-0000-0000E7530000}"/>
    <cellStyle name="Normal 81 5 2 4" xfId="13069" xr:uid="{00000000-0005-0000-0000-00000D330000}"/>
    <cellStyle name="Normal 81 5 2 4 3" xfId="28167" xr:uid="{00000000-0005-0000-0000-0000076E0000}"/>
    <cellStyle name="Normal 81 5 2 5" xfId="8048" xr:uid="{00000000-0005-0000-0000-0000701F0000}"/>
    <cellStyle name="Normal 81 5 2 5 3" xfId="23150" xr:uid="{00000000-0005-0000-0000-00006E5A0000}"/>
    <cellStyle name="Normal 81 5 2 7" xfId="18137" xr:uid="{00000000-0005-0000-0000-0000D9460000}"/>
    <cellStyle name="Normal 81 5 3" xfId="3830" xr:uid="{00000000-0005-0000-0000-0000F60E0000}"/>
    <cellStyle name="Normal 81 5 3 2" xfId="13904" xr:uid="{00000000-0005-0000-0000-000050360000}"/>
    <cellStyle name="Normal 81 5 3 2 3" xfId="29002" xr:uid="{00000000-0005-0000-0000-00004A710000}"/>
    <cellStyle name="Normal 81 5 3 3" xfId="8884" xr:uid="{00000000-0005-0000-0000-0000B4220000}"/>
    <cellStyle name="Normal 81 5 3 3 3" xfId="23985" xr:uid="{00000000-0005-0000-0000-0000B15D0000}"/>
    <cellStyle name="Normal 81 5 3 5" xfId="18972" xr:uid="{00000000-0005-0000-0000-00001C4A0000}"/>
    <cellStyle name="Normal 81 5 4" xfId="5523" xr:uid="{00000000-0005-0000-0000-000093150000}"/>
    <cellStyle name="Normal 81 5 4 2" xfId="15575" xr:uid="{00000000-0005-0000-0000-0000D73C0000}"/>
    <cellStyle name="Normal 81 5 4 2 3" xfId="30673" xr:uid="{00000000-0005-0000-0000-0000D1770000}"/>
    <cellStyle name="Normal 81 5 4 3" xfId="10555" xr:uid="{00000000-0005-0000-0000-00003B290000}"/>
    <cellStyle name="Normal 81 5 4 3 3" xfId="25656" xr:uid="{00000000-0005-0000-0000-000038640000}"/>
    <cellStyle name="Normal 81 5 4 5" xfId="20643" xr:uid="{00000000-0005-0000-0000-0000A3500000}"/>
    <cellStyle name="Normal 81 5 5" xfId="12233" xr:uid="{00000000-0005-0000-0000-0000C92F0000}"/>
    <cellStyle name="Normal 81 5 5 3" xfId="27331" xr:uid="{00000000-0005-0000-0000-0000C36A0000}"/>
    <cellStyle name="Normal 81 5 6" xfId="7212" xr:uid="{00000000-0005-0000-0000-00002C1C0000}"/>
    <cellStyle name="Normal 81 5 6 3" xfId="22314" xr:uid="{00000000-0005-0000-0000-00002A570000}"/>
    <cellStyle name="Normal 81 5 8" xfId="17301" xr:uid="{00000000-0005-0000-0000-000095430000}"/>
    <cellStyle name="Normal 81 6" xfId="2557" xr:uid="{00000000-0005-0000-0000-0000FD090000}"/>
    <cellStyle name="Normal 81 6 2" xfId="4249" xr:uid="{00000000-0005-0000-0000-000099100000}"/>
    <cellStyle name="Normal 81 6 2 2" xfId="14322" xr:uid="{00000000-0005-0000-0000-0000F2370000}"/>
    <cellStyle name="Normal 81 6 2 2 3" xfId="29420" xr:uid="{00000000-0005-0000-0000-0000EC720000}"/>
    <cellStyle name="Normal 81 6 2 3" xfId="9302" xr:uid="{00000000-0005-0000-0000-000056240000}"/>
    <cellStyle name="Normal 81 6 2 3 3" xfId="24403" xr:uid="{00000000-0005-0000-0000-0000535F0000}"/>
    <cellStyle name="Normal 81 6 2 5" xfId="19390" xr:uid="{00000000-0005-0000-0000-0000BE4B0000}"/>
    <cellStyle name="Normal 81 6 3" xfId="5941" xr:uid="{00000000-0005-0000-0000-000035170000}"/>
    <cellStyle name="Normal 81 6 3 2" xfId="15993" xr:uid="{00000000-0005-0000-0000-0000793E0000}"/>
    <cellStyle name="Normal 81 6 3 3" xfId="10973" xr:uid="{00000000-0005-0000-0000-0000DD2A0000}"/>
    <cellStyle name="Normal 81 6 3 3 3" xfId="26074" xr:uid="{00000000-0005-0000-0000-0000DA650000}"/>
    <cellStyle name="Normal 81 6 3 5" xfId="21061" xr:uid="{00000000-0005-0000-0000-000045520000}"/>
    <cellStyle name="Normal 81 6 4" xfId="12651" xr:uid="{00000000-0005-0000-0000-00006B310000}"/>
    <cellStyle name="Normal 81 6 4 3" xfId="27749" xr:uid="{00000000-0005-0000-0000-0000656C0000}"/>
    <cellStyle name="Normal 81 6 5" xfId="7630" xr:uid="{00000000-0005-0000-0000-0000CE1D0000}"/>
    <cellStyle name="Normal 81 6 5 3" xfId="22732" xr:uid="{00000000-0005-0000-0000-0000CC580000}"/>
    <cellStyle name="Normal 81 6 7" xfId="17719" xr:uid="{00000000-0005-0000-0000-000037450000}"/>
    <cellStyle name="Normal 81 7" xfId="3410" xr:uid="{00000000-0005-0000-0000-0000520D0000}"/>
    <cellStyle name="Normal 81 7 2" xfId="13486" xr:uid="{00000000-0005-0000-0000-0000AE340000}"/>
    <cellStyle name="Normal 81 7 2 3" xfId="28584" xr:uid="{00000000-0005-0000-0000-0000A86F0000}"/>
    <cellStyle name="Normal 81 7 3" xfId="8466" xr:uid="{00000000-0005-0000-0000-000012210000}"/>
    <cellStyle name="Normal 81 7 3 3" xfId="23567" xr:uid="{00000000-0005-0000-0000-00000F5C0000}"/>
    <cellStyle name="Normal 81 7 5" xfId="18554" xr:uid="{00000000-0005-0000-0000-00007A480000}"/>
    <cellStyle name="Normal 81 8" xfId="5103" xr:uid="{00000000-0005-0000-0000-0000EF130000}"/>
    <cellStyle name="Normal 81 8 2" xfId="15157" xr:uid="{00000000-0005-0000-0000-0000353B0000}"/>
    <cellStyle name="Normal 81 8 2 3" xfId="30255" xr:uid="{00000000-0005-0000-0000-00002F760000}"/>
    <cellStyle name="Normal 81 8 3" xfId="10137" xr:uid="{00000000-0005-0000-0000-000099270000}"/>
    <cellStyle name="Normal 81 8 3 3" xfId="25238" xr:uid="{00000000-0005-0000-0000-000096620000}"/>
    <cellStyle name="Normal 81 8 5" xfId="20225" xr:uid="{00000000-0005-0000-0000-0000014F0000}"/>
    <cellStyle name="Normal 81 9" xfId="11813" xr:uid="{00000000-0005-0000-0000-0000252E0000}"/>
    <cellStyle name="Normal 81 9 3" xfId="26913" xr:uid="{00000000-0005-0000-0000-000021690000}"/>
    <cellStyle name="Normal 82" xfId="1703" xr:uid="{00000000-0005-0000-0000-0000A7060000}"/>
    <cellStyle name="Normal 83" xfId="1710" xr:uid="{00000000-0005-0000-0000-0000AE060000}"/>
    <cellStyle name="Normal 84" xfId="1758" xr:uid="{00000000-0005-0000-0000-0000DE060000}"/>
    <cellStyle name="Normal 85" xfId="1757" xr:uid="{00000000-0005-0000-0000-0000DD060000}"/>
    <cellStyle name="Normal 86" xfId="1865" xr:uid="{00000000-0005-0000-0000-000049070000}"/>
    <cellStyle name="Normal 87" xfId="1867" xr:uid="{00000000-0005-0000-0000-00004B070000}"/>
    <cellStyle name="Normal 88" xfId="1866" xr:uid="{00000000-0005-0000-0000-00004A070000}"/>
    <cellStyle name="Normal 89" xfId="2083" xr:uid="{00000000-0005-0000-0000-000023080000}"/>
    <cellStyle name="Normal 9" xfId="135" xr:uid="{00000000-0005-0000-0000-000087000000}"/>
    <cellStyle name="Normal 9 2" xfId="728" xr:uid="{00000000-0005-0000-0000-0000D8020000}"/>
    <cellStyle name="Normal 9 2 2" xfId="1496" xr:uid="{00000000-0005-0000-0000-0000D8050000}"/>
    <cellStyle name="Normal 9 2 3" xfId="31043" xr:uid="{ABA90D47-6640-4D56-900B-EDC341359D13}"/>
    <cellStyle name="Normal 9 3" xfId="749" xr:uid="{00000000-0005-0000-0000-0000ED020000}"/>
    <cellStyle name="Normal 9 3 2" xfId="1497" xr:uid="{00000000-0005-0000-0000-0000D9050000}"/>
    <cellStyle name="Normal 9 4" xfId="785" xr:uid="{00000000-0005-0000-0000-000011030000}"/>
    <cellStyle name="Normal 9 4 2" xfId="1498" xr:uid="{00000000-0005-0000-0000-0000DA050000}"/>
    <cellStyle name="Normal 9 5" xfId="663" xr:uid="{00000000-0005-0000-0000-000097020000}"/>
    <cellStyle name="Normal 9 6" xfId="31041" xr:uid="{28B7AC59-B79F-4EDD-87ED-5A10D7FCF2CB}"/>
    <cellStyle name="Normal 9 7" xfId="976" xr:uid="{00000000-0005-0000-0000-0000D0030000}"/>
    <cellStyle name="Normal 9 8" xfId="415" xr:uid="{00000000-0005-0000-0000-00009F010000}"/>
    <cellStyle name="Normal 90" xfId="2082" xr:uid="{00000000-0005-0000-0000-000022080000}"/>
    <cellStyle name="Normal 90 2" xfId="2924" xr:uid="{00000000-0005-0000-0000-00006C0B0000}"/>
    <cellStyle name="Normal 90 2 2" xfId="4614" xr:uid="{00000000-0005-0000-0000-000006120000}"/>
    <cellStyle name="Normal 90 2 2 2" xfId="14687" xr:uid="{00000000-0005-0000-0000-00005F390000}"/>
    <cellStyle name="Normal 90 2 2 2 3" xfId="29785" xr:uid="{00000000-0005-0000-0000-000059740000}"/>
    <cellStyle name="Normal 90 2 2 3" xfId="9667" xr:uid="{00000000-0005-0000-0000-0000C3250000}"/>
    <cellStyle name="Normal 90 2 2 3 3" xfId="24768" xr:uid="{00000000-0005-0000-0000-0000C0600000}"/>
    <cellStyle name="Normal 90 2 2 5" xfId="19755" xr:uid="{00000000-0005-0000-0000-00002B4D0000}"/>
    <cellStyle name="Normal 90 2 3" xfId="6306" xr:uid="{00000000-0005-0000-0000-0000A2180000}"/>
    <cellStyle name="Normal 90 2 3 2" xfId="16358" xr:uid="{00000000-0005-0000-0000-0000E63F0000}"/>
    <cellStyle name="Normal 90 2 3 3" xfId="11338" xr:uid="{00000000-0005-0000-0000-00004A2C0000}"/>
    <cellStyle name="Normal 90 2 3 3 3" xfId="26439" xr:uid="{00000000-0005-0000-0000-000047670000}"/>
    <cellStyle name="Normal 90 2 3 5" xfId="21426" xr:uid="{00000000-0005-0000-0000-0000B2530000}"/>
    <cellStyle name="Normal 90 2 4" xfId="13016" xr:uid="{00000000-0005-0000-0000-0000D8320000}"/>
    <cellStyle name="Normal 90 2 4 3" xfId="28114" xr:uid="{00000000-0005-0000-0000-0000D26D0000}"/>
    <cellStyle name="Normal 90 2 5" xfId="7995" xr:uid="{00000000-0005-0000-0000-00003B1F0000}"/>
    <cellStyle name="Normal 90 2 5 3" xfId="23097" xr:uid="{00000000-0005-0000-0000-0000395A0000}"/>
    <cellStyle name="Normal 90 2 7" xfId="18084" xr:uid="{00000000-0005-0000-0000-0000A4460000}"/>
    <cellStyle name="Normal 90 3" xfId="3777" xr:uid="{00000000-0005-0000-0000-0000C10E0000}"/>
    <cellStyle name="Normal 90 3 2" xfId="13851" xr:uid="{00000000-0005-0000-0000-00001B360000}"/>
    <cellStyle name="Normal 90 3 2 3" xfId="28949" xr:uid="{00000000-0005-0000-0000-000015710000}"/>
    <cellStyle name="Normal 90 3 3" xfId="8831" xr:uid="{00000000-0005-0000-0000-00007F220000}"/>
    <cellStyle name="Normal 90 3 3 3" xfId="23932" xr:uid="{00000000-0005-0000-0000-00007C5D0000}"/>
    <cellStyle name="Normal 90 3 5" xfId="18919" xr:uid="{00000000-0005-0000-0000-0000E7490000}"/>
    <cellStyle name="Normal 90 4" xfId="5470" xr:uid="{00000000-0005-0000-0000-00005E150000}"/>
    <cellStyle name="Normal 90 4 2" xfId="15522" xr:uid="{00000000-0005-0000-0000-0000A23C0000}"/>
    <cellStyle name="Normal 90 4 2 3" xfId="30620" xr:uid="{00000000-0005-0000-0000-00009C770000}"/>
    <cellStyle name="Normal 90 4 3" xfId="10502" xr:uid="{00000000-0005-0000-0000-000006290000}"/>
    <cellStyle name="Normal 90 4 3 3" xfId="25603" xr:uid="{00000000-0005-0000-0000-000003640000}"/>
    <cellStyle name="Normal 90 4 5" xfId="20590" xr:uid="{00000000-0005-0000-0000-00006E500000}"/>
    <cellStyle name="Normal 90 5" xfId="12180" xr:uid="{00000000-0005-0000-0000-0000942F0000}"/>
    <cellStyle name="Normal 90 5 3" xfId="27278" xr:uid="{00000000-0005-0000-0000-00008E6A0000}"/>
    <cellStyle name="Normal 90 6" xfId="7159" xr:uid="{00000000-0005-0000-0000-0000F71B0000}"/>
    <cellStyle name="Normal 90 6 3" xfId="22261" xr:uid="{00000000-0005-0000-0000-0000F5560000}"/>
    <cellStyle name="Normal 90 8" xfId="17248" xr:uid="{00000000-0005-0000-0000-000060430000}"/>
    <cellStyle name="Normal 91" xfId="2085" xr:uid="{00000000-0005-0000-0000-000025080000}"/>
    <cellStyle name="Normal 91 2" xfId="2926" xr:uid="{00000000-0005-0000-0000-00006E0B0000}"/>
    <cellStyle name="Normal 91 2 2" xfId="4616" xr:uid="{00000000-0005-0000-0000-000008120000}"/>
    <cellStyle name="Normal 91 2 2 2" xfId="14689" xr:uid="{00000000-0005-0000-0000-000061390000}"/>
    <cellStyle name="Normal 91 2 2 2 3" xfId="29787" xr:uid="{00000000-0005-0000-0000-00005B740000}"/>
    <cellStyle name="Normal 91 2 2 3" xfId="9669" xr:uid="{00000000-0005-0000-0000-0000C5250000}"/>
    <cellStyle name="Normal 91 2 2 3 3" xfId="24770" xr:uid="{00000000-0005-0000-0000-0000C2600000}"/>
    <cellStyle name="Normal 91 2 2 5" xfId="19757" xr:uid="{00000000-0005-0000-0000-00002D4D0000}"/>
    <cellStyle name="Normal 91 2 3" xfId="6308" xr:uid="{00000000-0005-0000-0000-0000A4180000}"/>
    <cellStyle name="Normal 91 2 3 2" xfId="16360" xr:uid="{00000000-0005-0000-0000-0000E83F0000}"/>
    <cellStyle name="Normal 91 2 3 3" xfId="11340" xr:uid="{00000000-0005-0000-0000-00004C2C0000}"/>
    <cellStyle name="Normal 91 2 3 3 3" xfId="26441" xr:uid="{00000000-0005-0000-0000-000049670000}"/>
    <cellStyle name="Normal 91 2 3 5" xfId="21428" xr:uid="{00000000-0005-0000-0000-0000B4530000}"/>
    <cellStyle name="Normal 91 2 4" xfId="13018" xr:uid="{00000000-0005-0000-0000-0000DA320000}"/>
    <cellStyle name="Normal 91 2 4 3" xfId="28116" xr:uid="{00000000-0005-0000-0000-0000D46D0000}"/>
    <cellStyle name="Normal 91 2 5" xfId="7997" xr:uid="{00000000-0005-0000-0000-00003D1F0000}"/>
    <cellStyle name="Normal 91 2 5 3" xfId="23099" xr:uid="{00000000-0005-0000-0000-00003B5A0000}"/>
    <cellStyle name="Normal 91 2 7" xfId="18086" xr:uid="{00000000-0005-0000-0000-0000A6460000}"/>
    <cellStyle name="Normal 91 3" xfId="3779" xr:uid="{00000000-0005-0000-0000-0000C30E0000}"/>
    <cellStyle name="Normal 91 3 2" xfId="13853" xr:uid="{00000000-0005-0000-0000-00001D360000}"/>
    <cellStyle name="Normal 91 3 2 3" xfId="28951" xr:uid="{00000000-0005-0000-0000-000017710000}"/>
    <cellStyle name="Normal 91 3 3" xfId="8833" xr:uid="{00000000-0005-0000-0000-000081220000}"/>
    <cellStyle name="Normal 91 3 3 3" xfId="23934" xr:uid="{00000000-0005-0000-0000-00007E5D0000}"/>
    <cellStyle name="Normal 91 3 5" xfId="18921" xr:uid="{00000000-0005-0000-0000-0000E9490000}"/>
    <cellStyle name="Normal 91 4" xfId="5472" xr:uid="{00000000-0005-0000-0000-000060150000}"/>
    <cellStyle name="Normal 91 4 2" xfId="15524" xr:uid="{00000000-0005-0000-0000-0000A43C0000}"/>
    <cellStyle name="Normal 91 4 2 3" xfId="30622" xr:uid="{00000000-0005-0000-0000-00009E770000}"/>
    <cellStyle name="Normal 91 4 3" xfId="10504" xr:uid="{00000000-0005-0000-0000-000008290000}"/>
    <cellStyle name="Normal 91 4 3 3" xfId="25605" xr:uid="{00000000-0005-0000-0000-000005640000}"/>
    <cellStyle name="Normal 91 4 5" xfId="20592" xr:uid="{00000000-0005-0000-0000-000070500000}"/>
    <cellStyle name="Normal 91 5" xfId="12182" xr:uid="{00000000-0005-0000-0000-0000962F0000}"/>
    <cellStyle name="Normal 91 5 3" xfId="27280" xr:uid="{00000000-0005-0000-0000-0000906A0000}"/>
    <cellStyle name="Normal 91 6" xfId="7161" xr:uid="{00000000-0005-0000-0000-0000F91B0000}"/>
    <cellStyle name="Normal 91 6 3" xfId="22263" xr:uid="{00000000-0005-0000-0000-0000F7560000}"/>
    <cellStyle name="Normal 91 8" xfId="17250" xr:uid="{00000000-0005-0000-0000-000062430000}"/>
    <cellStyle name="Normal 92" xfId="2504" xr:uid="{00000000-0005-0000-0000-0000C8090000}"/>
    <cellStyle name="Normal 92 2" xfId="4196" xr:uid="{00000000-0005-0000-0000-000064100000}"/>
    <cellStyle name="Normal 93" xfId="3342" xr:uid="{00000000-0005-0000-0000-00000E0D0000}"/>
    <cellStyle name="Normal 93 2" xfId="5032" xr:uid="{00000000-0005-0000-0000-0000A8130000}"/>
    <cellStyle name="Normal 94" xfId="3347" xr:uid="{00000000-0005-0000-0000-0000130D0000}"/>
    <cellStyle name="Normal 95" xfId="2503" xr:uid="{00000000-0005-0000-0000-0000C7090000}"/>
    <cellStyle name="Normal 95 2" xfId="4195" xr:uid="{00000000-0005-0000-0000-000063100000}"/>
    <cellStyle name="Normal 95 2 2" xfId="14269" xr:uid="{00000000-0005-0000-0000-0000BD370000}"/>
    <cellStyle name="Normal 95 2 2 3" xfId="29367" xr:uid="{00000000-0005-0000-0000-0000B7720000}"/>
    <cellStyle name="Normal 95 2 3" xfId="9249" xr:uid="{00000000-0005-0000-0000-000021240000}"/>
    <cellStyle name="Normal 95 2 3 3" xfId="24350" xr:uid="{00000000-0005-0000-0000-00001E5F0000}"/>
    <cellStyle name="Normal 95 2 5" xfId="19337" xr:uid="{00000000-0005-0000-0000-0000894B0000}"/>
    <cellStyle name="Normal 95 3" xfId="5888" xr:uid="{00000000-0005-0000-0000-000000170000}"/>
    <cellStyle name="Normal 95 3 2" xfId="15940" xr:uid="{00000000-0005-0000-0000-0000443E0000}"/>
    <cellStyle name="Normal 95 3 3" xfId="10920" xr:uid="{00000000-0005-0000-0000-0000A82A0000}"/>
    <cellStyle name="Normal 95 3 3 3" xfId="26021" xr:uid="{00000000-0005-0000-0000-0000A5650000}"/>
    <cellStyle name="Normal 95 3 5" xfId="21008" xr:uid="{00000000-0005-0000-0000-000010520000}"/>
    <cellStyle name="Normal 95 4" xfId="12598" xr:uid="{00000000-0005-0000-0000-000036310000}"/>
    <cellStyle name="Normal 95 4 3" xfId="27696" xr:uid="{00000000-0005-0000-0000-0000306C0000}"/>
    <cellStyle name="Normal 95 5" xfId="7577" xr:uid="{00000000-0005-0000-0000-0000991D0000}"/>
    <cellStyle name="Normal 95 5 3" xfId="22679" xr:uid="{00000000-0005-0000-0000-000097580000}"/>
    <cellStyle name="Normal 95 7" xfId="17666" xr:uid="{00000000-0005-0000-0000-000002450000}"/>
    <cellStyle name="Normal 96" xfId="2506" xr:uid="{00000000-0005-0000-0000-0000CA090000}"/>
    <cellStyle name="Normal 96 2" xfId="4198" xr:uid="{00000000-0005-0000-0000-000066100000}"/>
    <cellStyle name="Normal 96 2 2" xfId="14271" xr:uid="{00000000-0005-0000-0000-0000BF370000}"/>
    <cellStyle name="Normal 96 2 2 3" xfId="29369" xr:uid="{00000000-0005-0000-0000-0000B9720000}"/>
    <cellStyle name="Normal 96 2 3" xfId="9251" xr:uid="{00000000-0005-0000-0000-000023240000}"/>
    <cellStyle name="Normal 96 2 3 3" xfId="24352" xr:uid="{00000000-0005-0000-0000-0000205F0000}"/>
    <cellStyle name="Normal 96 2 5" xfId="19339" xr:uid="{00000000-0005-0000-0000-00008B4B0000}"/>
    <cellStyle name="Normal 96 3" xfId="5890" xr:uid="{00000000-0005-0000-0000-000002170000}"/>
    <cellStyle name="Normal 96 3 2" xfId="15942" xr:uid="{00000000-0005-0000-0000-0000463E0000}"/>
    <cellStyle name="Normal 96 3 3" xfId="10922" xr:uid="{00000000-0005-0000-0000-0000AA2A0000}"/>
    <cellStyle name="Normal 96 3 3 3" xfId="26023" xr:uid="{00000000-0005-0000-0000-0000A7650000}"/>
    <cellStyle name="Normal 96 3 5" xfId="21010" xr:uid="{00000000-0005-0000-0000-000012520000}"/>
    <cellStyle name="Normal 96 4" xfId="12600" xr:uid="{00000000-0005-0000-0000-000038310000}"/>
    <cellStyle name="Normal 96 4 3" xfId="27698" xr:uid="{00000000-0005-0000-0000-0000326C0000}"/>
    <cellStyle name="Normal 96 5" xfId="7579" xr:uid="{00000000-0005-0000-0000-00009B1D0000}"/>
    <cellStyle name="Normal 96 5 3" xfId="22681" xr:uid="{00000000-0005-0000-0000-000099580000}"/>
    <cellStyle name="Normal 96 7" xfId="17668" xr:uid="{00000000-0005-0000-0000-000004450000}"/>
    <cellStyle name="Normal 97" xfId="11758" xr:uid="{00000000-0005-0000-0000-0000EE2D0000}"/>
    <cellStyle name="Normal 98" xfId="16777" xr:uid="{00000000-0005-0000-0000-000089410000}"/>
    <cellStyle name="Normal 99" xfId="3350" xr:uid="{00000000-0005-0000-0000-0000160D0000}"/>
    <cellStyle name="Normal_Revised CARE Table 5C_033107" xfId="329" xr:uid="{00000000-0005-0000-0000-000049010000}"/>
    <cellStyle name="Normal_Sheet1 2" xfId="30975" xr:uid="{645FC569-179A-49AC-8267-CC1FCD534C54}"/>
    <cellStyle name="Note" xfId="136" xr:uid="{00000000-0005-0000-0000-000088000000}"/>
    <cellStyle name="Note 2" xfId="137" xr:uid="{00000000-0005-0000-0000-000089000000}"/>
    <cellStyle name="Note 2 10" xfId="977" xr:uid="{00000000-0005-0000-0000-0000D1030000}"/>
    <cellStyle name="Note 2 11" xfId="416" xr:uid="{00000000-0005-0000-0000-0000A0010000}"/>
    <cellStyle name="Note 2 2" xfId="787" xr:uid="{00000000-0005-0000-0000-000013030000}"/>
    <cellStyle name="Note 2 3" xfId="702" xr:uid="{00000000-0005-0000-0000-0000BE020000}"/>
    <cellStyle name="Note 2 4" xfId="1500" xr:uid="{00000000-0005-0000-0000-0000DC050000}"/>
    <cellStyle name="Note 2 5" xfId="1501" xr:uid="{00000000-0005-0000-0000-0000DD050000}"/>
    <cellStyle name="Note 2 6" xfId="1502" xr:uid="{00000000-0005-0000-0000-0000DE050000}"/>
    <cellStyle name="Note 2 7" xfId="1499" xr:uid="{00000000-0005-0000-0000-0000DB050000}"/>
    <cellStyle name="Note 2 8" xfId="1092" xr:uid="{00000000-0005-0000-0000-000044040000}"/>
    <cellStyle name="Note 3" xfId="786" xr:uid="{00000000-0005-0000-0000-000012030000}"/>
    <cellStyle name="Note 4" xfId="485" xr:uid="{00000000-0005-0000-0000-0000E5010000}"/>
    <cellStyle name="Output" xfId="138" xr:uid="{00000000-0005-0000-0000-00008A000000}"/>
    <cellStyle name="Output 2" xfId="703" xr:uid="{00000000-0005-0000-0000-0000BF020000}"/>
    <cellStyle name="Output 2 10" xfId="978" xr:uid="{00000000-0005-0000-0000-0000D2030000}"/>
    <cellStyle name="Output 2 2" xfId="1504" xr:uid="{00000000-0005-0000-0000-0000E0050000}"/>
    <cellStyle name="Output 2 3" xfId="1505" xr:uid="{00000000-0005-0000-0000-0000E1050000}"/>
    <cellStyle name="Output 2 4" xfId="1506" xr:uid="{00000000-0005-0000-0000-0000E2050000}"/>
    <cellStyle name="Output 2 5" xfId="1507" xr:uid="{00000000-0005-0000-0000-0000E3050000}"/>
    <cellStyle name="Output 2 6" xfId="1508" xr:uid="{00000000-0005-0000-0000-0000E4050000}"/>
    <cellStyle name="Output 2 7" xfId="1503" xr:uid="{00000000-0005-0000-0000-0000DF050000}"/>
    <cellStyle name="Output 2 8" xfId="1093" xr:uid="{00000000-0005-0000-0000-000045040000}"/>
    <cellStyle name="Percent" xfId="1" xr:uid="{00000000-0005-0000-0000-000001000000}"/>
    <cellStyle name="Percent [2]" xfId="139" xr:uid="{00000000-0005-0000-0000-00008B000000}"/>
    <cellStyle name="Percent [2] 10" xfId="1510" xr:uid="{00000000-0005-0000-0000-0000E6050000}"/>
    <cellStyle name="Percent [2] 10 2" xfId="1511" xr:uid="{00000000-0005-0000-0000-0000E7050000}"/>
    <cellStyle name="Percent [2] 11" xfId="1509" xr:uid="{00000000-0005-0000-0000-0000E5050000}"/>
    <cellStyle name="Percent [2] 2" xfId="140" xr:uid="{00000000-0005-0000-0000-00008C000000}"/>
    <cellStyle name="Percent [2] 2 2" xfId="141" xr:uid="{00000000-0005-0000-0000-00008D000000}"/>
    <cellStyle name="Percent [2] 2 2 2" xfId="621" xr:uid="{00000000-0005-0000-0000-00006D020000}"/>
    <cellStyle name="Percent [2] 2 2 3" xfId="518" xr:uid="{00000000-0005-0000-0000-000006020000}"/>
    <cellStyle name="Percent [2] 2 2 4" xfId="418" xr:uid="{00000000-0005-0000-0000-0000A2010000}"/>
    <cellStyle name="Percent [2] 2 3" xfId="142" xr:uid="{00000000-0005-0000-0000-00008E000000}"/>
    <cellStyle name="Percent [2] 2 3 2" xfId="620" xr:uid="{00000000-0005-0000-0000-00006C020000}"/>
    <cellStyle name="Percent [2] 2 3 3" xfId="419" xr:uid="{00000000-0005-0000-0000-0000A3010000}"/>
    <cellStyle name="Percent [2] 2 4" xfId="517" xr:uid="{00000000-0005-0000-0000-000005020000}"/>
    <cellStyle name="Percent [2] 2 5" xfId="417" xr:uid="{00000000-0005-0000-0000-0000A1010000}"/>
    <cellStyle name="Percent [2] 3" xfId="143" xr:uid="{00000000-0005-0000-0000-00008F000000}"/>
    <cellStyle name="Percent [2] 3 2" xfId="144" xr:uid="{00000000-0005-0000-0000-000090000000}"/>
    <cellStyle name="Percent [2] 3 2 2" xfId="622" xr:uid="{00000000-0005-0000-0000-00006E020000}"/>
    <cellStyle name="Percent [2] 3 2 3" xfId="421" xr:uid="{00000000-0005-0000-0000-0000A5010000}"/>
    <cellStyle name="Percent [2] 3 3" xfId="519" xr:uid="{00000000-0005-0000-0000-000007020000}"/>
    <cellStyle name="Percent [2] 3 4" xfId="420" xr:uid="{00000000-0005-0000-0000-0000A4010000}"/>
    <cellStyle name="Percent [2] 4" xfId="145" xr:uid="{00000000-0005-0000-0000-000091000000}"/>
    <cellStyle name="Percent [2] 4 2" xfId="789" xr:uid="{00000000-0005-0000-0000-000015030000}"/>
    <cellStyle name="Percent [2] 4 3" xfId="422" xr:uid="{00000000-0005-0000-0000-0000A6010000}"/>
    <cellStyle name="Percent [2] 5" xfId="1512" xr:uid="{00000000-0005-0000-0000-0000E8050000}"/>
    <cellStyle name="Percent [2] 5 2" xfId="1513" xr:uid="{00000000-0005-0000-0000-0000E9050000}"/>
    <cellStyle name="Percent [2] 5 3" xfId="1514" xr:uid="{00000000-0005-0000-0000-0000EA050000}"/>
    <cellStyle name="Percent [2] 6" xfId="1515" xr:uid="{00000000-0005-0000-0000-0000EB050000}"/>
    <cellStyle name="Percent [2] 6 2" xfId="1516" xr:uid="{00000000-0005-0000-0000-0000EC050000}"/>
    <cellStyle name="Percent [2] 7" xfId="1517" xr:uid="{00000000-0005-0000-0000-0000ED050000}"/>
    <cellStyle name="Percent [2] 7 2" xfId="1518" xr:uid="{00000000-0005-0000-0000-0000EE050000}"/>
    <cellStyle name="Percent [2] 8" xfId="1519" xr:uid="{00000000-0005-0000-0000-0000EF050000}"/>
    <cellStyle name="Percent [2] 9" xfId="1520" xr:uid="{00000000-0005-0000-0000-0000F0050000}"/>
    <cellStyle name="Percent [2] 9 2" xfId="1521" xr:uid="{00000000-0005-0000-0000-0000F1050000}"/>
    <cellStyle name="Percent 10" xfId="146" xr:uid="{00000000-0005-0000-0000-000092000000}"/>
    <cellStyle name="Percent 10 2" xfId="623" xr:uid="{00000000-0005-0000-0000-00006F020000}"/>
    <cellStyle name="Percent 10 3" xfId="520" xr:uid="{00000000-0005-0000-0000-000008020000}"/>
    <cellStyle name="Percent 10 4" xfId="423" xr:uid="{00000000-0005-0000-0000-0000A7010000}"/>
    <cellStyle name="Percent 100" xfId="16808" xr:uid="{00000000-0005-0000-0000-0000A8410000}"/>
    <cellStyle name="Percent 101" xfId="16792" xr:uid="{00000000-0005-0000-0000-000098410000}"/>
    <cellStyle name="Percent 102" xfId="16797" xr:uid="{00000000-0005-0000-0000-00009D410000}"/>
    <cellStyle name="Percent 103" xfId="16790" xr:uid="{00000000-0005-0000-0000-000096410000}"/>
    <cellStyle name="Percent 104" xfId="16810" xr:uid="{00000000-0005-0000-0000-0000AA410000}"/>
    <cellStyle name="Percent 105" xfId="16823" xr:uid="{00000000-0005-0000-0000-0000B7410000}"/>
    <cellStyle name="Percent 106" xfId="16788" xr:uid="{00000000-0005-0000-0000-000094410000}"/>
    <cellStyle name="Percent 107" xfId="16796" xr:uid="{00000000-0005-0000-0000-00009C410000}"/>
    <cellStyle name="Percent 108" xfId="16820" xr:uid="{00000000-0005-0000-0000-0000B4410000}"/>
    <cellStyle name="Percent 109" xfId="6738" xr:uid="{00000000-0005-0000-0000-0000521A0000}"/>
    <cellStyle name="Percent 11" xfId="788" xr:uid="{00000000-0005-0000-0000-000014030000}"/>
    <cellStyle name="Percent 110" xfId="16827" xr:uid="{00000000-0005-0000-0000-0000BB410000}"/>
    <cellStyle name="Percent 111" xfId="30984" xr:uid="{F00D5137-ED5F-403B-A81B-825387E9CEF3}"/>
    <cellStyle name="Percent 112" xfId="30988" xr:uid="{AC5C3520-528E-4233-AF11-7A32BE90E541}"/>
    <cellStyle name="Percent 113" xfId="31005" xr:uid="{D1E3EF1B-53BF-4497-8018-5998320A3FAE}"/>
    <cellStyle name="Percent 117" xfId="16883" xr:uid="{00000000-0005-0000-0000-0000F3410000}"/>
    <cellStyle name="Percent 12" xfId="486" xr:uid="{00000000-0005-0000-0000-0000E6010000}"/>
    <cellStyle name="Percent 12 2" xfId="979" xr:uid="{00000000-0005-0000-0000-0000D3030000}"/>
    <cellStyle name="Percent 13" xfId="794" xr:uid="{00000000-0005-0000-0000-00001A030000}"/>
    <cellStyle name="Percent 13 2" xfId="980" xr:uid="{00000000-0005-0000-0000-0000D4030000}"/>
    <cellStyle name="Percent 14" xfId="855" xr:uid="{00000000-0005-0000-0000-000057030000}"/>
    <cellStyle name="Percent 14 2" xfId="981" xr:uid="{00000000-0005-0000-0000-0000D5030000}"/>
    <cellStyle name="Percent 15" xfId="982" xr:uid="{00000000-0005-0000-0000-0000D6030000}"/>
    <cellStyle name="Percent 16" xfId="983" xr:uid="{00000000-0005-0000-0000-0000D7030000}"/>
    <cellStyle name="Percent 17" xfId="1522" xr:uid="{00000000-0005-0000-0000-0000F2050000}"/>
    <cellStyle name="Percent 18" xfId="1523" xr:uid="{00000000-0005-0000-0000-0000F3050000}"/>
    <cellStyle name="Percent 19" xfId="1524" xr:uid="{00000000-0005-0000-0000-0000F4050000}"/>
    <cellStyle name="Percent 19 2" xfId="1525" xr:uid="{00000000-0005-0000-0000-0000F5050000}"/>
    <cellStyle name="Percent 19 3" xfId="1526" xr:uid="{00000000-0005-0000-0000-0000F6050000}"/>
    <cellStyle name="Percent 2" xfId="147" xr:uid="{00000000-0005-0000-0000-000093000000}"/>
    <cellStyle name="Percent 2 2" xfId="148" xr:uid="{00000000-0005-0000-0000-000094000000}"/>
    <cellStyle name="Percent 2 2 2" xfId="625" xr:uid="{00000000-0005-0000-0000-000071020000}"/>
    <cellStyle name="Percent 2 2 3" xfId="522" xr:uid="{00000000-0005-0000-0000-00000A020000}"/>
    <cellStyle name="Percent 2 2 4" xfId="425" xr:uid="{00000000-0005-0000-0000-0000A9010000}"/>
    <cellStyle name="Percent 2 3" xfId="149" xr:uid="{00000000-0005-0000-0000-000095000000}"/>
    <cellStyle name="Percent 2 3 2" xfId="624" xr:uid="{00000000-0005-0000-0000-000070020000}"/>
    <cellStyle name="Percent 2 3 3" xfId="426" xr:uid="{00000000-0005-0000-0000-0000AA010000}"/>
    <cellStyle name="Percent 2 4" xfId="521" xr:uid="{00000000-0005-0000-0000-000009020000}"/>
    <cellStyle name="Percent 2 5" xfId="424" xr:uid="{00000000-0005-0000-0000-0000A8010000}"/>
    <cellStyle name="Percent 20" xfId="1527" xr:uid="{00000000-0005-0000-0000-0000F7050000}"/>
    <cellStyle name="Percent 21" xfId="1528" xr:uid="{00000000-0005-0000-0000-0000F8050000}"/>
    <cellStyle name="Percent 22" xfId="1529" xr:uid="{00000000-0005-0000-0000-0000F9050000}"/>
    <cellStyle name="Percent 23" xfId="1530" xr:uid="{00000000-0005-0000-0000-0000FA050000}"/>
    <cellStyle name="Percent 24" xfId="1531" xr:uid="{00000000-0005-0000-0000-0000FB050000}"/>
    <cellStyle name="Percent 25" xfId="1532" xr:uid="{00000000-0005-0000-0000-0000FC050000}"/>
    <cellStyle name="Percent 26" xfId="1533" xr:uid="{00000000-0005-0000-0000-0000FD050000}"/>
    <cellStyle name="Percent 27" xfId="1534" xr:uid="{00000000-0005-0000-0000-0000FE050000}"/>
    <cellStyle name="Percent 28" xfId="1535" xr:uid="{00000000-0005-0000-0000-0000FF050000}"/>
    <cellStyle name="Percent 28 2" xfId="1536" xr:uid="{00000000-0005-0000-0000-000000060000}"/>
    <cellStyle name="Percent 29" xfId="1537" xr:uid="{00000000-0005-0000-0000-000001060000}"/>
    <cellStyle name="Percent 3" xfId="150" xr:uid="{00000000-0005-0000-0000-000096000000}"/>
    <cellStyle name="Percent 3 2" xfId="151" xr:uid="{00000000-0005-0000-0000-000097000000}"/>
    <cellStyle name="Percent 3 2 2" xfId="627" xr:uid="{00000000-0005-0000-0000-000073020000}"/>
    <cellStyle name="Percent 3 2 3" xfId="524" xr:uid="{00000000-0005-0000-0000-00000C020000}"/>
    <cellStyle name="Percent 3 2 4" xfId="428" xr:uid="{00000000-0005-0000-0000-0000AC010000}"/>
    <cellStyle name="Percent 3 3" xfId="152" xr:uid="{00000000-0005-0000-0000-000098000000}"/>
    <cellStyle name="Percent 3 3 2" xfId="626" xr:uid="{00000000-0005-0000-0000-000072020000}"/>
    <cellStyle name="Percent 3 3 3" xfId="429" xr:uid="{00000000-0005-0000-0000-0000AD010000}"/>
    <cellStyle name="Percent 3 4" xfId="523" xr:uid="{00000000-0005-0000-0000-00000B020000}"/>
    <cellStyle name="Percent 3 5" xfId="427" xr:uid="{00000000-0005-0000-0000-0000AB010000}"/>
    <cellStyle name="Percent 30" xfId="1538" xr:uid="{00000000-0005-0000-0000-000002060000}"/>
    <cellStyle name="Percent 31" xfId="1539" xr:uid="{00000000-0005-0000-0000-000003060000}"/>
    <cellStyle name="Percent 32" xfId="1540" xr:uid="{00000000-0005-0000-0000-000004060000}"/>
    <cellStyle name="Percent 33" xfId="1541" xr:uid="{00000000-0005-0000-0000-000005060000}"/>
    <cellStyle name="Percent 34" xfId="1542" xr:uid="{00000000-0005-0000-0000-000006060000}"/>
    <cellStyle name="Percent 35" xfId="1543" xr:uid="{00000000-0005-0000-0000-000007060000}"/>
    <cellStyle name="Percent 36" xfId="1544" xr:uid="{00000000-0005-0000-0000-000008060000}"/>
    <cellStyle name="Percent 37" xfId="1545" xr:uid="{00000000-0005-0000-0000-000009060000}"/>
    <cellStyle name="Percent 38" xfId="1546" xr:uid="{00000000-0005-0000-0000-00000A060000}"/>
    <cellStyle name="Percent 38 2" xfId="1547" xr:uid="{00000000-0005-0000-0000-00000B060000}"/>
    <cellStyle name="Percent 39" xfId="1548" xr:uid="{00000000-0005-0000-0000-00000C060000}"/>
    <cellStyle name="Percent 39 2" xfId="1549" xr:uid="{00000000-0005-0000-0000-00000D060000}"/>
    <cellStyle name="Percent 4" xfId="153" xr:uid="{00000000-0005-0000-0000-000099000000}"/>
    <cellStyle name="Percent 4 2" xfId="526" xr:uid="{00000000-0005-0000-0000-00000E020000}"/>
    <cellStyle name="Percent 4 2 2" xfId="629" xr:uid="{00000000-0005-0000-0000-000075020000}"/>
    <cellStyle name="Percent 4 3" xfId="628" xr:uid="{00000000-0005-0000-0000-000074020000}"/>
    <cellStyle name="Percent 4 4" xfId="525" xr:uid="{00000000-0005-0000-0000-00000D020000}"/>
    <cellStyle name="Percent 4 5" xfId="430" xr:uid="{00000000-0005-0000-0000-0000AE010000}"/>
    <cellStyle name="Percent 40" xfId="1550" xr:uid="{00000000-0005-0000-0000-00000E060000}"/>
    <cellStyle name="Percent 40 2" xfId="1551" xr:uid="{00000000-0005-0000-0000-00000F060000}"/>
    <cellStyle name="Percent 41" xfId="1552" xr:uid="{00000000-0005-0000-0000-000010060000}"/>
    <cellStyle name="Percent 41 2" xfId="1553" xr:uid="{00000000-0005-0000-0000-000011060000}"/>
    <cellStyle name="Percent 42" xfId="1554" xr:uid="{00000000-0005-0000-0000-000012060000}"/>
    <cellStyle name="Percent 42 2" xfId="1555" xr:uid="{00000000-0005-0000-0000-000013060000}"/>
    <cellStyle name="Percent 43" xfId="1556" xr:uid="{00000000-0005-0000-0000-000014060000}"/>
    <cellStyle name="Percent 43 2" xfId="1557" xr:uid="{00000000-0005-0000-0000-000015060000}"/>
    <cellStyle name="Percent 44" xfId="1558" xr:uid="{00000000-0005-0000-0000-000016060000}"/>
    <cellStyle name="Percent 44 2" xfId="1559" xr:uid="{00000000-0005-0000-0000-000017060000}"/>
    <cellStyle name="Percent 45" xfId="1560" xr:uid="{00000000-0005-0000-0000-000018060000}"/>
    <cellStyle name="Percent 45 2" xfId="1561" xr:uid="{00000000-0005-0000-0000-000019060000}"/>
    <cellStyle name="Percent 46" xfId="1562" xr:uid="{00000000-0005-0000-0000-00001A060000}"/>
    <cellStyle name="Percent 47" xfId="1563" xr:uid="{00000000-0005-0000-0000-00001B060000}"/>
    <cellStyle name="Percent 48" xfId="1564" xr:uid="{00000000-0005-0000-0000-00001C060000}"/>
    <cellStyle name="Percent 49" xfId="1565" xr:uid="{00000000-0005-0000-0000-00001D060000}"/>
    <cellStyle name="Percent 49 2" xfId="1566" xr:uid="{00000000-0005-0000-0000-00001E060000}"/>
    <cellStyle name="Percent 5" xfId="154" xr:uid="{00000000-0005-0000-0000-00009A000000}"/>
    <cellStyle name="Percent 5 2" xfId="630" xr:uid="{00000000-0005-0000-0000-000076020000}"/>
    <cellStyle name="Percent 5 3" xfId="527" xr:uid="{00000000-0005-0000-0000-00000F020000}"/>
    <cellStyle name="Percent 5 4" xfId="431" xr:uid="{00000000-0005-0000-0000-0000AF010000}"/>
    <cellStyle name="Percent 50" xfId="1567" xr:uid="{00000000-0005-0000-0000-00001F060000}"/>
    <cellStyle name="Percent 51" xfId="1568" xr:uid="{00000000-0005-0000-0000-000020060000}"/>
    <cellStyle name="Percent 52" xfId="1569" xr:uid="{00000000-0005-0000-0000-000021060000}"/>
    <cellStyle name="Percent 53" xfId="1570" xr:uid="{00000000-0005-0000-0000-000022060000}"/>
    <cellStyle name="Percent 53 2" xfId="1571" xr:uid="{00000000-0005-0000-0000-000023060000}"/>
    <cellStyle name="Percent 54" xfId="1572" xr:uid="{00000000-0005-0000-0000-000024060000}"/>
    <cellStyle name="Percent 54 2" xfId="1573" xr:uid="{00000000-0005-0000-0000-000025060000}"/>
    <cellStyle name="Percent 55" xfId="1574" xr:uid="{00000000-0005-0000-0000-000026060000}"/>
    <cellStyle name="Percent 55 2" xfId="1575" xr:uid="{00000000-0005-0000-0000-000027060000}"/>
    <cellStyle name="Percent 56" xfId="1576" xr:uid="{00000000-0005-0000-0000-000028060000}"/>
    <cellStyle name="Percent 56 2" xfId="1577" xr:uid="{00000000-0005-0000-0000-000029060000}"/>
    <cellStyle name="Percent 57" xfId="1578" xr:uid="{00000000-0005-0000-0000-00002A060000}"/>
    <cellStyle name="Percent 58" xfId="1579" xr:uid="{00000000-0005-0000-0000-00002B060000}"/>
    <cellStyle name="Percent 59" xfId="1580" xr:uid="{00000000-0005-0000-0000-00002C060000}"/>
    <cellStyle name="Percent 6" xfId="155" xr:uid="{00000000-0005-0000-0000-00009B000000}"/>
    <cellStyle name="Percent 6 2" xfId="516" xr:uid="{00000000-0005-0000-0000-000004020000}"/>
    <cellStyle name="Percent 6 3" xfId="432" xr:uid="{00000000-0005-0000-0000-0000B0010000}"/>
    <cellStyle name="Percent 60" xfId="1581" xr:uid="{00000000-0005-0000-0000-00002D060000}"/>
    <cellStyle name="Percent 61" xfId="332" xr:uid="{00000000-0005-0000-0000-00004C010000}"/>
    <cellStyle name="Percent 62" xfId="1812" xr:uid="{00000000-0005-0000-0000-000014070000}"/>
    <cellStyle name="Percent 63" xfId="1869" xr:uid="{00000000-0005-0000-0000-00004D070000}"/>
    <cellStyle name="Percent 64" xfId="1871" xr:uid="{00000000-0005-0000-0000-00004F070000}"/>
    <cellStyle name="Percent 65" xfId="1925" xr:uid="{00000000-0005-0000-0000-000085070000}"/>
    <cellStyle name="Percent 66" xfId="2138" xr:uid="{00000000-0005-0000-0000-00005A080000}"/>
    <cellStyle name="Percent 67" xfId="2559" xr:uid="{00000000-0005-0000-0000-0000FF090000}"/>
    <cellStyle name="Percent 68" xfId="3349" xr:uid="{00000000-0005-0000-0000-0000150D0000}"/>
    <cellStyle name="Percent 69" xfId="3344" xr:uid="{00000000-0005-0000-0000-0000100D0000}"/>
    <cellStyle name="Percent 7" xfId="156" xr:uid="{00000000-0005-0000-0000-00009C000000}"/>
    <cellStyle name="Percent 7 10" xfId="433" xr:uid="{00000000-0005-0000-0000-0000B1010000}"/>
    <cellStyle name="Percent 7 2" xfId="790" xr:uid="{00000000-0005-0000-0000-000016030000}"/>
    <cellStyle name="Percent 7 3" xfId="704" xr:uid="{00000000-0005-0000-0000-0000C0020000}"/>
    <cellStyle name="Percent 7 4" xfId="1583" xr:uid="{00000000-0005-0000-0000-00002F060000}"/>
    <cellStyle name="Percent 7 5" xfId="1584" xr:uid="{00000000-0005-0000-0000-000030060000}"/>
    <cellStyle name="Percent 7 6" xfId="1585" xr:uid="{00000000-0005-0000-0000-000031060000}"/>
    <cellStyle name="Percent 7 7" xfId="1582" xr:uid="{00000000-0005-0000-0000-00002E060000}"/>
    <cellStyle name="Percent 7 8" xfId="1094" xr:uid="{00000000-0005-0000-0000-000046040000}"/>
    <cellStyle name="Percent 70" xfId="3412" xr:uid="{00000000-0005-0000-0000-0000540D0000}"/>
    <cellStyle name="Percent 71" xfId="5035" xr:uid="{00000000-0005-0000-0000-0000AB130000}"/>
    <cellStyle name="Percent 72" xfId="5038" xr:uid="{00000000-0005-0000-0000-0000AE130000}"/>
    <cellStyle name="Percent 73" xfId="5046" xr:uid="{00000000-0005-0000-0000-0000B6130000}"/>
    <cellStyle name="Percent 74" xfId="3364" xr:uid="{00000000-0005-0000-0000-0000240D0000}"/>
    <cellStyle name="Percent 75" xfId="5049" xr:uid="{00000000-0005-0000-0000-0000B9130000}"/>
    <cellStyle name="Percent 76" xfId="3397" xr:uid="{00000000-0005-0000-0000-0000450D0000}"/>
    <cellStyle name="Percent 77" xfId="5048" xr:uid="{00000000-0005-0000-0000-0000B8130000}"/>
    <cellStyle name="Percent 78" xfId="3356" xr:uid="{00000000-0005-0000-0000-00001C0D0000}"/>
    <cellStyle name="Percent 79" xfId="3360" xr:uid="{00000000-0005-0000-0000-0000200D0000}"/>
    <cellStyle name="Percent 8" xfId="157" xr:uid="{00000000-0005-0000-0000-00009D000000}"/>
    <cellStyle name="Percent 8 2" xfId="791" xr:uid="{00000000-0005-0000-0000-000017030000}"/>
    <cellStyle name="Percent 8 3" xfId="1586" xr:uid="{00000000-0005-0000-0000-000032060000}"/>
    <cellStyle name="Percent 8 4" xfId="1587" xr:uid="{00000000-0005-0000-0000-000033060000}"/>
    <cellStyle name="Percent 8 6" xfId="434" xr:uid="{00000000-0005-0000-0000-0000B2010000}"/>
    <cellStyle name="Percent 80" xfId="3351" xr:uid="{00000000-0005-0000-0000-0000170D0000}"/>
    <cellStyle name="Percent 81" xfId="3357" xr:uid="{00000000-0005-0000-0000-00001D0D0000}"/>
    <cellStyle name="Percent 82" xfId="3409" xr:uid="{00000000-0005-0000-0000-0000510D0000}"/>
    <cellStyle name="Percent 83" xfId="5105" xr:uid="{00000000-0005-0000-0000-0000F1130000}"/>
    <cellStyle name="Percent 84" xfId="6726" xr:uid="{00000000-0005-0000-0000-0000461A0000}"/>
    <cellStyle name="Percent 85" xfId="6727" xr:uid="{00000000-0005-0000-0000-0000471A0000}"/>
    <cellStyle name="Percent 86" xfId="6733" xr:uid="{00000000-0005-0000-0000-00004D1A0000}"/>
    <cellStyle name="Percent 87" xfId="5059" xr:uid="{00000000-0005-0000-0000-0000C3130000}"/>
    <cellStyle name="Percent 88" xfId="6734" xr:uid="{00000000-0005-0000-0000-00004E1A0000}"/>
    <cellStyle name="Percent 89" xfId="5091" xr:uid="{00000000-0005-0000-0000-0000E3130000}"/>
    <cellStyle name="Percent 9" xfId="158" xr:uid="{00000000-0005-0000-0000-00009E000000}"/>
    <cellStyle name="Percent 9 2" xfId="792" xr:uid="{00000000-0005-0000-0000-000018030000}"/>
    <cellStyle name="Percent 9 3" xfId="1588" xr:uid="{00000000-0005-0000-0000-000034060000}"/>
    <cellStyle name="Percent 9 5" xfId="435" xr:uid="{00000000-0005-0000-0000-0000B3010000}"/>
    <cellStyle name="Percent 90" xfId="11815" xr:uid="{00000000-0005-0000-0000-0000272E0000}"/>
    <cellStyle name="Percent 91" xfId="16787" xr:uid="{00000000-0005-0000-0000-000093410000}"/>
    <cellStyle name="Percent 92" xfId="16781" xr:uid="{00000000-0005-0000-0000-00008D410000}"/>
    <cellStyle name="Percent 93" xfId="16778" xr:uid="{00000000-0005-0000-0000-00008A410000}"/>
    <cellStyle name="Percent 94" xfId="6794" xr:uid="{00000000-0005-0000-0000-00008A1A0000}"/>
    <cellStyle name="Percent 95" xfId="6736" xr:uid="{00000000-0005-0000-0000-0000501A0000}"/>
    <cellStyle name="Percent 96" xfId="16824" xr:uid="{00000000-0005-0000-0000-0000B8410000}"/>
    <cellStyle name="Percent 97" xfId="16798" xr:uid="{00000000-0005-0000-0000-00009E410000}"/>
    <cellStyle name="Percent 98" xfId="16828" xr:uid="{00000000-0005-0000-0000-0000BC410000}"/>
    <cellStyle name="Percent 99" xfId="16794" xr:uid="{00000000-0005-0000-0000-00009A410000}"/>
    <cellStyle name="Percent Complete" xfId="31019" xr:uid="{D1272E86-0FC6-4413-BF72-6BEFF97F2A8B}"/>
    <cellStyle name="Period Headers" xfId="31017" xr:uid="{778EE1FF-71DE-4590-A194-176C5F259482}"/>
    <cellStyle name="Period Highlight Control" xfId="31010" xr:uid="{8BDA156A-F148-4115-99E0-6AD8BF8435C2}"/>
    <cellStyle name="Period Value" xfId="31011" xr:uid="{420958F8-9D72-429F-BD0B-4171A3954E8C}"/>
    <cellStyle name="Plan legend" xfId="31012" xr:uid="{ED615E95-8366-4065-A183-E481AB033D35}"/>
    <cellStyle name="Project Headers" xfId="31016" xr:uid="{0F7354C7-B4CD-449C-912F-87D9279881B1}"/>
    <cellStyle name="SAPBEXaggData" xfId="159" xr:uid="{00000000-0005-0000-0000-00009F000000}"/>
    <cellStyle name="SAPBEXaggData 2" xfId="160" xr:uid="{00000000-0005-0000-0000-0000A0000000}"/>
    <cellStyle name="SAPBEXaggData 2 2" xfId="161" xr:uid="{00000000-0005-0000-0000-0000A1000000}"/>
    <cellStyle name="SAPBEXaggData 3" xfId="162" xr:uid="{00000000-0005-0000-0000-0000A2000000}"/>
    <cellStyle name="SAPBEXaggData 4" xfId="163" xr:uid="{00000000-0005-0000-0000-0000A3000000}"/>
    <cellStyle name="SAPBEXaggData 4 3" xfId="1111" xr:uid="{00000000-0005-0000-0000-000057040000}"/>
    <cellStyle name="SAPBEXaggData 5" xfId="793" xr:uid="{00000000-0005-0000-0000-000019030000}"/>
    <cellStyle name="SAPBEXaggData 6" xfId="528" xr:uid="{00000000-0005-0000-0000-000010020000}"/>
    <cellStyle name="SAPBEXaggData_Sept 2011 Total BW Data" xfId="164" xr:uid="{00000000-0005-0000-0000-0000A4000000}"/>
    <cellStyle name="SAPBEXaggDataEmph" xfId="165" xr:uid="{00000000-0005-0000-0000-0000A5000000}"/>
    <cellStyle name="SAPBEXaggDataEmph 2" xfId="795" xr:uid="{00000000-0005-0000-0000-00001B030000}"/>
    <cellStyle name="SAPBEXaggDataEmph 2 3" xfId="1112" xr:uid="{00000000-0005-0000-0000-000058040000}"/>
    <cellStyle name="SAPBEXaggDataEmph 3" xfId="529" xr:uid="{00000000-0005-0000-0000-000011020000}"/>
    <cellStyle name="SAPBEXaggExc1" xfId="166" xr:uid="{00000000-0005-0000-0000-0000A6000000}"/>
    <cellStyle name="SAPBEXaggExc1Emph" xfId="167" xr:uid="{00000000-0005-0000-0000-0000A7000000}"/>
    <cellStyle name="SAPBEXaggExc2" xfId="168" xr:uid="{00000000-0005-0000-0000-0000A8000000}"/>
    <cellStyle name="SAPBEXaggExc2Emph" xfId="169" xr:uid="{00000000-0005-0000-0000-0000A9000000}"/>
    <cellStyle name="SAPBEXaggItem" xfId="170" xr:uid="{00000000-0005-0000-0000-0000AA000000}"/>
    <cellStyle name="SAPBEXaggItem 2" xfId="171" xr:uid="{00000000-0005-0000-0000-0000AB000000}"/>
    <cellStyle name="SAPBEXaggItem 2 2" xfId="172" xr:uid="{00000000-0005-0000-0000-0000AC000000}"/>
    <cellStyle name="SAPBEXaggItem 3" xfId="173" xr:uid="{00000000-0005-0000-0000-0000AD000000}"/>
    <cellStyle name="SAPBEXaggItem 4" xfId="174" xr:uid="{00000000-0005-0000-0000-0000AE000000}"/>
    <cellStyle name="SAPBEXaggItem 4 3" xfId="1113" xr:uid="{00000000-0005-0000-0000-000059040000}"/>
    <cellStyle name="SAPBEXaggItem 5" xfId="796" xr:uid="{00000000-0005-0000-0000-00001C030000}"/>
    <cellStyle name="SAPBEXaggItem 6" xfId="530" xr:uid="{00000000-0005-0000-0000-000012020000}"/>
    <cellStyle name="SAPBEXaggItem_Sept 2011 Total BW Data" xfId="175" xr:uid="{00000000-0005-0000-0000-0000AF000000}"/>
    <cellStyle name="SAPBEXaggItemX" xfId="176" xr:uid="{00000000-0005-0000-0000-0000B0000000}"/>
    <cellStyle name="SAPBEXaggItemX 2" xfId="1114" xr:uid="{00000000-0005-0000-0000-00005A040000}"/>
    <cellStyle name="SAPBEXaggItemX 4" xfId="984" xr:uid="{00000000-0005-0000-0000-0000D8030000}"/>
    <cellStyle name="SAPBEXchaText" xfId="177" xr:uid="{00000000-0005-0000-0000-0000B1000000}"/>
    <cellStyle name="SAPBEXchaText 2" xfId="178" xr:uid="{00000000-0005-0000-0000-0000B2000000}"/>
    <cellStyle name="SAPBEXchaText 2 3" xfId="1115" xr:uid="{00000000-0005-0000-0000-00005B040000}"/>
    <cellStyle name="SAPBEXchaText 3" xfId="797" xr:uid="{00000000-0005-0000-0000-00001D030000}"/>
    <cellStyle name="SAPBEXchaText 4" xfId="531" xr:uid="{00000000-0005-0000-0000-000013020000}"/>
    <cellStyle name="SAPBEXColoum_Header_SA" xfId="179" xr:uid="{00000000-0005-0000-0000-0000B3000000}"/>
    <cellStyle name="SAPBEXexcBad" xfId="532" xr:uid="{00000000-0005-0000-0000-000014020000}"/>
    <cellStyle name="SAPBEXexcBad7" xfId="180" xr:uid="{00000000-0005-0000-0000-0000B4000000}"/>
    <cellStyle name="SAPBEXexcBad7 2" xfId="181" xr:uid="{00000000-0005-0000-0000-0000B5000000}"/>
    <cellStyle name="SAPBEXexcBad8" xfId="182" xr:uid="{00000000-0005-0000-0000-0000B6000000}"/>
    <cellStyle name="SAPBEXexcBad8 2" xfId="183" xr:uid="{00000000-0005-0000-0000-0000B7000000}"/>
    <cellStyle name="SAPBEXexcBad9" xfId="184" xr:uid="{00000000-0005-0000-0000-0000B8000000}"/>
    <cellStyle name="SAPBEXexcBad9 2" xfId="185" xr:uid="{00000000-0005-0000-0000-0000B9000000}"/>
    <cellStyle name="SAPBEXexcCritical" xfId="533" xr:uid="{00000000-0005-0000-0000-000015020000}"/>
    <cellStyle name="SAPBEXexcCritical4" xfId="186" xr:uid="{00000000-0005-0000-0000-0000BA000000}"/>
    <cellStyle name="SAPBEXexcCritical4 2" xfId="187" xr:uid="{00000000-0005-0000-0000-0000BB000000}"/>
    <cellStyle name="SAPBEXexcCritical5" xfId="188" xr:uid="{00000000-0005-0000-0000-0000BC000000}"/>
    <cellStyle name="SAPBEXexcCritical5 2" xfId="189" xr:uid="{00000000-0005-0000-0000-0000BD000000}"/>
    <cellStyle name="SAPBEXexcCritical6" xfId="190" xr:uid="{00000000-0005-0000-0000-0000BE000000}"/>
    <cellStyle name="SAPBEXexcCritical6 2" xfId="191" xr:uid="{00000000-0005-0000-0000-0000BF000000}"/>
    <cellStyle name="SAPBEXexcGood" xfId="534" xr:uid="{00000000-0005-0000-0000-000016020000}"/>
    <cellStyle name="SAPBEXexcGood1" xfId="192" xr:uid="{00000000-0005-0000-0000-0000C0000000}"/>
    <cellStyle name="SAPBEXexcGood1 2" xfId="193" xr:uid="{00000000-0005-0000-0000-0000C1000000}"/>
    <cellStyle name="SAPBEXexcGood2" xfId="194" xr:uid="{00000000-0005-0000-0000-0000C2000000}"/>
    <cellStyle name="SAPBEXexcGood2 2" xfId="195" xr:uid="{00000000-0005-0000-0000-0000C3000000}"/>
    <cellStyle name="SAPBEXexcGood3" xfId="196" xr:uid="{00000000-0005-0000-0000-0000C4000000}"/>
    <cellStyle name="SAPBEXexcGood3 2" xfId="197" xr:uid="{00000000-0005-0000-0000-0000C5000000}"/>
    <cellStyle name="SAPBEXexcVeryBad" xfId="535" xr:uid="{00000000-0005-0000-0000-000017020000}"/>
    <cellStyle name="SAPBEXfilterDrill" xfId="198" xr:uid="{00000000-0005-0000-0000-0000C6000000}"/>
    <cellStyle name="SAPBEXfilterDrill 2" xfId="199" xr:uid="{00000000-0005-0000-0000-0000C7000000}"/>
    <cellStyle name="SAPBEXfilterDrill 2 3" xfId="1116" xr:uid="{00000000-0005-0000-0000-00005C040000}"/>
    <cellStyle name="SAPBEXfilterDrill 3" xfId="799" xr:uid="{00000000-0005-0000-0000-00001F030000}"/>
    <cellStyle name="SAPBEXfilterDrill 4" xfId="536" xr:uid="{00000000-0005-0000-0000-000018020000}"/>
    <cellStyle name="SAPBEXfilterItem" xfId="200" xr:uid="{00000000-0005-0000-0000-0000C8000000}"/>
    <cellStyle name="SAPBEXfilterItem 2" xfId="201" xr:uid="{00000000-0005-0000-0000-0000C9000000}"/>
    <cellStyle name="SAPBEXfilterItem 3" xfId="202" xr:uid="{00000000-0005-0000-0000-0000CA000000}"/>
    <cellStyle name="SAPBEXfilterItem 3 3" xfId="1117" xr:uid="{00000000-0005-0000-0000-00005D040000}"/>
    <cellStyle name="SAPBEXfilterItem 4" xfId="800" xr:uid="{00000000-0005-0000-0000-000020030000}"/>
    <cellStyle name="SAPBEXfilterItem 5" xfId="537" xr:uid="{00000000-0005-0000-0000-000019020000}"/>
    <cellStyle name="SAPBEXfilterItem_2011-10 LIEE Table 6 (2)" xfId="203" xr:uid="{00000000-0005-0000-0000-0000CB000000}"/>
    <cellStyle name="SAPBEXfilterText" xfId="204" xr:uid="{00000000-0005-0000-0000-0000CC000000}"/>
    <cellStyle name="SAPBEXfilterText 2" xfId="205" xr:uid="{00000000-0005-0000-0000-0000CD000000}"/>
    <cellStyle name="SAPBEXfilterText 2 2" xfId="985" xr:uid="{00000000-0005-0000-0000-0000D9030000}"/>
    <cellStyle name="SAPBEXfilterText 3" xfId="206" xr:uid="{00000000-0005-0000-0000-0000CE000000}"/>
    <cellStyle name="SAPBEXfilterText 3 2" xfId="802" xr:uid="{00000000-0005-0000-0000-000022030000}"/>
    <cellStyle name="SAPBEXfilterText 3 3" xfId="1118" xr:uid="{00000000-0005-0000-0000-00005E040000}"/>
    <cellStyle name="SAPBEXfilterText 3 4" xfId="436" xr:uid="{00000000-0005-0000-0000-0000B4010000}"/>
    <cellStyle name="SAPBEXfilterText 4" xfId="801" xr:uid="{00000000-0005-0000-0000-000021030000}"/>
    <cellStyle name="SAPBEXfilterText 5" xfId="538" xr:uid="{00000000-0005-0000-0000-00001A020000}"/>
    <cellStyle name="SAPBEXfilterText_2011-12 LIEE Table 1 Updated budget" xfId="207" xr:uid="{00000000-0005-0000-0000-0000CF000000}"/>
    <cellStyle name="SAPBEXformats" xfId="208" xr:uid="{00000000-0005-0000-0000-0000D0000000}"/>
    <cellStyle name="SAPBEXformats 2" xfId="209" xr:uid="{00000000-0005-0000-0000-0000D1000000}"/>
    <cellStyle name="SAPBEXformats 2 3" xfId="1119" xr:uid="{00000000-0005-0000-0000-00005F040000}"/>
    <cellStyle name="SAPBEXformats 3" xfId="803" xr:uid="{00000000-0005-0000-0000-000023030000}"/>
    <cellStyle name="SAPBEXformats 4" xfId="539" xr:uid="{00000000-0005-0000-0000-00001B020000}"/>
    <cellStyle name="SAPBEXheaderData" xfId="210" xr:uid="{00000000-0005-0000-0000-0000D2000000}"/>
    <cellStyle name="SAPBEXheaderData 2" xfId="804" xr:uid="{00000000-0005-0000-0000-000024030000}"/>
    <cellStyle name="SAPBEXheaderData 2 2" xfId="1120" xr:uid="{00000000-0005-0000-0000-000060040000}"/>
    <cellStyle name="SAPBEXheaderData 3" xfId="540" xr:uid="{00000000-0005-0000-0000-00001C020000}"/>
    <cellStyle name="SAPBEXheaderItem" xfId="211" xr:uid="{00000000-0005-0000-0000-0000D3000000}"/>
    <cellStyle name="SAPBEXheaderItem 2" xfId="212" xr:uid="{00000000-0005-0000-0000-0000D4000000}"/>
    <cellStyle name="SAPBEXheaderItem 2 2" xfId="213" xr:uid="{00000000-0005-0000-0000-0000D5000000}"/>
    <cellStyle name="SAPBEXheaderItem 3" xfId="214" xr:uid="{00000000-0005-0000-0000-0000D6000000}"/>
    <cellStyle name="SAPBEXheaderItem 3 2" xfId="807" xr:uid="{00000000-0005-0000-0000-000027030000}"/>
    <cellStyle name="SAPBEXheaderItem 3 3" xfId="1121" xr:uid="{00000000-0005-0000-0000-000061040000}"/>
    <cellStyle name="SAPBEXheaderItem 3 4" xfId="437" xr:uid="{00000000-0005-0000-0000-0000B5010000}"/>
    <cellStyle name="SAPBEXheaderItem 4" xfId="805" xr:uid="{00000000-0005-0000-0000-000025030000}"/>
    <cellStyle name="SAPBEXheaderItem 5" xfId="541" xr:uid="{00000000-0005-0000-0000-00001D020000}"/>
    <cellStyle name="SAPBEXheaderItem_2011-10 LIEE Table 6 (2)" xfId="215" xr:uid="{00000000-0005-0000-0000-0000D7000000}"/>
    <cellStyle name="SAPBEXheaderText" xfId="216" xr:uid="{00000000-0005-0000-0000-0000D8000000}"/>
    <cellStyle name="SAPBEXheaderText 2" xfId="217" xr:uid="{00000000-0005-0000-0000-0000D9000000}"/>
    <cellStyle name="SAPBEXheaderText 2 2" xfId="218" xr:uid="{00000000-0005-0000-0000-0000DA000000}"/>
    <cellStyle name="SAPBEXheaderText 3" xfId="219" xr:uid="{00000000-0005-0000-0000-0000DB000000}"/>
    <cellStyle name="SAPBEXheaderText 3 2" xfId="809" xr:uid="{00000000-0005-0000-0000-000029030000}"/>
    <cellStyle name="SAPBEXheaderText 3 3" xfId="1122" xr:uid="{00000000-0005-0000-0000-000062040000}"/>
    <cellStyle name="SAPBEXheaderText 3 4" xfId="438" xr:uid="{00000000-0005-0000-0000-0000B6010000}"/>
    <cellStyle name="SAPBEXheaderText 4" xfId="808" xr:uid="{00000000-0005-0000-0000-000028030000}"/>
    <cellStyle name="SAPBEXheaderText 5" xfId="542" xr:uid="{00000000-0005-0000-0000-00001E020000}"/>
    <cellStyle name="SAPBEXheaderText_2011-10 LIEE Table 6 (2)" xfId="220" xr:uid="{00000000-0005-0000-0000-0000DC000000}"/>
    <cellStyle name="SAPBEXHLevel0" xfId="221" xr:uid="{00000000-0005-0000-0000-0000DD000000}"/>
    <cellStyle name="SAPBEXHLevel0 10" xfId="1590" xr:uid="{00000000-0005-0000-0000-000036060000}"/>
    <cellStyle name="SAPBEXHLevel0 10 2" xfId="1591" xr:uid="{00000000-0005-0000-0000-000037060000}"/>
    <cellStyle name="SAPBEXHLevel0 11" xfId="1589" xr:uid="{00000000-0005-0000-0000-000035060000}"/>
    <cellStyle name="SAPBEXHLevel0 12" xfId="1123" xr:uid="{00000000-0005-0000-0000-000063040000}"/>
    <cellStyle name="SAPBEXHLevel0 14" xfId="986" xr:uid="{00000000-0005-0000-0000-0000DA030000}"/>
    <cellStyle name="SAPBEXHLevel0 2" xfId="222" xr:uid="{00000000-0005-0000-0000-0000DE000000}"/>
    <cellStyle name="SAPBEXHLevel0 2 2" xfId="223" xr:uid="{00000000-0005-0000-0000-0000DF000000}"/>
    <cellStyle name="SAPBEXHLevel0 2 2 2" xfId="632" xr:uid="{00000000-0005-0000-0000-000078020000}"/>
    <cellStyle name="SAPBEXHLevel0 2 2 3" xfId="812" xr:uid="{00000000-0005-0000-0000-00002C030000}"/>
    <cellStyle name="SAPBEXHLevel0 2 2 3 2" xfId="1125" xr:uid="{00000000-0005-0000-0000-000065040000}"/>
    <cellStyle name="SAPBEXHLevel0 2 2 4" xfId="545" xr:uid="{00000000-0005-0000-0000-000021020000}"/>
    <cellStyle name="SAPBEXHLevel0 2 2 5" xfId="988" xr:uid="{00000000-0005-0000-0000-0000DC030000}"/>
    <cellStyle name="SAPBEXHLevel0 2 3" xfId="631" xr:uid="{00000000-0005-0000-0000-000077020000}"/>
    <cellStyle name="SAPBEXHLevel0 2 4" xfId="811" xr:uid="{00000000-0005-0000-0000-00002B030000}"/>
    <cellStyle name="SAPBEXHLevel0 2 4 2" xfId="1124" xr:uid="{00000000-0005-0000-0000-000064040000}"/>
    <cellStyle name="SAPBEXHLevel0 2 5" xfId="544" xr:uid="{00000000-0005-0000-0000-000020020000}"/>
    <cellStyle name="SAPBEXHLevel0 2 6" xfId="987" xr:uid="{00000000-0005-0000-0000-0000DB030000}"/>
    <cellStyle name="SAPBEXHLevel0 3" xfId="224" xr:uid="{00000000-0005-0000-0000-0000E0000000}"/>
    <cellStyle name="SAPBEXHLevel0 3 2" xfId="633" xr:uid="{00000000-0005-0000-0000-000079020000}"/>
    <cellStyle name="SAPBEXHLevel0 3 3" xfId="813" xr:uid="{00000000-0005-0000-0000-00002D030000}"/>
    <cellStyle name="SAPBEXHLevel0 3 4" xfId="546" xr:uid="{00000000-0005-0000-0000-000022020000}"/>
    <cellStyle name="SAPBEXHLevel0 3 5" xfId="439" xr:uid="{00000000-0005-0000-0000-0000B7010000}"/>
    <cellStyle name="SAPBEXHLevel0 4" xfId="810" xr:uid="{00000000-0005-0000-0000-00002A030000}"/>
    <cellStyle name="SAPBEXHLevel0 4 2" xfId="1592" xr:uid="{00000000-0005-0000-0000-000038060000}"/>
    <cellStyle name="SAPBEXHLevel0 5" xfId="543" xr:uid="{00000000-0005-0000-0000-00001F020000}"/>
    <cellStyle name="SAPBEXHLevel0 5 2" xfId="1593" xr:uid="{00000000-0005-0000-0000-000039060000}"/>
    <cellStyle name="SAPBEXHLevel0 5 3" xfId="1594" xr:uid="{00000000-0005-0000-0000-00003A060000}"/>
    <cellStyle name="SAPBEXHLevel0 6" xfId="1595" xr:uid="{00000000-0005-0000-0000-00003B060000}"/>
    <cellStyle name="SAPBEXHLevel0 6 2" xfId="1596" xr:uid="{00000000-0005-0000-0000-00003C060000}"/>
    <cellStyle name="SAPBEXHLevel0 7" xfId="1597" xr:uid="{00000000-0005-0000-0000-00003D060000}"/>
    <cellStyle name="SAPBEXHLevel0 7 2" xfId="1598" xr:uid="{00000000-0005-0000-0000-00003E060000}"/>
    <cellStyle name="SAPBEXHLevel0 8" xfId="1599" xr:uid="{00000000-0005-0000-0000-00003F060000}"/>
    <cellStyle name="SAPBEXHLevel0 9" xfId="1600" xr:uid="{00000000-0005-0000-0000-000040060000}"/>
    <cellStyle name="SAPBEXHLevel0 9 2" xfId="1601" xr:uid="{00000000-0005-0000-0000-000041060000}"/>
    <cellStyle name="SAPBEXHLevel0_2011-10 LIEE Table 6 (2)" xfId="225" xr:uid="{00000000-0005-0000-0000-0000E1000000}"/>
    <cellStyle name="SAPBEXHLevel0X" xfId="226" xr:uid="{00000000-0005-0000-0000-0000E2000000}"/>
    <cellStyle name="SAPBEXHLevel0X 10" xfId="1603" xr:uid="{00000000-0005-0000-0000-000043060000}"/>
    <cellStyle name="SAPBEXHLevel0X 10 2" xfId="1604" xr:uid="{00000000-0005-0000-0000-000044060000}"/>
    <cellStyle name="SAPBEXHLevel0X 11" xfId="1602" xr:uid="{00000000-0005-0000-0000-000042060000}"/>
    <cellStyle name="SAPBEXHLevel0X 12" xfId="1126" xr:uid="{00000000-0005-0000-0000-000066040000}"/>
    <cellStyle name="SAPBEXHLevel0X 14" xfId="989" xr:uid="{00000000-0005-0000-0000-0000DD030000}"/>
    <cellStyle name="SAPBEXHLevel0X 15" xfId="440" xr:uid="{00000000-0005-0000-0000-0000B8010000}"/>
    <cellStyle name="SAPBEXHLevel0X 2" xfId="227" xr:uid="{00000000-0005-0000-0000-0000E3000000}"/>
    <cellStyle name="SAPBEXHLevel0X 2 2" xfId="228" xr:uid="{00000000-0005-0000-0000-0000E4000000}"/>
    <cellStyle name="SAPBEXHLevel0X 2 2 2" xfId="635" xr:uid="{00000000-0005-0000-0000-00007B020000}"/>
    <cellStyle name="SAPBEXHLevel0X 2 2 3" xfId="549" xr:uid="{00000000-0005-0000-0000-000025020000}"/>
    <cellStyle name="SAPBEXHLevel0X 2 2 5" xfId="991" xr:uid="{00000000-0005-0000-0000-0000DF030000}"/>
    <cellStyle name="SAPBEXHLevel0X 2 2 6" xfId="442" xr:uid="{00000000-0005-0000-0000-0000BA010000}"/>
    <cellStyle name="SAPBEXHLevel0X 2 3" xfId="634" xr:uid="{00000000-0005-0000-0000-00007A020000}"/>
    <cellStyle name="SAPBEXHLevel0X 2 4" xfId="548" xr:uid="{00000000-0005-0000-0000-000024020000}"/>
    <cellStyle name="SAPBEXHLevel0X 2 6" xfId="990" xr:uid="{00000000-0005-0000-0000-0000DE030000}"/>
    <cellStyle name="SAPBEXHLevel0X 2 7" xfId="441" xr:uid="{00000000-0005-0000-0000-0000B9010000}"/>
    <cellStyle name="SAPBEXHLevel0X 3" xfId="229" xr:uid="{00000000-0005-0000-0000-0000E5000000}"/>
    <cellStyle name="SAPBEXHLevel0X 3 2" xfId="636" xr:uid="{00000000-0005-0000-0000-00007C020000}"/>
    <cellStyle name="SAPBEXHLevel0X 3 2 2" xfId="1158" xr:uid="{00000000-0005-0000-0000-000086040000}"/>
    <cellStyle name="SAPBEXHLevel0X 3 2 4" xfId="993" xr:uid="{00000000-0005-0000-0000-0000E1030000}"/>
    <cellStyle name="SAPBEXHLevel0X 3 3" xfId="550" xr:uid="{00000000-0005-0000-0000-000026020000}"/>
    <cellStyle name="SAPBEXHLevel0X 3 5" xfId="992" xr:uid="{00000000-0005-0000-0000-0000E0030000}"/>
    <cellStyle name="SAPBEXHLevel0X 3 6" xfId="443" xr:uid="{00000000-0005-0000-0000-0000BB010000}"/>
    <cellStyle name="SAPBEXHLevel0X 4" xfId="230" xr:uid="{00000000-0005-0000-0000-0000E6000000}"/>
    <cellStyle name="SAPBEXHLevel0X 4 2" xfId="814" xr:uid="{00000000-0005-0000-0000-00002E030000}"/>
    <cellStyle name="SAPBEXHLevel0X 4 3" xfId="994" xr:uid="{00000000-0005-0000-0000-0000E2030000}"/>
    <cellStyle name="SAPBEXHLevel0X 4 4" xfId="444" xr:uid="{00000000-0005-0000-0000-0000BC010000}"/>
    <cellStyle name="SAPBEXHLevel0X 5" xfId="231" xr:uid="{00000000-0005-0000-0000-0000E7000000}"/>
    <cellStyle name="SAPBEXHLevel0X 5 2" xfId="815" xr:uid="{00000000-0005-0000-0000-00002F030000}"/>
    <cellStyle name="SAPBEXHLevel0X 5 3" xfId="1605" xr:uid="{00000000-0005-0000-0000-000045060000}"/>
    <cellStyle name="SAPBEXHLevel0X 5 5" xfId="445" xr:uid="{00000000-0005-0000-0000-0000BD010000}"/>
    <cellStyle name="SAPBEXHLevel0X 6" xfId="232" xr:uid="{00000000-0005-0000-0000-0000E8000000}"/>
    <cellStyle name="SAPBEXHLevel0X 6 2" xfId="816" xr:uid="{00000000-0005-0000-0000-000030030000}"/>
    <cellStyle name="SAPBEXHLevel0X 6 3" xfId="446" xr:uid="{00000000-0005-0000-0000-0000BE010000}"/>
    <cellStyle name="SAPBEXHLevel0X 7" xfId="547" xr:uid="{00000000-0005-0000-0000-000023020000}"/>
    <cellStyle name="SAPBEXHLevel0X 7 2" xfId="1606" xr:uid="{00000000-0005-0000-0000-000046060000}"/>
    <cellStyle name="SAPBEXHLevel0X 8" xfId="1607" xr:uid="{00000000-0005-0000-0000-000047060000}"/>
    <cellStyle name="SAPBEXHLevel0X 9" xfId="1608" xr:uid="{00000000-0005-0000-0000-000048060000}"/>
    <cellStyle name="SAPBEXHLevel0X 9 2" xfId="1609" xr:uid="{00000000-0005-0000-0000-000049060000}"/>
    <cellStyle name="SAPBEXHLevel1" xfId="233" xr:uid="{00000000-0005-0000-0000-0000E9000000}"/>
    <cellStyle name="SAPBEXHLevel1 10" xfId="1611" xr:uid="{00000000-0005-0000-0000-00004B060000}"/>
    <cellStyle name="SAPBEXHLevel1 10 2" xfId="1612" xr:uid="{00000000-0005-0000-0000-00004C060000}"/>
    <cellStyle name="SAPBEXHLevel1 11" xfId="1610" xr:uid="{00000000-0005-0000-0000-00004A060000}"/>
    <cellStyle name="SAPBEXHLevel1 12" xfId="1127" xr:uid="{00000000-0005-0000-0000-000067040000}"/>
    <cellStyle name="SAPBEXHLevel1 14" xfId="995" xr:uid="{00000000-0005-0000-0000-0000E3030000}"/>
    <cellStyle name="SAPBEXHLevel1 2" xfId="234" xr:uid="{00000000-0005-0000-0000-0000EA000000}"/>
    <cellStyle name="SAPBEXHLevel1 2 2" xfId="553" xr:uid="{00000000-0005-0000-0000-000029020000}"/>
    <cellStyle name="SAPBEXHLevel1 2 2 2" xfId="638" xr:uid="{00000000-0005-0000-0000-00007E020000}"/>
    <cellStyle name="SAPBEXHLevel1 2 2 3" xfId="1129" xr:uid="{00000000-0005-0000-0000-000069040000}"/>
    <cellStyle name="SAPBEXHLevel1 2 2 5" xfId="997" xr:uid="{00000000-0005-0000-0000-0000E5030000}"/>
    <cellStyle name="SAPBEXHLevel1 2 3" xfId="637" xr:uid="{00000000-0005-0000-0000-00007D020000}"/>
    <cellStyle name="SAPBEXHLevel1 2 4" xfId="818" xr:uid="{00000000-0005-0000-0000-000032030000}"/>
    <cellStyle name="SAPBEXHLevel1 2 4 2" xfId="1128" xr:uid="{00000000-0005-0000-0000-000068040000}"/>
    <cellStyle name="SAPBEXHLevel1 2 5" xfId="552" xr:uid="{00000000-0005-0000-0000-000028020000}"/>
    <cellStyle name="SAPBEXHLevel1 2 6" xfId="996" xr:uid="{00000000-0005-0000-0000-0000E4030000}"/>
    <cellStyle name="SAPBEXHLevel1 3" xfId="235" xr:uid="{00000000-0005-0000-0000-0000EB000000}"/>
    <cellStyle name="SAPBEXHLevel1 3 2" xfId="639" xr:uid="{00000000-0005-0000-0000-00007F020000}"/>
    <cellStyle name="SAPBEXHLevel1 3 3" xfId="819" xr:uid="{00000000-0005-0000-0000-000033030000}"/>
    <cellStyle name="SAPBEXHLevel1 3 4" xfId="554" xr:uid="{00000000-0005-0000-0000-00002A020000}"/>
    <cellStyle name="SAPBEXHLevel1 3 5" xfId="447" xr:uid="{00000000-0005-0000-0000-0000BF010000}"/>
    <cellStyle name="SAPBEXHLevel1 4" xfId="817" xr:uid="{00000000-0005-0000-0000-000031030000}"/>
    <cellStyle name="SAPBEXHLevel1 4 2" xfId="1613" xr:uid="{00000000-0005-0000-0000-00004D060000}"/>
    <cellStyle name="SAPBEXHLevel1 5" xfId="551" xr:uid="{00000000-0005-0000-0000-000027020000}"/>
    <cellStyle name="SAPBEXHLevel1 5 2" xfId="1614" xr:uid="{00000000-0005-0000-0000-00004E060000}"/>
    <cellStyle name="SAPBEXHLevel1 5 3" xfId="1615" xr:uid="{00000000-0005-0000-0000-00004F060000}"/>
    <cellStyle name="SAPBEXHLevel1 6" xfId="1616" xr:uid="{00000000-0005-0000-0000-000050060000}"/>
    <cellStyle name="SAPBEXHLevel1 6 2" xfId="1617" xr:uid="{00000000-0005-0000-0000-000051060000}"/>
    <cellStyle name="SAPBEXHLevel1 7" xfId="1618" xr:uid="{00000000-0005-0000-0000-000052060000}"/>
    <cellStyle name="SAPBEXHLevel1 7 2" xfId="1619" xr:uid="{00000000-0005-0000-0000-000053060000}"/>
    <cellStyle name="SAPBEXHLevel1 8" xfId="1620" xr:uid="{00000000-0005-0000-0000-000054060000}"/>
    <cellStyle name="SAPBEXHLevel1 9" xfId="1621" xr:uid="{00000000-0005-0000-0000-000055060000}"/>
    <cellStyle name="SAPBEXHLevel1 9 2" xfId="1622" xr:uid="{00000000-0005-0000-0000-000056060000}"/>
    <cellStyle name="SAPBEXHLevel1_2011-12 LIEE Table 1 Updated budget" xfId="236" xr:uid="{00000000-0005-0000-0000-0000EC000000}"/>
    <cellStyle name="SAPBEXHLevel1X" xfId="237" xr:uid="{00000000-0005-0000-0000-0000ED000000}"/>
    <cellStyle name="SAPBEXHLevel1X 10" xfId="1624" xr:uid="{00000000-0005-0000-0000-000058060000}"/>
    <cellStyle name="SAPBEXHLevel1X 10 2" xfId="1625" xr:uid="{00000000-0005-0000-0000-000059060000}"/>
    <cellStyle name="SAPBEXHLevel1X 11" xfId="1623" xr:uid="{00000000-0005-0000-0000-000057060000}"/>
    <cellStyle name="SAPBEXHLevel1X 12" xfId="1130" xr:uid="{00000000-0005-0000-0000-00006A040000}"/>
    <cellStyle name="SAPBEXHLevel1X 14" xfId="998" xr:uid="{00000000-0005-0000-0000-0000E6030000}"/>
    <cellStyle name="SAPBEXHLevel1X 15" xfId="448" xr:uid="{00000000-0005-0000-0000-0000C0010000}"/>
    <cellStyle name="SAPBEXHLevel1X 2" xfId="238" xr:uid="{00000000-0005-0000-0000-0000EE000000}"/>
    <cellStyle name="SAPBEXHLevel1X 2 2" xfId="239" xr:uid="{00000000-0005-0000-0000-0000EF000000}"/>
    <cellStyle name="SAPBEXHLevel1X 2 2 2" xfId="641" xr:uid="{00000000-0005-0000-0000-000081020000}"/>
    <cellStyle name="SAPBEXHLevel1X 2 2 3" xfId="557" xr:uid="{00000000-0005-0000-0000-00002D020000}"/>
    <cellStyle name="SAPBEXHLevel1X 2 2 5" xfId="1000" xr:uid="{00000000-0005-0000-0000-0000E8030000}"/>
    <cellStyle name="SAPBEXHLevel1X 2 2 6" xfId="450" xr:uid="{00000000-0005-0000-0000-0000C2010000}"/>
    <cellStyle name="SAPBEXHLevel1X 2 3" xfId="640" xr:uid="{00000000-0005-0000-0000-000080020000}"/>
    <cellStyle name="SAPBEXHLevel1X 2 4" xfId="556" xr:uid="{00000000-0005-0000-0000-00002C020000}"/>
    <cellStyle name="SAPBEXHLevel1X 2 6" xfId="999" xr:uid="{00000000-0005-0000-0000-0000E7030000}"/>
    <cellStyle name="SAPBEXHLevel1X 2 7" xfId="449" xr:uid="{00000000-0005-0000-0000-0000C1010000}"/>
    <cellStyle name="SAPBEXHLevel1X 3" xfId="240" xr:uid="{00000000-0005-0000-0000-0000F0000000}"/>
    <cellStyle name="SAPBEXHLevel1X 3 2" xfId="642" xr:uid="{00000000-0005-0000-0000-000082020000}"/>
    <cellStyle name="SAPBEXHLevel1X 3 2 2" xfId="1159" xr:uid="{00000000-0005-0000-0000-000087040000}"/>
    <cellStyle name="SAPBEXHLevel1X 3 2 4" xfId="1002" xr:uid="{00000000-0005-0000-0000-0000EA030000}"/>
    <cellStyle name="SAPBEXHLevel1X 3 3" xfId="558" xr:uid="{00000000-0005-0000-0000-00002E020000}"/>
    <cellStyle name="SAPBEXHLevel1X 3 5" xfId="1001" xr:uid="{00000000-0005-0000-0000-0000E9030000}"/>
    <cellStyle name="SAPBEXHLevel1X 3 6" xfId="451" xr:uid="{00000000-0005-0000-0000-0000C3010000}"/>
    <cellStyle name="SAPBEXHLevel1X 4" xfId="241" xr:uid="{00000000-0005-0000-0000-0000F1000000}"/>
    <cellStyle name="SAPBEXHLevel1X 4 2" xfId="820" xr:uid="{00000000-0005-0000-0000-000034030000}"/>
    <cellStyle name="SAPBEXHLevel1X 4 3" xfId="1003" xr:uid="{00000000-0005-0000-0000-0000EB030000}"/>
    <cellStyle name="SAPBEXHLevel1X 4 4" xfId="452" xr:uid="{00000000-0005-0000-0000-0000C4010000}"/>
    <cellStyle name="SAPBEXHLevel1X 5" xfId="242" xr:uid="{00000000-0005-0000-0000-0000F2000000}"/>
    <cellStyle name="SAPBEXHLevel1X 5 2" xfId="821" xr:uid="{00000000-0005-0000-0000-000035030000}"/>
    <cellStyle name="SAPBEXHLevel1X 5 3" xfId="1626" xr:uid="{00000000-0005-0000-0000-00005A060000}"/>
    <cellStyle name="SAPBEXHLevel1X 5 5" xfId="453" xr:uid="{00000000-0005-0000-0000-0000C5010000}"/>
    <cellStyle name="SAPBEXHLevel1X 6" xfId="243" xr:uid="{00000000-0005-0000-0000-0000F3000000}"/>
    <cellStyle name="SAPBEXHLevel1X 6 2" xfId="822" xr:uid="{00000000-0005-0000-0000-000036030000}"/>
    <cellStyle name="SAPBEXHLevel1X 6 3" xfId="454" xr:uid="{00000000-0005-0000-0000-0000C6010000}"/>
    <cellStyle name="SAPBEXHLevel1X 7" xfId="555" xr:uid="{00000000-0005-0000-0000-00002B020000}"/>
    <cellStyle name="SAPBEXHLevel1X 7 2" xfId="1627" xr:uid="{00000000-0005-0000-0000-00005B060000}"/>
    <cellStyle name="SAPBEXHLevel1X 8" xfId="1628" xr:uid="{00000000-0005-0000-0000-00005C060000}"/>
    <cellStyle name="SAPBEXHLevel1X 9" xfId="1629" xr:uid="{00000000-0005-0000-0000-00005D060000}"/>
    <cellStyle name="SAPBEXHLevel1X 9 2" xfId="1630" xr:uid="{00000000-0005-0000-0000-00005E060000}"/>
    <cellStyle name="SAPBEXHLevel2" xfId="244" xr:uid="{00000000-0005-0000-0000-0000F4000000}"/>
    <cellStyle name="SAPBEXHLevel2 10" xfId="1632" xr:uid="{00000000-0005-0000-0000-000060060000}"/>
    <cellStyle name="SAPBEXHLevel2 10 2" xfId="1633" xr:uid="{00000000-0005-0000-0000-000061060000}"/>
    <cellStyle name="SAPBEXHLevel2 11" xfId="1631" xr:uid="{00000000-0005-0000-0000-00005F060000}"/>
    <cellStyle name="SAPBEXHLevel2 12" xfId="1131" xr:uid="{00000000-0005-0000-0000-00006B040000}"/>
    <cellStyle name="SAPBEXHLevel2 14" xfId="1004" xr:uid="{00000000-0005-0000-0000-0000EC030000}"/>
    <cellStyle name="SAPBEXHLevel2 2" xfId="245" xr:uid="{00000000-0005-0000-0000-0000F5000000}"/>
    <cellStyle name="SAPBEXHLevel2 2 2" xfId="561" xr:uid="{00000000-0005-0000-0000-000031020000}"/>
    <cellStyle name="SAPBEXHLevel2 2 2 2" xfId="644" xr:uid="{00000000-0005-0000-0000-000084020000}"/>
    <cellStyle name="SAPBEXHLevel2 2 2 3" xfId="1133" xr:uid="{00000000-0005-0000-0000-00006D040000}"/>
    <cellStyle name="SAPBEXHLevel2 2 2 5" xfId="1006" xr:uid="{00000000-0005-0000-0000-0000EE030000}"/>
    <cellStyle name="SAPBEXHLevel2 2 3" xfId="643" xr:uid="{00000000-0005-0000-0000-000083020000}"/>
    <cellStyle name="SAPBEXHLevel2 2 4" xfId="824" xr:uid="{00000000-0005-0000-0000-000038030000}"/>
    <cellStyle name="SAPBEXHLevel2 2 4 2" xfId="1132" xr:uid="{00000000-0005-0000-0000-00006C040000}"/>
    <cellStyle name="SAPBEXHLevel2 2 5" xfId="560" xr:uid="{00000000-0005-0000-0000-000030020000}"/>
    <cellStyle name="SAPBEXHLevel2 2 6" xfId="1005" xr:uid="{00000000-0005-0000-0000-0000ED030000}"/>
    <cellStyle name="SAPBEXHLevel2 3" xfId="246" xr:uid="{00000000-0005-0000-0000-0000F6000000}"/>
    <cellStyle name="SAPBEXHLevel2 3 2" xfId="645" xr:uid="{00000000-0005-0000-0000-000085020000}"/>
    <cellStyle name="SAPBEXHLevel2 3 3" xfId="825" xr:uid="{00000000-0005-0000-0000-000039030000}"/>
    <cellStyle name="SAPBEXHLevel2 3 4" xfId="562" xr:uid="{00000000-0005-0000-0000-000032020000}"/>
    <cellStyle name="SAPBEXHLevel2 3 5" xfId="455" xr:uid="{00000000-0005-0000-0000-0000C7010000}"/>
    <cellStyle name="SAPBEXHLevel2 4" xfId="823" xr:uid="{00000000-0005-0000-0000-000037030000}"/>
    <cellStyle name="SAPBEXHLevel2 4 2" xfId="1634" xr:uid="{00000000-0005-0000-0000-000062060000}"/>
    <cellStyle name="SAPBEXHLevel2 5" xfId="559" xr:uid="{00000000-0005-0000-0000-00002F020000}"/>
    <cellStyle name="SAPBEXHLevel2 5 2" xfId="1635" xr:uid="{00000000-0005-0000-0000-000063060000}"/>
    <cellStyle name="SAPBEXHLevel2 5 3" xfId="1636" xr:uid="{00000000-0005-0000-0000-000064060000}"/>
    <cellStyle name="SAPBEXHLevel2 6" xfId="1637" xr:uid="{00000000-0005-0000-0000-000065060000}"/>
    <cellStyle name="SAPBEXHLevel2 6 2" xfId="1638" xr:uid="{00000000-0005-0000-0000-000066060000}"/>
    <cellStyle name="SAPBEXHLevel2 7" xfId="1639" xr:uid="{00000000-0005-0000-0000-000067060000}"/>
    <cellStyle name="SAPBEXHLevel2 7 2" xfId="1640" xr:uid="{00000000-0005-0000-0000-000068060000}"/>
    <cellStyle name="SAPBEXHLevel2 8" xfId="1641" xr:uid="{00000000-0005-0000-0000-000069060000}"/>
    <cellStyle name="SAPBEXHLevel2 9" xfId="1642" xr:uid="{00000000-0005-0000-0000-00006A060000}"/>
    <cellStyle name="SAPBEXHLevel2 9 2" xfId="1643" xr:uid="{00000000-0005-0000-0000-00006B060000}"/>
    <cellStyle name="SAPBEXHLevel2_2011-12 LIEE Table 1 Updated budget" xfId="247" xr:uid="{00000000-0005-0000-0000-0000F7000000}"/>
    <cellStyle name="SAPBEXHLevel2X" xfId="248" xr:uid="{00000000-0005-0000-0000-0000F8000000}"/>
    <cellStyle name="SAPBEXHLevel2X 10" xfId="1645" xr:uid="{00000000-0005-0000-0000-00006D060000}"/>
    <cellStyle name="SAPBEXHLevel2X 10 2" xfId="1646" xr:uid="{00000000-0005-0000-0000-00006E060000}"/>
    <cellStyle name="SAPBEXHLevel2X 11" xfId="1644" xr:uid="{00000000-0005-0000-0000-00006C060000}"/>
    <cellStyle name="SAPBEXHLevel2X 12" xfId="1134" xr:uid="{00000000-0005-0000-0000-00006E040000}"/>
    <cellStyle name="SAPBEXHLevel2X 14" xfId="1007" xr:uid="{00000000-0005-0000-0000-0000EF030000}"/>
    <cellStyle name="SAPBEXHLevel2X 15" xfId="456" xr:uid="{00000000-0005-0000-0000-0000C8010000}"/>
    <cellStyle name="SAPBEXHLevel2X 2" xfId="249" xr:uid="{00000000-0005-0000-0000-0000F9000000}"/>
    <cellStyle name="SAPBEXHLevel2X 2 2" xfId="250" xr:uid="{00000000-0005-0000-0000-0000FA000000}"/>
    <cellStyle name="SAPBEXHLevel2X 2 2 2" xfId="647" xr:uid="{00000000-0005-0000-0000-000087020000}"/>
    <cellStyle name="SAPBEXHLevel2X 2 2 3" xfId="565" xr:uid="{00000000-0005-0000-0000-000035020000}"/>
    <cellStyle name="SAPBEXHLevel2X 2 2 5" xfId="1009" xr:uid="{00000000-0005-0000-0000-0000F1030000}"/>
    <cellStyle name="SAPBEXHLevel2X 2 2 6" xfId="458" xr:uid="{00000000-0005-0000-0000-0000CA010000}"/>
    <cellStyle name="SAPBEXHLevel2X 2 3" xfId="646" xr:uid="{00000000-0005-0000-0000-000086020000}"/>
    <cellStyle name="SAPBEXHLevel2X 2 4" xfId="564" xr:uid="{00000000-0005-0000-0000-000034020000}"/>
    <cellStyle name="SAPBEXHLevel2X 2 6" xfId="1008" xr:uid="{00000000-0005-0000-0000-0000F0030000}"/>
    <cellStyle name="SAPBEXHLevel2X 2 7" xfId="457" xr:uid="{00000000-0005-0000-0000-0000C9010000}"/>
    <cellStyle name="SAPBEXHLevel2X 3" xfId="251" xr:uid="{00000000-0005-0000-0000-0000FB000000}"/>
    <cellStyle name="SAPBEXHLevel2X 3 2" xfId="648" xr:uid="{00000000-0005-0000-0000-000088020000}"/>
    <cellStyle name="SAPBEXHLevel2X 3 2 2" xfId="1160" xr:uid="{00000000-0005-0000-0000-000088040000}"/>
    <cellStyle name="SAPBEXHLevel2X 3 2 4" xfId="1011" xr:uid="{00000000-0005-0000-0000-0000F3030000}"/>
    <cellStyle name="SAPBEXHLevel2X 3 3" xfId="566" xr:uid="{00000000-0005-0000-0000-000036020000}"/>
    <cellStyle name="SAPBEXHLevel2X 3 5" xfId="1010" xr:uid="{00000000-0005-0000-0000-0000F2030000}"/>
    <cellStyle name="SAPBEXHLevel2X 3 6" xfId="459" xr:uid="{00000000-0005-0000-0000-0000CB010000}"/>
    <cellStyle name="SAPBEXHLevel2X 4" xfId="252" xr:uid="{00000000-0005-0000-0000-0000FC000000}"/>
    <cellStyle name="SAPBEXHLevel2X 4 2" xfId="826" xr:uid="{00000000-0005-0000-0000-00003A030000}"/>
    <cellStyle name="SAPBEXHLevel2X 4 3" xfId="1012" xr:uid="{00000000-0005-0000-0000-0000F4030000}"/>
    <cellStyle name="SAPBEXHLevel2X 4 4" xfId="460" xr:uid="{00000000-0005-0000-0000-0000CC010000}"/>
    <cellStyle name="SAPBEXHLevel2X 5" xfId="253" xr:uid="{00000000-0005-0000-0000-0000FD000000}"/>
    <cellStyle name="SAPBEXHLevel2X 5 2" xfId="827" xr:uid="{00000000-0005-0000-0000-00003B030000}"/>
    <cellStyle name="SAPBEXHLevel2X 5 3" xfId="1647" xr:uid="{00000000-0005-0000-0000-00006F060000}"/>
    <cellStyle name="SAPBEXHLevel2X 5 5" xfId="461" xr:uid="{00000000-0005-0000-0000-0000CD010000}"/>
    <cellStyle name="SAPBEXHLevel2X 6" xfId="254" xr:uid="{00000000-0005-0000-0000-0000FE000000}"/>
    <cellStyle name="SAPBEXHLevel2X 6 2" xfId="828" xr:uid="{00000000-0005-0000-0000-00003C030000}"/>
    <cellStyle name="SAPBEXHLevel2X 6 3" xfId="462" xr:uid="{00000000-0005-0000-0000-0000CE010000}"/>
    <cellStyle name="SAPBEXHLevel2X 7" xfId="563" xr:uid="{00000000-0005-0000-0000-000033020000}"/>
    <cellStyle name="SAPBEXHLevel2X 7 2" xfId="1648" xr:uid="{00000000-0005-0000-0000-000070060000}"/>
    <cellStyle name="SAPBEXHLevel2X 8" xfId="1649" xr:uid="{00000000-0005-0000-0000-000071060000}"/>
    <cellStyle name="SAPBEXHLevel2X 9" xfId="1650" xr:uid="{00000000-0005-0000-0000-000072060000}"/>
    <cellStyle name="SAPBEXHLevel2X 9 2" xfId="1651" xr:uid="{00000000-0005-0000-0000-000073060000}"/>
    <cellStyle name="SAPBEXHLevel3" xfId="255" xr:uid="{00000000-0005-0000-0000-0000FF000000}"/>
    <cellStyle name="SAPBEXHLevel3 10" xfId="1653" xr:uid="{00000000-0005-0000-0000-000075060000}"/>
    <cellStyle name="SAPBEXHLevel3 10 2" xfId="1654" xr:uid="{00000000-0005-0000-0000-000076060000}"/>
    <cellStyle name="SAPBEXHLevel3 11" xfId="1652" xr:uid="{00000000-0005-0000-0000-000074060000}"/>
    <cellStyle name="SAPBEXHLevel3 12" xfId="1135" xr:uid="{00000000-0005-0000-0000-00006F040000}"/>
    <cellStyle name="SAPBEXHLevel3 14" xfId="1013" xr:uid="{00000000-0005-0000-0000-0000F5030000}"/>
    <cellStyle name="SAPBEXHLevel3 2" xfId="256" xr:uid="{00000000-0005-0000-0000-000000010000}"/>
    <cellStyle name="SAPBEXHLevel3 2 2" xfId="569" xr:uid="{00000000-0005-0000-0000-000039020000}"/>
    <cellStyle name="SAPBEXHLevel3 2 2 2" xfId="650" xr:uid="{00000000-0005-0000-0000-00008A020000}"/>
    <cellStyle name="SAPBEXHLevel3 2 2 3" xfId="1137" xr:uid="{00000000-0005-0000-0000-000071040000}"/>
    <cellStyle name="SAPBEXHLevel3 2 2 5" xfId="1015" xr:uid="{00000000-0005-0000-0000-0000F7030000}"/>
    <cellStyle name="SAPBEXHLevel3 2 3" xfId="649" xr:uid="{00000000-0005-0000-0000-000089020000}"/>
    <cellStyle name="SAPBEXHLevel3 2 4" xfId="830" xr:uid="{00000000-0005-0000-0000-00003E030000}"/>
    <cellStyle name="SAPBEXHLevel3 2 4 2" xfId="1136" xr:uid="{00000000-0005-0000-0000-000070040000}"/>
    <cellStyle name="SAPBEXHLevel3 2 5" xfId="568" xr:uid="{00000000-0005-0000-0000-000038020000}"/>
    <cellStyle name="SAPBEXHLevel3 2 6" xfId="1014" xr:uid="{00000000-0005-0000-0000-0000F6030000}"/>
    <cellStyle name="SAPBEXHLevel3 3" xfId="257" xr:uid="{00000000-0005-0000-0000-000001010000}"/>
    <cellStyle name="SAPBEXHLevel3 3 2" xfId="651" xr:uid="{00000000-0005-0000-0000-00008B020000}"/>
    <cellStyle name="SAPBEXHLevel3 3 3" xfId="831" xr:uid="{00000000-0005-0000-0000-00003F030000}"/>
    <cellStyle name="SAPBEXHLevel3 3 4" xfId="570" xr:uid="{00000000-0005-0000-0000-00003A020000}"/>
    <cellStyle name="SAPBEXHLevel3 3 5" xfId="463" xr:uid="{00000000-0005-0000-0000-0000CF010000}"/>
    <cellStyle name="SAPBEXHLevel3 4" xfId="829" xr:uid="{00000000-0005-0000-0000-00003D030000}"/>
    <cellStyle name="SAPBEXHLevel3 4 2" xfId="1655" xr:uid="{00000000-0005-0000-0000-000077060000}"/>
    <cellStyle name="SAPBEXHLevel3 5" xfId="567" xr:uid="{00000000-0005-0000-0000-000037020000}"/>
    <cellStyle name="SAPBEXHLevel3 5 2" xfId="1656" xr:uid="{00000000-0005-0000-0000-000078060000}"/>
    <cellStyle name="SAPBEXHLevel3 5 3" xfId="1657" xr:uid="{00000000-0005-0000-0000-000079060000}"/>
    <cellStyle name="SAPBEXHLevel3 6" xfId="1658" xr:uid="{00000000-0005-0000-0000-00007A060000}"/>
    <cellStyle name="SAPBEXHLevel3 6 2" xfId="1659" xr:uid="{00000000-0005-0000-0000-00007B060000}"/>
    <cellStyle name="SAPBEXHLevel3 7" xfId="1660" xr:uid="{00000000-0005-0000-0000-00007C060000}"/>
    <cellStyle name="SAPBEXHLevel3 7 2" xfId="1661" xr:uid="{00000000-0005-0000-0000-00007D060000}"/>
    <cellStyle name="SAPBEXHLevel3 8" xfId="1662" xr:uid="{00000000-0005-0000-0000-00007E060000}"/>
    <cellStyle name="SAPBEXHLevel3 9" xfId="1663" xr:uid="{00000000-0005-0000-0000-00007F060000}"/>
    <cellStyle name="SAPBEXHLevel3 9 2" xfId="1664" xr:uid="{00000000-0005-0000-0000-000080060000}"/>
    <cellStyle name="SAPBEXHLevel3_2011-12 LIEE Table 1 Updated budget" xfId="258" xr:uid="{00000000-0005-0000-0000-000002010000}"/>
    <cellStyle name="SAPBEXHLevel3X" xfId="259" xr:uid="{00000000-0005-0000-0000-000003010000}"/>
    <cellStyle name="SAPBEXHLevel3X 10" xfId="1666" xr:uid="{00000000-0005-0000-0000-000082060000}"/>
    <cellStyle name="SAPBEXHLevel3X 10 2" xfId="1667" xr:uid="{00000000-0005-0000-0000-000083060000}"/>
    <cellStyle name="SAPBEXHLevel3X 11" xfId="1665" xr:uid="{00000000-0005-0000-0000-000081060000}"/>
    <cellStyle name="SAPBEXHLevel3X 12" xfId="1138" xr:uid="{00000000-0005-0000-0000-000072040000}"/>
    <cellStyle name="SAPBEXHLevel3X 14" xfId="1016" xr:uid="{00000000-0005-0000-0000-0000F8030000}"/>
    <cellStyle name="SAPBEXHLevel3X 15" xfId="464" xr:uid="{00000000-0005-0000-0000-0000D0010000}"/>
    <cellStyle name="SAPBEXHLevel3X 2" xfId="260" xr:uid="{00000000-0005-0000-0000-000004010000}"/>
    <cellStyle name="SAPBEXHLevel3X 2 2" xfId="261" xr:uid="{00000000-0005-0000-0000-000005010000}"/>
    <cellStyle name="SAPBEXHLevel3X 2 2 2" xfId="653" xr:uid="{00000000-0005-0000-0000-00008D020000}"/>
    <cellStyle name="SAPBEXHLevel3X 2 2 3" xfId="573" xr:uid="{00000000-0005-0000-0000-00003D020000}"/>
    <cellStyle name="SAPBEXHLevel3X 2 2 5" xfId="1018" xr:uid="{00000000-0005-0000-0000-0000FA030000}"/>
    <cellStyle name="SAPBEXHLevel3X 2 2 6" xfId="466" xr:uid="{00000000-0005-0000-0000-0000D2010000}"/>
    <cellStyle name="SAPBEXHLevel3X 2 3" xfId="652" xr:uid="{00000000-0005-0000-0000-00008C020000}"/>
    <cellStyle name="SAPBEXHLevel3X 2 4" xfId="572" xr:uid="{00000000-0005-0000-0000-00003C020000}"/>
    <cellStyle name="SAPBEXHLevel3X 2 6" xfId="1017" xr:uid="{00000000-0005-0000-0000-0000F9030000}"/>
    <cellStyle name="SAPBEXHLevel3X 2 7" xfId="465" xr:uid="{00000000-0005-0000-0000-0000D1010000}"/>
    <cellStyle name="SAPBEXHLevel3X 3" xfId="262" xr:uid="{00000000-0005-0000-0000-000006010000}"/>
    <cellStyle name="SAPBEXHLevel3X 3 2" xfId="654" xr:uid="{00000000-0005-0000-0000-00008E020000}"/>
    <cellStyle name="SAPBEXHLevel3X 3 2 2" xfId="1161" xr:uid="{00000000-0005-0000-0000-000089040000}"/>
    <cellStyle name="SAPBEXHLevel3X 3 2 4" xfId="1020" xr:uid="{00000000-0005-0000-0000-0000FC030000}"/>
    <cellStyle name="SAPBEXHLevel3X 3 3" xfId="574" xr:uid="{00000000-0005-0000-0000-00003E020000}"/>
    <cellStyle name="SAPBEXHLevel3X 3 5" xfId="1019" xr:uid="{00000000-0005-0000-0000-0000FB030000}"/>
    <cellStyle name="SAPBEXHLevel3X 3 6" xfId="467" xr:uid="{00000000-0005-0000-0000-0000D3010000}"/>
    <cellStyle name="SAPBEXHLevel3X 4" xfId="263" xr:uid="{00000000-0005-0000-0000-000007010000}"/>
    <cellStyle name="SAPBEXHLevel3X 4 2" xfId="832" xr:uid="{00000000-0005-0000-0000-000040030000}"/>
    <cellStyle name="SAPBEXHLevel3X 4 3" xfId="1021" xr:uid="{00000000-0005-0000-0000-0000FD030000}"/>
    <cellStyle name="SAPBEXHLevel3X 4 4" xfId="468" xr:uid="{00000000-0005-0000-0000-0000D4010000}"/>
    <cellStyle name="SAPBEXHLevel3X 5" xfId="264" xr:uid="{00000000-0005-0000-0000-000008010000}"/>
    <cellStyle name="SAPBEXHLevel3X 5 2" xfId="833" xr:uid="{00000000-0005-0000-0000-000041030000}"/>
    <cellStyle name="SAPBEXHLevel3X 5 3" xfId="1668" xr:uid="{00000000-0005-0000-0000-000084060000}"/>
    <cellStyle name="SAPBEXHLevel3X 5 5" xfId="469" xr:uid="{00000000-0005-0000-0000-0000D5010000}"/>
    <cellStyle name="SAPBEXHLevel3X 6" xfId="265" xr:uid="{00000000-0005-0000-0000-000009010000}"/>
    <cellStyle name="SAPBEXHLevel3X 6 2" xfId="834" xr:uid="{00000000-0005-0000-0000-000042030000}"/>
    <cellStyle name="SAPBEXHLevel3X 6 3" xfId="470" xr:uid="{00000000-0005-0000-0000-0000D6010000}"/>
    <cellStyle name="SAPBEXHLevel3X 7" xfId="571" xr:uid="{00000000-0005-0000-0000-00003B020000}"/>
    <cellStyle name="SAPBEXHLevel3X 7 2" xfId="1669" xr:uid="{00000000-0005-0000-0000-000085060000}"/>
    <cellStyle name="SAPBEXHLevel3X 8" xfId="1670" xr:uid="{00000000-0005-0000-0000-000086060000}"/>
    <cellStyle name="SAPBEXHLevel3X 9" xfId="1671" xr:uid="{00000000-0005-0000-0000-000087060000}"/>
    <cellStyle name="SAPBEXHLevel3X 9 2" xfId="1672" xr:uid="{00000000-0005-0000-0000-000088060000}"/>
    <cellStyle name="SAPBEXinputData" xfId="357" xr:uid="{00000000-0005-0000-0000-000065010000}"/>
    <cellStyle name="SAPBEXresData" xfId="266" xr:uid="{00000000-0005-0000-0000-00000A010000}"/>
    <cellStyle name="SAPBEXresData 2" xfId="267" xr:uid="{00000000-0005-0000-0000-00000B010000}"/>
    <cellStyle name="SAPBEXresData 3" xfId="835" xr:uid="{00000000-0005-0000-0000-000043030000}"/>
    <cellStyle name="SAPBEXresData 3 3" xfId="1139" xr:uid="{00000000-0005-0000-0000-000073040000}"/>
    <cellStyle name="SAPBEXresData 4" xfId="575" xr:uid="{00000000-0005-0000-0000-00003F020000}"/>
    <cellStyle name="SAPBEXresDataEmph" xfId="268" xr:uid="{00000000-0005-0000-0000-00000C010000}"/>
    <cellStyle name="SAPBEXresDataEmph 2" xfId="836" xr:uid="{00000000-0005-0000-0000-000044030000}"/>
    <cellStyle name="SAPBEXresDataEmph 2 3" xfId="1140" xr:uid="{00000000-0005-0000-0000-000074040000}"/>
    <cellStyle name="SAPBEXresDataEmph 3" xfId="576" xr:uid="{00000000-0005-0000-0000-000040020000}"/>
    <cellStyle name="SAPBEXresExc1" xfId="269" xr:uid="{00000000-0005-0000-0000-00000D010000}"/>
    <cellStyle name="SAPBEXresExc1Emph" xfId="270" xr:uid="{00000000-0005-0000-0000-00000E010000}"/>
    <cellStyle name="SAPBEXresExc2" xfId="271" xr:uid="{00000000-0005-0000-0000-00000F010000}"/>
    <cellStyle name="SAPBEXresExc2Emph" xfId="272" xr:uid="{00000000-0005-0000-0000-000010010000}"/>
    <cellStyle name="SAPBEXresItem" xfId="273" xr:uid="{00000000-0005-0000-0000-000011010000}"/>
    <cellStyle name="SAPBEXresItem 2" xfId="837" xr:uid="{00000000-0005-0000-0000-000045030000}"/>
    <cellStyle name="SAPBEXresItem 2 3" xfId="1141" xr:uid="{00000000-0005-0000-0000-000075040000}"/>
    <cellStyle name="SAPBEXresItem 3" xfId="577" xr:uid="{00000000-0005-0000-0000-000041020000}"/>
    <cellStyle name="SAPBEXresItemX" xfId="274" xr:uid="{00000000-0005-0000-0000-000012010000}"/>
    <cellStyle name="SAPBEXresItemX 2" xfId="275" xr:uid="{00000000-0005-0000-0000-000013010000}"/>
    <cellStyle name="SAPBEXresItemX 2 2" xfId="1143" xr:uid="{00000000-0005-0000-0000-000077040000}"/>
    <cellStyle name="SAPBEXresItemX 2 4" xfId="1023" xr:uid="{00000000-0005-0000-0000-0000FF030000}"/>
    <cellStyle name="SAPBEXresItemX 3" xfId="1142" xr:uid="{00000000-0005-0000-0000-000076040000}"/>
    <cellStyle name="SAPBEXresItemX 5" xfId="1022" xr:uid="{00000000-0005-0000-0000-0000FE030000}"/>
    <cellStyle name="SAPBEXRow_Headings_SA" xfId="276" xr:uid="{00000000-0005-0000-0000-000014010000}"/>
    <cellStyle name="SAPBEXRowResults_SA" xfId="277" xr:uid="{00000000-0005-0000-0000-000015010000}"/>
    <cellStyle name="SAPBEXstdData" xfId="278" xr:uid="{00000000-0005-0000-0000-000016010000}"/>
    <cellStyle name="SAPBEXstdData 2" xfId="279" xr:uid="{00000000-0005-0000-0000-000017010000}"/>
    <cellStyle name="SAPBEXstdData 2 2" xfId="280" xr:uid="{00000000-0005-0000-0000-000018010000}"/>
    <cellStyle name="SAPBEXstdData 3" xfId="281" xr:uid="{00000000-0005-0000-0000-000019010000}"/>
    <cellStyle name="SAPBEXstdData 4" xfId="838" xr:uid="{00000000-0005-0000-0000-000046030000}"/>
    <cellStyle name="SAPBEXstdData 4 3" xfId="1144" xr:uid="{00000000-0005-0000-0000-000078040000}"/>
    <cellStyle name="SAPBEXstdData 5" xfId="578" xr:uid="{00000000-0005-0000-0000-000042020000}"/>
    <cellStyle name="SAPBEXstdData_Sept 2011 Total BW Data" xfId="282" xr:uid="{00000000-0005-0000-0000-00001A010000}"/>
    <cellStyle name="SAPBEXstdDataEmph" xfId="283" xr:uid="{00000000-0005-0000-0000-00001B010000}"/>
    <cellStyle name="SAPBEXstdDataEmph 2" xfId="839" xr:uid="{00000000-0005-0000-0000-000047030000}"/>
    <cellStyle name="SAPBEXstdDataEmph 2 2" xfId="1145" xr:uid="{00000000-0005-0000-0000-000079040000}"/>
    <cellStyle name="SAPBEXstdDataEmph 3" xfId="579" xr:uid="{00000000-0005-0000-0000-000043020000}"/>
    <cellStyle name="SAPBEXstdExc1" xfId="284" xr:uid="{00000000-0005-0000-0000-00001C010000}"/>
    <cellStyle name="SAPBEXstdExc1Emph" xfId="285" xr:uid="{00000000-0005-0000-0000-00001D010000}"/>
    <cellStyle name="SAPBEXstdExc2" xfId="286" xr:uid="{00000000-0005-0000-0000-00001E010000}"/>
    <cellStyle name="SAPBEXstdExc2Emph" xfId="287" xr:uid="{00000000-0005-0000-0000-00001F010000}"/>
    <cellStyle name="SAPBEXstdItem" xfId="288" xr:uid="{00000000-0005-0000-0000-000020010000}"/>
    <cellStyle name="SAPBEXstdItem 2" xfId="289" xr:uid="{00000000-0005-0000-0000-000021010000}"/>
    <cellStyle name="SAPBEXstdItem 2 2" xfId="290" xr:uid="{00000000-0005-0000-0000-000022010000}"/>
    <cellStyle name="SAPBEXstdItem 2 3" xfId="841" xr:uid="{00000000-0005-0000-0000-000049030000}"/>
    <cellStyle name="SAPBEXstdItem 2 4" xfId="1025" xr:uid="{00000000-0005-0000-0000-000001040000}"/>
    <cellStyle name="SAPBEXstdItem 2 5" xfId="472" xr:uid="{00000000-0005-0000-0000-0000D8010000}"/>
    <cellStyle name="SAPBEXstdItem 3" xfId="291" xr:uid="{00000000-0005-0000-0000-000023010000}"/>
    <cellStyle name="SAPBEXstdItem 3 2" xfId="842" xr:uid="{00000000-0005-0000-0000-00004A030000}"/>
    <cellStyle name="SAPBEXstdItem 3 2 2" xfId="1027" xr:uid="{00000000-0005-0000-0000-000003040000}"/>
    <cellStyle name="SAPBEXstdItem 3 3" xfId="1026" xr:uid="{00000000-0005-0000-0000-000002040000}"/>
    <cellStyle name="SAPBEXstdItem 3 4" xfId="473" xr:uid="{00000000-0005-0000-0000-0000D9010000}"/>
    <cellStyle name="SAPBEXstdItem 4" xfId="292" xr:uid="{00000000-0005-0000-0000-000024010000}"/>
    <cellStyle name="SAPBEXstdItem 4 2" xfId="843" xr:uid="{00000000-0005-0000-0000-00004B030000}"/>
    <cellStyle name="SAPBEXstdItem 4 3" xfId="1028" xr:uid="{00000000-0005-0000-0000-000004040000}"/>
    <cellStyle name="SAPBEXstdItem 4 4" xfId="474" xr:uid="{00000000-0005-0000-0000-0000DA010000}"/>
    <cellStyle name="SAPBEXstdItem 5" xfId="293" xr:uid="{00000000-0005-0000-0000-000025010000}"/>
    <cellStyle name="SAPBEXstdItem 5 2" xfId="844" xr:uid="{00000000-0005-0000-0000-00004C030000}"/>
    <cellStyle name="SAPBEXstdItem 5 3" xfId="1146" xr:uid="{00000000-0005-0000-0000-00007A040000}"/>
    <cellStyle name="SAPBEXstdItem 5 4" xfId="475" xr:uid="{00000000-0005-0000-0000-0000DB010000}"/>
    <cellStyle name="SAPBEXstdItem 6" xfId="840" xr:uid="{00000000-0005-0000-0000-000048030000}"/>
    <cellStyle name="SAPBEXstdItem 7" xfId="580" xr:uid="{00000000-0005-0000-0000-000044020000}"/>
    <cellStyle name="SAPBEXstdItem 8" xfId="1024" xr:uid="{00000000-0005-0000-0000-000000040000}"/>
    <cellStyle name="SAPBEXstdItem 9" xfId="471" xr:uid="{00000000-0005-0000-0000-0000D7010000}"/>
    <cellStyle name="SAPBEXstdItem_Sept 2011 Total BW Data" xfId="294" xr:uid="{00000000-0005-0000-0000-000026010000}"/>
    <cellStyle name="SAPBEXstdItemX" xfId="295" xr:uid="{00000000-0005-0000-0000-000027010000}"/>
    <cellStyle name="SAPBEXstdItemX 2" xfId="296" xr:uid="{00000000-0005-0000-0000-000028010000}"/>
    <cellStyle name="SAPBEXstdItemX 2 2" xfId="846" xr:uid="{00000000-0005-0000-0000-00004E030000}"/>
    <cellStyle name="SAPBEXstdItemX 2 3" xfId="582" xr:uid="{00000000-0005-0000-0000-000046020000}"/>
    <cellStyle name="SAPBEXstdItemX 3" xfId="845" xr:uid="{00000000-0005-0000-0000-00004D030000}"/>
    <cellStyle name="SAPBEXstdItemX 3 2" xfId="1147" xr:uid="{00000000-0005-0000-0000-00007B040000}"/>
    <cellStyle name="SAPBEXstdItemX 4" xfId="581" xr:uid="{00000000-0005-0000-0000-000045020000}"/>
    <cellStyle name="SAPBEXstdItemX 5" xfId="1029" xr:uid="{00000000-0005-0000-0000-000005040000}"/>
    <cellStyle name="SAPBEXsubData" xfId="297" xr:uid="{00000000-0005-0000-0000-000029010000}"/>
    <cellStyle name="SAPBEXsubData 2" xfId="847" xr:uid="{00000000-0005-0000-0000-00004F030000}"/>
    <cellStyle name="SAPBEXsubData 2 2" xfId="1148" xr:uid="{00000000-0005-0000-0000-00007C040000}"/>
    <cellStyle name="SAPBEXsubData 3" xfId="583" xr:uid="{00000000-0005-0000-0000-000047020000}"/>
    <cellStyle name="SAPBEXsubDataEmph" xfId="298" xr:uid="{00000000-0005-0000-0000-00002A010000}"/>
    <cellStyle name="SAPBEXsubDataEmph 2" xfId="848" xr:uid="{00000000-0005-0000-0000-000050030000}"/>
    <cellStyle name="SAPBEXsubDataEmph 2 2" xfId="1149" xr:uid="{00000000-0005-0000-0000-00007D040000}"/>
    <cellStyle name="SAPBEXsubDataEmph 3" xfId="584" xr:uid="{00000000-0005-0000-0000-000048020000}"/>
    <cellStyle name="SAPBEXsubExc1" xfId="299" xr:uid="{00000000-0005-0000-0000-00002B010000}"/>
    <cellStyle name="SAPBEXsubExc1Emph" xfId="300" xr:uid="{00000000-0005-0000-0000-00002C010000}"/>
    <cellStyle name="SAPBEXsubExc2" xfId="301" xr:uid="{00000000-0005-0000-0000-00002D010000}"/>
    <cellStyle name="SAPBEXsubExc2Emph" xfId="302" xr:uid="{00000000-0005-0000-0000-00002E010000}"/>
    <cellStyle name="SAPBEXsubItem" xfId="303" xr:uid="{00000000-0005-0000-0000-00002F010000}"/>
    <cellStyle name="SAPBEXsubItem 2" xfId="849" xr:uid="{00000000-0005-0000-0000-000051030000}"/>
    <cellStyle name="SAPBEXsubItem 2 2" xfId="1150" xr:uid="{00000000-0005-0000-0000-00007E040000}"/>
    <cellStyle name="SAPBEXsubItem 3" xfId="585" xr:uid="{00000000-0005-0000-0000-000049020000}"/>
    <cellStyle name="SAPBEXtitle" xfId="304" xr:uid="{00000000-0005-0000-0000-000030010000}"/>
    <cellStyle name="SAPBEXtitle 2" xfId="850" xr:uid="{00000000-0005-0000-0000-000052030000}"/>
    <cellStyle name="SAPBEXtitle 2 3" xfId="1151" xr:uid="{00000000-0005-0000-0000-00007F040000}"/>
    <cellStyle name="SAPBEXtitle 3" xfId="586" xr:uid="{00000000-0005-0000-0000-00004A020000}"/>
    <cellStyle name="SAPBEXundefined" xfId="305" xr:uid="{00000000-0005-0000-0000-000031010000}"/>
    <cellStyle name="SAPBEXundefined 2" xfId="306" xr:uid="{00000000-0005-0000-0000-000032010000}"/>
    <cellStyle name="SAPBEXundefined 2 2" xfId="1030" xr:uid="{00000000-0005-0000-0000-000006040000}"/>
    <cellStyle name="SAPBEXundefined 3" xfId="851" xr:uid="{00000000-0005-0000-0000-000053030000}"/>
    <cellStyle name="SAPBEXundefined 3 3" xfId="1152" xr:uid="{00000000-0005-0000-0000-000080040000}"/>
    <cellStyle name="SAPBEXundefined 4" xfId="587" xr:uid="{00000000-0005-0000-0000-00004B020000}"/>
    <cellStyle name="SAPBEXundefined_Sheet2" xfId="1045" xr:uid="{00000000-0005-0000-0000-000015040000}"/>
    <cellStyle name="SEM-BPS-input-on" xfId="307" xr:uid="{00000000-0005-0000-0000-000033010000}"/>
    <cellStyle name="SEM-BPS-input-on 2" xfId="1031" xr:uid="{00000000-0005-0000-0000-000007040000}"/>
    <cellStyle name="SEM-BPS-key" xfId="308" xr:uid="{00000000-0005-0000-0000-000034010000}"/>
    <cellStyle name="SEM-BPS-key 2" xfId="1032" xr:uid="{00000000-0005-0000-0000-000008040000}"/>
    <cellStyle name="Sheet Title" xfId="358" xr:uid="{00000000-0005-0000-0000-000066010000}"/>
    <cellStyle name="Style 1" xfId="309" xr:uid="{00000000-0005-0000-0000-000035010000}"/>
    <cellStyle name="Style 1 2" xfId="1033" xr:uid="{00000000-0005-0000-0000-000009040000}"/>
    <cellStyle name="Style 26" xfId="310" xr:uid="{00000000-0005-0000-0000-000036010000}"/>
    <cellStyle name="Style 26 2" xfId="311" xr:uid="{00000000-0005-0000-0000-000037010000}"/>
    <cellStyle name="Style 26 2 2" xfId="1036" xr:uid="{00000000-0005-0000-0000-00000C040000}"/>
    <cellStyle name="Style 26 2 3" xfId="1035" xr:uid="{00000000-0005-0000-0000-00000B040000}"/>
    <cellStyle name="Style 26 3" xfId="1153" xr:uid="{00000000-0005-0000-0000-000081040000}"/>
    <cellStyle name="Style 26 5" xfId="1034" xr:uid="{00000000-0005-0000-0000-00000A040000}"/>
    <cellStyle name="Title" xfId="312" xr:uid="{00000000-0005-0000-0000-000038010000}"/>
    <cellStyle name="Title 2" xfId="705" xr:uid="{00000000-0005-0000-0000-0000C1020000}"/>
    <cellStyle name="Title 2 10" xfId="1037" xr:uid="{00000000-0005-0000-0000-00000D040000}"/>
    <cellStyle name="Title 2 2" xfId="1674" xr:uid="{00000000-0005-0000-0000-00008A060000}"/>
    <cellStyle name="Title 2 3" xfId="1675" xr:uid="{00000000-0005-0000-0000-00008B060000}"/>
    <cellStyle name="Title 2 4" xfId="1676" xr:uid="{00000000-0005-0000-0000-00008C060000}"/>
    <cellStyle name="Title 2 5" xfId="1677" xr:uid="{00000000-0005-0000-0000-00008D060000}"/>
    <cellStyle name="Title 2 6" xfId="1678" xr:uid="{00000000-0005-0000-0000-00008E060000}"/>
    <cellStyle name="Title 2 7" xfId="1673" xr:uid="{00000000-0005-0000-0000-000089060000}"/>
    <cellStyle name="Title 2 8" xfId="1095" xr:uid="{00000000-0005-0000-0000-000047040000}"/>
    <cellStyle name="Title 2 9" xfId="31021" xr:uid="{C3DCA940-0CC6-4E2B-A481-691D133BA0B1}"/>
    <cellStyle name="Total" xfId="313" xr:uid="{00000000-0005-0000-0000-000039010000}"/>
    <cellStyle name="Total 10" xfId="1680" xr:uid="{00000000-0005-0000-0000-000090060000}"/>
    <cellStyle name="Total 11" xfId="1681" xr:uid="{00000000-0005-0000-0000-000091060000}"/>
    <cellStyle name="Total 11 2" xfId="1682" xr:uid="{00000000-0005-0000-0000-000092060000}"/>
    <cellStyle name="Total 12" xfId="1683" xr:uid="{00000000-0005-0000-0000-000093060000}"/>
    <cellStyle name="Total 12 2" xfId="1684" xr:uid="{00000000-0005-0000-0000-000094060000}"/>
    <cellStyle name="Total 13" xfId="1685" xr:uid="{00000000-0005-0000-0000-000095060000}"/>
    <cellStyle name="Total 14" xfId="1686" xr:uid="{00000000-0005-0000-0000-000096060000}"/>
    <cellStyle name="Total 15" xfId="1679" xr:uid="{00000000-0005-0000-0000-00008F060000}"/>
    <cellStyle name="Total 2" xfId="314" xr:uid="{00000000-0005-0000-0000-00003A010000}"/>
    <cellStyle name="Total 2 2" xfId="315" xr:uid="{00000000-0005-0000-0000-00003B010000}"/>
    <cellStyle name="Total 2 2 2" xfId="656" xr:uid="{00000000-0005-0000-0000-000090020000}"/>
    <cellStyle name="Total 2 2 3" xfId="590" xr:uid="{00000000-0005-0000-0000-00004E020000}"/>
    <cellStyle name="Total 2 2 5" xfId="1039" xr:uid="{00000000-0005-0000-0000-00000F040000}"/>
    <cellStyle name="Total 2 2 6" xfId="477" xr:uid="{00000000-0005-0000-0000-0000DD010000}"/>
    <cellStyle name="Total 2 3" xfId="316" xr:uid="{00000000-0005-0000-0000-00003C010000}"/>
    <cellStyle name="Total 2 3 2" xfId="655" xr:uid="{00000000-0005-0000-0000-00008F020000}"/>
    <cellStyle name="Total 2 3 3" xfId="478" xr:uid="{00000000-0005-0000-0000-0000DE010000}"/>
    <cellStyle name="Total 2 4" xfId="589" xr:uid="{00000000-0005-0000-0000-00004D020000}"/>
    <cellStyle name="Total 2 6" xfId="1038" xr:uid="{00000000-0005-0000-0000-00000E040000}"/>
    <cellStyle name="Total 2 7" xfId="476" xr:uid="{00000000-0005-0000-0000-0000DC010000}"/>
    <cellStyle name="Total 3" xfId="317" xr:uid="{00000000-0005-0000-0000-00003D010000}"/>
    <cellStyle name="Total 3 2" xfId="318" xr:uid="{00000000-0005-0000-0000-00003E010000}"/>
    <cellStyle name="Total 3 2 2" xfId="657" xr:uid="{00000000-0005-0000-0000-000091020000}"/>
    <cellStyle name="Total 3 2 3" xfId="480" xr:uid="{00000000-0005-0000-0000-0000E0010000}"/>
    <cellStyle name="Total 3 3" xfId="591" xr:uid="{00000000-0005-0000-0000-00004F020000}"/>
    <cellStyle name="Total 3 5" xfId="1040" xr:uid="{00000000-0005-0000-0000-000010040000}"/>
    <cellStyle name="Total 3 6" xfId="479" xr:uid="{00000000-0005-0000-0000-0000DF010000}"/>
    <cellStyle name="Total 4" xfId="588" xr:uid="{00000000-0005-0000-0000-00004C020000}"/>
    <cellStyle name="Total 4 2" xfId="1154" xr:uid="{00000000-0005-0000-0000-000082040000}"/>
    <cellStyle name="Total 4 4" xfId="1041" xr:uid="{00000000-0005-0000-0000-000011040000}"/>
    <cellStyle name="Total 5" xfId="706" xr:uid="{00000000-0005-0000-0000-0000C2020000}"/>
    <cellStyle name="Total 5 2" xfId="1688" xr:uid="{00000000-0005-0000-0000-000098060000}"/>
    <cellStyle name="Total 5 3" xfId="1689" xr:uid="{00000000-0005-0000-0000-000099060000}"/>
    <cellStyle name="Total 5 4" xfId="1690" xr:uid="{00000000-0005-0000-0000-00009A060000}"/>
    <cellStyle name="Total 5 5" xfId="1691" xr:uid="{00000000-0005-0000-0000-00009B060000}"/>
    <cellStyle name="Total 5 6" xfId="1692" xr:uid="{00000000-0005-0000-0000-00009C060000}"/>
    <cellStyle name="Total 5 7" xfId="1687" xr:uid="{00000000-0005-0000-0000-000097060000}"/>
    <cellStyle name="Total 6" xfId="487" xr:uid="{00000000-0005-0000-0000-0000E7010000}"/>
    <cellStyle name="Total 6 2" xfId="1694" xr:uid="{00000000-0005-0000-0000-00009E060000}"/>
    <cellStyle name="Total 6 3" xfId="1695" xr:uid="{00000000-0005-0000-0000-00009F060000}"/>
    <cellStyle name="Total 6 6" xfId="1693" xr:uid="{00000000-0005-0000-0000-00009D060000}"/>
    <cellStyle name="Total 7" xfId="1696" xr:uid="{00000000-0005-0000-0000-0000A0060000}"/>
    <cellStyle name="Total 7 2" xfId="1697" xr:uid="{00000000-0005-0000-0000-0000A1060000}"/>
    <cellStyle name="Total 8" xfId="1698" xr:uid="{00000000-0005-0000-0000-0000A2060000}"/>
    <cellStyle name="Total 8 2" xfId="1699" xr:uid="{00000000-0005-0000-0000-0000A3060000}"/>
    <cellStyle name="Total 9" xfId="1700" xr:uid="{00000000-0005-0000-0000-0000A4060000}"/>
    <cellStyle name="Total 9 2" xfId="1701" xr:uid="{00000000-0005-0000-0000-0000A5060000}"/>
    <cellStyle name="Unprot" xfId="319" xr:uid="{00000000-0005-0000-0000-00003F010000}"/>
    <cellStyle name="Unprot 2" xfId="320" xr:uid="{00000000-0005-0000-0000-000040010000}"/>
    <cellStyle name="Unprot 3" xfId="321" xr:uid="{00000000-0005-0000-0000-000041010000}"/>
    <cellStyle name="Unprot$" xfId="322" xr:uid="{00000000-0005-0000-0000-000042010000}"/>
    <cellStyle name="Unprot$ 2" xfId="323" xr:uid="{00000000-0005-0000-0000-000043010000}"/>
    <cellStyle name="Unprot$ 2 2" xfId="324" xr:uid="{00000000-0005-0000-0000-000044010000}"/>
    <cellStyle name="Unprot$_2011-10 LIEE Table 6 (2)" xfId="325" xr:uid="{00000000-0005-0000-0000-000045010000}"/>
    <cellStyle name="Unprotect" xfId="326" xr:uid="{00000000-0005-0000-0000-000046010000}"/>
    <cellStyle name="Warning Text" xfId="327" xr:uid="{00000000-0005-0000-0000-000047010000}"/>
    <cellStyle name="Warning Text 2" xfId="707" xr:uid="{00000000-0005-0000-0000-0000C3020000}"/>
    <cellStyle name="Warning Text 2 2" xfId="1096" xr:uid="{00000000-0005-0000-0000-000048040000}"/>
    <cellStyle name="Warning Text 2 4" xfId="1042" xr:uid="{00000000-0005-0000-0000-000012040000}"/>
    <cellStyle name="wr_0" xfId="31027" xr:uid="{D7E1A7C3-1766-4D99-8AF3-0E558A734475}"/>
  </cellStyles>
  <dxfs count="0"/>
  <tableStyles count="0" defaultTableStyle="TableStyleMedium2" defaultPivotStyle="PivotStyleLight16"/>
  <colors>
    <mruColors>
      <color rgb="FFBDD9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rgbClr val="FF0000"/>
                </a:solidFill>
                <a:latin typeface="+mn-lt"/>
                <a:ea typeface="+mn-ea"/>
                <a:cs typeface="+mn-cs"/>
              </a:defRPr>
            </a:pPr>
            <a:r>
              <a:rPr lang="en-US" sz="1400" b="1" i="0" baseline="0">
                <a:solidFill>
                  <a:sysClr val="windowText" lastClr="000000"/>
                </a:solidFill>
                <a:effectLst/>
              </a:rPr>
              <a:t>2024</a:t>
            </a:r>
            <a:endParaRPr lang="en-US" sz="1400">
              <a:solidFill>
                <a:sysClr val="windowText" lastClr="000000"/>
              </a:solidFill>
              <a:effectLst/>
            </a:endParaRPr>
          </a:p>
          <a:p>
            <a:pPr>
              <a:defRPr>
                <a:solidFill>
                  <a:srgbClr val="FF0000"/>
                </a:solidFill>
              </a:defRPr>
            </a:pPr>
            <a:r>
              <a:rPr lang="en-US" sz="1400" b="1" i="0" baseline="0">
                <a:solidFill>
                  <a:sysClr val="windowText" lastClr="000000"/>
                </a:solidFill>
                <a:effectLst/>
              </a:rPr>
              <a:t> ESA Main Program Energy Efficiency Expenditures by Measure Group</a:t>
            </a:r>
            <a:endParaRPr lang="en-US" sz="1400">
              <a:solidFill>
                <a:sysClr val="windowText" lastClr="000000"/>
              </a:solidFill>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rgbClr val="FF0000"/>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E82-45B2-9CC8-46EAB8099E8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E82-45B2-9CC8-46EAB8099E81}"/>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E82-45B2-9CC8-46EAB8099E81}"/>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E82-45B2-9CC8-46EAB8099E81}"/>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E82-45B2-9CC8-46EAB8099E81}"/>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1E82-45B2-9CC8-46EAB8099E81}"/>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1E82-45B2-9CC8-46EAB8099E81}"/>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1E82-45B2-9CC8-46EAB8099E81}"/>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1E82-45B2-9CC8-46EAB8099E81}"/>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1E82-45B2-9CC8-46EAB8099E81}"/>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1E82-45B2-9CC8-46EAB8099E81}"/>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1E82-45B2-9CC8-46EAB8099E81}"/>
              </c:ext>
            </c:extLst>
          </c:dPt>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'ESA Table 1'!$A$9:$A$20</c:f>
              <c:strCache>
                <c:ptCount val="12"/>
                <c:pt idx="0">
                  <c:v>Appliances</c:v>
                </c:pt>
                <c:pt idx="1">
                  <c:v>Domestic Hot Water </c:v>
                </c:pt>
                <c:pt idx="2">
                  <c:v>Enclosure</c:v>
                </c:pt>
                <c:pt idx="3">
                  <c:v>HVAC</c:v>
                </c:pt>
                <c:pt idx="4">
                  <c:v>Maintenance</c:v>
                </c:pt>
                <c:pt idx="5">
                  <c:v>Lighting</c:v>
                </c:pt>
                <c:pt idx="6">
                  <c:v>Miscellaneous </c:v>
                </c:pt>
                <c:pt idx="7">
                  <c:v>Customer Enrollment</c:v>
                </c:pt>
                <c:pt idx="8">
                  <c:v>In Home Education</c:v>
                </c:pt>
                <c:pt idx="9">
                  <c:v>Pilot [2]</c:v>
                </c:pt>
                <c:pt idx="10">
                  <c:v>Implementation</c:v>
                </c:pt>
                <c:pt idx="11">
                  <c:v>Safety - Unexpected overhead costs</c:v>
                </c:pt>
              </c:strCache>
            </c:strRef>
          </c:cat>
          <c:val>
            <c:numRef>
              <c:f>'ESA Table 1'!$G$9:$G$20</c:f>
              <c:numCache>
                <c:formatCode>"$"#,##0_);\("$"#,##0\)</c:formatCode>
                <c:ptCount val="12"/>
                <c:pt idx="0">
                  <c:v>19845555.119999997</c:v>
                </c:pt>
                <c:pt idx="1">
                  <c:v>6909366.4799999986</c:v>
                </c:pt>
                <c:pt idx="2">
                  <c:v>19573362.319999997</c:v>
                </c:pt>
                <c:pt idx="3">
                  <c:v>35859961.68</c:v>
                </c:pt>
                <c:pt idx="4">
                  <c:v>0</c:v>
                </c:pt>
                <c:pt idx="5">
                  <c:v>3138143.14</c:v>
                </c:pt>
                <c:pt idx="6">
                  <c:v>1673844.9200000002</c:v>
                </c:pt>
                <c:pt idx="7">
                  <c:v>7244672.5299999993</c:v>
                </c:pt>
                <c:pt idx="8">
                  <c:v>3695141.38</c:v>
                </c:pt>
                <c:pt idx="9">
                  <c:v>0</c:v>
                </c:pt>
                <c:pt idx="10">
                  <c:v>5514520.6500000004</c:v>
                </c:pt>
                <c:pt idx="11">
                  <c:v>0</c:v>
                </c:pt>
              </c:numCache>
            </c:numRef>
          </c:val>
          <c:extLst>
            <c:ext xmlns:c16="http://schemas.microsoft.com/office/drawing/2014/chart" uri="{C3380CC4-5D6E-409C-BE32-E72D297353CC}">
              <c16:uniqueId val="{00000000-24C1-4FC6-A765-817197FB51BB}"/>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3243950566785212"/>
          <c:y val="0.24874262091339805"/>
          <c:w val="0.3269645458678484"/>
          <c:h val="0.6432880559210550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2762250</xdr:colOff>
      <xdr:row>47</xdr:row>
      <xdr:rowOff>64768</xdr:rowOff>
    </xdr:from>
    <xdr:to>
      <xdr:col>7</xdr:col>
      <xdr:colOff>493395</xdr:colOff>
      <xdr:row>75</xdr:row>
      <xdr:rowOff>47625</xdr:rowOff>
    </xdr:to>
    <xdr:graphicFrame macro="">
      <xdr:nvGraphicFramePr>
        <xdr:cNvPr id="6" name="Chart 4">
          <a:extLst>
            <a:ext uri="{FF2B5EF4-FFF2-40B4-BE49-F238E27FC236}">
              <a16:creationId xmlns:a16="http://schemas.microsoft.com/office/drawing/2014/main" id="{303D79C7-A75D-8130-DF0F-89ED61A40E5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297393</xdr:colOff>
      <xdr:row>73</xdr:row>
      <xdr:rowOff>76200</xdr:rowOff>
    </xdr:from>
    <xdr:to>
      <xdr:col>7</xdr:col>
      <xdr:colOff>32810</xdr:colOff>
      <xdr:row>74</xdr:row>
      <xdr:rowOff>142875</xdr:rowOff>
    </xdr:to>
    <xdr:sp macro="" textlink="">
      <xdr:nvSpPr>
        <xdr:cNvPr id="2" name="TextBox 1">
          <a:extLst>
            <a:ext uri="{FF2B5EF4-FFF2-40B4-BE49-F238E27FC236}">
              <a16:creationId xmlns:a16="http://schemas.microsoft.com/office/drawing/2014/main" id="{C7D06292-2C2C-BFAA-6702-59271013D035}"/>
            </a:ext>
          </a:extLst>
        </xdr:cNvPr>
        <xdr:cNvSpPr txBox="1"/>
      </xdr:nvSpPr>
      <xdr:spPr>
        <a:xfrm>
          <a:off x="3123143" y="14861117"/>
          <a:ext cx="6339417" cy="225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a:t>[2] Reflects carry forward VEC Pilot budget from 2023 to 2024 E $517,048 / G $458,515 total $975,563</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customProperty" Target="../customProperty33.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customProperty" Target="../customProperty35.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customProperty" Target="../customProperty36.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customProperty" Target="../customProperty37.bin"/><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customProperty" Target="../customProperty38.bin"/><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customProperty" Target="../customProperty39.bin"/><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ustomProperty" Target="../customProperty40.bin"/><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customProperty" Target="../customProperty41.bin"/><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customProperty" Target="../customProperty42.bin"/><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customProperty" Target="../customProperty43.bin"/><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customProperty" Target="../customProperty44.bin"/><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customProperty" Target="../customProperty45.bin"/><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customProperty" Target="../customProperty46.bin"/><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customProperty" Target="../customProperty47.bin"/><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customProperty" Target="../customProperty48.bin"/><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customProperty" Target="../customProperty49.bin"/><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454544-490B-41D8-90E8-F75F40E80147}">
  <sheetPr>
    <pageSetUpPr fitToPage="1"/>
  </sheetPr>
  <dimension ref="A2:H46"/>
  <sheetViews>
    <sheetView view="pageLayout" zoomScale="87" zoomScaleNormal="75" zoomScalePageLayoutView="87" workbookViewId="0">
      <selection activeCell="I17" sqref="I17"/>
    </sheetView>
  </sheetViews>
  <sheetFormatPr defaultColWidth="9.453125" defaultRowHeight="13"/>
  <cols>
    <col min="1" max="1" width="74.54296875" style="28" bestFit="1" customWidth="1"/>
    <col min="2" max="2" width="37.54296875" style="28" bestFit="1" customWidth="1"/>
    <col min="3" max="3" width="25.54296875" style="28" customWidth="1"/>
    <col min="4" max="4" width="29.453125" style="28" customWidth="1"/>
    <col min="5" max="5" width="6.453125" customWidth="1"/>
    <col min="6" max="6" width="11.453125" customWidth="1"/>
    <col min="7" max="7" width="26.453125" customWidth="1"/>
    <col min="8" max="8" width="24.453125" customWidth="1"/>
    <col min="9" max="9" width="19.7265625" style="28" customWidth="1"/>
    <col min="10" max="10" width="12.26953125" style="28" customWidth="1"/>
    <col min="11" max="11" width="17.54296875" style="28" customWidth="1"/>
    <col min="12" max="12" width="15.7265625" style="28" customWidth="1"/>
    <col min="13" max="16384" width="9.453125" style="28"/>
  </cols>
  <sheetData>
    <row r="2" spans="1:8" s="31" customFormat="1" ht="15.5">
      <c r="A2" s="2549" t="s">
        <v>1</v>
      </c>
      <c r="B2" s="2549"/>
      <c r="C2" s="2549"/>
      <c r="D2" s="2549"/>
      <c r="E2" s="66"/>
      <c r="F2" s="66"/>
      <c r="G2" s="66"/>
      <c r="H2" s="66"/>
    </row>
    <row r="3" spans="1:8" s="31" customFormat="1" ht="15.5">
      <c r="A3" s="2549" t="s">
        <v>2</v>
      </c>
      <c r="B3" s="2549"/>
      <c r="C3" s="2549"/>
      <c r="D3" s="2549"/>
      <c r="E3" s="117"/>
      <c r="F3" s="117"/>
      <c r="G3" s="66"/>
      <c r="H3" s="66"/>
    </row>
    <row r="4" spans="1:8" s="31" customFormat="1" ht="15.5">
      <c r="A4" s="2549" t="s">
        <v>3</v>
      </c>
      <c r="B4" s="2549"/>
      <c r="C4" s="2549"/>
      <c r="D4" s="2549"/>
      <c r="E4" s="117"/>
      <c r="F4" s="117"/>
      <c r="G4" s="66"/>
      <c r="H4" s="66"/>
    </row>
    <row r="5" spans="1:8" s="31" customFormat="1" ht="15.5">
      <c r="A5" s="2549"/>
      <c r="B5" s="2549"/>
      <c r="C5" s="2549"/>
      <c r="D5" s="2549"/>
      <c r="E5" s="25"/>
      <c r="F5" s="25"/>
      <c r="G5" s="25"/>
      <c r="H5" s="25"/>
    </row>
    <row r="6" spans="1:8" s="31" customFormat="1" ht="18.5" thickBot="1">
      <c r="A6" s="114"/>
      <c r="B6" s="114"/>
      <c r="C6" s="114"/>
      <c r="D6" s="114"/>
      <c r="E6" s="46"/>
    </row>
    <row r="7" spans="1:8" s="31" customFormat="1">
      <c r="A7" s="2544" t="s">
        <v>4</v>
      </c>
      <c r="B7"/>
      <c r="C7" s="80"/>
      <c r="D7"/>
    </row>
    <row r="8" spans="1:8" s="31" customFormat="1" ht="16" thickBot="1">
      <c r="A8" s="2545"/>
      <c r="B8"/>
      <c r="C8"/>
      <c r="D8"/>
      <c r="E8" s="46"/>
    </row>
    <row r="9" spans="1:8" s="31" customFormat="1" ht="16" thickBot="1">
      <c r="A9" s="2546" t="s">
        <v>1730</v>
      </c>
      <c r="B9" s="2547"/>
      <c r="C9" s="2547"/>
      <c r="D9" s="2548"/>
      <c r="E9" s="46"/>
    </row>
    <row r="10" spans="1:8" s="31" customFormat="1" ht="26.5" thickBot="1">
      <c r="A10" s="243">
        <v>2024</v>
      </c>
      <c r="B10" s="244" t="s">
        <v>5</v>
      </c>
      <c r="C10" s="245" t="s">
        <v>6</v>
      </c>
      <c r="D10" s="1716" t="s">
        <v>7</v>
      </c>
      <c r="E10" s="46"/>
    </row>
    <row r="11" spans="1:8" s="31" customFormat="1" ht="15.5">
      <c r="A11" s="1717" t="s">
        <v>8</v>
      </c>
      <c r="B11" s="1718">
        <f>'ESA Summary Table 1'!D18</f>
        <v>223985307.23889917</v>
      </c>
      <c r="C11" s="1718">
        <f>'ESA Summary Table 1'!G18</f>
        <v>144957411.59</v>
      </c>
      <c r="D11" s="1719">
        <f>C11/B11</f>
        <v>0.64717375160412072</v>
      </c>
      <c r="E11" s="46"/>
    </row>
    <row r="12" spans="1:8" s="31" customFormat="1">
      <c r="A12" s="1278" t="s">
        <v>9</v>
      </c>
      <c r="B12" s="2132">
        <v>54876</v>
      </c>
      <c r="C12" s="2132">
        <v>50768</v>
      </c>
      <c r="D12" s="2133">
        <f>C12/B12</f>
        <v>0.92514031634958815</v>
      </c>
      <c r="E12" s="246"/>
    </row>
    <row r="13" spans="1:8" s="31" customFormat="1" ht="15.5">
      <c r="A13" s="1278" t="s">
        <v>10</v>
      </c>
      <c r="B13" s="2132">
        <v>34253799</v>
      </c>
      <c r="C13" s="2117">
        <v>33951373</v>
      </c>
      <c r="D13" s="2118">
        <f>C13/B13</f>
        <v>0.99117102310316008</v>
      </c>
      <c r="E13" s="247"/>
    </row>
    <row r="14" spans="1:8" s="31" customFormat="1" ht="15.5">
      <c r="A14" s="1278" t="s">
        <v>11</v>
      </c>
      <c r="B14" s="2132">
        <v>2941</v>
      </c>
      <c r="C14" s="2117">
        <v>12399</v>
      </c>
      <c r="D14" s="2118">
        <f>C14/B14</f>
        <v>4.2159129547772869</v>
      </c>
      <c r="E14" s="247"/>
    </row>
    <row r="15" spans="1:8" s="31" customFormat="1" ht="16" thickBot="1">
      <c r="A15" s="1555" t="s">
        <v>12</v>
      </c>
      <c r="B15" s="2134">
        <v>1393298</v>
      </c>
      <c r="C15" s="2117">
        <v>1554579</v>
      </c>
      <c r="D15" s="2118">
        <f>C15/B15</f>
        <v>1.1157548492856517</v>
      </c>
      <c r="E15" s="247"/>
    </row>
    <row r="16" spans="1:8" s="31" customFormat="1" ht="15.5">
      <c r="A16" s="2135" t="s">
        <v>13</v>
      </c>
      <c r="B16" s="504"/>
      <c r="C16" s="504"/>
      <c r="D16" s="505"/>
      <c r="E16" s="247"/>
    </row>
    <row r="17" spans="1:5" s="31" customFormat="1" ht="15" customHeight="1">
      <c r="A17"/>
      <c r="B17"/>
      <c r="C17"/>
      <c r="D17"/>
      <c r="E17" s="248"/>
    </row>
    <row r="18" spans="1:5" s="31" customFormat="1" ht="16" thickBot="1">
      <c r="A18" s="116"/>
      <c r="B18" s="116"/>
      <c r="C18" s="116"/>
      <c r="D18" s="116"/>
      <c r="E18" s="248"/>
    </row>
    <row r="19" spans="1:5" ht="15.5">
      <c r="A19" s="2544" t="s">
        <v>14</v>
      </c>
      <c r="B19" s="203"/>
      <c r="C19" s="80"/>
      <c r="D19"/>
      <c r="E19" s="46"/>
    </row>
    <row r="20" spans="1:5" ht="16" thickBot="1">
      <c r="A20" s="2545"/>
      <c r="B20"/>
      <c r="C20"/>
      <c r="D20"/>
      <c r="E20" s="46"/>
    </row>
    <row r="21" spans="1:5" ht="16" thickBot="1">
      <c r="A21" s="2546" t="s">
        <v>15</v>
      </c>
      <c r="B21" s="2547"/>
      <c r="C21" s="2547"/>
      <c r="D21" s="2548"/>
      <c r="E21" s="46"/>
    </row>
    <row r="22" spans="1:5" ht="16" thickBot="1">
      <c r="A22" s="243">
        <v>2024</v>
      </c>
      <c r="B22" s="245" t="s">
        <v>16</v>
      </c>
      <c r="C22" s="245" t="s">
        <v>6</v>
      </c>
      <c r="D22" s="1716" t="s">
        <v>7</v>
      </c>
      <c r="E22" s="46"/>
    </row>
    <row r="23" spans="1:5" ht="15.5">
      <c r="A23" s="1720" t="s">
        <v>17</v>
      </c>
      <c r="B23" s="1900">
        <f>'CARE Table 1'!E19</f>
        <v>14070600.000000002</v>
      </c>
      <c r="C23" s="1902">
        <f>'CARE Table 1'!D19</f>
        <v>8097332.3500000024</v>
      </c>
      <c r="D23" s="1719">
        <f>'CARE Table 1'!F19</f>
        <v>0.57547882464145106</v>
      </c>
      <c r="E23" s="46"/>
    </row>
    <row r="24" spans="1:5" ht="15.5">
      <c r="A24" s="1278" t="s">
        <v>18</v>
      </c>
      <c r="B24" s="1901">
        <f>'CARE Table 1'!E21</f>
        <v>696394000</v>
      </c>
      <c r="C24" s="1903">
        <f>'CARE Table 1'!D21</f>
        <v>1105773253.0999999</v>
      </c>
      <c r="D24" s="1280">
        <f>'CARE Table 1'!F21</f>
        <v>1.5878558016008177</v>
      </c>
      <c r="E24" s="46"/>
    </row>
    <row r="25" spans="1:5" ht="15.5">
      <c r="A25" s="1281" t="s">
        <v>19</v>
      </c>
      <c r="B25" s="1901">
        <f>'CARE Table 1'!E22</f>
        <v>0</v>
      </c>
      <c r="C25" s="1903">
        <f>'CARE Table 1'!D22</f>
        <v>0</v>
      </c>
      <c r="D25" s="1280">
        <f>'CARE Table 1'!F22</f>
        <v>0</v>
      </c>
      <c r="E25" s="46"/>
    </row>
    <row r="26" spans="1:5" ht="15.5">
      <c r="A26" s="1282" t="s">
        <v>20</v>
      </c>
      <c r="B26" s="1283">
        <f>B23+B24+B25</f>
        <v>710464600</v>
      </c>
      <c r="C26" s="1284">
        <f>C23+C24+C25</f>
        <v>1113870585.4499998</v>
      </c>
      <c r="D26" s="1285">
        <f>C26/B26</f>
        <v>1.5678058913139372</v>
      </c>
      <c r="E26" s="143"/>
    </row>
    <row r="27" spans="1:5" ht="26">
      <c r="A27" s="506" t="s">
        <v>21</v>
      </c>
      <c r="B27" s="507" t="s">
        <v>22</v>
      </c>
      <c r="C27" s="508" t="s">
        <v>23</v>
      </c>
      <c r="D27" s="507" t="s">
        <v>24</v>
      </c>
      <c r="E27" s="46"/>
    </row>
    <row r="28" spans="1:5" ht="15.5">
      <c r="A28" s="106" t="s">
        <v>25</v>
      </c>
      <c r="B28" s="1401">
        <v>23170</v>
      </c>
      <c r="C28" s="1402">
        <v>125450</v>
      </c>
      <c r="D28" s="1403">
        <v>147548</v>
      </c>
      <c r="E28" s="46"/>
    </row>
    <row r="29" spans="1:5" ht="16" thickBot="1">
      <c r="A29" s="509" t="s">
        <v>26</v>
      </c>
      <c r="B29" s="510" t="s">
        <v>27</v>
      </c>
      <c r="C29" s="511" t="s">
        <v>28</v>
      </c>
      <c r="D29" s="510" t="s">
        <v>29</v>
      </c>
      <c r="E29" s="46"/>
    </row>
    <row r="30" spans="1:5" ht="16.5" thickTop="1" thickBot="1">
      <c r="A30" s="1722" t="s">
        <v>30</v>
      </c>
      <c r="B30" s="1405">
        <v>1436346</v>
      </c>
      <c r="C30" s="1723">
        <v>1371555</v>
      </c>
      <c r="D30" s="1404">
        <f>C30/B30</f>
        <v>0.95489178791182627</v>
      </c>
      <c r="E30" s="46"/>
    </row>
    <row r="31" spans="1:5" ht="15.5">
      <c r="A31" s="179"/>
      <c r="B31" s="319"/>
      <c r="C31" s="319"/>
      <c r="D31" s="320"/>
      <c r="E31" s="46"/>
    </row>
    <row r="32" spans="1:5" ht="16" thickBot="1">
      <c r="A32" s="117"/>
      <c r="B32" s="118"/>
      <c r="C32" s="118"/>
      <c r="D32" s="115"/>
      <c r="E32" s="249"/>
    </row>
    <row r="33" spans="1:8" ht="15.5">
      <c r="A33" s="2544" t="s">
        <v>31</v>
      </c>
      <c r="B33"/>
      <c r="C33" s="80"/>
      <c r="D33"/>
      <c r="E33" s="249"/>
    </row>
    <row r="34" spans="1:8" ht="16" thickBot="1">
      <c r="A34" s="2545"/>
      <c r="B34"/>
      <c r="C34"/>
      <c r="D34"/>
      <c r="E34" s="249"/>
    </row>
    <row r="35" spans="1:8" ht="16" thickBot="1">
      <c r="A35" s="2546" t="s">
        <v>32</v>
      </c>
      <c r="B35" s="2547"/>
      <c r="C35" s="2547"/>
      <c r="D35" s="2548"/>
      <c r="E35" s="249"/>
    </row>
    <row r="36" spans="1:8" ht="16" thickBot="1">
      <c r="A36" s="243">
        <v>2024</v>
      </c>
      <c r="B36" s="245" t="s">
        <v>16</v>
      </c>
      <c r="C36" s="245" t="s">
        <v>6</v>
      </c>
      <c r="D36" s="1716" t="s">
        <v>7</v>
      </c>
      <c r="E36" s="249"/>
    </row>
    <row r="37" spans="1:8" ht="15.5">
      <c r="A37" s="1720" t="s">
        <v>17</v>
      </c>
      <c r="B37" s="1721">
        <f>'FERA Table 1'!E18</f>
        <v>2929000</v>
      </c>
      <c r="C37" s="1721">
        <f>'FERA Table 1'!D18</f>
        <v>2009404.2199999997</v>
      </c>
      <c r="D37" s="1904">
        <f>'FERA Table 1'!F18</f>
        <v>0.68603763059064515</v>
      </c>
      <c r="E37" s="249"/>
      <c r="F37" s="249"/>
      <c r="G37" s="4"/>
      <c r="H37" s="1"/>
    </row>
    <row r="38" spans="1:8" ht="15.5">
      <c r="A38" s="1278" t="s">
        <v>18</v>
      </c>
      <c r="B38" s="1279">
        <f>'FERA Table 1'!E20</f>
        <v>18273000</v>
      </c>
      <c r="C38" s="1279">
        <f>'FERA Table 1'!D20</f>
        <v>21280261.93</v>
      </c>
      <c r="D38" s="1905">
        <f>'FERA Table 1'!F20</f>
        <v>1.164574067202977</v>
      </c>
      <c r="E38" s="249"/>
      <c r="F38" s="249"/>
      <c r="G38" s="4"/>
      <c r="H38" s="1"/>
    </row>
    <row r="39" spans="1:8" ht="16" thickBot="1">
      <c r="A39" s="1286" t="s">
        <v>19</v>
      </c>
      <c r="B39" s="1287">
        <f>'FERA Table 1'!E21</f>
        <v>0</v>
      </c>
      <c r="C39" s="1287">
        <f>'FERA Table 1'!D21</f>
        <v>0</v>
      </c>
      <c r="D39" s="1906">
        <f>'FERA Table 1'!F21</f>
        <v>0</v>
      </c>
      <c r="E39" s="249"/>
      <c r="F39" s="249"/>
      <c r="G39" s="4"/>
      <c r="H39" s="1"/>
    </row>
    <row r="40" spans="1:8" ht="16.5" thickTop="1" thickBot="1">
      <c r="A40" s="1288" t="s">
        <v>20</v>
      </c>
      <c r="B40" s="1284">
        <f>B37+B38+B39</f>
        <v>21202000</v>
      </c>
      <c r="C40" s="1284">
        <f>C37+C38+C39</f>
        <v>23289666.149999999</v>
      </c>
      <c r="D40" s="1289">
        <f>C40/B40</f>
        <v>1.0984655291953589</v>
      </c>
      <c r="E40" s="249"/>
      <c r="F40" s="249"/>
      <c r="G40" s="4"/>
      <c r="H40" s="1"/>
    </row>
    <row r="41" spans="1:8" ht="26">
      <c r="A41" s="506" t="s">
        <v>33</v>
      </c>
      <c r="B41" s="508" t="s">
        <v>22</v>
      </c>
      <c r="C41" s="508" t="s">
        <v>34</v>
      </c>
      <c r="D41" s="507" t="s">
        <v>35</v>
      </c>
      <c r="E41" s="249"/>
      <c r="F41" s="249"/>
      <c r="G41" s="311"/>
      <c r="H41" s="312"/>
    </row>
    <row r="42" spans="1:8" ht="15.5">
      <c r="A42" s="106" t="s">
        <v>25</v>
      </c>
      <c r="B42" s="1406">
        <v>1395</v>
      </c>
      <c r="C42" s="1402">
        <v>11894</v>
      </c>
      <c r="D42" s="1403">
        <v>10681</v>
      </c>
      <c r="E42" s="213"/>
      <c r="F42" s="213"/>
      <c r="G42" s="8"/>
      <c r="H42" s="314"/>
    </row>
    <row r="43" spans="1:8" ht="16" thickBot="1">
      <c r="A43" s="509" t="s">
        <v>36</v>
      </c>
      <c r="B43" s="511" t="s">
        <v>27</v>
      </c>
      <c r="C43" s="511" t="s">
        <v>28</v>
      </c>
      <c r="D43" s="510" t="s">
        <v>29</v>
      </c>
      <c r="E43" s="46"/>
      <c r="F43" s="46"/>
      <c r="G43" s="311"/>
      <c r="H43" s="312"/>
    </row>
    <row r="44" spans="1:8" ht="15" thickTop="1" thickBot="1">
      <c r="A44" s="1722" t="s">
        <v>30</v>
      </c>
      <c r="B44" s="1723">
        <v>156547</v>
      </c>
      <c r="C44" s="1723">
        <v>39262</v>
      </c>
      <c r="D44" s="1404">
        <f>C44/B44</f>
        <v>0.2508000792094387</v>
      </c>
      <c r="G44" s="8"/>
      <c r="H44" s="314"/>
    </row>
    <row r="45" spans="1:8" ht="15.5">
      <c r="A45" s="47"/>
      <c r="B45" s="63"/>
      <c r="C45" s="63"/>
      <c r="D45" s="64"/>
    </row>
    <row r="46" spans="1:8" ht="15.5">
      <c r="A46" s="47"/>
      <c r="B46" s="63"/>
      <c r="C46" s="63"/>
      <c r="D46" s="64"/>
    </row>
  </sheetData>
  <mergeCells count="10">
    <mergeCell ref="A2:D2"/>
    <mergeCell ref="A3:D3"/>
    <mergeCell ref="A4:D4"/>
    <mergeCell ref="A5:D5"/>
    <mergeCell ref="A7:A8"/>
    <mergeCell ref="A19:A20"/>
    <mergeCell ref="A33:A34"/>
    <mergeCell ref="A35:D35"/>
    <mergeCell ref="A9:D9"/>
    <mergeCell ref="A21:D21"/>
  </mergeCells>
  <printOptions horizontalCentered="1" verticalCentered="1" headings="1"/>
  <pageMargins left="0.25" right="0.25" top="0.5" bottom="0.5" header="0.3" footer="0.3"/>
  <pageSetup scale="75" orientation="landscape" r:id="rId1"/>
  <headerFooter>
    <oddHeader>&amp;CPacific Gas and Electric Company | Program Year 2024
Appendix A: ESA, CARE, and FERA Program Tables</oddHeader>
  </headerFooter>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T82"/>
  <sheetViews>
    <sheetView view="pageLayout" zoomScaleNormal="100" workbookViewId="0">
      <selection activeCell="I17" sqref="I17"/>
    </sheetView>
  </sheetViews>
  <sheetFormatPr defaultColWidth="8.54296875" defaultRowHeight="12.5"/>
  <cols>
    <col min="1" max="1" width="44.54296875" customWidth="1"/>
    <col min="2" max="2" width="7.54296875" customWidth="1"/>
    <col min="4" max="4" width="12.453125" customWidth="1"/>
    <col min="5" max="5" width="11.453125" customWidth="1"/>
    <col min="6" max="6" width="11.54296875" customWidth="1"/>
    <col min="7" max="7" width="12.54296875" customWidth="1"/>
    <col min="8" max="8" width="12.453125" customWidth="1"/>
    <col min="9" max="9" width="15.453125" customWidth="1"/>
    <col min="10" max="10" width="19.54296875" customWidth="1"/>
    <col min="11" max="11" width="24.54296875" customWidth="1"/>
    <col min="12" max="12" width="20.453125" customWidth="1"/>
  </cols>
  <sheetData>
    <row r="1" spans="1:12" ht="15.5">
      <c r="A1" s="2579" t="s">
        <v>415</v>
      </c>
      <c r="B1" s="2579"/>
      <c r="C1" s="2579"/>
      <c r="D1" s="2579"/>
      <c r="E1" s="2579"/>
      <c r="F1" s="2579"/>
      <c r="G1" s="2579"/>
      <c r="H1" s="2579"/>
      <c r="I1" s="2579"/>
      <c r="J1" s="2579"/>
    </row>
    <row r="2" spans="1:12" ht="15.5">
      <c r="A2" s="2579" t="s">
        <v>0</v>
      </c>
      <c r="B2" s="2579"/>
      <c r="C2" s="2579"/>
      <c r="D2" s="2579"/>
      <c r="E2" s="2579"/>
      <c r="F2" s="2579"/>
      <c r="G2" s="2579"/>
      <c r="H2" s="2579"/>
      <c r="I2" s="2579"/>
      <c r="J2" s="2579"/>
      <c r="K2" s="2579"/>
    </row>
    <row r="3" spans="1:12" ht="15.5">
      <c r="A3" s="2579" t="s">
        <v>38</v>
      </c>
      <c r="B3" s="2579"/>
      <c r="C3" s="2579"/>
      <c r="D3" s="2579"/>
      <c r="E3" s="2579"/>
      <c r="F3" s="2579"/>
      <c r="G3" s="2579"/>
      <c r="H3" s="2579"/>
      <c r="I3" s="2579"/>
      <c r="J3" s="2579"/>
      <c r="K3" s="2579"/>
    </row>
    <row r="4" spans="1:12" ht="14.5" thickBot="1">
      <c r="A4" s="99"/>
      <c r="B4" s="123"/>
      <c r="C4" s="154"/>
      <c r="D4" s="154"/>
      <c r="E4" s="154"/>
      <c r="F4" s="154"/>
      <c r="G4" t="s">
        <v>275</v>
      </c>
    </row>
    <row r="5" spans="1:12" ht="18.75" customHeight="1" thickBot="1">
      <c r="A5" s="646"/>
      <c r="B5" s="646"/>
      <c r="C5" s="2761" t="s">
        <v>416</v>
      </c>
      <c r="D5" s="2762"/>
      <c r="E5" s="2762"/>
      <c r="F5" s="2762"/>
      <c r="G5" s="2762"/>
      <c r="H5" s="2762"/>
      <c r="I5" s="2762"/>
      <c r="J5" s="2763"/>
      <c r="K5" s="315"/>
      <c r="L5" s="76"/>
    </row>
    <row r="6" spans="1:12" ht="19.5" customHeight="1" thickBot="1">
      <c r="A6" s="650"/>
      <c r="B6" s="650"/>
      <c r="C6" s="2764" t="s">
        <v>417</v>
      </c>
      <c r="D6" s="2765"/>
      <c r="E6" s="2765"/>
      <c r="F6" s="2765"/>
      <c r="G6" s="2765"/>
      <c r="H6" s="2765"/>
      <c r="I6" s="2765"/>
      <c r="J6" s="2766"/>
      <c r="K6" s="279"/>
      <c r="L6" s="48"/>
    </row>
    <row r="7" spans="1:12" ht="39.5" thickBot="1">
      <c r="A7" s="157" t="s">
        <v>122</v>
      </c>
      <c r="B7" s="158" t="s">
        <v>125</v>
      </c>
      <c r="C7" s="647" t="s">
        <v>225</v>
      </c>
      <c r="D7" s="648" t="s">
        <v>227</v>
      </c>
      <c r="E7" s="648" t="s">
        <v>228</v>
      </c>
      <c r="F7" s="648" t="s">
        <v>229</v>
      </c>
      <c r="G7" s="648" t="s">
        <v>130</v>
      </c>
      <c r="H7" s="649" t="s">
        <v>230</v>
      </c>
      <c r="I7" s="403" t="s">
        <v>132</v>
      </c>
      <c r="J7" s="626" t="s">
        <v>133</v>
      </c>
    </row>
    <row r="8" spans="1:12" ht="13">
      <c r="A8" s="465" t="s">
        <v>73</v>
      </c>
      <c r="B8" s="466"/>
      <c r="C8" s="467"/>
      <c r="D8" s="468"/>
      <c r="E8" s="468"/>
      <c r="F8" s="468"/>
      <c r="G8" s="468"/>
      <c r="H8" s="460"/>
      <c r="I8" s="468"/>
      <c r="J8" s="460"/>
    </row>
    <row r="9" spans="1:12">
      <c r="A9" s="2208" t="s">
        <v>140</v>
      </c>
      <c r="B9" s="2208" t="s">
        <v>137</v>
      </c>
      <c r="C9" s="2137">
        <v>0</v>
      </c>
      <c r="D9" s="2152">
        <v>0</v>
      </c>
      <c r="E9" s="2152">
        <v>0</v>
      </c>
      <c r="F9" s="2152">
        <v>0</v>
      </c>
      <c r="G9" s="2209">
        <v>0</v>
      </c>
      <c r="H9" s="2210">
        <f>IF($G$65=0,0,G9/$G$65)</f>
        <v>0</v>
      </c>
      <c r="I9" s="2152">
        <v>0</v>
      </c>
      <c r="J9" s="2183">
        <v>0</v>
      </c>
    </row>
    <row r="10" spans="1:12">
      <c r="A10" s="2208" t="s">
        <v>418</v>
      </c>
      <c r="B10" s="2208" t="s">
        <v>137</v>
      </c>
      <c r="C10" s="2137">
        <v>0</v>
      </c>
      <c r="D10" s="2152">
        <v>0</v>
      </c>
      <c r="E10" s="2152">
        <v>0</v>
      </c>
      <c r="F10" s="2152">
        <v>0</v>
      </c>
      <c r="G10" s="2209">
        <v>0</v>
      </c>
      <c r="H10" s="2210">
        <f>IF($G$65=0,0,G10/$G$65)</f>
        <v>0</v>
      </c>
      <c r="I10" s="2152">
        <v>0</v>
      </c>
      <c r="J10" s="2183">
        <v>0</v>
      </c>
    </row>
    <row r="11" spans="1:12">
      <c r="A11" s="2208" t="s">
        <v>419</v>
      </c>
      <c r="B11" s="2208" t="s">
        <v>137</v>
      </c>
      <c r="C11" s="2137">
        <v>0</v>
      </c>
      <c r="D11" s="2152">
        <v>0</v>
      </c>
      <c r="E11" s="2152">
        <v>0</v>
      </c>
      <c r="F11" s="2152">
        <v>0</v>
      </c>
      <c r="G11" s="2209">
        <v>0</v>
      </c>
      <c r="H11" s="2210">
        <f>IF($G$65=0,0,G11/$G$65)</f>
        <v>0</v>
      </c>
      <c r="I11" s="2152">
        <v>0</v>
      </c>
      <c r="J11" s="2183">
        <v>0</v>
      </c>
    </row>
    <row r="12" spans="1:12">
      <c r="A12" s="2208" t="s">
        <v>420</v>
      </c>
      <c r="B12" s="2208" t="s">
        <v>137</v>
      </c>
      <c r="C12" s="2137">
        <v>0</v>
      </c>
      <c r="D12" s="2152">
        <v>0</v>
      </c>
      <c r="E12" s="2152">
        <v>0</v>
      </c>
      <c r="F12" s="2152">
        <v>0</v>
      </c>
      <c r="G12" s="2209">
        <v>0</v>
      </c>
      <c r="H12" s="2210">
        <v>0</v>
      </c>
      <c r="I12" s="2152">
        <v>0</v>
      </c>
      <c r="J12" s="2183">
        <v>0</v>
      </c>
    </row>
    <row r="13" spans="1:12" ht="13">
      <c r="A13" s="1551" t="s">
        <v>145</v>
      </c>
      <c r="B13" s="2211"/>
      <c r="C13" s="2212"/>
      <c r="D13" s="2213"/>
      <c r="E13" s="2213"/>
      <c r="F13" s="2213"/>
      <c r="G13" s="2213"/>
      <c r="H13" s="2214"/>
      <c r="I13" s="2213"/>
      <c r="J13" s="2215"/>
    </row>
    <row r="14" spans="1:12">
      <c r="A14" s="2208" t="s">
        <v>340</v>
      </c>
      <c r="B14" s="2208" t="s">
        <v>144</v>
      </c>
      <c r="C14" s="2137">
        <v>0</v>
      </c>
      <c r="D14" s="2152">
        <v>0</v>
      </c>
      <c r="E14" s="2152">
        <v>0</v>
      </c>
      <c r="F14" s="2152">
        <v>0</v>
      </c>
      <c r="G14" s="2209">
        <v>0</v>
      </c>
      <c r="H14" s="2210">
        <f t="shared" ref="H14:H23" si="0">IF($G$65=0,0,G14/$G$65)</f>
        <v>0</v>
      </c>
      <c r="I14" s="2152">
        <v>0</v>
      </c>
      <c r="J14" s="2183">
        <v>0</v>
      </c>
    </row>
    <row r="15" spans="1:12">
      <c r="A15" s="2208" t="s">
        <v>421</v>
      </c>
      <c r="B15" s="2208" t="s">
        <v>144</v>
      </c>
      <c r="C15" s="2137">
        <v>0</v>
      </c>
      <c r="D15" s="2152">
        <v>0</v>
      </c>
      <c r="E15" s="2152">
        <v>0</v>
      </c>
      <c r="F15" s="2152">
        <v>0</v>
      </c>
      <c r="G15" s="2209">
        <v>0</v>
      </c>
      <c r="H15" s="2210">
        <f t="shared" si="0"/>
        <v>0</v>
      </c>
      <c r="I15" s="2152">
        <v>0</v>
      </c>
      <c r="J15" s="2183">
        <v>0</v>
      </c>
    </row>
    <row r="16" spans="1:12">
      <c r="A16" s="2208" t="s">
        <v>341</v>
      </c>
      <c r="B16" s="2208" t="s">
        <v>144</v>
      </c>
      <c r="C16" s="2137">
        <v>0</v>
      </c>
      <c r="D16" s="2152">
        <v>0</v>
      </c>
      <c r="E16" s="2152">
        <v>0</v>
      </c>
      <c r="F16" s="2152">
        <v>0</v>
      </c>
      <c r="G16" s="2209">
        <v>0</v>
      </c>
      <c r="H16" s="2210">
        <f t="shared" si="0"/>
        <v>0</v>
      </c>
      <c r="I16" s="2152">
        <v>0</v>
      </c>
      <c r="J16" s="2183">
        <v>0</v>
      </c>
    </row>
    <row r="17" spans="1:20">
      <c r="A17" s="2208" t="s">
        <v>422</v>
      </c>
      <c r="B17" s="2208" t="s">
        <v>144</v>
      </c>
      <c r="C17" s="2137">
        <v>0</v>
      </c>
      <c r="D17" s="2152">
        <v>0</v>
      </c>
      <c r="E17" s="2152">
        <v>0</v>
      </c>
      <c r="F17" s="2152">
        <v>0</v>
      </c>
      <c r="G17" s="2209">
        <v>0</v>
      </c>
      <c r="H17" s="2210">
        <f t="shared" si="0"/>
        <v>0</v>
      </c>
      <c r="I17" s="2152">
        <v>0</v>
      </c>
      <c r="J17" s="2183">
        <v>0</v>
      </c>
    </row>
    <row r="18" spans="1:20">
      <c r="A18" s="2208" t="s">
        <v>158</v>
      </c>
      <c r="B18" s="2208" t="s">
        <v>137</v>
      </c>
      <c r="C18" s="2137">
        <v>0</v>
      </c>
      <c r="D18" s="2152">
        <v>0</v>
      </c>
      <c r="E18" s="2152">
        <v>0</v>
      </c>
      <c r="F18" s="2152">
        <v>0</v>
      </c>
      <c r="G18" s="2209">
        <v>0</v>
      </c>
      <c r="H18" s="2210">
        <f t="shared" si="0"/>
        <v>0</v>
      </c>
      <c r="I18" s="2152">
        <v>0</v>
      </c>
      <c r="J18" s="2183">
        <v>0</v>
      </c>
    </row>
    <row r="19" spans="1:20">
      <c r="A19" s="2208" t="s">
        <v>155</v>
      </c>
      <c r="B19" s="2208" t="s">
        <v>137</v>
      </c>
      <c r="C19" s="2137">
        <v>0</v>
      </c>
      <c r="D19" s="2152">
        <v>0</v>
      </c>
      <c r="E19" s="2152">
        <v>0</v>
      </c>
      <c r="F19" s="2152">
        <v>0</v>
      </c>
      <c r="G19" s="2209">
        <v>0</v>
      </c>
      <c r="H19" s="2210">
        <f t="shared" si="0"/>
        <v>0</v>
      </c>
      <c r="I19" s="2152">
        <v>0</v>
      </c>
      <c r="J19" s="2183">
        <v>0</v>
      </c>
    </row>
    <row r="20" spans="1:20">
      <c r="A20" s="2208" t="s">
        <v>332</v>
      </c>
      <c r="B20" s="2208" t="s">
        <v>137</v>
      </c>
      <c r="C20" s="2137">
        <v>0</v>
      </c>
      <c r="D20" s="2152">
        <v>0</v>
      </c>
      <c r="E20" s="2152">
        <v>0</v>
      </c>
      <c r="F20" s="2152">
        <v>0</v>
      </c>
      <c r="G20" s="2209">
        <v>0</v>
      </c>
      <c r="H20" s="2210">
        <f t="shared" si="0"/>
        <v>0</v>
      </c>
      <c r="I20" s="2152">
        <v>0</v>
      </c>
      <c r="J20" s="2183">
        <v>0</v>
      </c>
    </row>
    <row r="21" spans="1:20">
      <c r="A21" s="2208" t="s">
        <v>146</v>
      </c>
      <c r="B21" s="2208" t="s">
        <v>137</v>
      </c>
      <c r="C21" s="2137">
        <v>0</v>
      </c>
      <c r="D21" s="2152">
        <v>0</v>
      </c>
      <c r="E21" s="2152">
        <v>0</v>
      </c>
      <c r="F21" s="2152">
        <v>0</v>
      </c>
      <c r="G21" s="2209">
        <v>0</v>
      </c>
      <c r="H21" s="2210">
        <f t="shared" si="0"/>
        <v>0</v>
      </c>
      <c r="I21" s="2152">
        <v>0</v>
      </c>
      <c r="J21" s="2183">
        <v>0</v>
      </c>
    </row>
    <row r="22" spans="1:20">
      <c r="A22" s="2208" t="s">
        <v>339</v>
      </c>
      <c r="B22" s="2208" t="s">
        <v>137</v>
      </c>
      <c r="C22" s="2137">
        <v>0</v>
      </c>
      <c r="D22" s="2152">
        <v>0</v>
      </c>
      <c r="E22" s="2152">
        <v>0</v>
      </c>
      <c r="F22" s="2152">
        <v>0</v>
      </c>
      <c r="G22" s="2209">
        <v>0</v>
      </c>
      <c r="H22" s="2210">
        <f t="shared" si="0"/>
        <v>0</v>
      </c>
      <c r="I22" s="2152">
        <v>0</v>
      </c>
      <c r="J22" s="2183">
        <v>0</v>
      </c>
    </row>
    <row r="23" spans="1:20">
      <c r="A23" s="2208" t="s">
        <v>338</v>
      </c>
      <c r="B23" s="2208" t="s">
        <v>137</v>
      </c>
      <c r="C23" s="2137">
        <v>0</v>
      </c>
      <c r="D23" s="2152">
        <v>0</v>
      </c>
      <c r="E23" s="2152">
        <v>0</v>
      </c>
      <c r="F23" s="2152">
        <v>0</v>
      </c>
      <c r="G23" s="2209">
        <v>0</v>
      </c>
      <c r="H23" s="2210">
        <f t="shared" si="0"/>
        <v>0</v>
      </c>
      <c r="I23" s="2152">
        <v>0</v>
      </c>
      <c r="J23" s="2183">
        <v>0</v>
      </c>
    </row>
    <row r="24" spans="1:20" ht="13">
      <c r="A24" s="1551" t="s">
        <v>75</v>
      </c>
      <c r="B24" s="2211"/>
      <c r="C24" s="2212"/>
      <c r="D24" s="2213"/>
      <c r="E24" s="2213"/>
      <c r="F24" s="2213"/>
      <c r="G24" s="2213"/>
      <c r="H24" s="2214"/>
      <c r="I24" s="2213"/>
      <c r="J24" s="2215"/>
    </row>
    <row r="25" spans="1:20" s="84" customFormat="1">
      <c r="A25" s="2208" t="s">
        <v>423</v>
      </c>
      <c r="B25" s="2208" t="s">
        <v>144</v>
      </c>
      <c r="C25" s="2137">
        <v>0</v>
      </c>
      <c r="D25" s="2152">
        <v>0</v>
      </c>
      <c r="E25" s="2152">
        <v>0</v>
      </c>
      <c r="F25" s="2152">
        <v>0</v>
      </c>
      <c r="G25" s="2209">
        <v>0</v>
      </c>
      <c r="H25" s="2210">
        <f t="shared" ref="H25:H27" si="1">IF($G$65=0,0,G25/$G$65)</f>
        <v>0</v>
      </c>
      <c r="I25" s="2152">
        <v>0</v>
      </c>
      <c r="J25" s="2183">
        <v>0</v>
      </c>
      <c r="K25"/>
      <c r="L25"/>
      <c r="M25"/>
      <c r="N25"/>
      <c r="O25"/>
      <c r="P25"/>
      <c r="Q25"/>
      <c r="R25"/>
      <c r="S25"/>
      <c r="T25"/>
    </row>
    <row r="26" spans="1:20">
      <c r="A26" s="2208" t="s">
        <v>162</v>
      </c>
      <c r="B26" s="2208" t="s">
        <v>144</v>
      </c>
      <c r="C26" s="2137">
        <v>0</v>
      </c>
      <c r="D26" s="2152">
        <v>0</v>
      </c>
      <c r="E26" s="2152">
        <v>0</v>
      </c>
      <c r="F26" s="2152">
        <v>0</v>
      </c>
      <c r="G26" s="2209">
        <v>0</v>
      </c>
      <c r="H26" s="2210">
        <f t="shared" si="1"/>
        <v>0</v>
      </c>
      <c r="I26" s="2152">
        <v>0</v>
      </c>
      <c r="J26" s="2183">
        <v>0</v>
      </c>
    </row>
    <row r="27" spans="1:20">
      <c r="A27" s="2216" t="s">
        <v>424</v>
      </c>
      <c r="B27" s="2216" t="s">
        <v>144</v>
      </c>
      <c r="C27" s="2137">
        <v>0</v>
      </c>
      <c r="D27" s="2152">
        <v>0</v>
      </c>
      <c r="E27" s="2152">
        <v>0</v>
      </c>
      <c r="F27" s="2152">
        <v>0</v>
      </c>
      <c r="G27" s="2209">
        <v>0</v>
      </c>
      <c r="H27" s="2210">
        <f t="shared" si="1"/>
        <v>0</v>
      </c>
      <c r="I27" s="2152">
        <v>0</v>
      </c>
      <c r="J27" s="2183">
        <v>0</v>
      </c>
    </row>
    <row r="28" spans="1:20" ht="13">
      <c r="A28" s="1551" t="s">
        <v>76</v>
      </c>
      <c r="B28" s="2211"/>
      <c r="C28" s="2212"/>
      <c r="D28" s="2213"/>
      <c r="E28" s="2213"/>
      <c r="F28" s="2213"/>
      <c r="G28" s="2213"/>
      <c r="H28" s="2214"/>
      <c r="I28" s="2213"/>
      <c r="J28" s="2215"/>
    </row>
    <row r="29" spans="1:20">
      <c r="A29" s="2208" t="s">
        <v>425</v>
      </c>
      <c r="B29" s="2208" t="s">
        <v>137</v>
      </c>
      <c r="C29" s="2137">
        <v>0</v>
      </c>
      <c r="D29" s="2152">
        <v>0</v>
      </c>
      <c r="E29" s="2152">
        <v>0</v>
      </c>
      <c r="F29" s="2152">
        <v>0</v>
      </c>
      <c r="G29" s="2209">
        <v>0</v>
      </c>
      <c r="H29" s="2210">
        <f t="shared" ref="H29:H40" si="2">IF($G$65=0,0,G29/$G$65)</f>
        <v>0</v>
      </c>
      <c r="I29" s="2152">
        <v>0</v>
      </c>
      <c r="J29" s="2183">
        <v>0</v>
      </c>
    </row>
    <row r="30" spans="1:20">
      <c r="A30" s="2208" t="s">
        <v>288</v>
      </c>
      <c r="B30" s="2208" t="s">
        <v>137</v>
      </c>
      <c r="C30" s="2137">
        <v>0</v>
      </c>
      <c r="D30" s="2152">
        <v>0</v>
      </c>
      <c r="E30" s="2152">
        <v>0</v>
      </c>
      <c r="F30" s="2152">
        <v>0</v>
      </c>
      <c r="G30" s="2209">
        <v>0</v>
      </c>
      <c r="H30" s="2210">
        <f t="shared" si="2"/>
        <v>0</v>
      </c>
      <c r="I30" s="2152">
        <v>0</v>
      </c>
      <c r="J30" s="2183">
        <v>0</v>
      </c>
    </row>
    <row r="31" spans="1:20">
      <c r="A31" s="2208" t="s">
        <v>184</v>
      </c>
      <c r="B31" s="2208" t="s">
        <v>137</v>
      </c>
      <c r="C31" s="2137">
        <v>0</v>
      </c>
      <c r="D31" s="2152">
        <v>0</v>
      </c>
      <c r="E31" s="2152">
        <v>0</v>
      </c>
      <c r="F31" s="2152">
        <v>0</v>
      </c>
      <c r="G31" s="2209">
        <v>0</v>
      </c>
      <c r="H31" s="2210">
        <f t="shared" si="2"/>
        <v>0</v>
      </c>
      <c r="I31" s="2152">
        <v>0</v>
      </c>
      <c r="J31" s="2183">
        <v>0</v>
      </c>
    </row>
    <row r="32" spans="1:20">
      <c r="A32" s="2208" t="s">
        <v>167</v>
      </c>
      <c r="B32" s="2208" t="s">
        <v>137</v>
      </c>
      <c r="C32" s="2137">
        <v>0</v>
      </c>
      <c r="D32" s="2152">
        <v>0</v>
      </c>
      <c r="E32" s="2152">
        <v>0</v>
      </c>
      <c r="F32" s="2152">
        <v>0</v>
      </c>
      <c r="G32" s="2209">
        <v>0</v>
      </c>
      <c r="H32" s="2210">
        <f t="shared" si="2"/>
        <v>0</v>
      </c>
      <c r="I32" s="2152">
        <v>0</v>
      </c>
      <c r="J32" s="2183">
        <v>0</v>
      </c>
    </row>
    <row r="33" spans="1:10">
      <c r="A33" s="2208" t="s">
        <v>174</v>
      </c>
      <c r="B33" s="2208" t="s">
        <v>137</v>
      </c>
      <c r="C33" s="2137">
        <v>0</v>
      </c>
      <c r="D33" s="2152">
        <v>0</v>
      </c>
      <c r="E33" s="2152">
        <v>0</v>
      </c>
      <c r="F33" s="2152">
        <v>0</v>
      </c>
      <c r="G33" s="2209">
        <v>0</v>
      </c>
      <c r="H33" s="2210">
        <f t="shared" si="2"/>
        <v>0</v>
      </c>
      <c r="I33" s="2152">
        <v>0</v>
      </c>
      <c r="J33" s="2183">
        <v>0</v>
      </c>
    </row>
    <row r="34" spans="1:10">
      <c r="A34" s="2208" t="s">
        <v>172</v>
      </c>
      <c r="B34" s="2208" t="s">
        <v>137</v>
      </c>
      <c r="C34" s="2137">
        <v>0</v>
      </c>
      <c r="D34" s="2152">
        <v>0</v>
      </c>
      <c r="E34" s="2152">
        <v>0</v>
      </c>
      <c r="F34" s="2152">
        <v>0</v>
      </c>
      <c r="G34" s="2209">
        <v>0</v>
      </c>
      <c r="H34" s="2210">
        <f t="shared" si="2"/>
        <v>0</v>
      </c>
      <c r="I34" s="2152">
        <v>0</v>
      </c>
      <c r="J34" s="2183">
        <v>0</v>
      </c>
    </row>
    <row r="35" spans="1:10">
      <c r="A35" s="2208" t="s">
        <v>171</v>
      </c>
      <c r="B35" s="2208" t="s">
        <v>137</v>
      </c>
      <c r="C35" s="2137">
        <v>0</v>
      </c>
      <c r="D35" s="2152">
        <v>0</v>
      </c>
      <c r="E35" s="2152">
        <v>0</v>
      </c>
      <c r="F35" s="2152">
        <v>0</v>
      </c>
      <c r="G35" s="2209">
        <v>0</v>
      </c>
      <c r="H35" s="2210">
        <f t="shared" si="2"/>
        <v>0</v>
      </c>
      <c r="I35" s="2152">
        <v>0</v>
      </c>
      <c r="J35" s="2183">
        <v>0</v>
      </c>
    </row>
    <row r="36" spans="1:10">
      <c r="A36" s="2208" t="s">
        <v>426</v>
      </c>
      <c r="B36" s="2208" t="s">
        <v>144</v>
      </c>
      <c r="C36" s="2137">
        <v>0</v>
      </c>
      <c r="D36" s="2152">
        <v>0</v>
      </c>
      <c r="E36" s="2152">
        <v>0</v>
      </c>
      <c r="F36" s="2152">
        <v>0</v>
      </c>
      <c r="G36" s="2209">
        <v>0</v>
      </c>
      <c r="H36" s="2210">
        <f t="shared" si="2"/>
        <v>0</v>
      </c>
      <c r="I36" s="2152">
        <v>0</v>
      </c>
      <c r="J36" s="2183">
        <v>0</v>
      </c>
    </row>
    <row r="37" spans="1:10">
      <c r="A37" s="2208" t="s">
        <v>170</v>
      </c>
      <c r="B37" s="2208" t="s">
        <v>144</v>
      </c>
      <c r="C37" s="2137">
        <v>0</v>
      </c>
      <c r="D37" s="2152">
        <v>0</v>
      </c>
      <c r="E37" s="2152">
        <v>0</v>
      </c>
      <c r="F37" s="2152">
        <v>0</v>
      </c>
      <c r="G37" s="2209">
        <v>0</v>
      </c>
      <c r="H37" s="2210">
        <f t="shared" si="2"/>
        <v>0</v>
      </c>
      <c r="I37" s="2152">
        <v>0</v>
      </c>
      <c r="J37" s="2183">
        <v>0</v>
      </c>
    </row>
    <row r="38" spans="1:10">
      <c r="A38" s="2208" t="s">
        <v>181</v>
      </c>
      <c r="B38" s="2208" t="s">
        <v>144</v>
      </c>
      <c r="C38" s="2137">
        <v>0</v>
      </c>
      <c r="D38" s="2152">
        <v>0</v>
      </c>
      <c r="E38" s="2152">
        <v>0</v>
      </c>
      <c r="F38" s="2152">
        <v>0</v>
      </c>
      <c r="G38" s="2209">
        <v>0</v>
      </c>
      <c r="H38" s="2210">
        <f t="shared" si="2"/>
        <v>0</v>
      </c>
      <c r="I38" s="2152">
        <v>0</v>
      </c>
      <c r="J38" s="2183">
        <v>0</v>
      </c>
    </row>
    <row r="39" spans="1:10">
      <c r="A39" s="2208" t="s">
        <v>177</v>
      </c>
      <c r="B39" s="2208" t="s">
        <v>144</v>
      </c>
      <c r="C39" s="2137">
        <v>0</v>
      </c>
      <c r="D39" s="2152">
        <v>0</v>
      </c>
      <c r="E39" s="2152">
        <v>0</v>
      </c>
      <c r="F39" s="2152">
        <v>0</v>
      </c>
      <c r="G39" s="2209">
        <v>0</v>
      </c>
      <c r="H39" s="2210">
        <f t="shared" si="2"/>
        <v>0</v>
      </c>
      <c r="I39" s="2152">
        <v>0</v>
      </c>
      <c r="J39" s="2183">
        <v>0</v>
      </c>
    </row>
    <row r="40" spans="1:10">
      <c r="A40" s="2208" t="s">
        <v>427</v>
      </c>
      <c r="B40" s="2208" t="s">
        <v>144</v>
      </c>
      <c r="C40" s="2137">
        <v>0</v>
      </c>
      <c r="D40" s="2152">
        <v>0</v>
      </c>
      <c r="E40" s="2152">
        <v>0</v>
      </c>
      <c r="F40" s="2152">
        <v>0</v>
      </c>
      <c r="G40" s="2209">
        <v>0</v>
      </c>
      <c r="H40" s="2210">
        <f t="shared" si="2"/>
        <v>0</v>
      </c>
      <c r="I40" s="2152">
        <v>0</v>
      </c>
      <c r="J40" s="2183">
        <v>0</v>
      </c>
    </row>
    <row r="41" spans="1:10" ht="13">
      <c r="A41" s="1551" t="s">
        <v>77</v>
      </c>
      <c r="B41" s="2211"/>
      <c r="C41" s="2212"/>
      <c r="D41" s="2213"/>
      <c r="E41" s="2213"/>
      <c r="F41" s="2213"/>
      <c r="G41" s="2217"/>
      <c r="H41" s="2214"/>
      <c r="I41" s="2213"/>
      <c r="J41" s="2215"/>
    </row>
    <row r="42" spans="1:10">
      <c r="A42" s="2208" t="s">
        <v>194</v>
      </c>
      <c r="B42" s="2208" t="s">
        <v>144</v>
      </c>
      <c r="C42" s="2137">
        <v>0</v>
      </c>
      <c r="D42" s="2152">
        <v>0</v>
      </c>
      <c r="E42" s="2152">
        <v>0</v>
      </c>
      <c r="F42" s="2152">
        <v>0</v>
      </c>
      <c r="G42" s="2209">
        <v>0</v>
      </c>
      <c r="H42" s="2210">
        <f t="shared" ref="H42:H43" si="3">IF($G$65=0,0,G42/$G$65)</f>
        <v>0</v>
      </c>
      <c r="I42" s="2152">
        <v>0</v>
      </c>
      <c r="J42" s="2183">
        <v>0</v>
      </c>
    </row>
    <row r="43" spans="1:10">
      <c r="A43" s="2208" t="s">
        <v>187</v>
      </c>
      <c r="B43" s="2208" t="s">
        <v>144</v>
      </c>
      <c r="C43" s="2137">
        <v>0</v>
      </c>
      <c r="D43" s="2152">
        <v>0</v>
      </c>
      <c r="E43" s="2152">
        <v>0</v>
      </c>
      <c r="F43" s="2152">
        <v>0</v>
      </c>
      <c r="G43" s="2209">
        <v>0</v>
      </c>
      <c r="H43" s="2210">
        <f t="shared" si="3"/>
        <v>0</v>
      </c>
      <c r="I43" s="2152">
        <v>0</v>
      </c>
      <c r="J43" s="2183">
        <v>0</v>
      </c>
    </row>
    <row r="44" spans="1:10" ht="13">
      <c r="A44" s="1551" t="s">
        <v>198</v>
      </c>
      <c r="B44" s="2211"/>
      <c r="C44" s="2212"/>
      <c r="D44" s="2213"/>
      <c r="E44" s="2213"/>
      <c r="F44" s="2213"/>
      <c r="G44" s="2213"/>
      <c r="H44" s="2214"/>
      <c r="I44" s="2213"/>
      <c r="J44" s="2215"/>
    </row>
    <row r="45" spans="1:10">
      <c r="A45" s="2208" t="s">
        <v>428</v>
      </c>
      <c r="B45" s="2208" t="s">
        <v>137</v>
      </c>
      <c r="C45" s="2137">
        <v>0</v>
      </c>
      <c r="D45" s="2152">
        <v>0</v>
      </c>
      <c r="E45" s="2152">
        <v>0</v>
      </c>
      <c r="F45" s="2152">
        <v>0</v>
      </c>
      <c r="G45" s="2209">
        <v>0</v>
      </c>
      <c r="H45" s="2210">
        <f t="shared" ref="H45:H54" si="4">IF($G$65=0,0,G45/$G$65)</f>
        <v>0</v>
      </c>
      <c r="I45" s="2152">
        <v>0</v>
      </c>
      <c r="J45" s="2183">
        <v>0</v>
      </c>
    </row>
    <row r="46" spans="1:10">
      <c r="A46" s="2208" t="s">
        <v>429</v>
      </c>
      <c r="B46" s="2208" t="s">
        <v>137</v>
      </c>
      <c r="C46" s="2137">
        <v>0</v>
      </c>
      <c r="D46" s="2152">
        <v>0</v>
      </c>
      <c r="E46" s="2152">
        <v>0</v>
      </c>
      <c r="F46" s="2152">
        <v>0</v>
      </c>
      <c r="G46" s="2209">
        <v>0</v>
      </c>
      <c r="H46" s="2210">
        <f t="shared" si="4"/>
        <v>0</v>
      </c>
      <c r="I46" s="2152">
        <v>0</v>
      </c>
      <c r="J46" s="2183">
        <v>0</v>
      </c>
    </row>
    <row r="47" spans="1:10">
      <c r="A47" s="2208" t="s">
        <v>430</v>
      </c>
      <c r="B47" s="2208" t="s">
        <v>137</v>
      </c>
      <c r="C47" s="2137">
        <v>0</v>
      </c>
      <c r="D47" s="2152">
        <v>0</v>
      </c>
      <c r="E47" s="2152">
        <v>0</v>
      </c>
      <c r="F47" s="2152">
        <v>0</v>
      </c>
      <c r="G47" s="2209">
        <v>0</v>
      </c>
      <c r="H47" s="2210">
        <f t="shared" si="4"/>
        <v>0</v>
      </c>
      <c r="I47" s="2152">
        <v>0</v>
      </c>
      <c r="J47" s="2183">
        <v>0</v>
      </c>
    </row>
    <row r="48" spans="1:10">
      <c r="A48" s="2208" t="s">
        <v>431</v>
      </c>
      <c r="B48" s="2208" t="s">
        <v>137</v>
      </c>
      <c r="C48" s="2137">
        <v>0</v>
      </c>
      <c r="D48" s="2152">
        <v>0</v>
      </c>
      <c r="E48" s="2152">
        <v>0</v>
      </c>
      <c r="F48" s="2152">
        <v>0</v>
      </c>
      <c r="G48" s="2209">
        <v>0</v>
      </c>
      <c r="H48" s="2210">
        <f t="shared" si="4"/>
        <v>0</v>
      </c>
      <c r="I48" s="2152">
        <v>0</v>
      </c>
      <c r="J48" s="2183">
        <v>0</v>
      </c>
    </row>
    <row r="49" spans="1:10">
      <c r="A49" s="2208" t="s">
        <v>432</v>
      </c>
      <c r="B49" s="2208" t="s">
        <v>137</v>
      </c>
      <c r="C49" s="2137">
        <v>0</v>
      </c>
      <c r="D49" s="2152">
        <v>0</v>
      </c>
      <c r="E49" s="2152">
        <v>0</v>
      </c>
      <c r="F49" s="2152">
        <v>0</v>
      </c>
      <c r="G49" s="2209">
        <v>0</v>
      </c>
      <c r="H49" s="2210">
        <f t="shared" si="4"/>
        <v>0</v>
      </c>
      <c r="I49" s="2152">
        <v>0</v>
      </c>
      <c r="J49" s="2183">
        <v>0</v>
      </c>
    </row>
    <row r="50" spans="1:10">
      <c r="A50" s="2208" t="s">
        <v>433</v>
      </c>
      <c r="B50" s="2208" t="s">
        <v>137</v>
      </c>
      <c r="C50" s="2137">
        <v>0</v>
      </c>
      <c r="D50" s="2152">
        <v>0</v>
      </c>
      <c r="E50" s="2152">
        <v>0</v>
      </c>
      <c r="F50" s="2152">
        <v>0</v>
      </c>
      <c r="G50" s="2209">
        <v>0</v>
      </c>
      <c r="H50" s="2210">
        <f t="shared" si="4"/>
        <v>0</v>
      </c>
      <c r="I50" s="2152">
        <v>0</v>
      </c>
      <c r="J50" s="2183">
        <v>0</v>
      </c>
    </row>
    <row r="51" spans="1:10">
      <c r="A51" s="2208" t="s">
        <v>434</v>
      </c>
      <c r="B51" s="2208" t="s">
        <v>137</v>
      </c>
      <c r="C51" s="2137">
        <v>0</v>
      </c>
      <c r="D51" s="2152">
        <v>0</v>
      </c>
      <c r="E51" s="2152">
        <v>0</v>
      </c>
      <c r="F51" s="2152">
        <v>0</v>
      </c>
      <c r="G51" s="2209">
        <v>0</v>
      </c>
      <c r="H51" s="2210">
        <f t="shared" si="4"/>
        <v>0</v>
      </c>
      <c r="I51" s="2152">
        <v>0</v>
      </c>
      <c r="J51" s="2183">
        <v>0</v>
      </c>
    </row>
    <row r="52" spans="1:10">
      <c r="A52" s="2208" t="s">
        <v>435</v>
      </c>
      <c r="B52" s="2208" t="s">
        <v>137</v>
      </c>
      <c r="C52" s="2137">
        <v>0</v>
      </c>
      <c r="D52" s="2152">
        <v>0</v>
      </c>
      <c r="E52" s="2152">
        <v>0</v>
      </c>
      <c r="F52" s="2152">
        <v>0</v>
      </c>
      <c r="G52" s="2209">
        <v>0</v>
      </c>
      <c r="H52" s="2210">
        <f t="shared" si="4"/>
        <v>0</v>
      </c>
      <c r="I52" s="2152">
        <v>0</v>
      </c>
      <c r="J52" s="2183">
        <v>0</v>
      </c>
    </row>
    <row r="53" spans="1:10">
      <c r="A53" s="2208" t="s">
        <v>436</v>
      </c>
      <c r="B53" s="2208" t="s">
        <v>137</v>
      </c>
      <c r="C53" s="2137">
        <v>0</v>
      </c>
      <c r="D53" s="2152">
        <v>0</v>
      </c>
      <c r="E53" s="2152">
        <v>0</v>
      </c>
      <c r="F53" s="2152">
        <v>0</v>
      </c>
      <c r="G53" s="2209">
        <v>0</v>
      </c>
      <c r="H53" s="2210">
        <f t="shared" si="4"/>
        <v>0</v>
      </c>
      <c r="I53" s="2152">
        <v>0</v>
      </c>
      <c r="J53" s="2183">
        <v>0</v>
      </c>
    </row>
    <row r="54" spans="1:10">
      <c r="A54" s="2208" t="s">
        <v>200</v>
      </c>
      <c r="B54" s="2208" t="s">
        <v>137</v>
      </c>
      <c r="C54" s="2137">
        <v>0</v>
      </c>
      <c r="D54" s="2152">
        <v>0</v>
      </c>
      <c r="E54" s="2152">
        <v>0</v>
      </c>
      <c r="F54" s="2152">
        <v>0</v>
      </c>
      <c r="G54" s="2209">
        <v>0</v>
      </c>
      <c r="H54" s="2210">
        <f t="shared" si="4"/>
        <v>0</v>
      </c>
      <c r="I54" s="2152">
        <v>0</v>
      </c>
      <c r="J54" s="2183">
        <v>0</v>
      </c>
    </row>
    <row r="55" spans="1:10" ht="13">
      <c r="A55" s="1551" t="s">
        <v>203</v>
      </c>
      <c r="B55" s="2211"/>
      <c r="C55" s="2212"/>
      <c r="D55" s="2213"/>
      <c r="E55" s="2213"/>
      <c r="F55" s="2213"/>
      <c r="G55" s="2213"/>
      <c r="H55" s="2214"/>
      <c r="I55" s="2213"/>
      <c r="J55" s="2215"/>
    </row>
    <row r="56" spans="1:10">
      <c r="A56" s="2208" t="s">
        <v>208</v>
      </c>
      <c r="B56" s="2208" t="s">
        <v>137</v>
      </c>
      <c r="C56" s="2137">
        <v>0</v>
      </c>
      <c r="D56" s="2152">
        <v>0</v>
      </c>
      <c r="E56" s="2152">
        <v>0</v>
      </c>
      <c r="F56" s="2152">
        <v>0</v>
      </c>
      <c r="G56" s="2209">
        <v>0</v>
      </c>
      <c r="H56" s="2210">
        <f t="shared" ref="H56:H58" si="5">IF($G$65=0,0,G56/$G$65)</f>
        <v>0</v>
      </c>
      <c r="I56" s="2152">
        <v>0</v>
      </c>
      <c r="J56" s="2183">
        <v>0</v>
      </c>
    </row>
    <row r="57" spans="1:10">
      <c r="A57" s="2208" t="s">
        <v>437</v>
      </c>
      <c r="B57" s="2208" t="s">
        <v>137</v>
      </c>
      <c r="C57" s="2137">
        <v>0</v>
      </c>
      <c r="D57" s="2152">
        <v>0</v>
      </c>
      <c r="E57" s="2152">
        <v>0</v>
      </c>
      <c r="F57" s="2152">
        <v>0</v>
      </c>
      <c r="G57" s="2209">
        <v>0</v>
      </c>
      <c r="H57" s="2210">
        <f t="shared" si="5"/>
        <v>0</v>
      </c>
      <c r="I57" s="2152">
        <v>0</v>
      </c>
      <c r="J57" s="2183">
        <v>0</v>
      </c>
    </row>
    <row r="58" spans="1:10">
      <c r="A58" s="2208" t="s">
        <v>438</v>
      </c>
      <c r="B58" s="2208" t="s">
        <v>137</v>
      </c>
      <c r="C58" s="2137">
        <v>0</v>
      </c>
      <c r="D58" s="2152">
        <v>0</v>
      </c>
      <c r="E58" s="2152">
        <v>0</v>
      </c>
      <c r="F58" s="2152">
        <v>0</v>
      </c>
      <c r="G58" s="2209">
        <v>0</v>
      </c>
      <c r="H58" s="2210">
        <f t="shared" si="5"/>
        <v>0</v>
      </c>
      <c r="I58" s="2152">
        <v>0</v>
      </c>
      <c r="J58" s="2183">
        <v>0</v>
      </c>
    </row>
    <row r="59" spans="1:10" ht="13">
      <c r="A59" s="1551" t="s">
        <v>211</v>
      </c>
      <c r="B59" s="2211"/>
      <c r="C59" s="2212"/>
      <c r="D59" s="2213"/>
      <c r="E59" s="2213"/>
      <c r="F59" s="2213"/>
      <c r="G59" s="2213"/>
      <c r="H59" s="2214"/>
      <c r="I59" s="2213"/>
      <c r="J59" s="2215"/>
    </row>
    <row r="60" spans="1:10">
      <c r="A60" s="2218" t="s">
        <v>115</v>
      </c>
      <c r="B60" s="2218" t="s">
        <v>115</v>
      </c>
      <c r="C60" s="2219" t="s">
        <v>115</v>
      </c>
      <c r="D60" s="2220" t="s">
        <v>115</v>
      </c>
      <c r="E60" s="2220" t="s">
        <v>115</v>
      </c>
      <c r="F60" s="2220" t="s">
        <v>115</v>
      </c>
      <c r="G60" s="2220" t="s">
        <v>115</v>
      </c>
      <c r="H60" s="2221" t="s">
        <v>115</v>
      </c>
      <c r="I60" s="2220" t="s">
        <v>115</v>
      </c>
      <c r="J60" s="2222" t="s">
        <v>115</v>
      </c>
    </row>
    <row r="61" spans="1:10" ht="13">
      <c r="A61" s="1551" t="s">
        <v>80</v>
      </c>
      <c r="B61" s="2211"/>
      <c r="C61" s="2212"/>
      <c r="D61" s="2213"/>
      <c r="E61" s="2213"/>
      <c r="F61" s="2213"/>
      <c r="G61" s="2213"/>
      <c r="H61" s="2214"/>
      <c r="I61" s="2213"/>
      <c r="J61" s="2215"/>
    </row>
    <row r="62" spans="1:10">
      <c r="A62" s="2208" t="s">
        <v>439</v>
      </c>
      <c r="B62" s="2208" t="s">
        <v>144</v>
      </c>
      <c r="C62" s="2137">
        <v>0</v>
      </c>
      <c r="D62" s="2223"/>
      <c r="E62" s="2223"/>
      <c r="F62" s="2223"/>
      <c r="G62" s="2209">
        <v>0</v>
      </c>
      <c r="H62" s="2210">
        <f t="shared" ref="H62:H63" si="6">IF($G$65=0,0,G62/$G$65)</f>
        <v>0</v>
      </c>
      <c r="I62" s="2223"/>
      <c r="J62" s="2224"/>
    </row>
    <row r="63" spans="1:10">
      <c r="A63" s="2208" t="s">
        <v>440</v>
      </c>
      <c r="B63" s="2208" t="s">
        <v>144</v>
      </c>
      <c r="C63" s="2137">
        <v>0</v>
      </c>
      <c r="D63" s="2223"/>
      <c r="E63" s="2223"/>
      <c r="F63" s="2223"/>
      <c r="G63" s="2209">
        <v>0</v>
      </c>
      <c r="H63" s="2210">
        <f t="shared" si="6"/>
        <v>0</v>
      </c>
      <c r="I63" s="2223"/>
      <c r="J63" s="2224"/>
    </row>
    <row r="64" spans="1:10" ht="13" thickBot="1">
      <c r="A64" s="609"/>
      <c r="B64" s="609"/>
      <c r="C64" s="2225"/>
      <c r="D64" s="2225"/>
      <c r="E64" s="2226"/>
      <c r="F64" s="2225"/>
      <c r="G64" s="2225"/>
      <c r="H64" s="2227"/>
      <c r="I64" s="2225"/>
      <c r="J64" s="2228"/>
    </row>
    <row r="65" spans="1:12" ht="13.5" thickTop="1">
      <c r="A65" s="607" t="s">
        <v>385</v>
      </c>
      <c r="B65" s="608"/>
      <c r="C65" s="2229">
        <v>0</v>
      </c>
      <c r="D65" s="2230">
        <f>SUM(D9:D64)</f>
        <v>0</v>
      </c>
      <c r="E65" s="2230">
        <f t="shared" ref="E65:G65" si="7">SUM(E9:E64)</f>
        <v>0</v>
      </c>
      <c r="F65" s="2230">
        <f t="shared" si="7"/>
        <v>0</v>
      </c>
      <c r="G65" s="2231">
        <f t="shared" si="7"/>
        <v>0</v>
      </c>
      <c r="H65" s="2232">
        <f>IF($G$65=0,0,G65/$G$65)</f>
        <v>0</v>
      </c>
      <c r="I65" s="2230">
        <f>SUM(I9:I64)</f>
        <v>0</v>
      </c>
      <c r="J65" s="2233">
        <f t="shared" ref="J65" si="8">SUM(J9:J64)</f>
        <v>0</v>
      </c>
    </row>
    <row r="66" spans="1:12" ht="13" thickBot="1">
      <c r="A66" s="609"/>
      <c r="B66" s="609"/>
      <c r="C66" s="2225" t="s">
        <v>275</v>
      </c>
      <c r="D66" s="2225"/>
      <c r="E66" s="2225"/>
      <c r="F66" s="2225"/>
      <c r="G66" s="2225"/>
      <c r="H66" s="2228"/>
      <c r="I66" s="2225"/>
      <c r="J66" s="2227"/>
    </row>
    <row r="67" spans="1:12" ht="14" thickTop="1" thickBot="1">
      <c r="A67" s="610" t="s">
        <v>365</v>
      </c>
      <c r="B67" s="611"/>
      <c r="C67" s="2234">
        <v>0</v>
      </c>
      <c r="D67" s="2235">
        <v>0</v>
      </c>
      <c r="E67" s="2235">
        <v>0</v>
      </c>
      <c r="F67" s="2234">
        <v>0</v>
      </c>
      <c r="G67" s="2235">
        <v>0</v>
      </c>
      <c r="H67" s="2236">
        <v>0</v>
      </c>
      <c r="I67" s="2235">
        <v>0</v>
      </c>
      <c r="J67" s="2235">
        <v>0</v>
      </c>
    </row>
    <row r="68" spans="1:12" s="7" customFormat="1" ht="13.4" customHeight="1" thickBot="1">
      <c r="A68" s="651"/>
      <c r="B68" s="652"/>
      <c r="C68" s="653"/>
      <c r="D68" s="155"/>
      <c r="E68" s="155"/>
      <c r="F68" s="654"/>
      <c r="G68" s="155"/>
      <c r="H68" s="655"/>
      <c r="I68" s="155"/>
      <c r="J68" s="655"/>
    </row>
    <row r="69" spans="1:12" ht="13" thickBot="1"/>
    <row r="70" spans="1:12" s="7" customFormat="1" ht="13">
      <c r="A70" s="1764" t="s">
        <v>441</v>
      </c>
      <c r="B70" s="1765"/>
      <c r="C70" s="1765"/>
      <c r="D70" s="1766" t="s">
        <v>45</v>
      </c>
      <c r="E70" s="66"/>
      <c r="F70" s="66"/>
    </row>
    <row r="71" spans="1:12" s="7" customFormat="1" ht="13" thickBot="1">
      <c r="A71" s="2237" t="s">
        <v>442</v>
      </c>
      <c r="B71" s="1550"/>
      <c r="C71" s="1550"/>
      <c r="D71" s="2238">
        <v>0</v>
      </c>
      <c r="E71" s="156"/>
    </row>
    <row r="72" spans="1:12" ht="13" thickBot="1">
      <c r="A72" s="159"/>
      <c r="B72" s="159"/>
      <c r="C72" s="159"/>
      <c r="D72" s="160"/>
      <c r="E72" s="159"/>
      <c r="F72" s="159"/>
    </row>
    <row r="73" spans="1:12" ht="16" thickBot="1">
      <c r="A73" s="1754" t="s">
        <v>416</v>
      </c>
      <c r="B73" s="161"/>
      <c r="C73" s="161"/>
      <c r="D73" s="162" t="s">
        <v>43</v>
      </c>
      <c r="E73" s="531" t="s">
        <v>44</v>
      </c>
      <c r="F73" s="612" t="s">
        <v>45</v>
      </c>
      <c r="J73" s="76"/>
      <c r="K73" s="315"/>
      <c r="L73" s="76"/>
    </row>
    <row r="74" spans="1:12" ht="15.5">
      <c r="A74" s="1755" t="s">
        <v>1479</v>
      </c>
      <c r="B74" s="1767"/>
      <c r="C74" s="1767"/>
      <c r="D74" s="1768">
        <v>1183.4847</v>
      </c>
      <c r="E74" s="1666">
        <v>1049.5053</v>
      </c>
      <c r="F74" s="1667">
        <f>D74+E74</f>
        <v>2232.9899999999998</v>
      </c>
      <c r="H74" s="85"/>
      <c r="I74" s="85"/>
      <c r="J74" s="48"/>
      <c r="K74" s="279"/>
      <c r="L74" s="48"/>
    </row>
    <row r="75" spans="1:12" ht="15">
      <c r="A75" s="1050" t="s">
        <v>1477</v>
      </c>
      <c r="B75" s="1290"/>
      <c r="C75" s="1290"/>
      <c r="D75" s="1668">
        <v>0</v>
      </c>
      <c r="E75" s="1669">
        <v>0</v>
      </c>
      <c r="F75" s="1670">
        <f t="shared" ref="F75:F76" si="9">D75+E75</f>
        <v>0</v>
      </c>
      <c r="H75" s="85"/>
      <c r="I75" s="85"/>
      <c r="J75" s="85"/>
    </row>
    <row r="76" spans="1:12" ht="15.5" thickBot="1">
      <c r="A76" s="1291" t="s">
        <v>1478</v>
      </c>
      <c r="B76" s="1292"/>
      <c r="C76" s="1292"/>
      <c r="D76" s="1671">
        <v>0</v>
      </c>
      <c r="E76" s="1672">
        <v>0</v>
      </c>
      <c r="F76" s="1673">
        <f t="shared" si="9"/>
        <v>0</v>
      </c>
      <c r="G76" s="86" t="s">
        <v>223</v>
      </c>
      <c r="H76" s="85"/>
      <c r="I76" s="85"/>
      <c r="J76" s="79"/>
    </row>
    <row r="77" spans="1:12" ht="14.5" thickBot="1">
      <c r="A77" s="530"/>
      <c r="B77" s="1293"/>
      <c r="C77" s="1293"/>
      <c r="D77" s="533"/>
      <c r="E77" s="533"/>
      <c r="F77" s="534"/>
      <c r="H77" s="85"/>
      <c r="I77" s="85"/>
      <c r="J77" s="85"/>
    </row>
    <row r="78" spans="1:12" ht="14" thickTop="1" thickBot="1">
      <c r="A78" s="548" t="s">
        <v>443</v>
      </c>
      <c r="B78" s="1054"/>
      <c r="C78" s="1054"/>
      <c r="D78" s="1055">
        <f>SUM(D74:D76)</f>
        <v>1183.4847</v>
      </c>
      <c r="E78" s="1664">
        <f>SUM(E74:E76)</f>
        <v>1049.5053</v>
      </c>
      <c r="F78" s="1665">
        <f>SUM(F74:F76)</f>
        <v>2232.9899999999998</v>
      </c>
      <c r="J78" s="85"/>
    </row>
    <row r="79" spans="1:12" ht="15">
      <c r="A79" s="1769" t="s">
        <v>1408</v>
      </c>
      <c r="B79" s="1996"/>
      <c r="C79" s="1996"/>
      <c r="D79" s="1996"/>
      <c r="E79" s="1996"/>
      <c r="F79" s="1996"/>
    </row>
    <row r="80" spans="1:12" ht="15">
      <c r="A80" s="139" t="s">
        <v>1409</v>
      </c>
      <c r="B80" s="203"/>
      <c r="C80" s="203"/>
      <c r="D80" s="203"/>
      <c r="E80" s="203"/>
      <c r="F80" s="203"/>
    </row>
    <row r="81" spans="1:20" ht="14.5">
      <c r="A81" s="139" t="s">
        <v>1410</v>
      </c>
      <c r="B81" s="203"/>
      <c r="C81" s="203"/>
      <c r="D81" s="203"/>
      <c r="E81" s="203"/>
      <c r="F81" s="203"/>
    </row>
    <row r="82" spans="1:20" s="606" customFormat="1" ht="13" thickBot="1">
      <c r="A82" s="203"/>
      <c r="B82" s="203"/>
      <c r="C82" s="203"/>
      <c r="D82" s="203"/>
      <c r="E82" s="203"/>
      <c r="F82" s="203"/>
      <c r="G82" s="203"/>
      <c r="H82" s="203"/>
      <c r="I82" s="203"/>
      <c r="J82" s="203"/>
      <c r="K82" s="203"/>
      <c r="L82" s="203"/>
      <c r="M82" s="203"/>
      <c r="N82" s="203"/>
      <c r="O82" s="203"/>
      <c r="P82" s="203"/>
      <c r="Q82" s="203"/>
      <c r="R82" s="203"/>
      <c r="S82" s="203"/>
      <c r="T82" s="203"/>
    </row>
  </sheetData>
  <mergeCells count="5">
    <mergeCell ref="A1:J1"/>
    <mergeCell ref="A2:K2"/>
    <mergeCell ref="A3:K3"/>
    <mergeCell ref="C5:J5"/>
    <mergeCell ref="C6:J6"/>
  </mergeCells>
  <printOptions horizontalCentered="1" verticalCentered="1" headings="1"/>
  <pageMargins left="0.25" right="0.25" top="0.5" bottom="0.5" header="0.3" footer="0.3"/>
  <pageSetup scale="56" orientation="portrait" r:id="rId1"/>
  <headerFooter>
    <oddHeader>&amp;CPacific Gas and Electric Company | Program Year 2024
Appendix A: ESA, CARE, and FERA Program Tables</oddHeader>
  </headerFooter>
  <customProperties>
    <customPr name="_pios_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XFD48"/>
  <sheetViews>
    <sheetView view="pageLayout" zoomScaleNormal="100" workbookViewId="0">
      <selection activeCell="A17" sqref="A17:I17"/>
    </sheetView>
  </sheetViews>
  <sheetFormatPr defaultColWidth="9.453125" defaultRowHeight="42.65" customHeight="1"/>
  <cols>
    <col min="1" max="1" width="37.453125" style="4" customWidth="1"/>
    <col min="2" max="2" width="15.54296875" style="8" customWidth="1"/>
    <col min="3" max="4" width="16.453125" style="8" customWidth="1"/>
    <col min="5" max="7" width="15.54296875" style="8" customWidth="1"/>
    <col min="8" max="8" width="15.54296875" style="4" customWidth="1"/>
    <col min="9" max="9" width="17.453125" style="4" customWidth="1"/>
    <col min="10" max="10" width="6.453125" style="4" customWidth="1"/>
    <col min="11" max="11" width="29.54296875" style="4" customWidth="1"/>
    <col min="12" max="12" width="18.453125" style="4" customWidth="1"/>
    <col min="13" max="13" width="24.54296875" style="4" customWidth="1"/>
    <col min="14" max="16384" width="9.453125" style="4"/>
  </cols>
  <sheetData>
    <row r="1" spans="1:13" ht="15.5">
      <c r="A1" s="2579" t="s">
        <v>444</v>
      </c>
      <c r="B1" s="2579"/>
      <c r="C1" s="2579"/>
      <c r="D1" s="2579"/>
      <c r="E1" s="2579"/>
      <c r="F1" s="2579"/>
      <c r="G1" s="2579"/>
      <c r="H1" s="2579"/>
      <c r="I1" s="2579"/>
    </row>
    <row r="2" spans="1:13" ht="15.5">
      <c r="A2" s="2579" t="s">
        <v>0</v>
      </c>
      <c r="B2" s="2579"/>
      <c r="C2" s="2579"/>
      <c r="D2" s="2579"/>
      <c r="E2" s="2579"/>
      <c r="F2" s="2579"/>
      <c r="G2" s="2579"/>
      <c r="H2" s="2579"/>
      <c r="I2" s="2579"/>
    </row>
    <row r="3" spans="1:13" ht="15.5">
      <c r="A3" s="2579" t="s">
        <v>38</v>
      </c>
      <c r="B3" s="2579"/>
      <c r="C3" s="2579"/>
      <c r="D3" s="2579"/>
      <c r="E3" s="2579"/>
      <c r="F3" s="2579"/>
      <c r="G3" s="2579"/>
      <c r="H3" s="2579"/>
      <c r="I3" s="2579"/>
    </row>
    <row r="4" spans="1:13" ht="16" thickBot="1">
      <c r="A4" s="76"/>
      <c r="B4" s="76"/>
      <c r="C4" s="76"/>
      <c r="D4" s="76"/>
      <c r="E4" s="76"/>
      <c r="F4" s="76"/>
      <c r="G4" s="76"/>
      <c r="H4" s="76"/>
    </row>
    <row r="5" spans="1:13" ht="20.9" customHeight="1" thickBot="1">
      <c r="A5" s="2767" t="s">
        <v>445</v>
      </c>
      <c r="B5" s="2769" t="s">
        <v>446</v>
      </c>
      <c r="C5" s="2770"/>
      <c r="D5" s="2770"/>
      <c r="E5" s="2770"/>
      <c r="F5" s="2771"/>
      <c r="G5" s="2769" t="s">
        <v>447</v>
      </c>
      <c r="H5" s="2770"/>
      <c r="I5" s="2771"/>
      <c r="K5" s="76"/>
      <c r="L5" s="315"/>
      <c r="M5" s="76"/>
    </row>
    <row r="6" spans="1:13" ht="32.15" customHeight="1" thickBot="1">
      <c r="A6" s="2768"/>
      <c r="B6" s="1770" t="s">
        <v>1738</v>
      </c>
      <c r="C6" s="334" t="s">
        <v>448</v>
      </c>
      <c r="D6" s="335" t="s">
        <v>449</v>
      </c>
      <c r="E6" s="335" t="s">
        <v>450</v>
      </c>
      <c r="F6" s="1771" t="s">
        <v>451</v>
      </c>
      <c r="G6" s="1770" t="s">
        <v>452</v>
      </c>
      <c r="H6" s="334" t="s">
        <v>448</v>
      </c>
      <c r="I6" s="1771" t="s">
        <v>449</v>
      </c>
      <c r="K6" s="76"/>
      <c r="L6" s="35"/>
      <c r="M6" s="76"/>
    </row>
    <row r="7" spans="1:13" ht="26">
      <c r="A7" s="1457" t="s">
        <v>453</v>
      </c>
      <c r="B7" s="2056">
        <v>1.0782999374608933</v>
      </c>
      <c r="C7" s="2056">
        <v>0.86013978577598038</v>
      </c>
      <c r="D7" s="2056">
        <v>0.57100509345500128</v>
      </c>
      <c r="E7" s="2056">
        <v>0.57100509345500128</v>
      </c>
      <c r="F7" s="2056">
        <v>0.37417975095893374</v>
      </c>
      <c r="G7" s="2056">
        <v>8.438476618868604</v>
      </c>
      <c r="H7" s="2056">
        <v>-10.209067794743582</v>
      </c>
      <c r="I7" s="2056">
        <v>-46.233287099389194</v>
      </c>
      <c r="K7" s="1572"/>
      <c r="L7" s="316"/>
      <c r="M7" s="1572"/>
    </row>
    <row r="8" spans="1:13" ht="26">
      <c r="A8" s="1458" t="s">
        <v>454</v>
      </c>
      <c r="B8" s="2057">
        <v>0.54965059887946055</v>
      </c>
      <c r="C8" s="2057">
        <v>0.57635187293316004</v>
      </c>
      <c r="D8" s="2057">
        <v>0.31052427411379607</v>
      </c>
      <c r="E8" s="2057">
        <v>0.31052427411379607</v>
      </c>
      <c r="F8" s="2057">
        <v>0.2303796085387281</v>
      </c>
      <c r="G8" s="2057">
        <v>-9.8001994362046716</v>
      </c>
      <c r="H8" s="2057">
        <v>-4.9940662457808838</v>
      </c>
      <c r="I8" s="2057">
        <v>-15.003904975324305</v>
      </c>
      <c r="K8" s="2778"/>
      <c r="L8" s="2779"/>
      <c r="M8" s="2778"/>
    </row>
    <row r="9" spans="1:13" ht="15">
      <c r="A9" s="1458" t="s">
        <v>1739</v>
      </c>
      <c r="B9" s="2058">
        <v>0.16277769531389719</v>
      </c>
      <c r="C9" s="2058">
        <v>0.26298371252091474</v>
      </c>
      <c r="D9" s="2058">
        <v>0.11387177804696579</v>
      </c>
      <c r="E9" s="2058">
        <v>0.11387177804696579</v>
      </c>
      <c r="F9" s="2058">
        <v>0.10799255924336673</v>
      </c>
      <c r="G9" s="2058">
        <v>-8.0147509974623308</v>
      </c>
      <c r="H9" s="2058">
        <v>-3.0551385412947267</v>
      </c>
      <c r="I9" s="2058">
        <v>-8.4829286212583277</v>
      </c>
      <c r="K9" s="2778"/>
      <c r="L9" s="2779"/>
      <c r="M9" s="2778"/>
    </row>
    <row r="10" spans="1:13" ht="14">
      <c r="A10" s="1458" t="s">
        <v>455</v>
      </c>
      <c r="B10" s="2239">
        <v>0</v>
      </c>
      <c r="C10" s="2240">
        <v>0</v>
      </c>
      <c r="D10" s="2240">
        <v>0</v>
      </c>
      <c r="E10" s="2240">
        <v>0</v>
      </c>
      <c r="F10" s="2241">
        <v>0</v>
      </c>
      <c r="G10" s="2242">
        <v>0</v>
      </c>
      <c r="H10" s="2243">
        <v>0</v>
      </c>
      <c r="I10" s="2244">
        <v>0</v>
      </c>
      <c r="K10" s="2778"/>
      <c r="L10" s="2779"/>
      <c r="M10" s="2778"/>
    </row>
    <row r="11" spans="1:13" ht="14.5" thickBot="1">
      <c r="A11" s="1459" t="s">
        <v>456</v>
      </c>
      <c r="B11" s="2245">
        <v>0</v>
      </c>
      <c r="C11" s="2246">
        <v>0</v>
      </c>
      <c r="D11" s="2246">
        <v>0</v>
      </c>
      <c r="E11" s="2246">
        <v>0</v>
      </c>
      <c r="F11" s="2247">
        <v>0</v>
      </c>
      <c r="G11" s="2248">
        <v>0</v>
      </c>
      <c r="H11" s="2249">
        <v>0</v>
      </c>
      <c r="I11" s="2250">
        <v>0</v>
      </c>
      <c r="K11" s="2778"/>
      <c r="L11" s="2779"/>
      <c r="M11" s="2778"/>
    </row>
    <row r="12" spans="1:13" s="16" customFormat="1" ht="26.15" customHeight="1">
      <c r="A12" s="2775" t="s">
        <v>1737</v>
      </c>
      <c r="B12" s="2776"/>
      <c r="C12" s="2776"/>
      <c r="D12" s="2776"/>
      <c r="E12" s="2776"/>
      <c r="F12" s="2776"/>
      <c r="G12" s="2776"/>
      <c r="H12" s="2776"/>
      <c r="I12" s="2777"/>
    </row>
    <row r="13" spans="1:13" ht="14.5" thickBot="1">
      <c r="A13" s="2772" t="s">
        <v>1736</v>
      </c>
      <c r="B13" s="2773"/>
      <c r="C13" s="2773"/>
      <c r="D13" s="2773"/>
      <c r="E13" s="2773"/>
      <c r="F13" s="2773"/>
      <c r="G13" s="2773"/>
      <c r="H13" s="2773"/>
      <c r="I13" s="2774"/>
    </row>
    <row r="14" spans="1:13" ht="14">
      <c r="A14" s="1460"/>
      <c r="B14" s="1461"/>
      <c r="C14" s="1461"/>
      <c r="D14" s="1461"/>
      <c r="E14" s="1461"/>
      <c r="F14" s="1461"/>
      <c r="G14" s="1461"/>
      <c r="H14" s="1461"/>
      <c r="I14" s="1461"/>
    </row>
    <row r="15" spans="1:13" ht="15.5">
      <c r="A15" s="1462" t="s">
        <v>457</v>
      </c>
      <c r="B15" s="1463"/>
      <c r="C15" s="1463"/>
      <c r="D15" s="1463"/>
      <c r="E15" s="1463"/>
      <c r="F15" s="1464"/>
      <c r="G15" s="1464"/>
      <c r="H15" s="1463"/>
      <c r="I15" s="1463"/>
      <c r="J15" s="46"/>
    </row>
    <row r="16" spans="1:13" ht="23.9" customHeight="1">
      <c r="A16" s="2780" t="s">
        <v>458</v>
      </c>
      <c r="B16" s="2780"/>
      <c r="C16" s="2780"/>
      <c r="D16" s="2780"/>
      <c r="E16" s="2780"/>
      <c r="F16" s="2780"/>
      <c r="G16" s="2780"/>
      <c r="H16" s="2780"/>
      <c r="I16" s="2780"/>
      <c r="J16" s="46"/>
    </row>
    <row r="17" spans="1:16384" ht="15.5">
      <c r="A17" s="2780" t="s">
        <v>459</v>
      </c>
      <c r="B17" s="2780"/>
      <c r="C17" s="2780"/>
      <c r="D17" s="2780"/>
      <c r="E17" s="2780"/>
      <c r="F17" s="2780"/>
      <c r="G17" s="2780"/>
      <c r="H17" s="2780"/>
      <c r="I17" s="2780"/>
      <c r="J17" s="75"/>
      <c r="K17" s="89"/>
      <c r="L17" s="89"/>
      <c r="M17" s="89"/>
      <c r="N17" s="89"/>
      <c r="O17" s="89"/>
      <c r="P17" s="89"/>
      <c r="Q17" s="89"/>
      <c r="R17" s="89"/>
      <c r="S17" s="89"/>
      <c r="T17" s="89"/>
      <c r="U17" s="2723"/>
      <c r="V17" s="2723"/>
      <c r="W17" s="2723"/>
      <c r="X17" s="2723"/>
      <c r="Y17" s="2723"/>
      <c r="Z17" s="2723"/>
      <c r="AA17" s="2723"/>
      <c r="AB17" s="2723"/>
      <c r="AC17" s="2723"/>
      <c r="AD17" s="2723"/>
      <c r="AE17" s="2723"/>
      <c r="AF17" s="2723"/>
      <c r="AG17" s="2723"/>
      <c r="AH17" s="2723"/>
      <c r="AI17" s="2723"/>
      <c r="AJ17" s="2723"/>
      <c r="AK17" s="2723"/>
      <c r="AL17" s="2723"/>
      <c r="AM17" s="2723"/>
      <c r="AN17" s="2723"/>
      <c r="AO17" s="2723"/>
      <c r="AP17" s="2723"/>
      <c r="AQ17" s="2723"/>
      <c r="AR17" s="2723"/>
      <c r="AS17" s="2723"/>
      <c r="AT17" s="2723"/>
      <c r="AU17" s="2723"/>
      <c r="AV17" s="2723"/>
      <c r="AW17" s="2723"/>
      <c r="AX17" s="2723"/>
      <c r="AY17" s="2723"/>
      <c r="AZ17" s="2723"/>
      <c r="BA17" s="2723"/>
      <c r="BB17" s="2723"/>
      <c r="BC17" s="2723"/>
      <c r="BD17" s="2723"/>
      <c r="BE17" s="2723"/>
      <c r="BF17" s="2723"/>
      <c r="BG17" s="2723"/>
      <c r="BH17" s="2723"/>
      <c r="BI17" s="2723"/>
      <c r="BJ17" s="2723"/>
      <c r="BK17" s="2723"/>
      <c r="BL17" s="2723"/>
      <c r="BM17" s="2723"/>
      <c r="BN17" s="2723"/>
      <c r="BO17" s="2723"/>
      <c r="BP17" s="2723"/>
      <c r="BQ17" s="2723"/>
      <c r="BR17" s="2723"/>
      <c r="BS17" s="2723"/>
      <c r="BT17" s="2723"/>
      <c r="BU17" s="2723"/>
      <c r="BV17" s="2723"/>
      <c r="BW17" s="2723"/>
      <c r="BX17" s="2723"/>
      <c r="BY17" s="2723"/>
      <c r="BZ17" s="2723"/>
      <c r="CA17" s="2723"/>
      <c r="CB17" s="2723"/>
      <c r="CC17" s="2723"/>
      <c r="CD17" s="2723"/>
      <c r="CE17" s="2723"/>
      <c r="CF17" s="2723"/>
      <c r="CG17" s="2723"/>
      <c r="CH17" s="2723"/>
      <c r="CI17" s="2723"/>
      <c r="CJ17" s="2723"/>
      <c r="CK17" s="2723"/>
      <c r="CL17" s="2723"/>
      <c r="CM17" s="2723"/>
      <c r="CN17" s="2723"/>
      <c r="CO17" s="2723"/>
      <c r="CP17" s="2723"/>
      <c r="CQ17" s="2723"/>
      <c r="CR17" s="2723"/>
      <c r="CS17" s="2723"/>
      <c r="CT17" s="2723"/>
      <c r="CU17" s="2723"/>
      <c r="CV17" s="2723"/>
      <c r="CW17" s="2723"/>
      <c r="CX17" s="2723"/>
      <c r="CY17" s="2723"/>
      <c r="CZ17" s="2723"/>
      <c r="DA17" s="2723"/>
      <c r="DB17" s="2723"/>
      <c r="DC17" s="2723"/>
      <c r="DD17" s="2723"/>
      <c r="DE17" s="2723"/>
      <c r="DF17" s="2723"/>
      <c r="DG17" s="2723"/>
      <c r="DH17" s="2723"/>
      <c r="DI17" s="2723"/>
      <c r="DJ17" s="2723"/>
      <c r="DK17" s="2723"/>
      <c r="DL17" s="2723"/>
      <c r="DM17" s="2723"/>
      <c r="DN17" s="2723"/>
      <c r="DO17" s="2723"/>
      <c r="DP17" s="2723"/>
      <c r="DQ17" s="2723"/>
      <c r="DR17" s="2723"/>
      <c r="DS17" s="2723"/>
      <c r="DT17" s="2723"/>
      <c r="DU17" s="2723"/>
      <c r="DV17" s="2723"/>
      <c r="DW17" s="2723"/>
      <c r="DX17" s="2723"/>
      <c r="DY17" s="2723"/>
      <c r="DZ17" s="2723"/>
      <c r="EA17" s="2723"/>
      <c r="EB17" s="2723"/>
      <c r="EC17" s="2723"/>
      <c r="ED17" s="2723"/>
      <c r="EE17" s="2723"/>
      <c r="EF17" s="2723"/>
      <c r="EG17" s="2723"/>
      <c r="EH17" s="2723"/>
      <c r="EI17" s="2723"/>
      <c r="EJ17" s="2723"/>
      <c r="EK17" s="2723"/>
      <c r="EL17" s="2723"/>
      <c r="EM17" s="2723"/>
      <c r="EN17" s="2723"/>
      <c r="EO17" s="2723"/>
      <c r="EP17" s="2723"/>
      <c r="EQ17" s="2723"/>
      <c r="ER17" s="2723"/>
      <c r="ES17" s="2723"/>
      <c r="ET17" s="2723"/>
      <c r="EU17" s="2723"/>
      <c r="EV17" s="2723"/>
      <c r="EW17" s="2723"/>
      <c r="EX17" s="2723"/>
      <c r="EY17" s="2723"/>
      <c r="EZ17" s="2723"/>
      <c r="FA17" s="2723"/>
      <c r="FB17" s="2723"/>
      <c r="FC17" s="2723"/>
      <c r="FD17" s="2723"/>
      <c r="FE17" s="2723"/>
      <c r="FF17" s="2723"/>
      <c r="FG17" s="2723"/>
      <c r="FH17" s="2723"/>
      <c r="FI17" s="2723"/>
      <c r="FJ17" s="2723"/>
      <c r="FK17" s="2723"/>
      <c r="FL17" s="2723"/>
      <c r="FM17" s="2723"/>
      <c r="FN17" s="2723"/>
      <c r="FO17" s="2723"/>
      <c r="FP17" s="2723"/>
      <c r="FQ17" s="2723"/>
      <c r="FR17" s="2723"/>
      <c r="FS17" s="2723"/>
      <c r="FT17" s="2723"/>
      <c r="FU17" s="2723"/>
      <c r="FV17" s="2723"/>
      <c r="FW17" s="2723"/>
      <c r="FX17" s="2723"/>
      <c r="FY17" s="2723"/>
      <c r="FZ17" s="2723"/>
      <c r="GA17" s="2723"/>
      <c r="GB17" s="2723"/>
      <c r="GC17" s="2723"/>
      <c r="GD17" s="2723"/>
      <c r="GE17" s="2723"/>
      <c r="GF17" s="2723"/>
      <c r="GG17" s="2723"/>
      <c r="GH17" s="2723"/>
      <c r="GI17" s="2723"/>
      <c r="GJ17" s="2723"/>
      <c r="GK17" s="2723"/>
      <c r="GL17" s="2723"/>
      <c r="GM17" s="2723"/>
      <c r="GN17" s="2723"/>
      <c r="GO17" s="2723"/>
      <c r="GP17" s="2723"/>
      <c r="GQ17" s="2723"/>
      <c r="GR17" s="2723"/>
      <c r="GS17" s="2723"/>
      <c r="GT17" s="2723"/>
      <c r="GU17" s="2723"/>
      <c r="GV17" s="2723"/>
      <c r="GW17" s="2723"/>
      <c r="GX17" s="2723"/>
      <c r="GY17" s="2723"/>
      <c r="GZ17" s="2723"/>
      <c r="HA17" s="2723"/>
      <c r="HB17" s="2723"/>
      <c r="HC17" s="2723"/>
      <c r="HD17" s="2723"/>
      <c r="HE17" s="2723"/>
      <c r="HF17" s="2723"/>
      <c r="HG17" s="2723"/>
      <c r="HH17" s="2723"/>
      <c r="HI17" s="2723"/>
      <c r="HJ17" s="2723"/>
      <c r="HK17" s="2723"/>
      <c r="HL17" s="2723"/>
      <c r="HM17" s="2723"/>
      <c r="HN17" s="2723"/>
      <c r="HO17" s="2723"/>
      <c r="HP17" s="2723"/>
      <c r="HQ17" s="2723"/>
      <c r="HR17" s="2723"/>
      <c r="HS17" s="2723"/>
      <c r="HT17" s="2723"/>
      <c r="HU17" s="2723"/>
      <c r="HV17" s="2723"/>
      <c r="HW17" s="2723"/>
      <c r="HX17" s="2723"/>
      <c r="HY17" s="2723"/>
      <c r="HZ17" s="2723"/>
      <c r="IA17" s="2723"/>
      <c r="IB17" s="2723"/>
      <c r="IC17" s="2723"/>
      <c r="ID17" s="2723"/>
      <c r="IE17" s="2723"/>
      <c r="IF17" s="2723"/>
      <c r="IG17" s="2723"/>
      <c r="IH17" s="2723"/>
      <c r="II17" s="2723"/>
      <c r="IJ17" s="2723"/>
      <c r="IK17" s="2723"/>
      <c r="IL17" s="2723"/>
      <c r="IM17" s="2723"/>
      <c r="IN17" s="2723"/>
      <c r="IO17" s="2723"/>
      <c r="IP17" s="2723"/>
      <c r="IQ17" s="2723"/>
      <c r="IR17" s="2723"/>
      <c r="IS17" s="2723"/>
      <c r="IT17" s="2723"/>
      <c r="IU17" s="2723"/>
      <c r="IV17" s="2723"/>
      <c r="IW17" s="2723"/>
      <c r="IX17" s="2723"/>
      <c r="IY17" s="2723"/>
      <c r="IZ17" s="2723"/>
      <c r="JA17" s="2723"/>
      <c r="JB17" s="2723"/>
      <c r="JC17" s="2723"/>
      <c r="JD17" s="2723"/>
      <c r="JE17" s="2723"/>
      <c r="JF17" s="2723"/>
      <c r="JG17" s="2723"/>
      <c r="JH17" s="2723"/>
      <c r="JI17" s="2723"/>
      <c r="JJ17" s="2723"/>
      <c r="JK17" s="2723"/>
      <c r="JL17" s="2723"/>
      <c r="JM17" s="2723"/>
      <c r="JN17" s="2723"/>
      <c r="JO17" s="2723"/>
      <c r="JP17" s="2723"/>
      <c r="JQ17" s="2723"/>
      <c r="JR17" s="2723"/>
      <c r="JS17" s="2723"/>
      <c r="JT17" s="2723"/>
      <c r="JU17" s="2723"/>
      <c r="JV17" s="2723"/>
      <c r="JW17" s="2723"/>
      <c r="JX17" s="2723"/>
      <c r="JY17" s="2723"/>
      <c r="JZ17" s="2723"/>
      <c r="KA17" s="2723"/>
      <c r="KB17" s="2723"/>
      <c r="KC17" s="2723"/>
      <c r="KD17" s="2723"/>
      <c r="KE17" s="2723"/>
      <c r="KF17" s="2723"/>
      <c r="KG17" s="2723"/>
      <c r="KH17" s="2723"/>
      <c r="KI17" s="2723"/>
      <c r="KJ17" s="2723"/>
      <c r="KK17" s="2723"/>
      <c r="KL17" s="2723"/>
      <c r="KM17" s="2723"/>
      <c r="KN17" s="2723"/>
      <c r="KO17" s="2723"/>
      <c r="KP17" s="2723"/>
      <c r="KQ17" s="2723"/>
      <c r="KR17" s="2723"/>
      <c r="KS17" s="2723"/>
      <c r="KT17" s="2723"/>
      <c r="KU17" s="2723"/>
      <c r="KV17" s="2723"/>
      <c r="KW17" s="2723"/>
      <c r="KX17" s="2723"/>
      <c r="KY17" s="2723"/>
      <c r="KZ17" s="2723"/>
      <c r="LA17" s="2723"/>
      <c r="LB17" s="2723"/>
      <c r="LC17" s="2723"/>
      <c r="LD17" s="2723"/>
      <c r="LE17" s="2723"/>
      <c r="LF17" s="2723"/>
      <c r="LG17" s="2723"/>
      <c r="LH17" s="2723"/>
      <c r="LI17" s="2723"/>
      <c r="LJ17" s="2723"/>
      <c r="LK17" s="2723"/>
      <c r="LL17" s="2723"/>
      <c r="LM17" s="2723"/>
      <c r="LN17" s="2723"/>
      <c r="LO17" s="2723"/>
      <c r="LP17" s="2723"/>
      <c r="LQ17" s="2723"/>
      <c r="LR17" s="2723"/>
      <c r="LS17" s="2723"/>
      <c r="LT17" s="2723"/>
      <c r="LU17" s="2723"/>
      <c r="LV17" s="2723"/>
      <c r="LW17" s="2723"/>
      <c r="LX17" s="2723"/>
      <c r="LY17" s="2723"/>
      <c r="LZ17" s="2723"/>
      <c r="MA17" s="2723"/>
      <c r="MB17" s="2723"/>
      <c r="MC17" s="2723"/>
      <c r="MD17" s="2723"/>
      <c r="ME17" s="2723"/>
      <c r="MF17" s="2723"/>
      <c r="MG17" s="2723"/>
      <c r="MH17" s="2723"/>
      <c r="MI17" s="2723"/>
      <c r="MJ17" s="2723"/>
      <c r="MK17" s="2723"/>
      <c r="ML17" s="2723"/>
      <c r="MM17" s="2723"/>
      <c r="MN17" s="2723"/>
      <c r="MO17" s="2723"/>
      <c r="MP17" s="2723"/>
      <c r="MQ17" s="2723"/>
      <c r="MR17" s="2723"/>
      <c r="MS17" s="2723"/>
      <c r="MT17" s="2723"/>
      <c r="MU17" s="2723"/>
      <c r="MV17" s="2723"/>
      <c r="MW17" s="2723"/>
      <c r="MX17" s="2723"/>
      <c r="MY17" s="2723"/>
      <c r="MZ17" s="2723"/>
      <c r="NA17" s="2723"/>
      <c r="NB17" s="2723"/>
      <c r="NC17" s="2723"/>
      <c r="ND17" s="2723"/>
      <c r="NE17" s="2723"/>
      <c r="NF17" s="2723"/>
      <c r="NG17" s="2723"/>
      <c r="NH17" s="2723"/>
      <c r="NI17" s="2723"/>
      <c r="NJ17" s="2723"/>
      <c r="NK17" s="2723"/>
      <c r="NL17" s="2723"/>
      <c r="NM17" s="2723"/>
      <c r="NN17" s="2723"/>
      <c r="NO17" s="2723"/>
      <c r="NP17" s="2723"/>
      <c r="NQ17" s="2723"/>
      <c r="NR17" s="2723"/>
      <c r="NS17" s="2723"/>
      <c r="NT17" s="2723"/>
      <c r="NU17" s="2723"/>
      <c r="NV17" s="2723"/>
      <c r="NW17" s="2723"/>
      <c r="NX17" s="2723"/>
      <c r="NY17" s="2723"/>
      <c r="NZ17" s="2723"/>
      <c r="OA17" s="2723"/>
      <c r="OB17" s="2723"/>
      <c r="OC17" s="2723"/>
      <c r="OD17" s="2723"/>
      <c r="OE17" s="2723"/>
      <c r="OF17" s="2723"/>
      <c r="OG17" s="2723"/>
      <c r="OH17" s="2723"/>
      <c r="OI17" s="2723"/>
      <c r="OJ17" s="2723"/>
      <c r="OK17" s="2723"/>
      <c r="OL17" s="2723"/>
      <c r="OM17" s="2723"/>
      <c r="ON17" s="2723"/>
      <c r="OO17" s="2723"/>
      <c r="OP17" s="2723"/>
      <c r="OQ17" s="2723"/>
      <c r="OR17" s="2723"/>
      <c r="OS17" s="2723"/>
      <c r="OT17" s="2723"/>
      <c r="OU17" s="2723"/>
      <c r="OV17" s="2723"/>
      <c r="OW17" s="2723"/>
      <c r="OX17" s="2723"/>
      <c r="OY17" s="2723"/>
      <c r="OZ17" s="2723"/>
      <c r="PA17" s="2723"/>
      <c r="PB17" s="2723"/>
      <c r="PC17" s="2723"/>
      <c r="PD17" s="2723"/>
      <c r="PE17" s="2723"/>
      <c r="PF17" s="2723"/>
      <c r="PG17" s="2723"/>
      <c r="PH17" s="2723"/>
      <c r="PI17" s="2723"/>
      <c r="PJ17" s="2723"/>
      <c r="PK17" s="2723"/>
      <c r="PL17" s="2723"/>
      <c r="PM17" s="2723"/>
      <c r="PN17" s="2723"/>
      <c r="PO17" s="2723"/>
      <c r="PP17" s="2723"/>
      <c r="PQ17" s="2723"/>
      <c r="PR17" s="2723"/>
      <c r="PS17" s="2723"/>
      <c r="PT17" s="2723"/>
      <c r="PU17" s="2723"/>
      <c r="PV17" s="2723"/>
      <c r="PW17" s="2723"/>
      <c r="PX17" s="2723"/>
      <c r="PY17" s="2723"/>
      <c r="PZ17" s="2723"/>
      <c r="QA17" s="2723"/>
      <c r="QB17" s="2723"/>
      <c r="QC17" s="2723"/>
      <c r="QD17" s="2723"/>
      <c r="QE17" s="2723"/>
      <c r="QF17" s="2723"/>
      <c r="QG17" s="2723"/>
      <c r="QH17" s="2723"/>
      <c r="QI17" s="2723"/>
      <c r="QJ17" s="2723"/>
      <c r="QK17" s="2723"/>
      <c r="QL17" s="2723"/>
      <c r="QM17" s="2723"/>
      <c r="QN17" s="2723"/>
      <c r="QO17" s="2723"/>
      <c r="QP17" s="2723"/>
      <c r="QQ17" s="2723"/>
      <c r="QR17" s="2723"/>
      <c r="QS17" s="2723"/>
      <c r="QT17" s="2723"/>
      <c r="QU17" s="2723"/>
      <c r="QV17" s="2723"/>
      <c r="QW17" s="2723"/>
      <c r="QX17" s="2723"/>
      <c r="QY17" s="2723"/>
      <c r="QZ17" s="2723"/>
      <c r="RA17" s="2723"/>
      <c r="RB17" s="2723"/>
      <c r="RC17" s="2723"/>
      <c r="RD17" s="2723"/>
      <c r="RE17" s="2723"/>
      <c r="RF17" s="2723"/>
      <c r="RG17" s="2723"/>
      <c r="RH17" s="2723"/>
      <c r="RI17" s="2723"/>
      <c r="RJ17" s="2723"/>
      <c r="RK17" s="2723"/>
      <c r="RL17" s="2723"/>
      <c r="RM17" s="2723"/>
      <c r="RN17" s="2723"/>
      <c r="RO17" s="2723"/>
      <c r="RP17" s="2723"/>
      <c r="RQ17" s="2723"/>
      <c r="RR17" s="2723"/>
      <c r="RS17" s="2723"/>
      <c r="RT17" s="2723"/>
      <c r="RU17" s="2723"/>
      <c r="RV17" s="2723"/>
      <c r="RW17" s="2723"/>
      <c r="RX17" s="2723"/>
      <c r="RY17" s="2723"/>
      <c r="RZ17" s="2723"/>
      <c r="SA17" s="2723"/>
      <c r="SB17" s="2723"/>
      <c r="SC17" s="2723"/>
      <c r="SD17" s="2723"/>
      <c r="SE17" s="2723"/>
      <c r="SF17" s="2723"/>
      <c r="SG17" s="2723"/>
      <c r="SH17" s="2723"/>
      <c r="SI17" s="2723"/>
      <c r="SJ17" s="2723"/>
      <c r="SK17" s="2723"/>
      <c r="SL17" s="2723"/>
      <c r="SM17" s="2723"/>
      <c r="SN17" s="2723"/>
      <c r="SO17" s="2723"/>
      <c r="SP17" s="2723"/>
      <c r="SQ17" s="2723"/>
      <c r="SR17" s="2723"/>
      <c r="SS17" s="2723"/>
      <c r="ST17" s="2723"/>
      <c r="SU17" s="2723"/>
      <c r="SV17" s="2723"/>
      <c r="SW17" s="2723"/>
      <c r="SX17" s="2723"/>
      <c r="SY17" s="2723"/>
      <c r="SZ17" s="2723"/>
      <c r="TA17" s="2723"/>
      <c r="TB17" s="2723"/>
      <c r="TC17" s="2723"/>
      <c r="TD17" s="2723"/>
      <c r="TE17" s="2723"/>
      <c r="TF17" s="2723"/>
      <c r="TG17" s="2723"/>
      <c r="TH17" s="2723"/>
      <c r="TI17" s="2723"/>
      <c r="TJ17" s="2723"/>
      <c r="TK17" s="2723"/>
      <c r="TL17" s="2723"/>
      <c r="TM17" s="2723"/>
      <c r="TN17" s="2723"/>
      <c r="TO17" s="2723"/>
      <c r="TP17" s="2723"/>
      <c r="TQ17" s="2723"/>
      <c r="TR17" s="2723"/>
      <c r="TS17" s="2723"/>
      <c r="TT17" s="2723"/>
      <c r="TU17" s="2723"/>
      <c r="TV17" s="2723"/>
      <c r="TW17" s="2723"/>
      <c r="TX17" s="2723"/>
      <c r="TY17" s="2723"/>
      <c r="TZ17" s="2723"/>
      <c r="UA17" s="2723"/>
      <c r="UB17" s="2723"/>
      <c r="UC17" s="2723"/>
      <c r="UD17" s="2723"/>
      <c r="UE17" s="2723"/>
      <c r="UF17" s="2723"/>
      <c r="UG17" s="2723"/>
      <c r="UH17" s="2723"/>
      <c r="UI17" s="2723"/>
      <c r="UJ17" s="2723"/>
      <c r="UK17" s="2723"/>
      <c r="UL17" s="2723"/>
      <c r="UM17" s="2723"/>
      <c r="UN17" s="2723"/>
      <c r="UO17" s="2723"/>
      <c r="UP17" s="2723"/>
      <c r="UQ17" s="2723"/>
      <c r="UR17" s="2723"/>
      <c r="US17" s="2723"/>
      <c r="UT17" s="2723"/>
      <c r="UU17" s="2723"/>
      <c r="UV17" s="2723"/>
      <c r="UW17" s="2723"/>
      <c r="UX17" s="2723"/>
      <c r="UY17" s="2723"/>
      <c r="UZ17" s="2723"/>
      <c r="VA17" s="2723"/>
      <c r="VB17" s="2723"/>
      <c r="VC17" s="2723"/>
      <c r="VD17" s="2723"/>
      <c r="VE17" s="2723"/>
      <c r="VF17" s="2723"/>
      <c r="VG17" s="2723"/>
      <c r="VH17" s="2723"/>
      <c r="VI17" s="2723"/>
      <c r="VJ17" s="2723"/>
      <c r="VK17" s="2723"/>
      <c r="VL17" s="2723"/>
      <c r="VM17" s="2723"/>
      <c r="VN17" s="2723"/>
      <c r="VO17" s="2723"/>
      <c r="VP17" s="2723"/>
      <c r="VQ17" s="2723"/>
      <c r="VR17" s="2723"/>
      <c r="VS17" s="2723"/>
      <c r="VT17" s="2723"/>
      <c r="VU17" s="2723"/>
      <c r="VV17" s="2723"/>
      <c r="VW17" s="2723"/>
      <c r="VX17" s="2723"/>
      <c r="VY17" s="2723"/>
      <c r="VZ17" s="2723"/>
      <c r="WA17" s="2723"/>
      <c r="WB17" s="2723"/>
      <c r="WC17" s="2723"/>
      <c r="WD17" s="2723"/>
      <c r="WE17" s="2723"/>
      <c r="WF17" s="2723"/>
      <c r="WG17" s="2723"/>
      <c r="WH17" s="2723"/>
      <c r="WI17" s="2723"/>
      <c r="WJ17" s="2723"/>
      <c r="WK17" s="2723"/>
      <c r="WL17" s="2723"/>
      <c r="WM17" s="2723"/>
      <c r="WN17" s="2723"/>
      <c r="WO17" s="2723"/>
      <c r="WP17" s="2723"/>
      <c r="WQ17" s="2723"/>
      <c r="WR17" s="2723"/>
      <c r="WS17" s="2723"/>
      <c r="WT17" s="2723"/>
      <c r="WU17" s="2723"/>
      <c r="WV17" s="2723"/>
      <c r="WW17" s="2723"/>
      <c r="WX17" s="2723"/>
      <c r="WY17" s="2723"/>
      <c r="WZ17" s="2723"/>
      <c r="XA17" s="2723"/>
      <c r="XB17" s="2723"/>
      <c r="XC17" s="2723"/>
      <c r="XD17" s="2723"/>
      <c r="XE17" s="2723"/>
      <c r="XF17" s="2723"/>
      <c r="XG17" s="2723"/>
      <c r="XH17" s="2723"/>
      <c r="XI17" s="2723"/>
      <c r="XJ17" s="2723"/>
      <c r="XK17" s="2723"/>
      <c r="XL17" s="2723"/>
      <c r="XM17" s="2723"/>
      <c r="XN17" s="2723"/>
      <c r="XO17" s="2723"/>
      <c r="XP17" s="2723"/>
      <c r="XQ17" s="2723"/>
      <c r="XR17" s="2723"/>
      <c r="XS17" s="2723"/>
      <c r="XT17" s="2723"/>
      <c r="XU17" s="2723"/>
      <c r="XV17" s="2723"/>
      <c r="XW17" s="2723"/>
      <c r="XX17" s="2723"/>
      <c r="XY17" s="2723"/>
      <c r="XZ17" s="2723"/>
      <c r="YA17" s="2723"/>
      <c r="YB17" s="2723"/>
      <c r="YC17" s="2723"/>
      <c r="YD17" s="2723"/>
      <c r="YE17" s="2723"/>
      <c r="YF17" s="2723"/>
      <c r="YG17" s="2723"/>
      <c r="YH17" s="2723"/>
      <c r="YI17" s="2723"/>
      <c r="YJ17" s="2723"/>
      <c r="YK17" s="2723"/>
      <c r="YL17" s="2723"/>
      <c r="YM17" s="2723"/>
      <c r="YN17" s="2723"/>
      <c r="YO17" s="2723"/>
      <c r="YP17" s="2723"/>
      <c r="YQ17" s="2723"/>
      <c r="YR17" s="2723"/>
      <c r="YS17" s="2723"/>
      <c r="YT17" s="2723"/>
      <c r="YU17" s="2723"/>
      <c r="YV17" s="2723"/>
      <c r="YW17" s="2723"/>
      <c r="YX17" s="2723"/>
      <c r="YY17" s="2723"/>
      <c r="YZ17" s="2723"/>
      <c r="ZA17" s="2723"/>
      <c r="ZB17" s="2723"/>
      <c r="ZC17" s="2723"/>
      <c r="ZD17" s="2723"/>
      <c r="ZE17" s="2723"/>
      <c r="ZF17" s="2723"/>
      <c r="ZG17" s="2723"/>
      <c r="ZH17" s="2723"/>
      <c r="ZI17" s="2723"/>
      <c r="ZJ17" s="2723"/>
      <c r="ZK17" s="2723"/>
      <c r="ZL17" s="2723"/>
      <c r="ZM17" s="2723"/>
      <c r="ZN17" s="2723"/>
      <c r="ZO17" s="2723"/>
      <c r="ZP17" s="2723"/>
      <c r="ZQ17" s="2723"/>
      <c r="ZR17" s="2723"/>
      <c r="ZS17" s="2723"/>
      <c r="ZT17" s="2723"/>
      <c r="ZU17" s="2723"/>
      <c r="ZV17" s="2723"/>
      <c r="ZW17" s="2723"/>
      <c r="ZX17" s="2723"/>
      <c r="ZY17" s="2723"/>
      <c r="ZZ17" s="2723"/>
      <c r="AAA17" s="2723"/>
      <c r="AAB17" s="2723"/>
      <c r="AAC17" s="2723"/>
      <c r="AAD17" s="2723"/>
      <c r="AAE17" s="2723"/>
      <c r="AAF17" s="2723"/>
      <c r="AAG17" s="2723"/>
      <c r="AAH17" s="2723"/>
      <c r="AAI17" s="2723"/>
      <c r="AAJ17" s="2723"/>
      <c r="AAK17" s="2723"/>
      <c r="AAL17" s="2723"/>
      <c r="AAM17" s="2723"/>
      <c r="AAN17" s="2723"/>
      <c r="AAO17" s="2723"/>
      <c r="AAP17" s="2723"/>
      <c r="AAQ17" s="2723"/>
      <c r="AAR17" s="2723"/>
      <c r="AAS17" s="2723"/>
      <c r="AAT17" s="2723"/>
      <c r="AAU17" s="2723"/>
      <c r="AAV17" s="2723"/>
      <c r="AAW17" s="2723"/>
      <c r="AAX17" s="2723"/>
      <c r="AAY17" s="2723"/>
      <c r="AAZ17" s="2723"/>
      <c r="ABA17" s="2723"/>
      <c r="ABB17" s="2723"/>
      <c r="ABC17" s="2723"/>
      <c r="ABD17" s="2723"/>
      <c r="ABE17" s="2723"/>
      <c r="ABF17" s="2723"/>
      <c r="ABG17" s="2723"/>
      <c r="ABH17" s="2723"/>
      <c r="ABI17" s="2723"/>
      <c r="ABJ17" s="2723"/>
      <c r="ABK17" s="2723"/>
      <c r="ABL17" s="2723"/>
      <c r="ABM17" s="2723"/>
      <c r="ABN17" s="2723"/>
      <c r="ABO17" s="2723"/>
      <c r="ABP17" s="2723"/>
      <c r="ABQ17" s="2723"/>
      <c r="ABR17" s="2723"/>
      <c r="ABS17" s="2723"/>
      <c r="ABT17" s="2723"/>
      <c r="ABU17" s="2723"/>
      <c r="ABV17" s="2723"/>
      <c r="ABW17" s="2723"/>
      <c r="ABX17" s="2723"/>
      <c r="ABY17" s="2723"/>
      <c r="ABZ17" s="2723"/>
      <c r="ACA17" s="2723"/>
      <c r="ACB17" s="2723"/>
      <c r="ACC17" s="2723"/>
      <c r="ACD17" s="2723"/>
      <c r="ACE17" s="2723"/>
      <c r="ACF17" s="2723"/>
      <c r="ACG17" s="2723"/>
      <c r="ACH17" s="2723"/>
      <c r="ACI17" s="2723"/>
      <c r="ACJ17" s="2723"/>
      <c r="ACK17" s="2723"/>
      <c r="ACL17" s="2723"/>
      <c r="ACM17" s="2723"/>
      <c r="ACN17" s="2723"/>
      <c r="ACO17" s="2723"/>
      <c r="ACP17" s="2723"/>
      <c r="ACQ17" s="2723"/>
      <c r="ACR17" s="2723"/>
      <c r="ACS17" s="2723"/>
      <c r="ACT17" s="2723"/>
      <c r="ACU17" s="2723"/>
      <c r="ACV17" s="2723"/>
      <c r="ACW17" s="2723"/>
      <c r="ACX17" s="2723"/>
      <c r="ACY17" s="2723"/>
      <c r="ACZ17" s="2723"/>
      <c r="ADA17" s="2723"/>
      <c r="ADB17" s="2723"/>
      <c r="ADC17" s="2723"/>
      <c r="ADD17" s="2723"/>
      <c r="ADE17" s="2723"/>
      <c r="ADF17" s="2723"/>
      <c r="ADG17" s="2723"/>
      <c r="ADH17" s="2723"/>
      <c r="ADI17" s="2723"/>
      <c r="ADJ17" s="2723"/>
      <c r="ADK17" s="2723"/>
      <c r="ADL17" s="2723"/>
      <c r="ADM17" s="2723"/>
      <c r="ADN17" s="2723"/>
      <c r="ADO17" s="2723"/>
      <c r="ADP17" s="2723"/>
      <c r="ADQ17" s="2723"/>
      <c r="ADR17" s="2723"/>
      <c r="ADS17" s="2723"/>
      <c r="ADT17" s="2723"/>
      <c r="ADU17" s="2723"/>
      <c r="ADV17" s="2723"/>
      <c r="ADW17" s="2723"/>
      <c r="ADX17" s="2723"/>
      <c r="ADY17" s="2723"/>
      <c r="ADZ17" s="2723"/>
      <c r="AEA17" s="2723"/>
      <c r="AEB17" s="2723"/>
      <c r="AEC17" s="2723"/>
      <c r="AED17" s="2723"/>
      <c r="AEE17" s="2723"/>
      <c r="AEF17" s="2723"/>
      <c r="AEG17" s="2723"/>
      <c r="AEH17" s="2723"/>
      <c r="AEI17" s="2723"/>
      <c r="AEJ17" s="2723"/>
      <c r="AEK17" s="2723"/>
      <c r="AEL17" s="2723"/>
      <c r="AEM17" s="2723"/>
      <c r="AEN17" s="2723"/>
      <c r="AEO17" s="2723"/>
      <c r="AEP17" s="2723"/>
      <c r="AEQ17" s="2723"/>
      <c r="AER17" s="2723"/>
      <c r="AES17" s="2723"/>
      <c r="AET17" s="2723"/>
      <c r="AEU17" s="2723"/>
      <c r="AEV17" s="2723"/>
      <c r="AEW17" s="2723"/>
      <c r="AEX17" s="2723"/>
      <c r="AEY17" s="2723"/>
      <c r="AEZ17" s="2723"/>
      <c r="AFA17" s="2723"/>
      <c r="AFB17" s="2723"/>
      <c r="AFC17" s="2723"/>
      <c r="AFD17" s="2723"/>
      <c r="AFE17" s="2723"/>
      <c r="AFF17" s="2723"/>
      <c r="AFG17" s="2723"/>
      <c r="AFH17" s="2723"/>
      <c r="AFI17" s="2723"/>
      <c r="AFJ17" s="2723"/>
      <c r="AFK17" s="2723"/>
      <c r="AFL17" s="2723"/>
      <c r="AFM17" s="2723"/>
      <c r="AFN17" s="2723"/>
      <c r="AFO17" s="2723"/>
      <c r="AFP17" s="2723"/>
      <c r="AFQ17" s="2723"/>
      <c r="AFR17" s="2723"/>
      <c r="AFS17" s="2723"/>
      <c r="AFT17" s="2723"/>
      <c r="AFU17" s="2723"/>
      <c r="AFV17" s="2723"/>
      <c r="AFW17" s="2723"/>
      <c r="AFX17" s="2723"/>
      <c r="AFY17" s="2723"/>
      <c r="AFZ17" s="2723"/>
      <c r="AGA17" s="2723"/>
      <c r="AGB17" s="2723"/>
      <c r="AGC17" s="2723"/>
      <c r="AGD17" s="2723"/>
      <c r="AGE17" s="2723"/>
      <c r="AGF17" s="2723"/>
      <c r="AGG17" s="2723"/>
      <c r="AGH17" s="2723"/>
      <c r="AGI17" s="2723"/>
      <c r="AGJ17" s="2723"/>
      <c r="AGK17" s="2723"/>
      <c r="AGL17" s="2723"/>
      <c r="AGM17" s="2723"/>
      <c r="AGN17" s="2723"/>
      <c r="AGO17" s="2723"/>
      <c r="AGP17" s="2723"/>
      <c r="AGQ17" s="2723"/>
      <c r="AGR17" s="2723"/>
      <c r="AGS17" s="2723"/>
      <c r="AGT17" s="2723"/>
      <c r="AGU17" s="2723"/>
      <c r="AGV17" s="2723"/>
      <c r="AGW17" s="2723"/>
      <c r="AGX17" s="2723"/>
      <c r="AGY17" s="2723"/>
      <c r="AGZ17" s="2723"/>
      <c r="AHA17" s="2723"/>
      <c r="AHB17" s="2723"/>
      <c r="AHC17" s="2723"/>
      <c r="AHD17" s="2723"/>
      <c r="AHE17" s="2723"/>
      <c r="AHF17" s="2723"/>
      <c r="AHG17" s="2723"/>
      <c r="AHH17" s="2723"/>
      <c r="AHI17" s="2723"/>
      <c r="AHJ17" s="2723"/>
      <c r="AHK17" s="2723"/>
      <c r="AHL17" s="2723"/>
      <c r="AHM17" s="2723"/>
      <c r="AHN17" s="2723"/>
      <c r="AHO17" s="2723"/>
      <c r="AHP17" s="2723"/>
      <c r="AHQ17" s="2723"/>
      <c r="AHR17" s="2723"/>
      <c r="AHS17" s="2723"/>
      <c r="AHT17" s="2723"/>
      <c r="AHU17" s="2723"/>
      <c r="AHV17" s="2723"/>
      <c r="AHW17" s="2723"/>
      <c r="AHX17" s="2723"/>
      <c r="AHY17" s="2723"/>
      <c r="AHZ17" s="2723"/>
      <c r="AIA17" s="2723"/>
      <c r="AIB17" s="2723"/>
      <c r="AIC17" s="2723"/>
      <c r="AID17" s="2723"/>
      <c r="AIE17" s="2723"/>
      <c r="AIF17" s="2723"/>
      <c r="AIG17" s="2723"/>
      <c r="AIH17" s="2723"/>
      <c r="AII17" s="2723"/>
      <c r="AIJ17" s="2723"/>
      <c r="AIK17" s="2723"/>
      <c r="AIL17" s="2723"/>
      <c r="AIM17" s="2723"/>
      <c r="AIN17" s="2723"/>
      <c r="AIO17" s="2723"/>
      <c r="AIP17" s="2723"/>
      <c r="AIQ17" s="2723"/>
      <c r="AIR17" s="2723"/>
      <c r="AIS17" s="2723"/>
      <c r="AIT17" s="2723"/>
      <c r="AIU17" s="2723"/>
      <c r="AIV17" s="2723"/>
      <c r="AIW17" s="2723"/>
      <c r="AIX17" s="2723"/>
      <c r="AIY17" s="2723"/>
      <c r="AIZ17" s="2723"/>
      <c r="AJA17" s="2723"/>
      <c r="AJB17" s="2723"/>
      <c r="AJC17" s="2723"/>
      <c r="AJD17" s="2723"/>
      <c r="AJE17" s="2723"/>
      <c r="AJF17" s="2723"/>
      <c r="AJG17" s="2723"/>
      <c r="AJH17" s="2723"/>
      <c r="AJI17" s="2723"/>
      <c r="AJJ17" s="2723"/>
      <c r="AJK17" s="2723"/>
      <c r="AJL17" s="2723"/>
      <c r="AJM17" s="2723"/>
      <c r="AJN17" s="2723"/>
      <c r="AJO17" s="2723"/>
      <c r="AJP17" s="2723"/>
      <c r="AJQ17" s="2723"/>
      <c r="AJR17" s="2723"/>
      <c r="AJS17" s="2723"/>
      <c r="AJT17" s="2723"/>
      <c r="AJU17" s="2723"/>
      <c r="AJV17" s="2723"/>
      <c r="AJW17" s="2723"/>
      <c r="AJX17" s="2723"/>
      <c r="AJY17" s="2723"/>
      <c r="AJZ17" s="2723"/>
      <c r="AKA17" s="2723"/>
      <c r="AKB17" s="2723"/>
      <c r="AKC17" s="2723"/>
      <c r="AKD17" s="2723"/>
      <c r="AKE17" s="2723"/>
      <c r="AKF17" s="2723"/>
      <c r="AKG17" s="2723"/>
      <c r="AKH17" s="2723"/>
      <c r="AKI17" s="2723"/>
      <c r="AKJ17" s="2723"/>
      <c r="AKK17" s="2723"/>
      <c r="AKL17" s="2723"/>
      <c r="AKM17" s="2723"/>
      <c r="AKN17" s="2723"/>
      <c r="AKO17" s="2723"/>
      <c r="AKP17" s="2723"/>
      <c r="AKQ17" s="2723"/>
      <c r="AKR17" s="2723"/>
      <c r="AKS17" s="2723"/>
      <c r="AKT17" s="2723"/>
      <c r="AKU17" s="2723"/>
      <c r="AKV17" s="2723"/>
      <c r="AKW17" s="2723"/>
      <c r="AKX17" s="2723"/>
      <c r="AKY17" s="2723"/>
      <c r="AKZ17" s="2723"/>
      <c r="ALA17" s="2723"/>
      <c r="ALB17" s="2723"/>
      <c r="ALC17" s="2723"/>
      <c r="ALD17" s="2723"/>
      <c r="ALE17" s="2723"/>
      <c r="ALF17" s="2723"/>
      <c r="ALG17" s="2723"/>
      <c r="ALH17" s="2723"/>
      <c r="ALI17" s="2723"/>
      <c r="ALJ17" s="2723"/>
      <c r="ALK17" s="2723"/>
      <c r="ALL17" s="2723"/>
      <c r="ALM17" s="2723"/>
      <c r="ALN17" s="2723"/>
      <c r="ALO17" s="2723"/>
      <c r="ALP17" s="2723"/>
      <c r="ALQ17" s="2723"/>
      <c r="ALR17" s="2723"/>
      <c r="ALS17" s="2723"/>
      <c r="ALT17" s="2723"/>
      <c r="ALU17" s="2723"/>
      <c r="ALV17" s="2723"/>
      <c r="ALW17" s="2723"/>
      <c r="ALX17" s="2723"/>
      <c r="ALY17" s="2723"/>
      <c r="ALZ17" s="2723"/>
      <c r="AMA17" s="2723"/>
      <c r="AMB17" s="2723"/>
      <c r="AMC17" s="2723"/>
      <c r="AMD17" s="2723"/>
      <c r="AME17" s="2723"/>
      <c r="AMF17" s="2723"/>
      <c r="AMG17" s="2723"/>
      <c r="AMH17" s="2723"/>
      <c r="AMI17" s="2723"/>
      <c r="AMJ17" s="2723"/>
      <c r="AMK17" s="2723"/>
      <c r="AML17" s="2723"/>
      <c r="AMM17" s="2723"/>
      <c r="AMN17" s="2723"/>
      <c r="AMO17" s="2723"/>
      <c r="AMP17" s="2723"/>
      <c r="AMQ17" s="2723"/>
      <c r="AMR17" s="2723"/>
      <c r="AMS17" s="2723"/>
      <c r="AMT17" s="2723"/>
      <c r="AMU17" s="2723"/>
      <c r="AMV17" s="2723"/>
      <c r="AMW17" s="2723"/>
      <c r="AMX17" s="2723"/>
      <c r="AMY17" s="2723"/>
      <c r="AMZ17" s="2723"/>
      <c r="ANA17" s="2723"/>
      <c r="ANB17" s="2723"/>
      <c r="ANC17" s="2723"/>
      <c r="AND17" s="2723"/>
      <c r="ANE17" s="2723"/>
      <c r="ANF17" s="2723"/>
      <c r="ANG17" s="2723"/>
      <c r="ANH17" s="2723"/>
      <c r="ANI17" s="2723"/>
      <c r="ANJ17" s="2723"/>
      <c r="ANK17" s="2723"/>
      <c r="ANL17" s="2723"/>
      <c r="ANM17" s="2723"/>
      <c r="ANN17" s="2723"/>
      <c r="ANO17" s="2723"/>
      <c r="ANP17" s="2723"/>
      <c r="ANQ17" s="2723"/>
      <c r="ANR17" s="2723"/>
      <c r="ANS17" s="2723"/>
      <c r="ANT17" s="2723"/>
      <c r="ANU17" s="2723"/>
      <c r="ANV17" s="2723"/>
      <c r="ANW17" s="2723"/>
      <c r="ANX17" s="2723"/>
      <c r="ANY17" s="2723"/>
      <c r="ANZ17" s="2723"/>
      <c r="AOA17" s="2723"/>
      <c r="AOB17" s="2723"/>
      <c r="AOC17" s="2723"/>
      <c r="AOD17" s="2723"/>
      <c r="AOE17" s="2723"/>
      <c r="AOF17" s="2723"/>
      <c r="AOG17" s="2723"/>
      <c r="AOH17" s="2723"/>
      <c r="AOI17" s="2723"/>
      <c r="AOJ17" s="2723"/>
      <c r="AOK17" s="2723"/>
      <c r="AOL17" s="2723"/>
      <c r="AOM17" s="2723"/>
      <c r="AON17" s="2723"/>
      <c r="AOO17" s="2723"/>
      <c r="AOP17" s="2723"/>
      <c r="AOQ17" s="2723"/>
      <c r="AOR17" s="2723"/>
      <c r="AOS17" s="2723"/>
      <c r="AOT17" s="2723"/>
      <c r="AOU17" s="2723"/>
      <c r="AOV17" s="2723"/>
      <c r="AOW17" s="2723"/>
      <c r="AOX17" s="2723"/>
      <c r="AOY17" s="2723"/>
      <c r="AOZ17" s="2723"/>
      <c r="APA17" s="2723"/>
      <c r="APB17" s="2723"/>
      <c r="APC17" s="2723"/>
      <c r="APD17" s="2723"/>
      <c r="APE17" s="2723"/>
      <c r="APF17" s="2723"/>
      <c r="APG17" s="2723"/>
      <c r="APH17" s="2723"/>
      <c r="API17" s="2723"/>
      <c r="APJ17" s="2723"/>
      <c r="APK17" s="2723"/>
      <c r="APL17" s="2723"/>
      <c r="APM17" s="2723"/>
      <c r="APN17" s="2723"/>
      <c r="APO17" s="2723"/>
      <c r="APP17" s="2723"/>
      <c r="APQ17" s="2723"/>
      <c r="APR17" s="2723"/>
      <c r="APS17" s="2723"/>
      <c r="APT17" s="2723"/>
      <c r="APU17" s="2723"/>
      <c r="APV17" s="2723"/>
      <c r="APW17" s="2723"/>
      <c r="APX17" s="2723"/>
      <c r="APY17" s="2723"/>
      <c r="APZ17" s="2723"/>
      <c r="AQA17" s="2723"/>
      <c r="AQB17" s="2723"/>
      <c r="AQC17" s="2723"/>
      <c r="AQD17" s="2723"/>
      <c r="AQE17" s="2723"/>
      <c r="AQF17" s="2723"/>
      <c r="AQG17" s="2723"/>
      <c r="AQH17" s="2723"/>
      <c r="AQI17" s="2723"/>
      <c r="AQJ17" s="2723"/>
      <c r="AQK17" s="2723"/>
      <c r="AQL17" s="2723"/>
      <c r="AQM17" s="2723"/>
      <c r="AQN17" s="2723"/>
      <c r="AQO17" s="2723"/>
      <c r="AQP17" s="2723"/>
      <c r="AQQ17" s="2723"/>
      <c r="AQR17" s="2723"/>
      <c r="AQS17" s="2723"/>
      <c r="AQT17" s="2723"/>
      <c r="AQU17" s="2723"/>
      <c r="AQV17" s="2723"/>
      <c r="AQW17" s="2723"/>
      <c r="AQX17" s="2723"/>
      <c r="AQY17" s="2723"/>
      <c r="AQZ17" s="2723"/>
      <c r="ARA17" s="2723"/>
      <c r="ARB17" s="2723"/>
      <c r="ARC17" s="2723"/>
      <c r="ARD17" s="2723"/>
      <c r="ARE17" s="2723"/>
      <c r="ARF17" s="2723"/>
      <c r="ARG17" s="2723"/>
      <c r="ARH17" s="2723"/>
      <c r="ARI17" s="2723"/>
      <c r="ARJ17" s="2723"/>
      <c r="ARK17" s="2723"/>
      <c r="ARL17" s="2723"/>
      <c r="ARM17" s="2723"/>
      <c r="ARN17" s="2723"/>
      <c r="ARO17" s="2723"/>
      <c r="ARP17" s="2723"/>
      <c r="ARQ17" s="2723"/>
      <c r="ARR17" s="2723"/>
      <c r="ARS17" s="2723"/>
      <c r="ART17" s="2723"/>
      <c r="ARU17" s="2723"/>
      <c r="ARV17" s="2723"/>
      <c r="ARW17" s="2723"/>
      <c r="ARX17" s="2723"/>
      <c r="ARY17" s="2723"/>
      <c r="ARZ17" s="2723"/>
      <c r="ASA17" s="2723"/>
      <c r="ASB17" s="2723"/>
      <c r="ASC17" s="2723"/>
      <c r="ASD17" s="2723"/>
      <c r="ASE17" s="2723"/>
      <c r="ASF17" s="2723"/>
      <c r="ASG17" s="2723"/>
      <c r="ASH17" s="2723"/>
      <c r="ASI17" s="2723"/>
      <c r="ASJ17" s="2723"/>
      <c r="ASK17" s="2723"/>
      <c r="ASL17" s="2723"/>
      <c r="ASM17" s="2723"/>
      <c r="ASN17" s="2723"/>
      <c r="ASO17" s="2723"/>
      <c r="ASP17" s="2723"/>
      <c r="ASQ17" s="2723"/>
      <c r="ASR17" s="2723"/>
      <c r="ASS17" s="2723"/>
      <c r="AST17" s="2723"/>
      <c r="ASU17" s="2723"/>
      <c r="ASV17" s="2723"/>
      <c r="ASW17" s="2723"/>
      <c r="ASX17" s="2723"/>
      <c r="ASY17" s="2723"/>
      <c r="ASZ17" s="2723"/>
      <c r="ATA17" s="2723"/>
      <c r="ATB17" s="2723"/>
      <c r="ATC17" s="2723"/>
      <c r="ATD17" s="2723"/>
      <c r="ATE17" s="2723"/>
      <c r="ATF17" s="2723"/>
      <c r="ATG17" s="2723"/>
      <c r="ATH17" s="2723"/>
      <c r="ATI17" s="2723"/>
      <c r="ATJ17" s="2723"/>
      <c r="ATK17" s="2723"/>
      <c r="ATL17" s="2723"/>
      <c r="ATM17" s="2723"/>
      <c r="ATN17" s="2723"/>
      <c r="ATO17" s="2723"/>
      <c r="ATP17" s="2723"/>
      <c r="ATQ17" s="2723"/>
      <c r="ATR17" s="2723"/>
      <c r="ATS17" s="2723"/>
      <c r="ATT17" s="2723"/>
      <c r="ATU17" s="2723"/>
      <c r="ATV17" s="2723"/>
      <c r="ATW17" s="2723"/>
      <c r="ATX17" s="2723"/>
      <c r="ATY17" s="2723"/>
      <c r="ATZ17" s="2723"/>
      <c r="AUA17" s="2723"/>
      <c r="AUB17" s="2723"/>
      <c r="AUC17" s="2723"/>
      <c r="AUD17" s="2723"/>
      <c r="AUE17" s="2723"/>
      <c r="AUF17" s="2723"/>
      <c r="AUG17" s="2723"/>
      <c r="AUH17" s="2723"/>
      <c r="AUI17" s="2723"/>
      <c r="AUJ17" s="2723"/>
      <c r="AUK17" s="2723"/>
      <c r="AUL17" s="2723"/>
      <c r="AUM17" s="2723"/>
      <c r="AUN17" s="2723"/>
      <c r="AUO17" s="2723"/>
      <c r="AUP17" s="2723"/>
      <c r="AUQ17" s="2723"/>
      <c r="AUR17" s="2723"/>
      <c r="AUS17" s="2723"/>
      <c r="AUT17" s="2723"/>
      <c r="AUU17" s="2723"/>
      <c r="AUV17" s="2723"/>
      <c r="AUW17" s="2723"/>
      <c r="AUX17" s="2723"/>
      <c r="AUY17" s="2723"/>
      <c r="AUZ17" s="2723"/>
      <c r="AVA17" s="2723"/>
      <c r="AVB17" s="2723"/>
      <c r="AVC17" s="2723"/>
      <c r="AVD17" s="2723"/>
      <c r="AVE17" s="2723"/>
      <c r="AVF17" s="2723"/>
      <c r="AVG17" s="2723"/>
      <c r="AVH17" s="2723"/>
      <c r="AVI17" s="2723"/>
      <c r="AVJ17" s="2723"/>
      <c r="AVK17" s="2723"/>
      <c r="AVL17" s="2723"/>
      <c r="AVM17" s="2723"/>
      <c r="AVN17" s="2723"/>
      <c r="AVO17" s="2723"/>
      <c r="AVP17" s="2723"/>
      <c r="AVQ17" s="2723"/>
      <c r="AVR17" s="2723"/>
      <c r="AVS17" s="2723"/>
      <c r="AVT17" s="2723"/>
      <c r="AVU17" s="2723"/>
      <c r="AVV17" s="2723"/>
      <c r="AVW17" s="2723"/>
      <c r="AVX17" s="2723"/>
      <c r="AVY17" s="2723"/>
      <c r="AVZ17" s="2723"/>
      <c r="AWA17" s="2723"/>
      <c r="AWB17" s="2723"/>
      <c r="AWC17" s="2723"/>
      <c r="AWD17" s="2723"/>
      <c r="AWE17" s="2723"/>
      <c r="AWF17" s="2723"/>
      <c r="AWG17" s="2723"/>
      <c r="AWH17" s="2723"/>
      <c r="AWI17" s="2723"/>
      <c r="AWJ17" s="2723"/>
      <c r="AWK17" s="2723"/>
      <c r="AWL17" s="2723"/>
      <c r="AWM17" s="2723"/>
      <c r="AWN17" s="2723"/>
      <c r="AWO17" s="2723"/>
      <c r="AWP17" s="2723"/>
      <c r="AWQ17" s="2723"/>
      <c r="AWR17" s="2723"/>
      <c r="AWS17" s="2723"/>
      <c r="AWT17" s="2723"/>
      <c r="AWU17" s="2723"/>
      <c r="AWV17" s="2723"/>
      <c r="AWW17" s="2723"/>
      <c r="AWX17" s="2723"/>
      <c r="AWY17" s="2723"/>
      <c r="AWZ17" s="2723"/>
      <c r="AXA17" s="2723"/>
      <c r="AXB17" s="2723"/>
      <c r="AXC17" s="2723"/>
      <c r="AXD17" s="2723"/>
      <c r="AXE17" s="2723"/>
      <c r="AXF17" s="2723"/>
      <c r="AXG17" s="2723"/>
      <c r="AXH17" s="2723"/>
      <c r="AXI17" s="2723"/>
      <c r="AXJ17" s="2723"/>
      <c r="AXK17" s="2723"/>
      <c r="AXL17" s="2723"/>
      <c r="AXM17" s="2723"/>
      <c r="AXN17" s="2723"/>
      <c r="AXO17" s="2723"/>
      <c r="AXP17" s="2723"/>
      <c r="AXQ17" s="2723"/>
      <c r="AXR17" s="2723"/>
      <c r="AXS17" s="2723"/>
      <c r="AXT17" s="2723"/>
      <c r="AXU17" s="2723"/>
      <c r="AXV17" s="2723"/>
      <c r="AXW17" s="2723"/>
      <c r="AXX17" s="2723"/>
      <c r="AXY17" s="2723"/>
      <c r="AXZ17" s="2723"/>
      <c r="AYA17" s="2723"/>
      <c r="AYB17" s="2723"/>
      <c r="AYC17" s="2723"/>
      <c r="AYD17" s="2723"/>
      <c r="AYE17" s="2723"/>
      <c r="AYF17" s="2723"/>
      <c r="AYG17" s="2723"/>
      <c r="AYH17" s="2723"/>
      <c r="AYI17" s="2723"/>
      <c r="AYJ17" s="2723"/>
      <c r="AYK17" s="2723"/>
      <c r="AYL17" s="2723"/>
      <c r="AYM17" s="2723"/>
      <c r="AYN17" s="2723"/>
      <c r="AYO17" s="2723"/>
      <c r="AYP17" s="2723"/>
      <c r="AYQ17" s="2723"/>
      <c r="AYR17" s="2723"/>
      <c r="AYS17" s="2723"/>
      <c r="AYT17" s="2723"/>
      <c r="AYU17" s="2723"/>
      <c r="AYV17" s="2723"/>
      <c r="AYW17" s="2723"/>
      <c r="AYX17" s="2723"/>
      <c r="AYY17" s="2723"/>
      <c r="AYZ17" s="2723"/>
      <c r="AZA17" s="2723"/>
      <c r="AZB17" s="2723"/>
      <c r="AZC17" s="2723"/>
      <c r="AZD17" s="2723"/>
      <c r="AZE17" s="2723"/>
      <c r="AZF17" s="2723"/>
      <c r="AZG17" s="2723"/>
      <c r="AZH17" s="2723"/>
      <c r="AZI17" s="2723"/>
      <c r="AZJ17" s="2723"/>
      <c r="AZK17" s="2723"/>
      <c r="AZL17" s="2723"/>
      <c r="AZM17" s="2723"/>
      <c r="AZN17" s="2723"/>
      <c r="AZO17" s="2723"/>
      <c r="AZP17" s="2723"/>
      <c r="AZQ17" s="2723"/>
      <c r="AZR17" s="2723"/>
      <c r="AZS17" s="2723"/>
      <c r="AZT17" s="2723"/>
      <c r="AZU17" s="2723"/>
      <c r="AZV17" s="2723"/>
      <c r="AZW17" s="2723"/>
      <c r="AZX17" s="2723"/>
      <c r="AZY17" s="2723"/>
      <c r="AZZ17" s="2723"/>
      <c r="BAA17" s="2723"/>
      <c r="BAB17" s="2723"/>
      <c r="BAC17" s="2723"/>
      <c r="BAD17" s="2723"/>
      <c r="BAE17" s="2723"/>
      <c r="BAF17" s="2723"/>
      <c r="BAG17" s="2723"/>
      <c r="BAH17" s="2723"/>
      <c r="BAI17" s="2723"/>
      <c r="BAJ17" s="2723"/>
      <c r="BAK17" s="2723"/>
      <c r="BAL17" s="2723"/>
      <c r="BAM17" s="2723"/>
      <c r="BAN17" s="2723"/>
      <c r="BAO17" s="2723"/>
      <c r="BAP17" s="2723"/>
      <c r="BAQ17" s="2723"/>
      <c r="BAR17" s="2723"/>
      <c r="BAS17" s="2723"/>
      <c r="BAT17" s="2723"/>
      <c r="BAU17" s="2723"/>
      <c r="BAV17" s="2723"/>
      <c r="BAW17" s="2723"/>
      <c r="BAX17" s="2723"/>
      <c r="BAY17" s="2723"/>
      <c r="BAZ17" s="2723"/>
      <c r="BBA17" s="2723"/>
      <c r="BBB17" s="2723"/>
      <c r="BBC17" s="2723"/>
      <c r="BBD17" s="2723"/>
      <c r="BBE17" s="2723"/>
      <c r="BBF17" s="2723"/>
      <c r="BBG17" s="2723"/>
      <c r="BBH17" s="2723"/>
      <c r="BBI17" s="2723"/>
      <c r="BBJ17" s="2723"/>
      <c r="BBK17" s="2723"/>
      <c r="BBL17" s="2723"/>
      <c r="BBM17" s="2723"/>
      <c r="BBN17" s="2723"/>
      <c r="BBO17" s="2723"/>
      <c r="BBP17" s="2723"/>
      <c r="BBQ17" s="2723"/>
      <c r="BBR17" s="2723"/>
      <c r="BBS17" s="2723"/>
      <c r="BBT17" s="2723"/>
      <c r="BBU17" s="2723"/>
      <c r="BBV17" s="2723"/>
      <c r="BBW17" s="2723"/>
      <c r="BBX17" s="2723"/>
      <c r="BBY17" s="2723"/>
      <c r="BBZ17" s="2723"/>
      <c r="BCA17" s="2723"/>
      <c r="BCB17" s="2723"/>
      <c r="BCC17" s="2723"/>
      <c r="BCD17" s="2723"/>
      <c r="BCE17" s="2723"/>
      <c r="BCF17" s="2723"/>
      <c r="BCG17" s="2723"/>
      <c r="BCH17" s="2723"/>
      <c r="BCI17" s="2723"/>
      <c r="BCJ17" s="2723"/>
      <c r="BCK17" s="2723"/>
      <c r="BCL17" s="2723"/>
      <c r="BCM17" s="2723"/>
      <c r="BCN17" s="2723"/>
      <c r="BCO17" s="2723"/>
      <c r="BCP17" s="2723"/>
      <c r="BCQ17" s="2723"/>
      <c r="BCR17" s="2723"/>
      <c r="BCS17" s="2723"/>
      <c r="BCT17" s="2723"/>
      <c r="BCU17" s="2723"/>
      <c r="BCV17" s="2723"/>
      <c r="BCW17" s="2723"/>
      <c r="BCX17" s="2723"/>
      <c r="BCY17" s="2723"/>
      <c r="BCZ17" s="2723"/>
      <c r="BDA17" s="2723"/>
      <c r="BDB17" s="2723"/>
      <c r="BDC17" s="2723"/>
      <c r="BDD17" s="2723"/>
      <c r="BDE17" s="2723"/>
      <c r="BDF17" s="2723"/>
      <c r="BDG17" s="2723"/>
      <c r="BDH17" s="2723"/>
      <c r="BDI17" s="2723"/>
      <c r="BDJ17" s="2723"/>
      <c r="BDK17" s="2723"/>
      <c r="BDL17" s="2723"/>
      <c r="BDM17" s="2723"/>
      <c r="BDN17" s="2723"/>
      <c r="BDO17" s="2723"/>
      <c r="BDP17" s="2723"/>
      <c r="BDQ17" s="2723"/>
      <c r="BDR17" s="2723"/>
      <c r="BDS17" s="2723"/>
      <c r="BDT17" s="2723"/>
      <c r="BDU17" s="2723"/>
      <c r="BDV17" s="2723"/>
      <c r="BDW17" s="2723"/>
      <c r="BDX17" s="2723"/>
      <c r="BDY17" s="2723"/>
      <c r="BDZ17" s="2723"/>
      <c r="BEA17" s="2723"/>
      <c r="BEB17" s="2723"/>
      <c r="BEC17" s="2723"/>
      <c r="BED17" s="2723"/>
      <c r="BEE17" s="2723"/>
      <c r="BEF17" s="2723"/>
      <c r="BEG17" s="2723"/>
      <c r="BEH17" s="2723"/>
      <c r="BEI17" s="2723"/>
      <c r="BEJ17" s="2723"/>
      <c r="BEK17" s="2723"/>
      <c r="BEL17" s="2723"/>
      <c r="BEM17" s="2723"/>
      <c r="BEN17" s="2723"/>
      <c r="BEO17" s="2723"/>
      <c r="BEP17" s="2723"/>
      <c r="BEQ17" s="2723"/>
      <c r="BER17" s="2723"/>
      <c r="BES17" s="2723"/>
      <c r="BET17" s="2723"/>
      <c r="BEU17" s="2723"/>
      <c r="BEV17" s="2723"/>
      <c r="BEW17" s="2723"/>
      <c r="BEX17" s="2723"/>
      <c r="BEY17" s="2723"/>
      <c r="BEZ17" s="2723"/>
      <c r="BFA17" s="2723"/>
      <c r="BFB17" s="2723"/>
      <c r="BFC17" s="2723"/>
      <c r="BFD17" s="2723"/>
      <c r="BFE17" s="2723"/>
      <c r="BFF17" s="2723"/>
      <c r="BFG17" s="2723"/>
      <c r="BFH17" s="2723"/>
      <c r="BFI17" s="2723"/>
      <c r="BFJ17" s="2723"/>
      <c r="BFK17" s="2723"/>
      <c r="BFL17" s="2723"/>
      <c r="BFM17" s="2723"/>
      <c r="BFN17" s="2723"/>
      <c r="BFO17" s="2723"/>
      <c r="BFP17" s="2723"/>
      <c r="BFQ17" s="2723"/>
      <c r="BFR17" s="2723"/>
      <c r="BFS17" s="2723"/>
      <c r="BFT17" s="2723"/>
      <c r="BFU17" s="2723"/>
      <c r="BFV17" s="2723"/>
      <c r="BFW17" s="2723"/>
      <c r="BFX17" s="2723"/>
      <c r="BFY17" s="2723"/>
      <c r="BFZ17" s="2723"/>
      <c r="BGA17" s="2723"/>
      <c r="BGB17" s="2723"/>
      <c r="BGC17" s="2723"/>
      <c r="BGD17" s="2723"/>
      <c r="BGE17" s="2723"/>
      <c r="BGF17" s="2723"/>
      <c r="BGG17" s="2723"/>
      <c r="BGH17" s="2723"/>
      <c r="BGI17" s="2723"/>
      <c r="BGJ17" s="2723"/>
      <c r="BGK17" s="2723"/>
      <c r="BGL17" s="2723"/>
      <c r="BGM17" s="2723"/>
      <c r="BGN17" s="2723"/>
      <c r="BGO17" s="2723"/>
      <c r="BGP17" s="2723"/>
      <c r="BGQ17" s="2723"/>
      <c r="BGR17" s="2723"/>
      <c r="BGS17" s="2723"/>
      <c r="BGT17" s="2723"/>
      <c r="BGU17" s="2723"/>
      <c r="BGV17" s="2723"/>
      <c r="BGW17" s="2723"/>
      <c r="BGX17" s="2723"/>
      <c r="BGY17" s="2723"/>
      <c r="BGZ17" s="2723"/>
      <c r="BHA17" s="2723"/>
      <c r="BHB17" s="2723"/>
      <c r="BHC17" s="2723"/>
      <c r="BHD17" s="2723"/>
      <c r="BHE17" s="2723"/>
      <c r="BHF17" s="2723"/>
      <c r="BHG17" s="2723"/>
      <c r="BHH17" s="2723"/>
      <c r="BHI17" s="2723"/>
      <c r="BHJ17" s="2723"/>
      <c r="BHK17" s="2723"/>
      <c r="BHL17" s="2723"/>
      <c r="BHM17" s="2723"/>
      <c r="BHN17" s="2723"/>
      <c r="BHO17" s="2723"/>
      <c r="BHP17" s="2723"/>
      <c r="BHQ17" s="2723"/>
      <c r="BHR17" s="2723"/>
      <c r="BHS17" s="2723"/>
      <c r="BHT17" s="2723"/>
      <c r="BHU17" s="2723"/>
      <c r="BHV17" s="2723"/>
      <c r="BHW17" s="2723"/>
      <c r="BHX17" s="2723"/>
      <c r="BHY17" s="2723"/>
      <c r="BHZ17" s="2723"/>
      <c r="BIA17" s="2723"/>
      <c r="BIB17" s="2723"/>
      <c r="BIC17" s="2723"/>
      <c r="BID17" s="2723"/>
      <c r="BIE17" s="2723"/>
      <c r="BIF17" s="2723"/>
      <c r="BIG17" s="2723"/>
      <c r="BIH17" s="2723"/>
      <c r="BII17" s="2723"/>
      <c r="BIJ17" s="2723"/>
      <c r="BIK17" s="2723"/>
      <c r="BIL17" s="2723"/>
      <c r="BIM17" s="2723"/>
      <c r="BIN17" s="2723"/>
      <c r="BIO17" s="2723"/>
      <c r="BIP17" s="2723"/>
      <c r="BIQ17" s="2723"/>
      <c r="BIR17" s="2723"/>
      <c r="BIS17" s="2723"/>
      <c r="BIT17" s="2723"/>
      <c r="BIU17" s="2723"/>
      <c r="BIV17" s="2723"/>
      <c r="BIW17" s="2723"/>
      <c r="BIX17" s="2723"/>
      <c r="BIY17" s="2723"/>
      <c r="BIZ17" s="2723"/>
      <c r="BJA17" s="2723"/>
      <c r="BJB17" s="2723"/>
      <c r="BJC17" s="2723"/>
      <c r="BJD17" s="2723"/>
      <c r="BJE17" s="2723"/>
      <c r="BJF17" s="2723"/>
      <c r="BJG17" s="2723"/>
      <c r="BJH17" s="2723"/>
      <c r="BJI17" s="2723"/>
      <c r="BJJ17" s="2723"/>
      <c r="BJK17" s="2723"/>
      <c r="BJL17" s="2723"/>
      <c r="BJM17" s="2723"/>
      <c r="BJN17" s="2723"/>
      <c r="BJO17" s="2723"/>
      <c r="BJP17" s="2723"/>
      <c r="BJQ17" s="2723"/>
      <c r="BJR17" s="2723"/>
      <c r="BJS17" s="2723"/>
      <c r="BJT17" s="2723"/>
      <c r="BJU17" s="2723"/>
      <c r="BJV17" s="2723"/>
      <c r="BJW17" s="2723"/>
      <c r="BJX17" s="2723"/>
      <c r="BJY17" s="2723"/>
      <c r="BJZ17" s="2723"/>
      <c r="BKA17" s="2723"/>
      <c r="BKB17" s="2723"/>
      <c r="BKC17" s="2723"/>
      <c r="BKD17" s="2723"/>
      <c r="BKE17" s="2723"/>
      <c r="BKF17" s="2723"/>
      <c r="BKG17" s="2723"/>
      <c r="BKH17" s="2723"/>
      <c r="BKI17" s="2723"/>
      <c r="BKJ17" s="2723"/>
      <c r="BKK17" s="2723"/>
      <c r="BKL17" s="2723"/>
      <c r="BKM17" s="2723"/>
      <c r="BKN17" s="2723"/>
      <c r="BKO17" s="2723"/>
      <c r="BKP17" s="2723"/>
      <c r="BKQ17" s="2723"/>
      <c r="BKR17" s="2723"/>
      <c r="BKS17" s="2723"/>
      <c r="BKT17" s="2723"/>
      <c r="BKU17" s="2723"/>
      <c r="BKV17" s="2723"/>
      <c r="BKW17" s="2723"/>
      <c r="BKX17" s="2723"/>
      <c r="BKY17" s="2723"/>
      <c r="BKZ17" s="2723"/>
      <c r="BLA17" s="2723"/>
      <c r="BLB17" s="2723"/>
      <c r="BLC17" s="2723"/>
      <c r="BLD17" s="2723"/>
      <c r="BLE17" s="2723"/>
      <c r="BLF17" s="2723"/>
      <c r="BLG17" s="2723"/>
      <c r="BLH17" s="2723"/>
      <c r="BLI17" s="2723"/>
      <c r="BLJ17" s="2723"/>
      <c r="BLK17" s="2723"/>
      <c r="BLL17" s="2723"/>
      <c r="BLM17" s="2723"/>
      <c r="BLN17" s="2723"/>
      <c r="BLO17" s="2723"/>
      <c r="BLP17" s="2723"/>
      <c r="BLQ17" s="2723"/>
      <c r="BLR17" s="2723"/>
      <c r="BLS17" s="2723"/>
      <c r="BLT17" s="2723"/>
      <c r="BLU17" s="2723"/>
      <c r="BLV17" s="2723"/>
      <c r="BLW17" s="2723"/>
      <c r="BLX17" s="2723"/>
      <c r="BLY17" s="2723"/>
      <c r="BLZ17" s="2723"/>
      <c r="BMA17" s="2723"/>
      <c r="BMB17" s="2723"/>
      <c r="BMC17" s="2723"/>
      <c r="BMD17" s="2723"/>
      <c r="BME17" s="2723"/>
      <c r="BMF17" s="2723"/>
      <c r="BMG17" s="2723"/>
      <c r="BMH17" s="2723"/>
      <c r="BMI17" s="2723"/>
      <c r="BMJ17" s="2723"/>
      <c r="BMK17" s="2723"/>
      <c r="BML17" s="2723"/>
      <c r="BMM17" s="2723"/>
      <c r="BMN17" s="2723"/>
      <c r="BMO17" s="2723"/>
      <c r="BMP17" s="2723"/>
      <c r="BMQ17" s="2723"/>
      <c r="BMR17" s="2723"/>
      <c r="BMS17" s="2723"/>
      <c r="BMT17" s="2723"/>
      <c r="BMU17" s="2723"/>
      <c r="BMV17" s="2723"/>
      <c r="BMW17" s="2723"/>
      <c r="BMX17" s="2723"/>
      <c r="BMY17" s="2723"/>
      <c r="BMZ17" s="2723"/>
      <c r="BNA17" s="2723"/>
      <c r="BNB17" s="2723"/>
      <c r="BNC17" s="2723"/>
      <c r="BND17" s="2723"/>
      <c r="BNE17" s="2723"/>
      <c r="BNF17" s="2723"/>
      <c r="BNG17" s="2723"/>
      <c r="BNH17" s="2723"/>
      <c r="BNI17" s="2723"/>
      <c r="BNJ17" s="2723"/>
      <c r="BNK17" s="2723"/>
      <c r="BNL17" s="2723"/>
      <c r="BNM17" s="2723"/>
      <c r="BNN17" s="2723"/>
      <c r="BNO17" s="2723"/>
      <c r="BNP17" s="2723"/>
      <c r="BNQ17" s="2723"/>
      <c r="BNR17" s="2723"/>
      <c r="BNS17" s="2723"/>
      <c r="BNT17" s="2723"/>
      <c r="BNU17" s="2723"/>
      <c r="BNV17" s="2723"/>
      <c r="BNW17" s="2723"/>
      <c r="BNX17" s="2723"/>
      <c r="BNY17" s="2723"/>
      <c r="BNZ17" s="2723"/>
      <c r="BOA17" s="2723"/>
      <c r="BOB17" s="2723"/>
      <c r="BOC17" s="2723"/>
      <c r="BOD17" s="2723"/>
      <c r="BOE17" s="2723"/>
      <c r="BOF17" s="2723"/>
      <c r="BOG17" s="2723"/>
      <c r="BOH17" s="2723"/>
      <c r="BOI17" s="2723"/>
      <c r="BOJ17" s="2723"/>
      <c r="BOK17" s="2723"/>
      <c r="BOL17" s="2723"/>
      <c r="BOM17" s="2723"/>
      <c r="BON17" s="2723"/>
      <c r="BOO17" s="2723"/>
      <c r="BOP17" s="2723"/>
      <c r="BOQ17" s="2723"/>
      <c r="BOR17" s="2723"/>
      <c r="BOS17" s="2723"/>
      <c r="BOT17" s="2723"/>
      <c r="BOU17" s="2723"/>
      <c r="BOV17" s="2723"/>
      <c r="BOW17" s="2723"/>
      <c r="BOX17" s="2723"/>
      <c r="BOY17" s="2723"/>
      <c r="BOZ17" s="2723"/>
      <c r="BPA17" s="2723"/>
      <c r="BPB17" s="2723"/>
      <c r="BPC17" s="2723"/>
      <c r="BPD17" s="2723"/>
      <c r="BPE17" s="2723"/>
      <c r="BPF17" s="2723"/>
      <c r="BPG17" s="2723"/>
      <c r="BPH17" s="2723"/>
      <c r="BPI17" s="2723"/>
      <c r="BPJ17" s="2723"/>
      <c r="BPK17" s="2723"/>
      <c r="BPL17" s="2723"/>
      <c r="BPM17" s="2723"/>
      <c r="BPN17" s="2723"/>
      <c r="BPO17" s="2723"/>
      <c r="BPP17" s="2723"/>
      <c r="BPQ17" s="2723"/>
      <c r="BPR17" s="2723"/>
      <c r="BPS17" s="2723"/>
      <c r="BPT17" s="2723"/>
      <c r="BPU17" s="2723"/>
      <c r="BPV17" s="2723"/>
      <c r="BPW17" s="2723"/>
      <c r="BPX17" s="2723"/>
      <c r="BPY17" s="2723"/>
      <c r="BPZ17" s="2723"/>
      <c r="BQA17" s="2723"/>
      <c r="BQB17" s="2723"/>
      <c r="BQC17" s="2723"/>
      <c r="BQD17" s="2723"/>
      <c r="BQE17" s="2723"/>
      <c r="BQF17" s="2723"/>
      <c r="BQG17" s="2723"/>
      <c r="BQH17" s="2723"/>
      <c r="BQI17" s="2723"/>
      <c r="BQJ17" s="2723"/>
      <c r="BQK17" s="2723"/>
      <c r="BQL17" s="2723"/>
      <c r="BQM17" s="2723"/>
      <c r="BQN17" s="2723"/>
      <c r="BQO17" s="2723"/>
      <c r="BQP17" s="2723"/>
      <c r="BQQ17" s="2723"/>
      <c r="BQR17" s="2723"/>
      <c r="BQS17" s="2723"/>
      <c r="BQT17" s="2723"/>
      <c r="BQU17" s="2723"/>
      <c r="BQV17" s="2723"/>
      <c r="BQW17" s="2723"/>
      <c r="BQX17" s="2723"/>
      <c r="BQY17" s="2723"/>
      <c r="BQZ17" s="2723"/>
      <c r="BRA17" s="2723"/>
      <c r="BRB17" s="2723"/>
      <c r="BRC17" s="2723"/>
      <c r="BRD17" s="2723"/>
      <c r="BRE17" s="2723"/>
      <c r="BRF17" s="2723"/>
      <c r="BRG17" s="2723"/>
      <c r="BRH17" s="2723"/>
      <c r="BRI17" s="2723"/>
      <c r="BRJ17" s="2723"/>
      <c r="BRK17" s="2723"/>
      <c r="BRL17" s="2723"/>
      <c r="BRM17" s="2723"/>
      <c r="BRN17" s="2723"/>
      <c r="BRO17" s="2723"/>
      <c r="BRP17" s="2723"/>
      <c r="BRQ17" s="2723"/>
      <c r="BRR17" s="2723"/>
      <c r="BRS17" s="2723"/>
      <c r="BRT17" s="2723"/>
      <c r="BRU17" s="2723"/>
      <c r="BRV17" s="2723"/>
      <c r="BRW17" s="2723"/>
      <c r="BRX17" s="2723"/>
      <c r="BRY17" s="2723"/>
      <c r="BRZ17" s="2723"/>
      <c r="BSA17" s="2723"/>
      <c r="BSB17" s="2723"/>
      <c r="BSC17" s="2723"/>
      <c r="BSD17" s="2723"/>
      <c r="BSE17" s="2723"/>
      <c r="BSF17" s="2723"/>
      <c r="BSG17" s="2723"/>
      <c r="BSH17" s="2723"/>
      <c r="BSI17" s="2723"/>
      <c r="BSJ17" s="2723"/>
      <c r="BSK17" s="2723"/>
      <c r="BSL17" s="2723"/>
      <c r="BSM17" s="2723"/>
      <c r="BSN17" s="2723"/>
      <c r="BSO17" s="2723"/>
      <c r="BSP17" s="2723"/>
      <c r="BSQ17" s="2723"/>
      <c r="BSR17" s="2723"/>
      <c r="BSS17" s="2723"/>
      <c r="BST17" s="2723"/>
      <c r="BSU17" s="2723"/>
      <c r="BSV17" s="2723"/>
      <c r="BSW17" s="2723"/>
      <c r="BSX17" s="2723"/>
      <c r="BSY17" s="2723"/>
      <c r="BSZ17" s="2723"/>
      <c r="BTA17" s="2723"/>
      <c r="BTB17" s="2723"/>
      <c r="BTC17" s="2723"/>
      <c r="BTD17" s="2723"/>
      <c r="BTE17" s="2723"/>
      <c r="BTF17" s="2723"/>
      <c r="BTG17" s="2723"/>
      <c r="BTH17" s="2723"/>
      <c r="BTI17" s="2723"/>
      <c r="BTJ17" s="2723"/>
      <c r="BTK17" s="2723"/>
      <c r="BTL17" s="2723"/>
      <c r="BTM17" s="2723"/>
      <c r="BTN17" s="2723"/>
      <c r="BTO17" s="2723"/>
      <c r="BTP17" s="2723"/>
      <c r="BTQ17" s="2723"/>
      <c r="BTR17" s="2723"/>
      <c r="BTS17" s="2723"/>
      <c r="BTT17" s="2723"/>
      <c r="BTU17" s="2723"/>
      <c r="BTV17" s="2723"/>
      <c r="BTW17" s="2723"/>
      <c r="BTX17" s="2723"/>
      <c r="BTY17" s="2723"/>
      <c r="BTZ17" s="2723"/>
      <c r="BUA17" s="2723"/>
      <c r="BUB17" s="2723"/>
      <c r="BUC17" s="2723"/>
      <c r="BUD17" s="2723"/>
      <c r="BUE17" s="2723"/>
      <c r="BUF17" s="2723"/>
      <c r="BUG17" s="2723"/>
      <c r="BUH17" s="2723"/>
      <c r="BUI17" s="2723"/>
      <c r="BUJ17" s="2723"/>
      <c r="BUK17" s="2723"/>
      <c r="BUL17" s="2723"/>
      <c r="BUM17" s="2723"/>
      <c r="BUN17" s="2723"/>
      <c r="BUO17" s="2723"/>
      <c r="BUP17" s="2723"/>
      <c r="BUQ17" s="2723"/>
      <c r="BUR17" s="2723"/>
      <c r="BUS17" s="2723"/>
      <c r="BUT17" s="2723"/>
      <c r="BUU17" s="2723"/>
      <c r="BUV17" s="2723"/>
      <c r="BUW17" s="2723"/>
      <c r="BUX17" s="2723"/>
      <c r="BUY17" s="2723"/>
      <c r="BUZ17" s="2723"/>
      <c r="BVA17" s="2723"/>
      <c r="BVB17" s="2723"/>
      <c r="BVC17" s="2723"/>
      <c r="BVD17" s="2723"/>
      <c r="BVE17" s="2723"/>
      <c r="BVF17" s="2723"/>
      <c r="BVG17" s="2723"/>
      <c r="BVH17" s="2723"/>
      <c r="BVI17" s="2723"/>
      <c r="BVJ17" s="2723"/>
      <c r="BVK17" s="2723"/>
      <c r="BVL17" s="2723"/>
      <c r="BVM17" s="2723"/>
      <c r="BVN17" s="2723"/>
      <c r="BVO17" s="2723"/>
      <c r="BVP17" s="2723"/>
      <c r="BVQ17" s="2723"/>
      <c r="BVR17" s="2723"/>
      <c r="BVS17" s="2723"/>
      <c r="BVT17" s="2723"/>
      <c r="BVU17" s="2723"/>
      <c r="BVV17" s="2723"/>
      <c r="BVW17" s="2723"/>
      <c r="BVX17" s="2723"/>
      <c r="BVY17" s="2723"/>
      <c r="BVZ17" s="2723"/>
      <c r="BWA17" s="2723"/>
      <c r="BWB17" s="2723"/>
      <c r="BWC17" s="2723"/>
      <c r="BWD17" s="2723"/>
      <c r="BWE17" s="2723"/>
      <c r="BWF17" s="2723"/>
      <c r="BWG17" s="2723"/>
      <c r="BWH17" s="2723"/>
      <c r="BWI17" s="2723"/>
      <c r="BWJ17" s="2723"/>
      <c r="BWK17" s="2723"/>
      <c r="BWL17" s="2723"/>
      <c r="BWM17" s="2723"/>
      <c r="BWN17" s="2723"/>
      <c r="BWO17" s="2723"/>
      <c r="BWP17" s="2723"/>
      <c r="BWQ17" s="2723"/>
      <c r="BWR17" s="2723"/>
      <c r="BWS17" s="2723"/>
      <c r="BWT17" s="2723"/>
      <c r="BWU17" s="2723"/>
      <c r="BWV17" s="2723"/>
      <c r="BWW17" s="2723"/>
      <c r="BWX17" s="2723"/>
      <c r="BWY17" s="2723"/>
      <c r="BWZ17" s="2723"/>
      <c r="BXA17" s="2723"/>
      <c r="BXB17" s="2723"/>
      <c r="BXC17" s="2723"/>
      <c r="BXD17" s="2723"/>
      <c r="BXE17" s="2723"/>
      <c r="BXF17" s="2723"/>
      <c r="BXG17" s="2723"/>
      <c r="BXH17" s="2723"/>
      <c r="BXI17" s="2723"/>
      <c r="BXJ17" s="2723"/>
      <c r="BXK17" s="2723"/>
      <c r="BXL17" s="2723"/>
      <c r="BXM17" s="2723"/>
      <c r="BXN17" s="2723"/>
      <c r="BXO17" s="2723"/>
      <c r="BXP17" s="2723"/>
      <c r="BXQ17" s="2723"/>
      <c r="BXR17" s="2723"/>
      <c r="BXS17" s="2723"/>
      <c r="BXT17" s="2723"/>
      <c r="BXU17" s="2723"/>
      <c r="BXV17" s="2723"/>
      <c r="BXW17" s="2723"/>
      <c r="BXX17" s="2723"/>
      <c r="BXY17" s="2723"/>
      <c r="BXZ17" s="2723"/>
      <c r="BYA17" s="2723"/>
      <c r="BYB17" s="2723"/>
      <c r="BYC17" s="2723"/>
      <c r="BYD17" s="2723"/>
      <c r="BYE17" s="2723"/>
      <c r="BYF17" s="2723"/>
      <c r="BYG17" s="2723"/>
      <c r="BYH17" s="2723"/>
      <c r="BYI17" s="2723"/>
      <c r="BYJ17" s="2723"/>
      <c r="BYK17" s="2723"/>
      <c r="BYL17" s="2723"/>
      <c r="BYM17" s="2723"/>
      <c r="BYN17" s="2723"/>
      <c r="BYO17" s="2723"/>
      <c r="BYP17" s="2723"/>
      <c r="BYQ17" s="2723"/>
      <c r="BYR17" s="2723"/>
      <c r="BYS17" s="2723"/>
      <c r="BYT17" s="2723"/>
      <c r="BYU17" s="2723"/>
      <c r="BYV17" s="2723"/>
      <c r="BYW17" s="2723"/>
      <c r="BYX17" s="2723"/>
      <c r="BYY17" s="2723"/>
      <c r="BYZ17" s="2723"/>
      <c r="BZA17" s="2723"/>
      <c r="BZB17" s="2723"/>
      <c r="BZC17" s="2723"/>
      <c r="BZD17" s="2723"/>
      <c r="BZE17" s="2723"/>
      <c r="BZF17" s="2723"/>
      <c r="BZG17" s="2723"/>
      <c r="BZH17" s="2723"/>
      <c r="BZI17" s="2723"/>
      <c r="BZJ17" s="2723"/>
      <c r="BZK17" s="2723"/>
      <c r="BZL17" s="2723"/>
      <c r="BZM17" s="2723"/>
      <c r="BZN17" s="2723"/>
      <c r="BZO17" s="2723"/>
      <c r="BZP17" s="2723"/>
      <c r="BZQ17" s="2723"/>
      <c r="BZR17" s="2723"/>
      <c r="BZS17" s="2723"/>
      <c r="BZT17" s="2723"/>
      <c r="BZU17" s="2723"/>
      <c r="BZV17" s="2723"/>
      <c r="BZW17" s="2723"/>
      <c r="BZX17" s="2723"/>
      <c r="BZY17" s="2723"/>
      <c r="BZZ17" s="2723"/>
      <c r="CAA17" s="2723"/>
      <c r="CAB17" s="2723"/>
      <c r="CAC17" s="2723"/>
      <c r="CAD17" s="2723"/>
      <c r="CAE17" s="2723"/>
      <c r="CAF17" s="2723"/>
      <c r="CAG17" s="2723"/>
      <c r="CAH17" s="2723"/>
      <c r="CAI17" s="2723"/>
      <c r="CAJ17" s="2723"/>
      <c r="CAK17" s="2723"/>
      <c r="CAL17" s="2723"/>
      <c r="CAM17" s="2723"/>
      <c r="CAN17" s="2723"/>
      <c r="CAO17" s="2723"/>
      <c r="CAP17" s="2723"/>
      <c r="CAQ17" s="2723"/>
      <c r="CAR17" s="2723"/>
      <c r="CAS17" s="2723"/>
      <c r="CAT17" s="2723"/>
      <c r="CAU17" s="2723"/>
      <c r="CAV17" s="2723"/>
      <c r="CAW17" s="2723"/>
      <c r="CAX17" s="2723"/>
      <c r="CAY17" s="2723"/>
      <c r="CAZ17" s="2723"/>
      <c r="CBA17" s="2723"/>
      <c r="CBB17" s="2723"/>
      <c r="CBC17" s="2723"/>
      <c r="CBD17" s="2723"/>
      <c r="CBE17" s="2723"/>
      <c r="CBF17" s="2723"/>
      <c r="CBG17" s="2723"/>
      <c r="CBH17" s="2723"/>
      <c r="CBI17" s="2723"/>
      <c r="CBJ17" s="2723"/>
      <c r="CBK17" s="2723"/>
      <c r="CBL17" s="2723"/>
      <c r="CBM17" s="2723"/>
      <c r="CBN17" s="2723"/>
      <c r="CBO17" s="2723"/>
      <c r="CBP17" s="2723"/>
      <c r="CBQ17" s="2723"/>
      <c r="CBR17" s="2723"/>
      <c r="CBS17" s="2723"/>
      <c r="CBT17" s="2723"/>
      <c r="CBU17" s="2723"/>
      <c r="CBV17" s="2723"/>
      <c r="CBW17" s="2723"/>
      <c r="CBX17" s="2723"/>
      <c r="CBY17" s="2723"/>
      <c r="CBZ17" s="2723"/>
      <c r="CCA17" s="2723"/>
      <c r="CCB17" s="2723"/>
      <c r="CCC17" s="2723"/>
      <c r="CCD17" s="2723"/>
      <c r="CCE17" s="2723"/>
      <c r="CCF17" s="2723"/>
      <c r="CCG17" s="2723"/>
      <c r="CCH17" s="2723"/>
      <c r="CCI17" s="2723"/>
      <c r="CCJ17" s="2723"/>
      <c r="CCK17" s="2723"/>
      <c r="CCL17" s="2723"/>
      <c r="CCM17" s="2723"/>
      <c r="CCN17" s="2723"/>
      <c r="CCO17" s="2723"/>
      <c r="CCP17" s="2723"/>
      <c r="CCQ17" s="2723"/>
      <c r="CCR17" s="2723"/>
      <c r="CCS17" s="2723"/>
      <c r="CCT17" s="2723"/>
      <c r="CCU17" s="2723"/>
      <c r="CCV17" s="2723"/>
      <c r="CCW17" s="2723"/>
      <c r="CCX17" s="2723"/>
      <c r="CCY17" s="2723"/>
      <c r="CCZ17" s="2723"/>
      <c r="CDA17" s="2723"/>
      <c r="CDB17" s="2723"/>
      <c r="CDC17" s="2723"/>
      <c r="CDD17" s="2723"/>
      <c r="CDE17" s="2723"/>
      <c r="CDF17" s="2723"/>
      <c r="CDG17" s="2723"/>
      <c r="CDH17" s="2723"/>
      <c r="CDI17" s="2723"/>
      <c r="CDJ17" s="2723"/>
      <c r="CDK17" s="2723"/>
      <c r="CDL17" s="2723"/>
      <c r="CDM17" s="2723"/>
      <c r="CDN17" s="2723"/>
      <c r="CDO17" s="2723"/>
      <c r="CDP17" s="2723"/>
      <c r="CDQ17" s="2723"/>
      <c r="CDR17" s="2723"/>
      <c r="CDS17" s="2723"/>
      <c r="CDT17" s="2723"/>
      <c r="CDU17" s="2723"/>
      <c r="CDV17" s="2723"/>
      <c r="CDW17" s="2723"/>
      <c r="CDX17" s="2723"/>
      <c r="CDY17" s="2723"/>
      <c r="CDZ17" s="2723"/>
      <c r="CEA17" s="2723"/>
      <c r="CEB17" s="2723"/>
      <c r="CEC17" s="2723"/>
      <c r="CED17" s="2723"/>
      <c r="CEE17" s="2723"/>
      <c r="CEF17" s="2723"/>
      <c r="CEG17" s="2723"/>
      <c r="CEH17" s="2723"/>
      <c r="CEI17" s="2723"/>
      <c r="CEJ17" s="2723"/>
      <c r="CEK17" s="2723"/>
      <c r="CEL17" s="2723"/>
      <c r="CEM17" s="2723"/>
      <c r="CEN17" s="2723"/>
      <c r="CEO17" s="2723"/>
      <c r="CEP17" s="2723"/>
      <c r="CEQ17" s="2723"/>
      <c r="CER17" s="2723"/>
      <c r="CES17" s="2723"/>
      <c r="CET17" s="2723"/>
      <c r="CEU17" s="2723"/>
      <c r="CEV17" s="2723"/>
      <c r="CEW17" s="2723"/>
      <c r="CEX17" s="2723"/>
      <c r="CEY17" s="2723"/>
      <c r="CEZ17" s="2723"/>
      <c r="CFA17" s="2723"/>
      <c r="CFB17" s="2723"/>
      <c r="CFC17" s="2723"/>
      <c r="CFD17" s="2723"/>
      <c r="CFE17" s="2723"/>
      <c r="CFF17" s="2723"/>
      <c r="CFG17" s="2723"/>
      <c r="CFH17" s="2723"/>
      <c r="CFI17" s="2723"/>
      <c r="CFJ17" s="2723"/>
      <c r="CFK17" s="2723"/>
      <c r="CFL17" s="2723"/>
      <c r="CFM17" s="2723"/>
      <c r="CFN17" s="2723"/>
      <c r="CFO17" s="2723"/>
      <c r="CFP17" s="2723"/>
      <c r="CFQ17" s="2723"/>
      <c r="CFR17" s="2723"/>
      <c r="CFS17" s="2723"/>
      <c r="CFT17" s="2723"/>
      <c r="CFU17" s="2723"/>
      <c r="CFV17" s="2723"/>
      <c r="CFW17" s="2723"/>
      <c r="CFX17" s="2723"/>
      <c r="CFY17" s="2723"/>
      <c r="CFZ17" s="2723"/>
      <c r="CGA17" s="2723"/>
      <c r="CGB17" s="2723"/>
      <c r="CGC17" s="2723"/>
      <c r="CGD17" s="2723"/>
      <c r="CGE17" s="2723"/>
      <c r="CGF17" s="2723"/>
      <c r="CGG17" s="2723"/>
      <c r="CGH17" s="2723"/>
      <c r="CGI17" s="2723"/>
      <c r="CGJ17" s="2723"/>
      <c r="CGK17" s="2723"/>
      <c r="CGL17" s="2723"/>
      <c r="CGM17" s="2723"/>
      <c r="CGN17" s="2723"/>
      <c r="CGO17" s="2723"/>
      <c r="CGP17" s="2723"/>
      <c r="CGQ17" s="2723"/>
      <c r="CGR17" s="2723"/>
      <c r="CGS17" s="2723"/>
      <c r="CGT17" s="2723"/>
      <c r="CGU17" s="2723"/>
      <c r="CGV17" s="2723"/>
      <c r="CGW17" s="2723"/>
      <c r="CGX17" s="2723"/>
      <c r="CGY17" s="2723"/>
      <c r="CGZ17" s="2723"/>
      <c r="CHA17" s="2723"/>
      <c r="CHB17" s="2723"/>
      <c r="CHC17" s="2723"/>
      <c r="CHD17" s="2723"/>
      <c r="CHE17" s="2723"/>
      <c r="CHF17" s="2723"/>
      <c r="CHG17" s="2723"/>
      <c r="CHH17" s="2723"/>
      <c r="CHI17" s="2723"/>
      <c r="CHJ17" s="2723"/>
      <c r="CHK17" s="2723"/>
      <c r="CHL17" s="2723"/>
      <c r="CHM17" s="2723"/>
      <c r="CHN17" s="2723"/>
      <c r="CHO17" s="2723"/>
      <c r="CHP17" s="2723"/>
      <c r="CHQ17" s="2723"/>
      <c r="CHR17" s="2723"/>
      <c r="CHS17" s="2723"/>
      <c r="CHT17" s="2723"/>
      <c r="CHU17" s="2723"/>
      <c r="CHV17" s="2723"/>
      <c r="CHW17" s="2723"/>
      <c r="CHX17" s="2723"/>
      <c r="CHY17" s="2723"/>
      <c r="CHZ17" s="2723"/>
      <c r="CIA17" s="2723"/>
      <c r="CIB17" s="2723"/>
      <c r="CIC17" s="2723"/>
      <c r="CID17" s="2723"/>
      <c r="CIE17" s="2723"/>
      <c r="CIF17" s="2723"/>
      <c r="CIG17" s="2723"/>
      <c r="CIH17" s="2723"/>
      <c r="CII17" s="2723"/>
      <c r="CIJ17" s="2723"/>
      <c r="CIK17" s="2723"/>
      <c r="CIL17" s="2723"/>
      <c r="CIM17" s="2723"/>
      <c r="CIN17" s="2723"/>
      <c r="CIO17" s="2723"/>
      <c r="CIP17" s="2723"/>
      <c r="CIQ17" s="2723"/>
      <c r="CIR17" s="2723"/>
      <c r="CIS17" s="2723"/>
      <c r="CIT17" s="2723"/>
      <c r="CIU17" s="2723"/>
      <c r="CIV17" s="2723"/>
      <c r="CIW17" s="2723"/>
      <c r="CIX17" s="2723"/>
      <c r="CIY17" s="2723"/>
      <c r="CIZ17" s="2723"/>
      <c r="CJA17" s="2723"/>
      <c r="CJB17" s="2723"/>
      <c r="CJC17" s="2723"/>
      <c r="CJD17" s="2723"/>
      <c r="CJE17" s="2723"/>
      <c r="CJF17" s="2723"/>
      <c r="CJG17" s="2723"/>
      <c r="CJH17" s="2723"/>
      <c r="CJI17" s="2723"/>
      <c r="CJJ17" s="2723"/>
      <c r="CJK17" s="2723"/>
      <c r="CJL17" s="2723"/>
      <c r="CJM17" s="2723"/>
      <c r="CJN17" s="2723"/>
      <c r="CJO17" s="2723"/>
      <c r="CJP17" s="2723"/>
      <c r="CJQ17" s="2723"/>
      <c r="CJR17" s="2723"/>
      <c r="CJS17" s="2723"/>
      <c r="CJT17" s="2723"/>
      <c r="CJU17" s="2723"/>
      <c r="CJV17" s="2723"/>
      <c r="CJW17" s="2723"/>
      <c r="CJX17" s="2723"/>
      <c r="CJY17" s="2723"/>
      <c r="CJZ17" s="2723"/>
      <c r="CKA17" s="2723"/>
      <c r="CKB17" s="2723"/>
      <c r="CKC17" s="2723"/>
      <c r="CKD17" s="2723"/>
      <c r="CKE17" s="2723"/>
      <c r="CKF17" s="2723"/>
      <c r="CKG17" s="2723"/>
      <c r="CKH17" s="2723"/>
      <c r="CKI17" s="2723"/>
      <c r="CKJ17" s="2723"/>
      <c r="CKK17" s="2723"/>
      <c r="CKL17" s="2723"/>
      <c r="CKM17" s="2723"/>
      <c r="CKN17" s="2723"/>
      <c r="CKO17" s="2723"/>
      <c r="CKP17" s="2723"/>
      <c r="CKQ17" s="2723"/>
      <c r="CKR17" s="2723"/>
      <c r="CKS17" s="2723"/>
      <c r="CKT17" s="2723"/>
      <c r="CKU17" s="2723"/>
      <c r="CKV17" s="2723"/>
      <c r="CKW17" s="2723"/>
      <c r="CKX17" s="2723"/>
      <c r="CKY17" s="2723"/>
      <c r="CKZ17" s="2723"/>
      <c r="CLA17" s="2723"/>
      <c r="CLB17" s="2723"/>
      <c r="CLC17" s="2723"/>
      <c r="CLD17" s="2723"/>
      <c r="CLE17" s="2723"/>
      <c r="CLF17" s="2723"/>
      <c r="CLG17" s="2723"/>
      <c r="CLH17" s="2723"/>
      <c r="CLI17" s="2723"/>
      <c r="CLJ17" s="2723"/>
      <c r="CLK17" s="2723"/>
      <c r="CLL17" s="2723"/>
      <c r="CLM17" s="2723"/>
      <c r="CLN17" s="2723"/>
      <c r="CLO17" s="2723"/>
      <c r="CLP17" s="2723"/>
      <c r="CLQ17" s="2723"/>
      <c r="CLR17" s="2723"/>
      <c r="CLS17" s="2723"/>
      <c r="CLT17" s="2723"/>
      <c r="CLU17" s="2723"/>
      <c r="CLV17" s="2723"/>
      <c r="CLW17" s="2723"/>
      <c r="CLX17" s="2723"/>
      <c r="CLY17" s="2723"/>
      <c r="CLZ17" s="2723"/>
      <c r="CMA17" s="2723"/>
      <c r="CMB17" s="2723"/>
      <c r="CMC17" s="2723"/>
      <c r="CMD17" s="2723"/>
      <c r="CME17" s="2723"/>
      <c r="CMF17" s="2723"/>
      <c r="CMG17" s="2723"/>
      <c r="CMH17" s="2723"/>
      <c r="CMI17" s="2723"/>
      <c r="CMJ17" s="2723"/>
      <c r="CMK17" s="2723"/>
      <c r="CML17" s="2723"/>
      <c r="CMM17" s="2723"/>
      <c r="CMN17" s="2723"/>
      <c r="CMO17" s="2723"/>
      <c r="CMP17" s="2723"/>
      <c r="CMQ17" s="2723"/>
      <c r="CMR17" s="2723"/>
      <c r="CMS17" s="2723"/>
      <c r="CMT17" s="2723"/>
      <c r="CMU17" s="2723"/>
      <c r="CMV17" s="2723"/>
      <c r="CMW17" s="2723"/>
      <c r="CMX17" s="2723"/>
      <c r="CMY17" s="2723"/>
      <c r="CMZ17" s="2723"/>
      <c r="CNA17" s="2723"/>
      <c r="CNB17" s="2723"/>
      <c r="CNC17" s="2723"/>
      <c r="CND17" s="2723"/>
      <c r="CNE17" s="2723"/>
      <c r="CNF17" s="2723"/>
      <c r="CNG17" s="2723"/>
      <c r="CNH17" s="2723"/>
      <c r="CNI17" s="2723"/>
      <c r="CNJ17" s="2723"/>
      <c r="CNK17" s="2723"/>
      <c r="CNL17" s="2723"/>
      <c r="CNM17" s="2723"/>
      <c r="CNN17" s="2723"/>
      <c r="CNO17" s="2723"/>
      <c r="CNP17" s="2723"/>
      <c r="CNQ17" s="2723"/>
      <c r="CNR17" s="2723"/>
      <c r="CNS17" s="2723"/>
      <c r="CNT17" s="2723"/>
      <c r="CNU17" s="2723"/>
      <c r="CNV17" s="2723"/>
      <c r="CNW17" s="2723"/>
      <c r="CNX17" s="2723"/>
      <c r="CNY17" s="2723"/>
      <c r="CNZ17" s="2723"/>
      <c r="COA17" s="2723"/>
      <c r="COB17" s="2723"/>
      <c r="COC17" s="2723"/>
      <c r="COD17" s="2723"/>
      <c r="COE17" s="2723"/>
      <c r="COF17" s="2723"/>
      <c r="COG17" s="2723"/>
      <c r="COH17" s="2723"/>
      <c r="COI17" s="2723"/>
      <c r="COJ17" s="2723"/>
      <c r="COK17" s="2723"/>
      <c r="COL17" s="2723"/>
      <c r="COM17" s="2723"/>
      <c r="CON17" s="2723"/>
      <c r="COO17" s="2723"/>
      <c r="COP17" s="2723"/>
      <c r="COQ17" s="2723"/>
      <c r="COR17" s="2723"/>
      <c r="COS17" s="2723"/>
      <c r="COT17" s="2723"/>
      <c r="COU17" s="2723"/>
      <c r="COV17" s="2723"/>
      <c r="COW17" s="2723"/>
      <c r="COX17" s="2723"/>
      <c r="COY17" s="2723"/>
      <c r="COZ17" s="2723"/>
      <c r="CPA17" s="2723"/>
      <c r="CPB17" s="2723"/>
      <c r="CPC17" s="2723"/>
      <c r="CPD17" s="2723"/>
      <c r="CPE17" s="2723"/>
      <c r="CPF17" s="2723"/>
      <c r="CPG17" s="2723"/>
      <c r="CPH17" s="2723"/>
      <c r="CPI17" s="2723"/>
      <c r="CPJ17" s="2723"/>
      <c r="CPK17" s="2723"/>
      <c r="CPL17" s="2723"/>
      <c r="CPM17" s="2723"/>
      <c r="CPN17" s="2723"/>
      <c r="CPO17" s="2723"/>
      <c r="CPP17" s="2723"/>
      <c r="CPQ17" s="2723"/>
      <c r="CPR17" s="2723"/>
      <c r="CPS17" s="2723"/>
      <c r="CPT17" s="2723"/>
      <c r="CPU17" s="2723"/>
      <c r="CPV17" s="2723"/>
      <c r="CPW17" s="2723"/>
      <c r="CPX17" s="2723"/>
      <c r="CPY17" s="2723"/>
      <c r="CPZ17" s="2723"/>
      <c r="CQA17" s="2723"/>
      <c r="CQB17" s="2723"/>
      <c r="CQC17" s="2723"/>
      <c r="CQD17" s="2723"/>
      <c r="CQE17" s="2723"/>
      <c r="CQF17" s="2723"/>
      <c r="CQG17" s="2723"/>
      <c r="CQH17" s="2723"/>
      <c r="CQI17" s="2723"/>
      <c r="CQJ17" s="2723"/>
      <c r="CQK17" s="2723"/>
      <c r="CQL17" s="2723"/>
      <c r="CQM17" s="2723"/>
      <c r="CQN17" s="2723"/>
      <c r="CQO17" s="2723"/>
      <c r="CQP17" s="2723"/>
      <c r="CQQ17" s="2723"/>
      <c r="CQR17" s="2723"/>
      <c r="CQS17" s="2723"/>
      <c r="CQT17" s="2723"/>
      <c r="CQU17" s="2723"/>
      <c r="CQV17" s="2723"/>
      <c r="CQW17" s="2723"/>
      <c r="CQX17" s="2723"/>
      <c r="CQY17" s="2723"/>
      <c r="CQZ17" s="2723"/>
      <c r="CRA17" s="2723"/>
      <c r="CRB17" s="2723"/>
      <c r="CRC17" s="2723"/>
      <c r="CRD17" s="2723"/>
      <c r="CRE17" s="2723"/>
      <c r="CRF17" s="2723"/>
      <c r="CRG17" s="2723"/>
      <c r="CRH17" s="2723"/>
      <c r="CRI17" s="2723"/>
      <c r="CRJ17" s="2723"/>
      <c r="CRK17" s="2723"/>
      <c r="CRL17" s="2723"/>
      <c r="CRM17" s="2723"/>
      <c r="CRN17" s="2723"/>
      <c r="CRO17" s="2723"/>
      <c r="CRP17" s="2723"/>
      <c r="CRQ17" s="2723"/>
      <c r="CRR17" s="2723"/>
      <c r="CRS17" s="2723"/>
      <c r="CRT17" s="2723"/>
      <c r="CRU17" s="2723"/>
      <c r="CRV17" s="2723"/>
      <c r="CRW17" s="2723"/>
      <c r="CRX17" s="2723"/>
      <c r="CRY17" s="2723"/>
      <c r="CRZ17" s="2723"/>
      <c r="CSA17" s="2723"/>
      <c r="CSB17" s="2723"/>
      <c r="CSC17" s="2723"/>
      <c r="CSD17" s="2723"/>
      <c r="CSE17" s="2723"/>
      <c r="CSF17" s="2723"/>
      <c r="CSG17" s="2723"/>
      <c r="CSH17" s="2723"/>
      <c r="CSI17" s="2723"/>
      <c r="CSJ17" s="2723"/>
      <c r="CSK17" s="2723"/>
      <c r="CSL17" s="2723"/>
      <c r="CSM17" s="2723"/>
      <c r="CSN17" s="2723"/>
      <c r="CSO17" s="2723"/>
      <c r="CSP17" s="2723"/>
      <c r="CSQ17" s="2723"/>
      <c r="CSR17" s="2723"/>
      <c r="CSS17" s="2723"/>
      <c r="CST17" s="2723"/>
      <c r="CSU17" s="2723"/>
      <c r="CSV17" s="2723"/>
      <c r="CSW17" s="2723"/>
      <c r="CSX17" s="2723"/>
      <c r="CSY17" s="2723"/>
      <c r="CSZ17" s="2723"/>
      <c r="CTA17" s="2723"/>
      <c r="CTB17" s="2723"/>
      <c r="CTC17" s="2723"/>
      <c r="CTD17" s="2723"/>
      <c r="CTE17" s="2723"/>
      <c r="CTF17" s="2723"/>
      <c r="CTG17" s="2723"/>
      <c r="CTH17" s="2723"/>
      <c r="CTI17" s="2723"/>
      <c r="CTJ17" s="2723"/>
      <c r="CTK17" s="2723"/>
      <c r="CTL17" s="2723"/>
      <c r="CTM17" s="2723"/>
      <c r="CTN17" s="2723"/>
      <c r="CTO17" s="2723"/>
      <c r="CTP17" s="2723"/>
      <c r="CTQ17" s="2723"/>
      <c r="CTR17" s="2723"/>
      <c r="CTS17" s="2723"/>
      <c r="CTT17" s="2723"/>
      <c r="CTU17" s="2723"/>
      <c r="CTV17" s="2723"/>
      <c r="CTW17" s="2723"/>
      <c r="CTX17" s="2723"/>
      <c r="CTY17" s="2723"/>
      <c r="CTZ17" s="2723"/>
      <c r="CUA17" s="2723"/>
      <c r="CUB17" s="2723"/>
      <c r="CUC17" s="2723"/>
      <c r="CUD17" s="2723"/>
      <c r="CUE17" s="2723"/>
      <c r="CUF17" s="2723"/>
      <c r="CUG17" s="2723"/>
      <c r="CUH17" s="2723"/>
      <c r="CUI17" s="2723"/>
      <c r="CUJ17" s="2723"/>
      <c r="CUK17" s="2723"/>
      <c r="CUL17" s="2723"/>
      <c r="CUM17" s="2723"/>
      <c r="CUN17" s="2723"/>
      <c r="CUO17" s="2723"/>
      <c r="CUP17" s="2723"/>
      <c r="CUQ17" s="2723"/>
      <c r="CUR17" s="2723"/>
      <c r="CUS17" s="2723"/>
      <c r="CUT17" s="2723"/>
      <c r="CUU17" s="2723"/>
      <c r="CUV17" s="2723"/>
      <c r="CUW17" s="2723"/>
      <c r="CUX17" s="2723"/>
      <c r="CUY17" s="2723"/>
      <c r="CUZ17" s="2723"/>
      <c r="CVA17" s="2723"/>
      <c r="CVB17" s="2723"/>
      <c r="CVC17" s="2723"/>
      <c r="CVD17" s="2723"/>
      <c r="CVE17" s="2723"/>
      <c r="CVF17" s="2723"/>
      <c r="CVG17" s="2723"/>
      <c r="CVH17" s="2723"/>
      <c r="CVI17" s="2723"/>
      <c r="CVJ17" s="2723"/>
      <c r="CVK17" s="2723"/>
      <c r="CVL17" s="2723"/>
      <c r="CVM17" s="2723"/>
      <c r="CVN17" s="2723"/>
      <c r="CVO17" s="2723"/>
      <c r="CVP17" s="2723"/>
      <c r="CVQ17" s="2723"/>
      <c r="CVR17" s="2723"/>
      <c r="CVS17" s="2723"/>
      <c r="CVT17" s="2723"/>
      <c r="CVU17" s="2723"/>
      <c r="CVV17" s="2723"/>
      <c r="CVW17" s="2723"/>
      <c r="CVX17" s="2723"/>
      <c r="CVY17" s="2723"/>
      <c r="CVZ17" s="2723"/>
      <c r="CWA17" s="2723"/>
      <c r="CWB17" s="2723"/>
      <c r="CWC17" s="2723"/>
      <c r="CWD17" s="2723"/>
      <c r="CWE17" s="2723"/>
      <c r="CWF17" s="2723"/>
      <c r="CWG17" s="2723"/>
      <c r="CWH17" s="2723"/>
      <c r="CWI17" s="2723"/>
      <c r="CWJ17" s="2723"/>
      <c r="CWK17" s="2723"/>
      <c r="CWL17" s="2723"/>
      <c r="CWM17" s="2723"/>
      <c r="CWN17" s="2723"/>
      <c r="CWO17" s="2723"/>
      <c r="CWP17" s="2723"/>
      <c r="CWQ17" s="2723"/>
      <c r="CWR17" s="2723"/>
      <c r="CWS17" s="2723"/>
      <c r="CWT17" s="2723"/>
      <c r="CWU17" s="2723"/>
      <c r="CWV17" s="2723"/>
      <c r="CWW17" s="2723"/>
      <c r="CWX17" s="2723"/>
      <c r="CWY17" s="2723"/>
      <c r="CWZ17" s="2723"/>
      <c r="CXA17" s="2723"/>
      <c r="CXB17" s="2723"/>
      <c r="CXC17" s="2723"/>
      <c r="CXD17" s="2723"/>
      <c r="CXE17" s="2723"/>
      <c r="CXF17" s="2723"/>
      <c r="CXG17" s="2723"/>
      <c r="CXH17" s="2723"/>
      <c r="CXI17" s="2723"/>
      <c r="CXJ17" s="2723"/>
      <c r="CXK17" s="2723"/>
      <c r="CXL17" s="2723"/>
      <c r="CXM17" s="2723"/>
      <c r="CXN17" s="2723"/>
      <c r="CXO17" s="2723"/>
      <c r="CXP17" s="2723"/>
      <c r="CXQ17" s="2723"/>
      <c r="CXR17" s="2723"/>
      <c r="CXS17" s="2723"/>
      <c r="CXT17" s="2723"/>
      <c r="CXU17" s="2723"/>
      <c r="CXV17" s="2723"/>
      <c r="CXW17" s="2723"/>
      <c r="CXX17" s="2723"/>
      <c r="CXY17" s="2723"/>
      <c r="CXZ17" s="2723"/>
      <c r="CYA17" s="2723"/>
      <c r="CYB17" s="2723"/>
      <c r="CYC17" s="2723"/>
      <c r="CYD17" s="2723"/>
      <c r="CYE17" s="2723"/>
      <c r="CYF17" s="2723"/>
      <c r="CYG17" s="2723"/>
      <c r="CYH17" s="2723"/>
      <c r="CYI17" s="2723"/>
      <c r="CYJ17" s="2723"/>
      <c r="CYK17" s="2723"/>
      <c r="CYL17" s="2723"/>
      <c r="CYM17" s="2723"/>
      <c r="CYN17" s="2723"/>
      <c r="CYO17" s="2723"/>
      <c r="CYP17" s="2723"/>
      <c r="CYQ17" s="2723"/>
      <c r="CYR17" s="2723"/>
      <c r="CYS17" s="2723"/>
      <c r="CYT17" s="2723"/>
      <c r="CYU17" s="2723"/>
      <c r="CYV17" s="2723"/>
      <c r="CYW17" s="2723"/>
      <c r="CYX17" s="2723"/>
      <c r="CYY17" s="2723"/>
      <c r="CYZ17" s="2723"/>
      <c r="CZA17" s="2723"/>
      <c r="CZB17" s="2723"/>
      <c r="CZC17" s="2723"/>
      <c r="CZD17" s="2723"/>
      <c r="CZE17" s="2723"/>
      <c r="CZF17" s="2723"/>
      <c r="CZG17" s="2723"/>
      <c r="CZH17" s="2723"/>
      <c r="CZI17" s="2723"/>
      <c r="CZJ17" s="2723"/>
      <c r="CZK17" s="2723"/>
      <c r="CZL17" s="2723"/>
      <c r="CZM17" s="2723"/>
      <c r="CZN17" s="2723"/>
      <c r="CZO17" s="2723"/>
      <c r="CZP17" s="2723"/>
      <c r="CZQ17" s="2723"/>
      <c r="CZR17" s="2723"/>
      <c r="CZS17" s="2723"/>
      <c r="CZT17" s="2723"/>
      <c r="CZU17" s="2723"/>
      <c r="CZV17" s="2723"/>
      <c r="CZW17" s="2723"/>
      <c r="CZX17" s="2723"/>
      <c r="CZY17" s="2723"/>
      <c r="CZZ17" s="2723"/>
      <c r="DAA17" s="2723"/>
      <c r="DAB17" s="2723"/>
      <c r="DAC17" s="2723"/>
      <c r="DAD17" s="2723"/>
      <c r="DAE17" s="2723"/>
      <c r="DAF17" s="2723"/>
      <c r="DAG17" s="2723"/>
      <c r="DAH17" s="2723"/>
      <c r="DAI17" s="2723"/>
      <c r="DAJ17" s="2723"/>
      <c r="DAK17" s="2723"/>
      <c r="DAL17" s="2723"/>
      <c r="DAM17" s="2723"/>
      <c r="DAN17" s="2723"/>
      <c r="DAO17" s="2723"/>
      <c r="DAP17" s="2723"/>
      <c r="DAQ17" s="2723"/>
      <c r="DAR17" s="2723"/>
      <c r="DAS17" s="2723"/>
      <c r="DAT17" s="2723"/>
      <c r="DAU17" s="2723"/>
      <c r="DAV17" s="2723"/>
      <c r="DAW17" s="2723"/>
      <c r="DAX17" s="2723"/>
      <c r="DAY17" s="2723"/>
      <c r="DAZ17" s="2723"/>
      <c r="DBA17" s="2723"/>
      <c r="DBB17" s="2723"/>
      <c r="DBC17" s="2723"/>
      <c r="DBD17" s="2723"/>
      <c r="DBE17" s="2723"/>
      <c r="DBF17" s="2723"/>
      <c r="DBG17" s="2723"/>
      <c r="DBH17" s="2723"/>
      <c r="DBI17" s="2723"/>
      <c r="DBJ17" s="2723"/>
      <c r="DBK17" s="2723"/>
      <c r="DBL17" s="2723"/>
      <c r="DBM17" s="2723"/>
      <c r="DBN17" s="2723"/>
      <c r="DBO17" s="2723"/>
      <c r="DBP17" s="2723"/>
      <c r="DBQ17" s="2723"/>
      <c r="DBR17" s="2723"/>
      <c r="DBS17" s="2723"/>
      <c r="DBT17" s="2723"/>
      <c r="DBU17" s="2723"/>
      <c r="DBV17" s="2723"/>
      <c r="DBW17" s="2723"/>
      <c r="DBX17" s="2723"/>
      <c r="DBY17" s="2723"/>
      <c r="DBZ17" s="2723"/>
      <c r="DCA17" s="2723"/>
      <c r="DCB17" s="2723"/>
      <c r="DCC17" s="2723"/>
      <c r="DCD17" s="2723"/>
      <c r="DCE17" s="2723"/>
      <c r="DCF17" s="2723"/>
      <c r="DCG17" s="2723"/>
      <c r="DCH17" s="2723"/>
      <c r="DCI17" s="2723"/>
      <c r="DCJ17" s="2723"/>
      <c r="DCK17" s="2723"/>
      <c r="DCL17" s="2723"/>
      <c r="DCM17" s="2723"/>
      <c r="DCN17" s="2723"/>
      <c r="DCO17" s="2723"/>
      <c r="DCP17" s="2723"/>
      <c r="DCQ17" s="2723"/>
      <c r="DCR17" s="2723"/>
      <c r="DCS17" s="2723"/>
      <c r="DCT17" s="2723"/>
      <c r="DCU17" s="2723"/>
      <c r="DCV17" s="2723"/>
      <c r="DCW17" s="2723"/>
      <c r="DCX17" s="2723"/>
      <c r="DCY17" s="2723"/>
      <c r="DCZ17" s="2723"/>
      <c r="DDA17" s="2723"/>
      <c r="DDB17" s="2723"/>
      <c r="DDC17" s="2723"/>
      <c r="DDD17" s="2723"/>
      <c r="DDE17" s="2723"/>
      <c r="DDF17" s="2723"/>
      <c r="DDG17" s="2723"/>
      <c r="DDH17" s="2723"/>
      <c r="DDI17" s="2723"/>
      <c r="DDJ17" s="2723"/>
      <c r="DDK17" s="2723"/>
      <c r="DDL17" s="2723"/>
      <c r="DDM17" s="2723"/>
      <c r="DDN17" s="2723"/>
      <c r="DDO17" s="2723"/>
      <c r="DDP17" s="2723"/>
      <c r="DDQ17" s="2723"/>
      <c r="DDR17" s="2723"/>
      <c r="DDS17" s="2723"/>
      <c r="DDT17" s="2723"/>
      <c r="DDU17" s="2723"/>
      <c r="DDV17" s="2723"/>
      <c r="DDW17" s="2723"/>
      <c r="DDX17" s="2723"/>
      <c r="DDY17" s="2723"/>
      <c r="DDZ17" s="2723"/>
      <c r="DEA17" s="2723"/>
      <c r="DEB17" s="2723"/>
      <c r="DEC17" s="2723"/>
      <c r="DED17" s="2723"/>
      <c r="DEE17" s="2723"/>
      <c r="DEF17" s="2723"/>
      <c r="DEG17" s="2723"/>
      <c r="DEH17" s="2723"/>
      <c r="DEI17" s="2723"/>
      <c r="DEJ17" s="2723"/>
      <c r="DEK17" s="2723"/>
      <c r="DEL17" s="2723"/>
      <c r="DEM17" s="2723"/>
      <c r="DEN17" s="2723"/>
      <c r="DEO17" s="2723"/>
      <c r="DEP17" s="2723"/>
      <c r="DEQ17" s="2723"/>
      <c r="DER17" s="2723"/>
      <c r="DES17" s="2723"/>
      <c r="DET17" s="2723"/>
      <c r="DEU17" s="2723"/>
      <c r="DEV17" s="2723"/>
      <c r="DEW17" s="2723"/>
      <c r="DEX17" s="2723"/>
      <c r="DEY17" s="2723"/>
      <c r="DEZ17" s="2723"/>
      <c r="DFA17" s="2723"/>
      <c r="DFB17" s="2723"/>
      <c r="DFC17" s="2723"/>
      <c r="DFD17" s="2723"/>
      <c r="DFE17" s="2723"/>
      <c r="DFF17" s="2723"/>
      <c r="DFG17" s="2723"/>
      <c r="DFH17" s="2723"/>
      <c r="DFI17" s="2723"/>
      <c r="DFJ17" s="2723"/>
      <c r="DFK17" s="2723"/>
      <c r="DFL17" s="2723"/>
      <c r="DFM17" s="2723"/>
      <c r="DFN17" s="2723"/>
      <c r="DFO17" s="2723"/>
      <c r="DFP17" s="2723"/>
      <c r="DFQ17" s="2723"/>
      <c r="DFR17" s="2723"/>
      <c r="DFS17" s="2723"/>
      <c r="DFT17" s="2723"/>
      <c r="DFU17" s="2723"/>
      <c r="DFV17" s="2723"/>
      <c r="DFW17" s="2723"/>
      <c r="DFX17" s="2723"/>
      <c r="DFY17" s="2723"/>
      <c r="DFZ17" s="2723"/>
      <c r="DGA17" s="2723"/>
      <c r="DGB17" s="2723"/>
      <c r="DGC17" s="2723"/>
      <c r="DGD17" s="2723"/>
      <c r="DGE17" s="2723"/>
      <c r="DGF17" s="2723"/>
      <c r="DGG17" s="2723"/>
      <c r="DGH17" s="2723"/>
      <c r="DGI17" s="2723"/>
      <c r="DGJ17" s="2723"/>
      <c r="DGK17" s="2723"/>
      <c r="DGL17" s="2723"/>
      <c r="DGM17" s="2723"/>
      <c r="DGN17" s="2723"/>
      <c r="DGO17" s="2723"/>
      <c r="DGP17" s="2723"/>
      <c r="DGQ17" s="2723"/>
      <c r="DGR17" s="2723"/>
      <c r="DGS17" s="2723"/>
      <c r="DGT17" s="2723"/>
      <c r="DGU17" s="2723"/>
      <c r="DGV17" s="2723"/>
      <c r="DGW17" s="2723"/>
      <c r="DGX17" s="2723"/>
      <c r="DGY17" s="2723"/>
      <c r="DGZ17" s="2723"/>
      <c r="DHA17" s="2723"/>
      <c r="DHB17" s="2723"/>
      <c r="DHC17" s="2723"/>
      <c r="DHD17" s="2723"/>
      <c r="DHE17" s="2723"/>
      <c r="DHF17" s="2723"/>
      <c r="DHG17" s="2723"/>
      <c r="DHH17" s="2723"/>
      <c r="DHI17" s="2723"/>
      <c r="DHJ17" s="2723"/>
      <c r="DHK17" s="2723"/>
      <c r="DHL17" s="2723"/>
      <c r="DHM17" s="2723"/>
      <c r="DHN17" s="2723"/>
      <c r="DHO17" s="2723"/>
      <c r="DHP17" s="2723"/>
      <c r="DHQ17" s="2723"/>
      <c r="DHR17" s="2723"/>
      <c r="DHS17" s="2723"/>
      <c r="DHT17" s="2723"/>
      <c r="DHU17" s="2723"/>
      <c r="DHV17" s="2723"/>
      <c r="DHW17" s="2723"/>
      <c r="DHX17" s="2723"/>
      <c r="DHY17" s="2723"/>
      <c r="DHZ17" s="2723"/>
      <c r="DIA17" s="2723"/>
      <c r="DIB17" s="2723"/>
      <c r="DIC17" s="2723"/>
      <c r="DID17" s="2723"/>
      <c r="DIE17" s="2723"/>
      <c r="DIF17" s="2723"/>
      <c r="DIG17" s="2723"/>
      <c r="DIH17" s="2723"/>
      <c r="DII17" s="2723"/>
      <c r="DIJ17" s="2723"/>
      <c r="DIK17" s="2723"/>
      <c r="DIL17" s="2723"/>
      <c r="DIM17" s="2723"/>
      <c r="DIN17" s="2723"/>
      <c r="DIO17" s="2723"/>
      <c r="DIP17" s="2723"/>
      <c r="DIQ17" s="2723"/>
      <c r="DIR17" s="2723"/>
      <c r="DIS17" s="2723"/>
      <c r="DIT17" s="2723"/>
      <c r="DIU17" s="2723"/>
      <c r="DIV17" s="2723"/>
      <c r="DIW17" s="2723"/>
      <c r="DIX17" s="2723"/>
      <c r="DIY17" s="2723"/>
      <c r="DIZ17" s="2723"/>
      <c r="DJA17" s="2723"/>
      <c r="DJB17" s="2723"/>
      <c r="DJC17" s="2723"/>
      <c r="DJD17" s="2723"/>
      <c r="DJE17" s="2723"/>
      <c r="DJF17" s="2723"/>
      <c r="DJG17" s="2723"/>
      <c r="DJH17" s="2723"/>
      <c r="DJI17" s="2723"/>
      <c r="DJJ17" s="2723"/>
      <c r="DJK17" s="2723"/>
      <c r="DJL17" s="2723"/>
      <c r="DJM17" s="2723"/>
      <c r="DJN17" s="2723"/>
      <c r="DJO17" s="2723"/>
      <c r="DJP17" s="2723"/>
      <c r="DJQ17" s="2723"/>
      <c r="DJR17" s="2723"/>
      <c r="DJS17" s="2723"/>
      <c r="DJT17" s="2723"/>
      <c r="DJU17" s="2723"/>
      <c r="DJV17" s="2723"/>
      <c r="DJW17" s="2723"/>
      <c r="DJX17" s="2723"/>
      <c r="DJY17" s="2723"/>
      <c r="DJZ17" s="2723"/>
      <c r="DKA17" s="2723"/>
      <c r="DKB17" s="2723"/>
      <c r="DKC17" s="2723"/>
      <c r="DKD17" s="2723"/>
      <c r="DKE17" s="2723"/>
      <c r="DKF17" s="2723"/>
      <c r="DKG17" s="2723"/>
      <c r="DKH17" s="2723"/>
      <c r="DKI17" s="2723"/>
      <c r="DKJ17" s="2723"/>
      <c r="DKK17" s="2723"/>
      <c r="DKL17" s="2723"/>
      <c r="DKM17" s="2723"/>
      <c r="DKN17" s="2723"/>
      <c r="DKO17" s="2723"/>
      <c r="DKP17" s="2723"/>
      <c r="DKQ17" s="2723"/>
      <c r="DKR17" s="2723"/>
      <c r="DKS17" s="2723"/>
      <c r="DKT17" s="2723"/>
      <c r="DKU17" s="2723"/>
      <c r="DKV17" s="2723"/>
      <c r="DKW17" s="2723"/>
      <c r="DKX17" s="2723"/>
      <c r="DKY17" s="2723"/>
      <c r="DKZ17" s="2723"/>
      <c r="DLA17" s="2723"/>
      <c r="DLB17" s="2723"/>
      <c r="DLC17" s="2723"/>
      <c r="DLD17" s="2723"/>
      <c r="DLE17" s="2723"/>
      <c r="DLF17" s="2723"/>
      <c r="DLG17" s="2723"/>
      <c r="DLH17" s="2723"/>
      <c r="DLI17" s="2723"/>
      <c r="DLJ17" s="2723"/>
      <c r="DLK17" s="2723"/>
      <c r="DLL17" s="2723"/>
      <c r="DLM17" s="2723"/>
      <c r="DLN17" s="2723"/>
      <c r="DLO17" s="2723"/>
      <c r="DLP17" s="2723"/>
      <c r="DLQ17" s="2723"/>
      <c r="DLR17" s="2723"/>
      <c r="DLS17" s="2723"/>
      <c r="DLT17" s="2723"/>
      <c r="DLU17" s="2723"/>
      <c r="DLV17" s="2723"/>
      <c r="DLW17" s="2723"/>
      <c r="DLX17" s="2723"/>
      <c r="DLY17" s="2723"/>
      <c r="DLZ17" s="2723"/>
      <c r="DMA17" s="2723"/>
      <c r="DMB17" s="2723"/>
      <c r="DMC17" s="2723"/>
      <c r="DMD17" s="2723"/>
      <c r="DME17" s="2723"/>
      <c r="DMF17" s="2723"/>
      <c r="DMG17" s="2723"/>
      <c r="DMH17" s="2723"/>
      <c r="DMI17" s="2723"/>
      <c r="DMJ17" s="2723"/>
      <c r="DMK17" s="2723"/>
      <c r="DML17" s="2723"/>
      <c r="DMM17" s="2723"/>
      <c r="DMN17" s="2723"/>
      <c r="DMO17" s="2723"/>
      <c r="DMP17" s="2723"/>
      <c r="DMQ17" s="2723"/>
      <c r="DMR17" s="2723"/>
      <c r="DMS17" s="2723"/>
      <c r="DMT17" s="2723"/>
      <c r="DMU17" s="2723"/>
      <c r="DMV17" s="2723"/>
      <c r="DMW17" s="2723"/>
      <c r="DMX17" s="2723"/>
      <c r="DMY17" s="2723"/>
      <c r="DMZ17" s="2723"/>
      <c r="DNA17" s="2723"/>
      <c r="DNB17" s="2723"/>
      <c r="DNC17" s="2723"/>
      <c r="DND17" s="2723"/>
      <c r="DNE17" s="2723"/>
      <c r="DNF17" s="2723"/>
      <c r="DNG17" s="2723"/>
      <c r="DNH17" s="2723"/>
      <c r="DNI17" s="2723"/>
      <c r="DNJ17" s="2723"/>
      <c r="DNK17" s="2723"/>
      <c r="DNL17" s="2723"/>
      <c r="DNM17" s="2723"/>
      <c r="DNN17" s="2723"/>
      <c r="DNO17" s="2723"/>
      <c r="DNP17" s="2723"/>
      <c r="DNQ17" s="2723"/>
      <c r="DNR17" s="2723"/>
      <c r="DNS17" s="2723"/>
      <c r="DNT17" s="2723"/>
      <c r="DNU17" s="2723"/>
      <c r="DNV17" s="2723"/>
      <c r="DNW17" s="2723"/>
      <c r="DNX17" s="2723"/>
      <c r="DNY17" s="2723"/>
      <c r="DNZ17" s="2723"/>
      <c r="DOA17" s="2723"/>
      <c r="DOB17" s="2723"/>
      <c r="DOC17" s="2723"/>
      <c r="DOD17" s="2723"/>
      <c r="DOE17" s="2723"/>
      <c r="DOF17" s="2723"/>
      <c r="DOG17" s="2723"/>
      <c r="DOH17" s="2723"/>
      <c r="DOI17" s="2723"/>
      <c r="DOJ17" s="2723"/>
      <c r="DOK17" s="2723"/>
      <c r="DOL17" s="2723"/>
      <c r="DOM17" s="2723"/>
      <c r="DON17" s="2723"/>
      <c r="DOO17" s="2723"/>
      <c r="DOP17" s="2723"/>
      <c r="DOQ17" s="2723"/>
      <c r="DOR17" s="2723"/>
      <c r="DOS17" s="2723"/>
      <c r="DOT17" s="2723"/>
      <c r="DOU17" s="2723"/>
      <c r="DOV17" s="2723"/>
      <c r="DOW17" s="2723"/>
      <c r="DOX17" s="2723"/>
      <c r="DOY17" s="2723"/>
      <c r="DOZ17" s="2723"/>
      <c r="DPA17" s="2723"/>
      <c r="DPB17" s="2723"/>
      <c r="DPC17" s="2723"/>
      <c r="DPD17" s="2723"/>
      <c r="DPE17" s="2723"/>
      <c r="DPF17" s="2723"/>
      <c r="DPG17" s="2723"/>
      <c r="DPH17" s="2723"/>
      <c r="DPI17" s="2723"/>
      <c r="DPJ17" s="2723"/>
      <c r="DPK17" s="2723"/>
      <c r="DPL17" s="2723"/>
      <c r="DPM17" s="2723"/>
      <c r="DPN17" s="2723"/>
      <c r="DPO17" s="2723"/>
      <c r="DPP17" s="2723"/>
      <c r="DPQ17" s="2723"/>
      <c r="DPR17" s="2723"/>
      <c r="DPS17" s="2723"/>
      <c r="DPT17" s="2723"/>
      <c r="DPU17" s="2723"/>
      <c r="DPV17" s="2723"/>
      <c r="DPW17" s="2723"/>
      <c r="DPX17" s="2723"/>
      <c r="DPY17" s="2723"/>
      <c r="DPZ17" s="2723"/>
      <c r="DQA17" s="2723"/>
      <c r="DQB17" s="2723"/>
      <c r="DQC17" s="2723"/>
      <c r="DQD17" s="2723"/>
      <c r="DQE17" s="2723"/>
      <c r="DQF17" s="2723"/>
      <c r="DQG17" s="2723"/>
      <c r="DQH17" s="2723"/>
      <c r="DQI17" s="2723"/>
      <c r="DQJ17" s="2723"/>
      <c r="DQK17" s="2723"/>
      <c r="DQL17" s="2723"/>
      <c r="DQM17" s="2723"/>
      <c r="DQN17" s="2723"/>
      <c r="DQO17" s="2723"/>
      <c r="DQP17" s="2723"/>
      <c r="DQQ17" s="2723"/>
      <c r="DQR17" s="2723"/>
      <c r="DQS17" s="2723"/>
      <c r="DQT17" s="2723"/>
      <c r="DQU17" s="2723"/>
      <c r="DQV17" s="2723"/>
      <c r="DQW17" s="2723"/>
      <c r="DQX17" s="2723"/>
      <c r="DQY17" s="2723"/>
      <c r="DQZ17" s="2723"/>
      <c r="DRA17" s="2723"/>
      <c r="DRB17" s="2723"/>
      <c r="DRC17" s="2723"/>
      <c r="DRD17" s="2723"/>
      <c r="DRE17" s="2723"/>
      <c r="DRF17" s="2723"/>
      <c r="DRG17" s="2723"/>
      <c r="DRH17" s="2723"/>
      <c r="DRI17" s="2723"/>
      <c r="DRJ17" s="2723"/>
      <c r="DRK17" s="2723"/>
      <c r="DRL17" s="2723"/>
      <c r="DRM17" s="2723"/>
      <c r="DRN17" s="2723"/>
      <c r="DRO17" s="2723"/>
      <c r="DRP17" s="2723"/>
      <c r="DRQ17" s="2723"/>
      <c r="DRR17" s="2723"/>
      <c r="DRS17" s="2723"/>
      <c r="DRT17" s="2723"/>
      <c r="DRU17" s="2723"/>
      <c r="DRV17" s="2723"/>
      <c r="DRW17" s="2723"/>
      <c r="DRX17" s="2723"/>
      <c r="DRY17" s="2723"/>
      <c r="DRZ17" s="2723"/>
      <c r="DSA17" s="2723"/>
      <c r="DSB17" s="2723"/>
      <c r="DSC17" s="2723"/>
      <c r="DSD17" s="2723"/>
      <c r="DSE17" s="2723"/>
      <c r="DSF17" s="2723"/>
      <c r="DSG17" s="2723"/>
      <c r="DSH17" s="2723"/>
      <c r="DSI17" s="2723"/>
      <c r="DSJ17" s="2723"/>
      <c r="DSK17" s="2723"/>
      <c r="DSL17" s="2723"/>
      <c r="DSM17" s="2723"/>
      <c r="DSN17" s="2723"/>
      <c r="DSO17" s="2723"/>
      <c r="DSP17" s="2723"/>
      <c r="DSQ17" s="2723"/>
      <c r="DSR17" s="2723"/>
      <c r="DSS17" s="2723"/>
      <c r="DST17" s="2723"/>
      <c r="DSU17" s="2723"/>
      <c r="DSV17" s="2723"/>
      <c r="DSW17" s="2723"/>
      <c r="DSX17" s="2723"/>
      <c r="DSY17" s="2723"/>
      <c r="DSZ17" s="2723"/>
      <c r="DTA17" s="2723"/>
      <c r="DTB17" s="2723"/>
      <c r="DTC17" s="2723"/>
      <c r="DTD17" s="2723"/>
      <c r="DTE17" s="2723"/>
      <c r="DTF17" s="2723"/>
      <c r="DTG17" s="2723"/>
      <c r="DTH17" s="2723"/>
      <c r="DTI17" s="2723"/>
      <c r="DTJ17" s="2723"/>
      <c r="DTK17" s="2723"/>
      <c r="DTL17" s="2723"/>
      <c r="DTM17" s="2723"/>
      <c r="DTN17" s="2723"/>
      <c r="DTO17" s="2723"/>
      <c r="DTP17" s="2723"/>
      <c r="DTQ17" s="2723"/>
      <c r="DTR17" s="2723"/>
      <c r="DTS17" s="2723"/>
      <c r="DTT17" s="2723"/>
      <c r="DTU17" s="2723"/>
      <c r="DTV17" s="2723"/>
      <c r="DTW17" s="2723"/>
      <c r="DTX17" s="2723"/>
      <c r="DTY17" s="2723"/>
      <c r="DTZ17" s="2723"/>
      <c r="DUA17" s="2723"/>
      <c r="DUB17" s="2723"/>
      <c r="DUC17" s="2723"/>
      <c r="DUD17" s="2723"/>
      <c r="DUE17" s="2723"/>
      <c r="DUF17" s="2723"/>
      <c r="DUG17" s="2723"/>
      <c r="DUH17" s="2723"/>
      <c r="DUI17" s="2723"/>
      <c r="DUJ17" s="2723"/>
      <c r="DUK17" s="2723"/>
      <c r="DUL17" s="2723"/>
      <c r="DUM17" s="2723"/>
      <c r="DUN17" s="2723"/>
      <c r="DUO17" s="2723"/>
      <c r="DUP17" s="2723"/>
      <c r="DUQ17" s="2723"/>
      <c r="DUR17" s="2723"/>
      <c r="DUS17" s="2723"/>
      <c r="DUT17" s="2723"/>
      <c r="DUU17" s="2723"/>
      <c r="DUV17" s="2723"/>
      <c r="DUW17" s="2723"/>
      <c r="DUX17" s="2723"/>
      <c r="DUY17" s="2723"/>
      <c r="DUZ17" s="2723"/>
      <c r="DVA17" s="2723"/>
      <c r="DVB17" s="2723"/>
      <c r="DVC17" s="2723"/>
      <c r="DVD17" s="2723"/>
      <c r="DVE17" s="2723"/>
      <c r="DVF17" s="2723"/>
      <c r="DVG17" s="2723"/>
      <c r="DVH17" s="2723"/>
      <c r="DVI17" s="2723"/>
      <c r="DVJ17" s="2723"/>
      <c r="DVK17" s="2723"/>
      <c r="DVL17" s="2723"/>
      <c r="DVM17" s="2723"/>
      <c r="DVN17" s="2723"/>
      <c r="DVO17" s="2723"/>
      <c r="DVP17" s="2723"/>
      <c r="DVQ17" s="2723"/>
      <c r="DVR17" s="2723"/>
      <c r="DVS17" s="2723"/>
      <c r="DVT17" s="2723"/>
      <c r="DVU17" s="2723"/>
      <c r="DVV17" s="2723"/>
      <c r="DVW17" s="2723"/>
      <c r="DVX17" s="2723"/>
      <c r="DVY17" s="2723"/>
      <c r="DVZ17" s="2723"/>
      <c r="DWA17" s="2723"/>
      <c r="DWB17" s="2723"/>
      <c r="DWC17" s="2723"/>
      <c r="DWD17" s="2723"/>
      <c r="DWE17" s="2723"/>
      <c r="DWF17" s="2723"/>
      <c r="DWG17" s="2723"/>
      <c r="DWH17" s="2723"/>
      <c r="DWI17" s="2723"/>
      <c r="DWJ17" s="2723"/>
      <c r="DWK17" s="2723"/>
      <c r="DWL17" s="2723"/>
      <c r="DWM17" s="2723"/>
      <c r="DWN17" s="2723"/>
      <c r="DWO17" s="2723"/>
      <c r="DWP17" s="2723"/>
      <c r="DWQ17" s="2723"/>
      <c r="DWR17" s="2723"/>
      <c r="DWS17" s="2723"/>
      <c r="DWT17" s="2723"/>
      <c r="DWU17" s="2723"/>
      <c r="DWV17" s="2723"/>
      <c r="DWW17" s="2723"/>
      <c r="DWX17" s="2723"/>
      <c r="DWY17" s="2723"/>
      <c r="DWZ17" s="2723"/>
      <c r="DXA17" s="2723"/>
      <c r="DXB17" s="2723"/>
      <c r="DXC17" s="2723"/>
      <c r="DXD17" s="2723"/>
      <c r="DXE17" s="2723"/>
      <c r="DXF17" s="2723"/>
      <c r="DXG17" s="2723"/>
      <c r="DXH17" s="2723"/>
      <c r="DXI17" s="2723"/>
      <c r="DXJ17" s="2723"/>
      <c r="DXK17" s="2723"/>
      <c r="DXL17" s="2723"/>
      <c r="DXM17" s="2723"/>
      <c r="DXN17" s="2723"/>
      <c r="DXO17" s="2723"/>
      <c r="DXP17" s="2723"/>
      <c r="DXQ17" s="2723"/>
      <c r="DXR17" s="2723"/>
      <c r="DXS17" s="2723"/>
      <c r="DXT17" s="2723"/>
      <c r="DXU17" s="2723"/>
      <c r="DXV17" s="2723"/>
      <c r="DXW17" s="2723"/>
      <c r="DXX17" s="2723"/>
      <c r="DXY17" s="2723"/>
      <c r="DXZ17" s="2723"/>
      <c r="DYA17" s="2723"/>
      <c r="DYB17" s="2723"/>
      <c r="DYC17" s="2723"/>
      <c r="DYD17" s="2723"/>
      <c r="DYE17" s="2723"/>
      <c r="DYF17" s="2723"/>
      <c r="DYG17" s="2723"/>
      <c r="DYH17" s="2723"/>
      <c r="DYI17" s="2723"/>
      <c r="DYJ17" s="2723"/>
      <c r="DYK17" s="2723"/>
      <c r="DYL17" s="2723"/>
      <c r="DYM17" s="2723"/>
      <c r="DYN17" s="2723"/>
      <c r="DYO17" s="2723"/>
      <c r="DYP17" s="2723"/>
      <c r="DYQ17" s="2723"/>
      <c r="DYR17" s="2723"/>
      <c r="DYS17" s="2723"/>
      <c r="DYT17" s="2723"/>
      <c r="DYU17" s="2723"/>
      <c r="DYV17" s="2723"/>
      <c r="DYW17" s="2723"/>
      <c r="DYX17" s="2723"/>
      <c r="DYY17" s="2723"/>
      <c r="DYZ17" s="2723"/>
      <c r="DZA17" s="2723"/>
      <c r="DZB17" s="2723"/>
      <c r="DZC17" s="2723"/>
      <c r="DZD17" s="2723"/>
      <c r="DZE17" s="2723"/>
      <c r="DZF17" s="2723"/>
      <c r="DZG17" s="2723"/>
      <c r="DZH17" s="2723"/>
      <c r="DZI17" s="2723"/>
      <c r="DZJ17" s="2723"/>
      <c r="DZK17" s="2723"/>
      <c r="DZL17" s="2723"/>
      <c r="DZM17" s="2723"/>
      <c r="DZN17" s="2723"/>
      <c r="DZO17" s="2723"/>
      <c r="DZP17" s="2723"/>
      <c r="DZQ17" s="2723"/>
      <c r="DZR17" s="2723"/>
      <c r="DZS17" s="2723"/>
      <c r="DZT17" s="2723"/>
      <c r="DZU17" s="2723"/>
      <c r="DZV17" s="2723"/>
      <c r="DZW17" s="2723"/>
      <c r="DZX17" s="2723"/>
      <c r="DZY17" s="2723"/>
      <c r="DZZ17" s="2723"/>
      <c r="EAA17" s="2723"/>
      <c r="EAB17" s="2723"/>
      <c r="EAC17" s="2723"/>
      <c r="EAD17" s="2723"/>
      <c r="EAE17" s="2723"/>
      <c r="EAF17" s="2723"/>
      <c r="EAG17" s="2723"/>
      <c r="EAH17" s="2723"/>
      <c r="EAI17" s="2723"/>
      <c r="EAJ17" s="2723"/>
      <c r="EAK17" s="2723"/>
      <c r="EAL17" s="2723"/>
      <c r="EAM17" s="2723"/>
      <c r="EAN17" s="2723"/>
      <c r="EAO17" s="2723"/>
      <c r="EAP17" s="2723"/>
      <c r="EAQ17" s="2723"/>
      <c r="EAR17" s="2723"/>
      <c r="EAS17" s="2723"/>
      <c r="EAT17" s="2723"/>
      <c r="EAU17" s="2723"/>
      <c r="EAV17" s="2723"/>
      <c r="EAW17" s="2723"/>
      <c r="EAX17" s="2723"/>
      <c r="EAY17" s="2723"/>
      <c r="EAZ17" s="2723"/>
      <c r="EBA17" s="2723"/>
      <c r="EBB17" s="2723"/>
      <c r="EBC17" s="2723"/>
      <c r="EBD17" s="2723"/>
      <c r="EBE17" s="2723"/>
      <c r="EBF17" s="2723"/>
      <c r="EBG17" s="2723"/>
      <c r="EBH17" s="2723"/>
      <c r="EBI17" s="2723"/>
      <c r="EBJ17" s="2723"/>
      <c r="EBK17" s="2723"/>
      <c r="EBL17" s="2723"/>
      <c r="EBM17" s="2723"/>
      <c r="EBN17" s="2723"/>
      <c r="EBO17" s="2723"/>
      <c r="EBP17" s="2723"/>
      <c r="EBQ17" s="2723"/>
      <c r="EBR17" s="2723"/>
      <c r="EBS17" s="2723"/>
      <c r="EBT17" s="2723"/>
      <c r="EBU17" s="2723"/>
      <c r="EBV17" s="2723"/>
      <c r="EBW17" s="2723"/>
      <c r="EBX17" s="2723"/>
      <c r="EBY17" s="2723"/>
      <c r="EBZ17" s="2723"/>
      <c r="ECA17" s="2723"/>
      <c r="ECB17" s="2723"/>
      <c r="ECC17" s="2723"/>
      <c r="ECD17" s="2723"/>
      <c r="ECE17" s="2723"/>
      <c r="ECF17" s="2723"/>
      <c r="ECG17" s="2723"/>
      <c r="ECH17" s="2723"/>
      <c r="ECI17" s="2723"/>
      <c r="ECJ17" s="2723"/>
      <c r="ECK17" s="2723"/>
      <c r="ECL17" s="2723"/>
      <c r="ECM17" s="2723"/>
      <c r="ECN17" s="2723"/>
      <c r="ECO17" s="2723"/>
      <c r="ECP17" s="2723"/>
      <c r="ECQ17" s="2723"/>
      <c r="ECR17" s="2723"/>
      <c r="ECS17" s="2723"/>
      <c r="ECT17" s="2723"/>
      <c r="ECU17" s="2723"/>
      <c r="ECV17" s="2723"/>
      <c r="ECW17" s="2723"/>
      <c r="ECX17" s="2723"/>
      <c r="ECY17" s="2723"/>
      <c r="ECZ17" s="2723"/>
      <c r="EDA17" s="2723"/>
      <c r="EDB17" s="2723"/>
      <c r="EDC17" s="2723"/>
      <c r="EDD17" s="2723"/>
      <c r="EDE17" s="2723"/>
      <c r="EDF17" s="2723"/>
      <c r="EDG17" s="2723"/>
      <c r="EDH17" s="2723"/>
      <c r="EDI17" s="2723"/>
      <c r="EDJ17" s="2723"/>
      <c r="EDK17" s="2723"/>
      <c r="EDL17" s="2723"/>
      <c r="EDM17" s="2723"/>
      <c r="EDN17" s="2723"/>
      <c r="EDO17" s="2723"/>
      <c r="EDP17" s="2723"/>
      <c r="EDQ17" s="2723"/>
      <c r="EDR17" s="2723"/>
      <c r="EDS17" s="2723"/>
      <c r="EDT17" s="2723"/>
      <c r="EDU17" s="2723"/>
      <c r="EDV17" s="2723"/>
      <c r="EDW17" s="2723"/>
      <c r="EDX17" s="2723"/>
      <c r="EDY17" s="2723"/>
      <c r="EDZ17" s="2723"/>
      <c r="EEA17" s="2723"/>
      <c r="EEB17" s="2723"/>
      <c r="EEC17" s="2723"/>
      <c r="EED17" s="2723"/>
      <c r="EEE17" s="2723"/>
      <c r="EEF17" s="2723"/>
      <c r="EEG17" s="2723"/>
      <c r="EEH17" s="2723"/>
      <c r="EEI17" s="2723"/>
      <c r="EEJ17" s="2723"/>
      <c r="EEK17" s="2723"/>
      <c r="EEL17" s="2723"/>
      <c r="EEM17" s="2723"/>
      <c r="EEN17" s="2723"/>
      <c r="EEO17" s="2723"/>
      <c r="EEP17" s="2723"/>
      <c r="EEQ17" s="2723"/>
      <c r="EER17" s="2723"/>
      <c r="EES17" s="2723"/>
      <c r="EET17" s="2723"/>
      <c r="EEU17" s="2723"/>
      <c r="EEV17" s="2723"/>
      <c r="EEW17" s="2723"/>
      <c r="EEX17" s="2723"/>
      <c r="EEY17" s="2723"/>
      <c r="EEZ17" s="2723"/>
      <c r="EFA17" s="2723"/>
      <c r="EFB17" s="2723"/>
      <c r="EFC17" s="2723"/>
      <c r="EFD17" s="2723"/>
      <c r="EFE17" s="2723"/>
      <c r="EFF17" s="2723"/>
      <c r="EFG17" s="2723"/>
      <c r="EFH17" s="2723"/>
      <c r="EFI17" s="2723"/>
      <c r="EFJ17" s="2723"/>
      <c r="EFK17" s="2723"/>
      <c r="EFL17" s="2723"/>
      <c r="EFM17" s="2723"/>
      <c r="EFN17" s="2723"/>
      <c r="EFO17" s="2723"/>
      <c r="EFP17" s="2723"/>
      <c r="EFQ17" s="2723"/>
      <c r="EFR17" s="2723"/>
      <c r="EFS17" s="2723"/>
      <c r="EFT17" s="2723"/>
      <c r="EFU17" s="2723"/>
      <c r="EFV17" s="2723"/>
      <c r="EFW17" s="2723"/>
      <c r="EFX17" s="2723"/>
      <c r="EFY17" s="2723"/>
      <c r="EFZ17" s="2723"/>
      <c r="EGA17" s="2723"/>
      <c r="EGB17" s="2723"/>
      <c r="EGC17" s="2723"/>
      <c r="EGD17" s="2723"/>
      <c r="EGE17" s="2723"/>
      <c r="EGF17" s="2723"/>
      <c r="EGG17" s="2723"/>
      <c r="EGH17" s="2723"/>
      <c r="EGI17" s="2723"/>
      <c r="EGJ17" s="2723"/>
      <c r="EGK17" s="2723"/>
      <c r="EGL17" s="2723"/>
      <c r="EGM17" s="2723"/>
      <c r="EGN17" s="2723"/>
      <c r="EGO17" s="2723"/>
      <c r="EGP17" s="2723"/>
      <c r="EGQ17" s="2723"/>
      <c r="EGR17" s="2723"/>
      <c r="EGS17" s="2723"/>
      <c r="EGT17" s="2723"/>
      <c r="EGU17" s="2723"/>
      <c r="EGV17" s="2723"/>
      <c r="EGW17" s="2723"/>
      <c r="EGX17" s="2723"/>
      <c r="EGY17" s="2723"/>
      <c r="EGZ17" s="2723"/>
      <c r="EHA17" s="2723"/>
      <c r="EHB17" s="2723"/>
      <c r="EHC17" s="2723"/>
      <c r="EHD17" s="2723"/>
      <c r="EHE17" s="2723"/>
      <c r="EHF17" s="2723"/>
      <c r="EHG17" s="2723"/>
      <c r="EHH17" s="2723"/>
      <c r="EHI17" s="2723"/>
      <c r="EHJ17" s="2723"/>
      <c r="EHK17" s="2723"/>
      <c r="EHL17" s="2723"/>
      <c r="EHM17" s="2723"/>
      <c r="EHN17" s="2723"/>
      <c r="EHO17" s="2723"/>
      <c r="EHP17" s="2723"/>
      <c r="EHQ17" s="2723"/>
      <c r="EHR17" s="2723"/>
      <c r="EHS17" s="2723"/>
      <c r="EHT17" s="2723"/>
      <c r="EHU17" s="2723"/>
      <c r="EHV17" s="2723"/>
      <c r="EHW17" s="2723"/>
      <c r="EHX17" s="2723"/>
      <c r="EHY17" s="2723"/>
      <c r="EHZ17" s="2723"/>
      <c r="EIA17" s="2723"/>
      <c r="EIB17" s="2723"/>
      <c r="EIC17" s="2723"/>
      <c r="EID17" s="2723"/>
      <c r="EIE17" s="2723"/>
      <c r="EIF17" s="2723"/>
      <c r="EIG17" s="2723"/>
      <c r="EIH17" s="2723"/>
      <c r="EII17" s="2723"/>
      <c r="EIJ17" s="2723"/>
      <c r="EIK17" s="2723"/>
      <c r="EIL17" s="2723"/>
      <c r="EIM17" s="2723"/>
      <c r="EIN17" s="2723"/>
      <c r="EIO17" s="2723"/>
      <c r="EIP17" s="2723"/>
      <c r="EIQ17" s="2723"/>
      <c r="EIR17" s="2723"/>
      <c r="EIS17" s="2723"/>
      <c r="EIT17" s="2723"/>
      <c r="EIU17" s="2723"/>
      <c r="EIV17" s="2723"/>
      <c r="EIW17" s="2723"/>
      <c r="EIX17" s="2723"/>
      <c r="EIY17" s="2723"/>
      <c r="EIZ17" s="2723"/>
      <c r="EJA17" s="2723"/>
      <c r="EJB17" s="2723"/>
      <c r="EJC17" s="2723"/>
      <c r="EJD17" s="2723"/>
      <c r="EJE17" s="2723"/>
      <c r="EJF17" s="2723"/>
      <c r="EJG17" s="2723"/>
      <c r="EJH17" s="2723"/>
      <c r="EJI17" s="2723"/>
      <c r="EJJ17" s="2723"/>
      <c r="EJK17" s="2723"/>
      <c r="EJL17" s="2723"/>
      <c r="EJM17" s="2723"/>
      <c r="EJN17" s="2723"/>
      <c r="EJO17" s="2723"/>
      <c r="EJP17" s="2723"/>
      <c r="EJQ17" s="2723"/>
      <c r="EJR17" s="2723"/>
      <c r="EJS17" s="2723"/>
      <c r="EJT17" s="2723"/>
      <c r="EJU17" s="2723"/>
      <c r="EJV17" s="2723"/>
      <c r="EJW17" s="2723"/>
      <c r="EJX17" s="2723"/>
      <c r="EJY17" s="2723"/>
      <c r="EJZ17" s="2723"/>
      <c r="EKA17" s="2723"/>
      <c r="EKB17" s="2723"/>
      <c r="EKC17" s="2723"/>
      <c r="EKD17" s="2723"/>
      <c r="EKE17" s="2723"/>
      <c r="EKF17" s="2723"/>
      <c r="EKG17" s="2723"/>
      <c r="EKH17" s="2723"/>
      <c r="EKI17" s="2723"/>
      <c r="EKJ17" s="2723"/>
      <c r="EKK17" s="2723"/>
      <c r="EKL17" s="2723"/>
      <c r="EKM17" s="2723"/>
      <c r="EKN17" s="2723"/>
      <c r="EKO17" s="2723"/>
      <c r="EKP17" s="2723"/>
      <c r="EKQ17" s="2723"/>
      <c r="EKR17" s="2723"/>
      <c r="EKS17" s="2723"/>
      <c r="EKT17" s="2723"/>
      <c r="EKU17" s="2723"/>
      <c r="EKV17" s="2723"/>
      <c r="EKW17" s="2723"/>
      <c r="EKX17" s="2723"/>
      <c r="EKY17" s="2723"/>
      <c r="EKZ17" s="2723"/>
      <c r="ELA17" s="2723"/>
      <c r="ELB17" s="2723"/>
      <c r="ELC17" s="2723"/>
      <c r="ELD17" s="2723"/>
      <c r="ELE17" s="2723"/>
      <c r="ELF17" s="2723"/>
      <c r="ELG17" s="2723"/>
      <c r="ELH17" s="2723"/>
      <c r="ELI17" s="2723"/>
      <c r="ELJ17" s="2723"/>
      <c r="ELK17" s="2723"/>
      <c r="ELL17" s="2723"/>
      <c r="ELM17" s="2723"/>
      <c r="ELN17" s="2723"/>
      <c r="ELO17" s="2723"/>
      <c r="ELP17" s="2723"/>
      <c r="ELQ17" s="2723"/>
      <c r="ELR17" s="2723"/>
      <c r="ELS17" s="2723"/>
      <c r="ELT17" s="2723"/>
      <c r="ELU17" s="2723"/>
      <c r="ELV17" s="2723"/>
      <c r="ELW17" s="2723"/>
      <c r="ELX17" s="2723"/>
      <c r="ELY17" s="2723"/>
      <c r="ELZ17" s="2723"/>
      <c r="EMA17" s="2723"/>
      <c r="EMB17" s="2723"/>
      <c r="EMC17" s="2723"/>
      <c r="EMD17" s="2723"/>
      <c r="EME17" s="2723"/>
      <c r="EMF17" s="2723"/>
      <c r="EMG17" s="2723"/>
      <c r="EMH17" s="2723"/>
      <c r="EMI17" s="2723"/>
      <c r="EMJ17" s="2723"/>
      <c r="EMK17" s="2723"/>
      <c r="EML17" s="2723"/>
      <c r="EMM17" s="2723"/>
      <c r="EMN17" s="2723"/>
      <c r="EMO17" s="2723"/>
      <c r="EMP17" s="2723"/>
      <c r="EMQ17" s="2723"/>
      <c r="EMR17" s="2723"/>
      <c r="EMS17" s="2723"/>
      <c r="EMT17" s="2723"/>
      <c r="EMU17" s="2723"/>
      <c r="EMV17" s="2723"/>
      <c r="EMW17" s="2723"/>
      <c r="EMX17" s="2723"/>
      <c r="EMY17" s="2723"/>
      <c r="EMZ17" s="2723"/>
      <c r="ENA17" s="2723"/>
      <c r="ENB17" s="2723"/>
      <c r="ENC17" s="2723"/>
      <c r="END17" s="2723"/>
      <c r="ENE17" s="2723"/>
      <c r="ENF17" s="2723"/>
      <c r="ENG17" s="2723"/>
      <c r="ENH17" s="2723"/>
      <c r="ENI17" s="2723"/>
      <c r="ENJ17" s="2723"/>
      <c r="ENK17" s="2723"/>
      <c r="ENL17" s="2723"/>
      <c r="ENM17" s="2723"/>
      <c r="ENN17" s="2723"/>
      <c r="ENO17" s="2723"/>
      <c r="ENP17" s="2723"/>
      <c r="ENQ17" s="2723"/>
      <c r="ENR17" s="2723"/>
      <c r="ENS17" s="2723"/>
      <c r="ENT17" s="2723"/>
      <c r="ENU17" s="2723"/>
      <c r="ENV17" s="2723"/>
      <c r="ENW17" s="2723"/>
      <c r="ENX17" s="2723"/>
      <c r="ENY17" s="2723"/>
      <c r="ENZ17" s="2723"/>
      <c r="EOA17" s="2723"/>
      <c r="EOB17" s="2723"/>
      <c r="EOC17" s="2723"/>
      <c r="EOD17" s="2723"/>
      <c r="EOE17" s="2723"/>
      <c r="EOF17" s="2723"/>
      <c r="EOG17" s="2723"/>
      <c r="EOH17" s="2723"/>
      <c r="EOI17" s="2723"/>
      <c r="EOJ17" s="2723"/>
      <c r="EOK17" s="2723"/>
      <c r="EOL17" s="2723"/>
      <c r="EOM17" s="2723"/>
      <c r="EON17" s="2723"/>
      <c r="EOO17" s="2723"/>
      <c r="EOP17" s="2723"/>
      <c r="EOQ17" s="2723"/>
      <c r="EOR17" s="2723"/>
      <c r="EOS17" s="2723"/>
      <c r="EOT17" s="2723"/>
      <c r="EOU17" s="2723"/>
      <c r="EOV17" s="2723"/>
      <c r="EOW17" s="2723"/>
      <c r="EOX17" s="2723"/>
      <c r="EOY17" s="2723"/>
      <c r="EOZ17" s="2723"/>
      <c r="EPA17" s="2723"/>
      <c r="EPB17" s="2723"/>
      <c r="EPC17" s="2723"/>
      <c r="EPD17" s="2723"/>
      <c r="EPE17" s="2723"/>
      <c r="EPF17" s="2723"/>
      <c r="EPG17" s="2723"/>
      <c r="EPH17" s="2723"/>
      <c r="EPI17" s="2723"/>
      <c r="EPJ17" s="2723"/>
      <c r="EPK17" s="2723"/>
      <c r="EPL17" s="2723"/>
      <c r="EPM17" s="2723"/>
      <c r="EPN17" s="2723"/>
      <c r="EPO17" s="2723"/>
      <c r="EPP17" s="2723"/>
      <c r="EPQ17" s="2723"/>
      <c r="EPR17" s="2723"/>
      <c r="EPS17" s="2723"/>
      <c r="EPT17" s="2723"/>
      <c r="EPU17" s="2723"/>
      <c r="EPV17" s="2723"/>
      <c r="EPW17" s="2723"/>
      <c r="EPX17" s="2723"/>
      <c r="EPY17" s="2723"/>
      <c r="EPZ17" s="2723"/>
      <c r="EQA17" s="2723"/>
      <c r="EQB17" s="2723"/>
      <c r="EQC17" s="2723"/>
      <c r="EQD17" s="2723"/>
      <c r="EQE17" s="2723"/>
      <c r="EQF17" s="2723"/>
      <c r="EQG17" s="2723"/>
      <c r="EQH17" s="2723"/>
      <c r="EQI17" s="2723"/>
      <c r="EQJ17" s="2723"/>
      <c r="EQK17" s="2723"/>
      <c r="EQL17" s="2723"/>
      <c r="EQM17" s="2723"/>
      <c r="EQN17" s="2723"/>
      <c r="EQO17" s="2723"/>
      <c r="EQP17" s="2723"/>
      <c r="EQQ17" s="2723"/>
      <c r="EQR17" s="2723"/>
      <c r="EQS17" s="2723"/>
      <c r="EQT17" s="2723"/>
      <c r="EQU17" s="2723"/>
      <c r="EQV17" s="2723"/>
      <c r="EQW17" s="2723"/>
      <c r="EQX17" s="2723"/>
      <c r="EQY17" s="2723"/>
      <c r="EQZ17" s="2723"/>
      <c r="ERA17" s="2723"/>
      <c r="ERB17" s="2723"/>
      <c r="ERC17" s="2723"/>
      <c r="ERD17" s="2723"/>
      <c r="ERE17" s="2723"/>
      <c r="ERF17" s="2723"/>
      <c r="ERG17" s="2723"/>
      <c r="ERH17" s="2723"/>
      <c r="ERI17" s="2723"/>
      <c r="ERJ17" s="2723"/>
      <c r="ERK17" s="2723"/>
      <c r="ERL17" s="2723"/>
      <c r="ERM17" s="2723"/>
      <c r="ERN17" s="2723"/>
      <c r="ERO17" s="2723"/>
      <c r="ERP17" s="2723"/>
      <c r="ERQ17" s="2723"/>
      <c r="ERR17" s="2723"/>
      <c r="ERS17" s="2723"/>
      <c r="ERT17" s="2723"/>
      <c r="ERU17" s="2723"/>
      <c r="ERV17" s="2723"/>
      <c r="ERW17" s="2723"/>
      <c r="ERX17" s="2723"/>
      <c r="ERY17" s="2723"/>
      <c r="ERZ17" s="2723"/>
      <c r="ESA17" s="2723"/>
      <c r="ESB17" s="2723"/>
      <c r="ESC17" s="2723"/>
      <c r="ESD17" s="2723"/>
      <c r="ESE17" s="2723"/>
      <c r="ESF17" s="2723"/>
      <c r="ESG17" s="2723"/>
      <c r="ESH17" s="2723"/>
      <c r="ESI17" s="2723"/>
      <c r="ESJ17" s="2723"/>
      <c r="ESK17" s="2723"/>
      <c r="ESL17" s="2723"/>
      <c r="ESM17" s="2723"/>
      <c r="ESN17" s="2723"/>
      <c r="ESO17" s="2723"/>
      <c r="ESP17" s="2723"/>
      <c r="ESQ17" s="2723"/>
      <c r="ESR17" s="2723"/>
      <c r="ESS17" s="2723"/>
      <c r="EST17" s="2723"/>
      <c r="ESU17" s="2723"/>
      <c r="ESV17" s="2723"/>
      <c r="ESW17" s="2723"/>
      <c r="ESX17" s="2723"/>
      <c r="ESY17" s="2723"/>
      <c r="ESZ17" s="2723"/>
      <c r="ETA17" s="2723"/>
      <c r="ETB17" s="2723"/>
      <c r="ETC17" s="2723"/>
      <c r="ETD17" s="2723"/>
      <c r="ETE17" s="2723"/>
      <c r="ETF17" s="2723"/>
      <c r="ETG17" s="2723"/>
      <c r="ETH17" s="2723"/>
      <c r="ETI17" s="2723"/>
      <c r="ETJ17" s="2723"/>
      <c r="ETK17" s="2723"/>
      <c r="ETL17" s="2723"/>
      <c r="ETM17" s="2723"/>
      <c r="ETN17" s="2723"/>
      <c r="ETO17" s="2723"/>
      <c r="ETP17" s="2723"/>
      <c r="ETQ17" s="2723"/>
      <c r="ETR17" s="2723"/>
      <c r="ETS17" s="2723"/>
      <c r="ETT17" s="2723"/>
      <c r="ETU17" s="2723"/>
      <c r="ETV17" s="2723"/>
      <c r="ETW17" s="2723"/>
      <c r="ETX17" s="2723"/>
      <c r="ETY17" s="2723"/>
      <c r="ETZ17" s="2723"/>
      <c r="EUA17" s="2723"/>
      <c r="EUB17" s="2723"/>
      <c r="EUC17" s="2723"/>
      <c r="EUD17" s="2723"/>
      <c r="EUE17" s="2723"/>
      <c r="EUF17" s="2723"/>
      <c r="EUG17" s="2723"/>
      <c r="EUH17" s="2723"/>
      <c r="EUI17" s="2723"/>
      <c r="EUJ17" s="2723"/>
      <c r="EUK17" s="2723"/>
      <c r="EUL17" s="2723"/>
      <c r="EUM17" s="2723"/>
      <c r="EUN17" s="2723"/>
      <c r="EUO17" s="2723"/>
      <c r="EUP17" s="2723"/>
      <c r="EUQ17" s="2723"/>
      <c r="EUR17" s="2723"/>
      <c r="EUS17" s="2723"/>
      <c r="EUT17" s="2723"/>
      <c r="EUU17" s="2723"/>
      <c r="EUV17" s="2723"/>
      <c r="EUW17" s="2723"/>
      <c r="EUX17" s="2723"/>
      <c r="EUY17" s="2723"/>
      <c r="EUZ17" s="2723"/>
      <c r="EVA17" s="2723"/>
      <c r="EVB17" s="2723"/>
      <c r="EVC17" s="2723"/>
      <c r="EVD17" s="2723"/>
      <c r="EVE17" s="2723"/>
      <c r="EVF17" s="2723"/>
      <c r="EVG17" s="2723"/>
      <c r="EVH17" s="2723"/>
      <c r="EVI17" s="2723"/>
      <c r="EVJ17" s="2723"/>
      <c r="EVK17" s="2723"/>
      <c r="EVL17" s="2723"/>
      <c r="EVM17" s="2723"/>
      <c r="EVN17" s="2723"/>
      <c r="EVO17" s="2723"/>
      <c r="EVP17" s="2723"/>
      <c r="EVQ17" s="2723"/>
      <c r="EVR17" s="2723"/>
      <c r="EVS17" s="2723"/>
      <c r="EVT17" s="2723"/>
      <c r="EVU17" s="2723"/>
      <c r="EVV17" s="2723"/>
      <c r="EVW17" s="2723"/>
      <c r="EVX17" s="2723"/>
      <c r="EVY17" s="2723"/>
      <c r="EVZ17" s="2723"/>
      <c r="EWA17" s="2723"/>
      <c r="EWB17" s="2723"/>
      <c r="EWC17" s="2723"/>
      <c r="EWD17" s="2723"/>
      <c r="EWE17" s="2723"/>
      <c r="EWF17" s="2723"/>
      <c r="EWG17" s="2723"/>
      <c r="EWH17" s="2723"/>
      <c r="EWI17" s="2723"/>
      <c r="EWJ17" s="2723"/>
      <c r="EWK17" s="2723"/>
      <c r="EWL17" s="2723"/>
      <c r="EWM17" s="2723"/>
      <c r="EWN17" s="2723"/>
      <c r="EWO17" s="2723"/>
      <c r="EWP17" s="2723"/>
      <c r="EWQ17" s="2723"/>
      <c r="EWR17" s="2723"/>
      <c r="EWS17" s="2723"/>
      <c r="EWT17" s="2723"/>
      <c r="EWU17" s="2723"/>
      <c r="EWV17" s="2723"/>
      <c r="EWW17" s="2723"/>
      <c r="EWX17" s="2723"/>
      <c r="EWY17" s="2723"/>
      <c r="EWZ17" s="2723"/>
      <c r="EXA17" s="2723"/>
      <c r="EXB17" s="2723"/>
      <c r="EXC17" s="2723"/>
      <c r="EXD17" s="2723"/>
      <c r="EXE17" s="2723"/>
      <c r="EXF17" s="2723"/>
      <c r="EXG17" s="2723"/>
      <c r="EXH17" s="2723"/>
      <c r="EXI17" s="2723"/>
      <c r="EXJ17" s="2723"/>
      <c r="EXK17" s="2723"/>
      <c r="EXL17" s="2723"/>
      <c r="EXM17" s="2723"/>
      <c r="EXN17" s="2723"/>
      <c r="EXO17" s="2723"/>
      <c r="EXP17" s="2723"/>
      <c r="EXQ17" s="2723"/>
      <c r="EXR17" s="2723"/>
      <c r="EXS17" s="2723"/>
      <c r="EXT17" s="2723"/>
      <c r="EXU17" s="2723"/>
      <c r="EXV17" s="2723"/>
      <c r="EXW17" s="2723"/>
      <c r="EXX17" s="2723"/>
      <c r="EXY17" s="2723"/>
      <c r="EXZ17" s="2723"/>
      <c r="EYA17" s="2723"/>
      <c r="EYB17" s="2723"/>
      <c r="EYC17" s="2723"/>
      <c r="EYD17" s="2723"/>
      <c r="EYE17" s="2723"/>
      <c r="EYF17" s="2723"/>
      <c r="EYG17" s="2723"/>
      <c r="EYH17" s="2723"/>
      <c r="EYI17" s="2723"/>
      <c r="EYJ17" s="2723"/>
      <c r="EYK17" s="2723"/>
      <c r="EYL17" s="2723"/>
      <c r="EYM17" s="2723"/>
      <c r="EYN17" s="2723"/>
      <c r="EYO17" s="2723"/>
      <c r="EYP17" s="2723"/>
      <c r="EYQ17" s="2723"/>
      <c r="EYR17" s="2723"/>
      <c r="EYS17" s="2723"/>
      <c r="EYT17" s="2723"/>
      <c r="EYU17" s="2723"/>
      <c r="EYV17" s="2723"/>
      <c r="EYW17" s="2723"/>
      <c r="EYX17" s="2723"/>
      <c r="EYY17" s="2723"/>
      <c r="EYZ17" s="2723"/>
      <c r="EZA17" s="2723"/>
      <c r="EZB17" s="2723"/>
      <c r="EZC17" s="2723"/>
      <c r="EZD17" s="2723"/>
      <c r="EZE17" s="2723"/>
      <c r="EZF17" s="2723"/>
      <c r="EZG17" s="2723"/>
      <c r="EZH17" s="2723"/>
      <c r="EZI17" s="2723"/>
      <c r="EZJ17" s="2723"/>
      <c r="EZK17" s="2723"/>
      <c r="EZL17" s="2723"/>
      <c r="EZM17" s="2723"/>
      <c r="EZN17" s="2723"/>
      <c r="EZO17" s="2723"/>
      <c r="EZP17" s="2723"/>
      <c r="EZQ17" s="2723"/>
      <c r="EZR17" s="2723"/>
      <c r="EZS17" s="2723"/>
      <c r="EZT17" s="2723"/>
      <c r="EZU17" s="2723"/>
      <c r="EZV17" s="2723"/>
      <c r="EZW17" s="2723"/>
      <c r="EZX17" s="2723"/>
      <c r="EZY17" s="2723"/>
      <c r="EZZ17" s="2723"/>
      <c r="FAA17" s="2723"/>
      <c r="FAB17" s="2723"/>
      <c r="FAC17" s="2723"/>
      <c r="FAD17" s="2723"/>
      <c r="FAE17" s="2723"/>
      <c r="FAF17" s="2723"/>
      <c r="FAG17" s="2723"/>
      <c r="FAH17" s="2723"/>
      <c r="FAI17" s="2723"/>
      <c r="FAJ17" s="2723"/>
      <c r="FAK17" s="2723"/>
      <c r="FAL17" s="2723"/>
      <c r="FAM17" s="2723"/>
      <c r="FAN17" s="2723"/>
      <c r="FAO17" s="2723"/>
      <c r="FAP17" s="2723"/>
      <c r="FAQ17" s="2723"/>
      <c r="FAR17" s="2723"/>
      <c r="FAS17" s="2723"/>
      <c r="FAT17" s="2723"/>
      <c r="FAU17" s="2723"/>
      <c r="FAV17" s="2723"/>
      <c r="FAW17" s="2723"/>
      <c r="FAX17" s="2723"/>
      <c r="FAY17" s="2723"/>
      <c r="FAZ17" s="2723"/>
      <c r="FBA17" s="2723"/>
      <c r="FBB17" s="2723"/>
      <c r="FBC17" s="2723"/>
      <c r="FBD17" s="2723"/>
      <c r="FBE17" s="2723"/>
      <c r="FBF17" s="2723"/>
      <c r="FBG17" s="2723"/>
      <c r="FBH17" s="2723"/>
      <c r="FBI17" s="2723"/>
      <c r="FBJ17" s="2723"/>
      <c r="FBK17" s="2723"/>
      <c r="FBL17" s="2723"/>
      <c r="FBM17" s="2723"/>
      <c r="FBN17" s="2723"/>
      <c r="FBO17" s="2723"/>
      <c r="FBP17" s="2723"/>
      <c r="FBQ17" s="2723"/>
      <c r="FBR17" s="2723"/>
      <c r="FBS17" s="2723"/>
      <c r="FBT17" s="2723"/>
      <c r="FBU17" s="2723"/>
      <c r="FBV17" s="2723"/>
      <c r="FBW17" s="2723"/>
      <c r="FBX17" s="2723"/>
      <c r="FBY17" s="2723"/>
      <c r="FBZ17" s="2723"/>
      <c r="FCA17" s="2723"/>
      <c r="FCB17" s="2723"/>
      <c r="FCC17" s="2723"/>
      <c r="FCD17" s="2723"/>
      <c r="FCE17" s="2723"/>
      <c r="FCF17" s="2723"/>
      <c r="FCG17" s="2723"/>
      <c r="FCH17" s="2723"/>
      <c r="FCI17" s="2723"/>
      <c r="FCJ17" s="2723"/>
      <c r="FCK17" s="2723"/>
      <c r="FCL17" s="2723"/>
      <c r="FCM17" s="2723"/>
      <c r="FCN17" s="2723"/>
      <c r="FCO17" s="2723"/>
      <c r="FCP17" s="2723"/>
      <c r="FCQ17" s="2723"/>
      <c r="FCR17" s="2723"/>
      <c r="FCS17" s="2723"/>
      <c r="FCT17" s="2723"/>
      <c r="FCU17" s="2723"/>
      <c r="FCV17" s="2723"/>
      <c r="FCW17" s="2723"/>
      <c r="FCX17" s="2723"/>
      <c r="FCY17" s="2723"/>
      <c r="FCZ17" s="2723"/>
      <c r="FDA17" s="2723"/>
      <c r="FDB17" s="2723"/>
      <c r="FDC17" s="2723"/>
      <c r="FDD17" s="2723"/>
      <c r="FDE17" s="2723"/>
      <c r="FDF17" s="2723"/>
      <c r="FDG17" s="2723"/>
      <c r="FDH17" s="2723"/>
      <c r="FDI17" s="2723"/>
      <c r="FDJ17" s="2723"/>
      <c r="FDK17" s="2723"/>
      <c r="FDL17" s="2723"/>
      <c r="FDM17" s="2723"/>
      <c r="FDN17" s="2723"/>
      <c r="FDO17" s="2723"/>
      <c r="FDP17" s="2723"/>
      <c r="FDQ17" s="2723"/>
      <c r="FDR17" s="2723"/>
      <c r="FDS17" s="2723"/>
      <c r="FDT17" s="2723"/>
      <c r="FDU17" s="2723"/>
      <c r="FDV17" s="2723"/>
      <c r="FDW17" s="2723"/>
      <c r="FDX17" s="2723"/>
      <c r="FDY17" s="2723"/>
      <c r="FDZ17" s="2723"/>
      <c r="FEA17" s="2723"/>
      <c r="FEB17" s="2723"/>
      <c r="FEC17" s="2723"/>
      <c r="FED17" s="2723"/>
      <c r="FEE17" s="2723"/>
      <c r="FEF17" s="2723"/>
      <c r="FEG17" s="2723"/>
      <c r="FEH17" s="2723"/>
      <c r="FEI17" s="2723"/>
      <c r="FEJ17" s="2723"/>
      <c r="FEK17" s="2723"/>
      <c r="FEL17" s="2723"/>
      <c r="FEM17" s="2723"/>
      <c r="FEN17" s="2723"/>
      <c r="FEO17" s="2723"/>
      <c r="FEP17" s="2723"/>
      <c r="FEQ17" s="2723"/>
      <c r="FER17" s="2723"/>
      <c r="FES17" s="2723"/>
      <c r="FET17" s="2723"/>
      <c r="FEU17" s="2723"/>
      <c r="FEV17" s="2723"/>
      <c r="FEW17" s="2723"/>
      <c r="FEX17" s="2723"/>
      <c r="FEY17" s="2723"/>
      <c r="FEZ17" s="2723"/>
      <c r="FFA17" s="2723"/>
      <c r="FFB17" s="2723"/>
      <c r="FFC17" s="2723"/>
      <c r="FFD17" s="2723"/>
      <c r="FFE17" s="2723"/>
      <c r="FFF17" s="2723"/>
      <c r="FFG17" s="2723"/>
      <c r="FFH17" s="2723"/>
      <c r="FFI17" s="2723"/>
      <c r="FFJ17" s="2723"/>
      <c r="FFK17" s="2723"/>
      <c r="FFL17" s="2723"/>
      <c r="FFM17" s="2723"/>
      <c r="FFN17" s="2723"/>
      <c r="FFO17" s="2723"/>
      <c r="FFP17" s="2723"/>
      <c r="FFQ17" s="2723"/>
      <c r="FFR17" s="2723"/>
      <c r="FFS17" s="2723"/>
      <c r="FFT17" s="2723"/>
      <c r="FFU17" s="2723"/>
      <c r="FFV17" s="2723"/>
      <c r="FFW17" s="2723"/>
      <c r="FFX17" s="2723"/>
      <c r="FFY17" s="2723"/>
      <c r="FFZ17" s="2723"/>
      <c r="FGA17" s="2723"/>
      <c r="FGB17" s="2723"/>
      <c r="FGC17" s="2723"/>
      <c r="FGD17" s="2723"/>
      <c r="FGE17" s="2723"/>
      <c r="FGF17" s="2723"/>
      <c r="FGG17" s="2723"/>
      <c r="FGH17" s="2723"/>
      <c r="FGI17" s="2723"/>
      <c r="FGJ17" s="2723"/>
      <c r="FGK17" s="2723"/>
      <c r="FGL17" s="2723"/>
      <c r="FGM17" s="2723"/>
      <c r="FGN17" s="2723"/>
      <c r="FGO17" s="2723"/>
      <c r="FGP17" s="2723"/>
      <c r="FGQ17" s="2723"/>
      <c r="FGR17" s="2723"/>
      <c r="FGS17" s="2723"/>
      <c r="FGT17" s="2723"/>
      <c r="FGU17" s="2723"/>
      <c r="FGV17" s="2723"/>
      <c r="FGW17" s="2723"/>
      <c r="FGX17" s="2723"/>
      <c r="FGY17" s="2723"/>
      <c r="FGZ17" s="2723"/>
      <c r="FHA17" s="2723"/>
      <c r="FHB17" s="2723"/>
      <c r="FHC17" s="2723"/>
      <c r="FHD17" s="2723"/>
      <c r="FHE17" s="2723"/>
      <c r="FHF17" s="2723"/>
      <c r="FHG17" s="2723"/>
      <c r="FHH17" s="2723"/>
      <c r="FHI17" s="2723"/>
      <c r="FHJ17" s="2723"/>
      <c r="FHK17" s="2723"/>
      <c r="FHL17" s="2723"/>
      <c r="FHM17" s="2723"/>
      <c r="FHN17" s="2723"/>
      <c r="FHO17" s="2723"/>
      <c r="FHP17" s="2723"/>
      <c r="FHQ17" s="2723"/>
      <c r="FHR17" s="2723"/>
      <c r="FHS17" s="2723"/>
      <c r="FHT17" s="2723"/>
      <c r="FHU17" s="2723"/>
      <c r="FHV17" s="2723"/>
      <c r="FHW17" s="2723"/>
      <c r="FHX17" s="2723"/>
      <c r="FHY17" s="2723"/>
      <c r="FHZ17" s="2723"/>
      <c r="FIA17" s="2723"/>
      <c r="FIB17" s="2723"/>
      <c r="FIC17" s="2723"/>
      <c r="FID17" s="2723"/>
      <c r="FIE17" s="2723"/>
      <c r="FIF17" s="2723"/>
      <c r="FIG17" s="2723"/>
      <c r="FIH17" s="2723"/>
      <c r="FII17" s="2723"/>
      <c r="FIJ17" s="2723"/>
      <c r="FIK17" s="2723"/>
      <c r="FIL17" s="2723"/>
      <c r="FIM17" s="2723"/>
      <c r="FIN17" s="2723"/>
      <c r="FIO17" s="2723"/>
      <c r="FIP17" s="2723"/>
      <c r="FIQ17" s="2723"/>
      <c r="FIR17" s="2723"/>
      <c r="FIS17" s="2723"/>
      <c r="FIT17" s="2723"/>
      <c r="FIU17" s="2723"/>
      <c r="FIV17" s="2723"/>
      <c r="FIW17" s="2723"/>
      <c r="FIX17" s="2723"/>
      <c r="FIY17" s="2723"/>
      <c r="FIZ17" s="2723"/>
      <c r="FJA17" s="2723"/>
      <c r="FJB17" s="2723"/>
      <c r="FJC17" s="2723"/>
      <c r="FJD17" s="2723"/>
      <c r="FJE17" s="2723"/>
      <c r="FJF17" s="2723"/>
      <c r="FJG17" s="2723"/>
      <c r="FJH17" s="2723"/>
      <c r="FJI17" s="2723"/>
      <c r="FJJ17" s="2723"/>
      <c r="FJK17" s="2723"/>
      <c r="FJL17" s="2723"/>
      <c r="FJM17" s="2723"/>
      <c r="FJN17" s="2723"/>
      <c r="FJO17" s="2723"/>
      <c r="FJP17" s="2723"/>
      <c r="FJQ17" s="2723"/>
      <c r="FJR17" s="2723"/>
      <c r="FJS17" s="2723"/>
      <c r="FJT17" s="2723"/>
      <c r="FJU17" s="2723"/>
      <c r="FJV17" s="2723"/>
      <c r="FJW17" s="2723"/>
      <c r="FJX17" s="2723"/>
      <c r="FJY17" s="2723"/>
      <c r="FJZ17" s="2723"/>
      <c r="FKA17" s="2723"/>
      <c r="FKB17" s="2723"/>
      <c r="FKC17" s="2723"/>
      <c r="FKD17" s="2723"/>
      <c r="FKE17" s="2723"/>
      <c r="FKF17" s="2723"/>
      <c r="FKG17" s="2723"/>
      <c r="FKH17" s="2723"/>
      <c r="FKI17" s="2723"/>
      <c r="FKJ17" s="2723"/>
      <c r="FKK17" s="2723"/>
      <c r="FKL17" s="2723"/>
      <c r="FKM17" s="2723"/>
      <c r="FKN17" s="2723"/>
      <c r="FKO17" s="2723"/>
      <c r="FKP17" s="2723"/>
      <c r="FKQ17" s="2723"/>
      <c r="FKR17" s="2723"/>
      <c r="FKS17" s="2723"/>
      <c r="FKT17" s="2723"/>
      <c r="FKU17" s="2723"/>
      <c r="FKV17" s="2723"/>
      <c r="FKW17" s="2723"/>
      <c r="FKX17" s="2723"/>
      <c r="FKY17" s="2723"/>
      <c r="FKZ17" s="2723"/>
      <c r="FLA17" s="2723"/>
      <c r="FLB17" s="2723"/>
      <c r="FLC17" s="2723"/>
      <c r="FLD17" s="2723"/>
      <c r="FLE17" s="2723"/>
      <c r="FLF17" s="2723"/>
      <c r="FLG17" s="2723"/>
      <c r="FLH17" s="2723"/>
      <c r="FLI17" s="2723"/>
      <c r="FLJ17" s="2723"/>
      <c r="FLK17" s="2723"/>
      <c r="FLL17" s="2723"/>
      <c r="FLM17" s="2723"/>
      <c r="FLN17" s="2723"/>
      <c r="FLO17" s="2723"/>
      <c r="FLP17" s="2723"/>
      <c r="FLQ17" s="2723"/>
      <c r="FLR17" s="2723"/>
      <c r="FLS17" s="2723"/>
      <c r="FLT17" s="2723"/>
      <c r="FLU17" s="2723"/>
      <c r="FLV17" s="2723"/>
      <c r="FLW17" s="2723"/>
      <c r="FLX17" s="2723"/>
      <c r="FLY17" s="2723"/>
      <c r="FLZ17" s="2723"/>
      <c r="FMA17" s="2723"/>
      <c r="FMB17" s="2723"/>
      <c r="FMC17" s="2723"/>
      <c r="FMD17" s="2723"/>
      <c r="FME17" s="2723"/>
      <c r="FMF17" s="2723"/>
      <c r="FMG17" s="2723"/>
      <c r="FMH17" s="2723"/>
      <c r="FMI17" s="2723"/>
      <c r="FMJ17" s="2723"/>
      <c r="FMK17" s="2723"/>
      <c r="FML17" s="2723"/>
      <c r="FMM17" s="2723"/>
      <c r="FMN17" s="2723"/>
      <c r="FMO17" s="2723"/>
      <c r="FMP17" s="2723"/>
      <c r="FMQ17" s="2723"/>
      <c r="FMR17" s="2723"/>
      <c r="FMS17" s="2723"/>
      <c r="FMT17" s="2723"/>
      <c r="FMU17" s="2723"/>
      <c r="FMV17" s="2723"/>
      <c r="FMW17" s="2723"/>
      <c r="FMX17" s="2723"/>
      <c r="FMY17" s="2723"/>
      <c r="FMZ17" s="2723"/>
      <c r="FNA17" s="2723"/>
      <c r="FNB17" s="2723"/>
      <c r="FNC17" s="2723"/>
      <c r="FND17" s="2723"/>
      <c r="FNE17" s="2723"/>
      <c r="FNF17" s="2723"/>
      <c r="FNG17" s="2723"/>
      <c r="FNH17" s="2723"/>
      <c r="FNI17" s="2723"/>
      <c r="FNJ17" s="2723"/>
      <c r="FNK17" s="2723"/>
      <c r="FNL17" s="2723"/>
      <c r="FNM17" s="2723"/>
      <c r="FNN17" s="2723"/>
      <c r="FNO17" s="2723"/>
      <c r="FNP17" s="2723"/>
      <c r="FNQ17" s="2723"/>
      <c r="FNR17" s="2723"/>
      <c r="FNS17" s="2723"/>
      <c r="FNT17" s="2723"/>
      <c r="FNU17" s="2723"/>
      <c r="FNV17" s="2723"/>
      <c r="FNW17" s="2723"/>
      <c r="FNX17" s="2723"/>
      <c r="FNY17" s="2723"/>
      <c r="FNZ17" s="2723"/>
      <c r="FOA17" s="2723"/>
      <c r="FOB17" s="2723"/>
      <c r="FOC17" s="2723"/>
      <c r="FOD17" s="2723"/>
      <c r="FOE17" s="2723"/>
      <c r="FOF17" s="2723"/>
      <c r="FOG17" s="2723"/>
      <c r="FOH17" s="2723"/>
      <c r="FOI17" s="2723"/>
      <c r="FOJ17" s="2723"/>
      <c r="FOK17" s="2723"/>
      <c r="FOL17" s="2723"/>
      <c r="FOM17" s="2723"/>
      <c r="FON17" s="2723"/>
      <c r="FOO17" s="2723"/>
      <c r="FOP17" s="2723"/>
      <c r="FOQ17" s="2723"/>
      <c r="FOR17" s="2723"/>
      <c r="FOS17" s="2723"/>
      <c r="FOT17" s="2723"/>
      <c r="FOU17" s="2723"/>
      <c r="FOV17" s="2723"/>
      <c r="FOW17" s="2723"/>
      <c r="FOX17" s="2723"/>
      <c r="FOY17" s="2723"/>
      <c r="FOZ17" s="2723"/>
      <c r="FPA17" s="2723"/>
      <c r="FPB17" s="2723"/>
      <c r="FPC17" s="2723"/>
      <c r="FPD17" s="2723"/>
      <c r="FPE17" s="2723"/>
      <c r="FPF17" s="2723"/>
      <c r="FPG17" s="2723"/>
      <c r="FPH17" s="2723"/>
      <c r="FPI17" s="2723"/>
      <c r="FPJ17" s="2723"/>
      <c r="FPK17" s="2723"/>
      <c r="FPL17" s="2723"/>
      <c r="FPM17" s="2723"/>
      <c r="FPN17" s="2723"/>
      <c r="FPO17" s="2723"/>
      <c r="FPP17" s="2723"/>
      <c r="FPQ17" s="2723"/>
      <c r="FPR17" s="2723"/>
      <c r="FPS17" s="2723"/>
      <c r="FPT17" s="2723"/>
      <c r="FPU17" s="2723"/>
      <c r="FPV17" s="2723"/>
      <c r="FPW17" s="2723"/>
      <c r="FPX17" s="2723"/>
      <c r="FPY17" s="2723"/>
      <c r="FPZ17" s="2723"/>
      <c r="FQA17" s="2723"/>
      <c r="FQB17" s="2723"/>
      <c r="FQC17" s="2723"/>
      <c r="FQD17" s="2723"/>
      <c r="FQE17" s="2723"/>
      <c r="FQF17" s="2723"/>
      <c r="FQG17" s="2723"/>
      <c r="FQH17" s="2723"/>
      <c r="FQI17" s="2723"/>
      <c r="FQJ17" s="2723"/>
      <c r="FQK17" s="2723"/>
      <c r="FQL17" s="2723"/>
      <c r="FQM17" s="2723"/>
      <c r="FQN17" s="2723"/>
      <c r="FQO17" s="2723"/>
      <c r="FQP17" s="2723"/>
      <c r="FQQ17" s="2723"/>
      <c r="FQR17" s="2723"/>
      <c r="FQS17" s="2723"/>
      <c r="FQT17" s="2723"/>
      <c r="FQU17" s="2723"/>
      <c r="FQV17" s="2723"/>
      <c r="FQW17" s="2723"/>
      <c r="FQX17" s="2723"/>
      <c r="FQY17" s="2723"/>
      <c r="FQZ17" s="2723"/>
      <c r="FRA17" s="2723"/>
      <c r="FRB17" s="2723"/>
      <c r="FRC17" s="2723"/>
      <c r="FRD17" s="2723"/>
      <c r="FRE17" s="2723"/>
      <c r="FRF17" s="2723"/>
      <c r="FRG17" s="2723"/>
      <c r="FRH17" s="2723"/>
      <c r="FRI17" s="2723"/>
      <c r="FRJ17" s="2723"/>
      <c r="FRK17" s="2723"/>
      <c r="FRL17" s="2723"/>
      <c r="FRM17" s="2723"/>
      <c r="FRN17" s="2723"/>
      <c r="FRO17" s="2723"/>
      <c r="FRP17" s="2723"/>
      <c r="FRQ17" s="2723"/>
      <c r="FRR17" s="2723"/>
      <c r="FRS17" s="2723"/>
      <c r="FRT17" s="2723"/>
      <c r="FRU17" s="2723"/>
      <c r="FRV17" s="2723"/>
      <c r="FRW17" s="2723"/>
      <c r="FRX17" s="2723"/>
      <c r="FRY17" s="2723"/>
      <c r="FRZ17" s="2723"/>
      <c r="FSA17" s="2723"/>
      <c r="FSB17" s="2723"/>
      <c r="FSC17" s="2723"/>
      <c r="FSD17" s="2723"/>
      <c r="FSE17" s="2723"/>
      <c r="FSF17" s="2723"/>
      <c r="FSG17" s="2723"/>
      <c r="FSH17" s="2723"/>
      <c r="FSI17" s="2723"/>
      <c r="FSJ17" s="2723"/>
      <c r="FSK17" s="2723"/>
      <c r="FSL17" s="2723"/>
      <c r="FSM17" s="2723"/>
      <c r="FSN17" s="2723"/>
      <c r="FSO17" s="2723"/>
      <c r="FSP17" s="2723"/>
      <c r="FSQ17" s="2723"/>
      <c r="FSR17" s="2723"/>
      <c r="FSS17" s="2723"/>
      <c r="FST17" s="2723"/>
      <c r="FSU17" s="2723"/>
      <c r="FSV17" s="2723"/>
      <c r="FSW17" s="2723"/>
      <c r="FSX17" s="2723"/>
      <c r="FSY17" s="2723"/>
      <c r="FSZ17" s="2723"/>
      <c r="FTA17" s="2723"/>
      <c r="FTB17" s="2723"/>
      <c r="FTC17" s="2723"/>
      <c r="FTD17" s="2723"/>
      <c r="FTE17" s="2723"/>
      <c r="FTF17" s="2723"/>
      <c r="FTG17" s="2723"/>
      <c r="FTH17" s="2723"/>
      <c r="FTI17" s="2723"/>
      <c r="FTJ17" s="2723"/>
      <c r="FTK17" s="2723"/>
      <c r="FTL17" s="2723"/>
      <c r="FTM17" s="2723"/>
      <c r="FTN17" s="2723"/>
      <c r="FTO17" s="2723"/>
      <c r="FTP17" s="2723"/>
      <c r="FTQ17" s="2723"/>
      <c r="FTR17" s="2723"/>
      <c r="FTS17" s="2723"/>
      <c r="FTT17" s="2723"/>
      <c r="FTU17" s="2723"/>
      <c r="FTV17" s="2723"/>
      <c r="FTW17" s="2723"/>
      <c r="FTX17" s="2723"/>
      <c r="FTY17" s="2723"/>
      <c r="FTZ17" s="2723"/>
      <c r="FUA17" s="2723"/>
      <c r="FUB17" s="2723"/>
      <c r="FUC17" s="2723"/>
      <c r="FUD17" s="2723"/>
      <c r="FUE17" s="2723"/>
      <c r="FUF17" s="2723"/>
      <c r="FUG17" s="2723"/>
      <c r="FUH17" s="2723"/>
      <c r="FUI17" s="2723"/>
      <c r="FUJ17" s="2723"/>
      <c r="FUK17" s="2723"/>
      <c r="FUL17" s="2723"/>
      <c r="FUM17" s="2723"/>
      <c r="FUN17" s="2723"/>
      <c r="FUO17" s="2723"/>
      <c r="FUP17" s="2723"/>
      <c r="FUQ17" s="2723"/>
      <c r="FUR17" s="2723"/>
      <c r="FUS17" s="2723"/>
      <c r="FUT17" s="2723"/>
      <c r="FUU17" s="2723"/>
      <c r="FUV17" s="2723"/>
      <c r="FUW17" s="2723"/>
      <c r="FUX17" s="2723"/>
      <c r="FUY17" s="2723"/>
      <c r="FUZ17" s="2723"/>
      <c r="FVA17" s="2723"/>
      <c r="FVB17" s="2723"/>
      <c r="FVC17" s="2723"/>
      <c r="FVD17" s="2723"/>
      <c r="FVE17" s="2723"/>
      <c r="FVF17" s="2723"/>
      <c r="FVG17" s="2723"/>
      <c r="FVH17" s="2723"/>
      <c r="FVI17" s="2723"/>
      <c r="FVJ17" s="2723"/>
      <c r="FVK17" s="2723"/>
      <c r="FVL17" s="2723"/>
      <c r="FVM17" s="2723"/>
      <c r="FVN17" s="2723"/>
      <c r="FVO17" s="2723"/>
      <c r="FVP17" s="2723"/>
      <c r="FVQ17" s="2723"/>
      <c r="FVR17" s="2723"/>
      <c r="FVS17" s="2723"/>
      <c r="FVT17" s="2723"/>
      <c r="FVU17" s="2723"/>
      <c r="FVV17" s="2723"/>
      <c r="FVW17" s="2723"/>
      <c r="FVX17" s="2723"/>
      <c r="FVY17" s="2723"/>
      <c r="FVZ17" s="2723"/>
      <c r="FWA17" s="2723"/>
      <c r="FWB17" s="2723"/>
      <c r="FWC17" s="2723"/>
      <c r="FWD17" s="2723"/>
      <c r="FWE17" s="2723"/>
      <c r="FWF17" s="2723"/>
      <c r="FWG17" s="2723"/>
      <c r="FWH17" s="2723"/>
      <c r="FWI17" s="2723"/>
      <c r="FWJ17" s="2723"/>
      <c r="FWK17" s="2723"/>
      <c r="FWL17" s="2723"/>
      <c r="FWM17" s="2723"/>
      <c r="FWN17" s="2723"/>
      <c r="FWO17" s="2723"/>
      <c r="FWP17" s="2723"/>
      <c r="FWQ17" s="2723"/>
      <c r="FWR17" s="2723"/>
      <c r="FWS17" s="2723"/>
      <c r="FWT17" s="2723"/>
      <c r="FWU17" s="2723"/>
      <c r="FWV17" s="2723"/>
      <c r="FWW17" s="2723"/>
      <c r="FWX17" s="2723"/>
      <c r="FWY17" s="2723"/>
      <c r="FWZ17" s="2723"/>
      <c r="FXA17" s="2723"/>
      <c r="FXB17" s="2723"/>
      <c r="FXC17" s="2723"/>
      <c r="FXD17" s="2723"/>
      <c r="FXE17" s="2723"/>
      <c r="FXF17" s="2723"/>
      <c r="FXG17" s="2723"/>
      <c r="FXH17" s="2723"/>
      <c r="FXI17" s="2723"/>
      <c r="FXJ17" s="2723"/>
      <c r="FXK17" s="2723"/>
      <c r="FXL17" s="2723"/>
      <c r="FXM17" s="2723"/>
      <c r="FXN17" s="2723"/>
      <c r="FXO17" s="2723"/>
      <c r="FXP17" s="2723"/>
      <c r="FXQ17" s="2723"/>
      <c r="FXR17" s="2723"/>
      <c r="FXS17" s="2723"/>
      <c r="FXT17" s="2723"/>
      <c r="FXU17" s="2723"/>
      <c r="FXV17" s="2723"/>
      <c r="FXW17" s="2723"/>
      <c r="FXX17" s="2723"/>
      <c r="FXY17" s="2723"/>
      <c r="FXZ17" s="2723"/>
      <c r="FYA17" s="2723"/>
      <c r="FYB17" s="2723"/>
      <c r="FYC17" s="2723"/>
      <c r="FYD17" s="2723"/>
      <c r="FYE17" s="2723"/>
      <c r="FYF17" s="2723"/>
      <c r="FYG17" s="2723"/>
      <c r="FYH17" s="2723"/>
      <c r="FYI17" s="2723"/>
      <c r="FYJ17" s="2723"/>
      <c r="FYK17" s="2723"/>
      <c r="FYL17" s="2723"/>
      <c r="FYM17" s="2723"/>
      <c r="FYN17" s="2723"/>
      <c r="FYO17" s="2723"/>
      <c r="FYP17" s="2723"/>
      <c r="FYQ17" s="2723"/>
      <c r="FYR17" s="2723"/>
      <c r="FYS17" s="2723"/>
      <c r="FYT17" s="2723"/>
      <c r="FYU17" s="2723"/>
      <c r="FYV17" s="2723"/>
      <c r="FYW17" s="2723"/>
      <c r="FYX17" s="2723"/>
      <c r="FYY17" s="2723"/>
      <c r="FYZ17" s="2723"/>
      <c r="FZA17" s="2723"/>
      <c r="FZB17" s="2723"/>
      <c r="FZC17" s="2723"/>
      <c r="FZD17" s="2723"/>
      <c r="FZE17" s="2723"/>
      <c r="FZF17" s="2723"/>
      <c r="FZG17" s="2723"/>
      <c r="FZH17" s="2723"/>
      <c r="FZI17" s="2723"/>
      <c r="FZJ17" s="2723"/>
      <c r="FZK17" s="2723"/>
      <c r="FZL17" s="2723"/>
      <c r="FZM17" s="2723"/>
      <c r="FZN17" s="2723"/>
      <c r="FZO17" s="2723"/>
      <c r="FZP17" s="2723"/>
      <c r="FZQ17" s="2723"/>
      <c r="FZR17" s="2723"/>
      <c r="FZS17" s="2723"/>
      <c r="FZT17" s="2723"/>
      <c r="FZU17" s="2723"/>
      <c r="FZV17" s="2723"/>
      <c r="FZW17" s="2723"/>
      <c r="FZX17" s="2723"/>
      <c r="FZY17" s="2723"/>
      <c r="FZZ17" s="2723"/>
      <c r="GAA17" s="2723"/>
      <c r="GAB17" s="2723"/>
      <c r="GAC17" s="2723"/>
      <c r="GAD17" s="2723"/>
      <c r="GAE17" s="2723"/>
      <c r="GAF17" s="2723"/>
      <c r="GAG17" s="2723"/>
      <c r="GAH17" s="2723"/>
      <c r="GAI17" s="2723"/>
      <c r="GAJ17" s="2723"/>
      <c r="GAK17" s="2723"/>
      <c r="GAL17" s="2723"/>
      <c r="GAM17" s="2723"/>
      <c r="GAN17" s="2723"/>
      <c r="GAO17" s="2723"/>
      <c r="GAP17" s="2723"/>
      <c r="GAQ17" s="2723"/>
      <c r="GAR17" s="2723"/>
      <c r="GAS17" s="2723"/>
      <c r="GAT17" s="2723"/>
      <c r="GAU17" s="2723"/>
      <c r="GAV17" s="2723"/>
      <c r="GAW17" s="2723"/>
      <c r="GAX17" s="2723"/>
      <c r="GAY17" s="2723"/>
      <c r="GAZ17" s="2723"/>
      <c r="GBA17" s="2723"/>
      <c r="GBB17" s="2723"/>
      <c r="GBC17" s="2723"/>
      <c r="GBD17" s="2723"/>
      <c r="GBE17" s="2723"/>
      <c r="GBF17" s="2723"/>
      <c r="GBG17" s="2723"/>
      <c r="GBH17" s="2723"/>
      <c r="GBI17" s="2723"/>
      <c r="GBJ17" s="2723"/>
      <c r="GBK17" s="2723"/>
      <c r="GBL17" s="2723"/>
      <c r="GBM17" s="2723"/>
      <c r="GBN17" s="2723"/>
      <c r="GBO17" s="2723"/>
      <c r="GBP17" s="2723"/>
      <c r="GBQ17" s="2723"/>
      <c r="GBR17" s="2723"/>
      <c r="GBS17" s="2723"/>
      <c r="GBT17" s="2723"/>
      <c r="GBU17" s="2723"/>
      <c r="GBV17" s="2723"/>
      <c r="GBW17" s="2723"/>
      <c r="GBX17" s="2723"/>
      <c r="GBY17" s="2723"/>
      <c r="GBZ17" s="2723"/>
      <c r="GCA17" s="2723"/>
      <c r="GCB17" s="2723"/>
      <c r="GCC17" s="2723"/>
      <c r="GCD17" s="2723"/>
      <c r="GCE17" s="2723"/>
      <c r="GCF17" s="2723"/>
      <c r="GCG17" s="2723"/>
      <c r="GCH17" s="2723"/>
      <c r="GCI17" s="2723"/>
      <c r="GCJ17" s="2723"/>
      <c r="GCK17" s="2723"/>
      <c r="GCL17" s="2723"/>
      <c r="GCM17" s="2723"/>
      <c r="GCN17" s="2723"/>
      <c r="GCO17" s="2723"/>
      <c r="GCP17" s="2723"/>
      <c r="GCQ17" s="2723"/>
      <c r="GCR17" s="2723"/>
      <c r="GCS17" s="2723"/>
      <c r="GCT17" s="2723"/>
      <c r="GCU17" s="2723"/>
      <c r="GCV17" s="2723"/>
      <c r="GCW17" s="2723"/>
      <c r="GCX17" s="2723"/>
      <c r="GCY17" s="2723"/>
      <c r="GCZ17" s="2723"/>
      <c r="GDA17" s="2723"/>
      <c r="GDB17" s="2723"/>
      <c r="GDC17" s="2723"/>
      <c r="GDD17" s="2723"/>
      <c r="GDE17" s="2723"/>
      <c r="GDF17" s="2723"/>
      <c r="GDG17" s="2723"/>
      <c r="GDH17" s="2723"/>
      <c r="GDI17" s="2723"/>
      <c r="GDJ17" s="2723"/>
      <c r="GDK17" s="2723"/>
      <c r="GDL17" s="2723"/>
      <c r="GDM17" s="2723"/>
      <c r="GDN17" s="2723"/>
      <c r="GDO17" s="2723"/>
      <c r="GDP17" s="2723"/>
      <c r="GDQ17" s="2723"/>
      <c r="GDR17" s="2723"/>
      <c r="GDS17" s="2723"/>
      <c r="GDT17" s="2723"/>
      <c r="GDU17" s="2723"/>
      <c r="GDV17" s="2723"/>
      <c r="GDW17" s="2723"/>
      <c r="GDX17" s="2723"/>
      <c r="GDY17" s="2723"/>
      <c r="GDZ17" s="2723"/>
      <c r="GEA17" s="2723"/>
      <c r="GEB17" s="2723"/>
      <c r="GEC17" s="2723"/>
      <c r="GED17" s="2723"/>
      <c r="GEE17" s="2723"/>
      <c r="GEF17" s="2723"/>
      <c r="GEG17" s="2723"/>
      <c r="GEH17" s="2723"/>
      <c r="GEI17" s="2723"/>
      <c r="GEJ17" s="2723"/>
      <c r="GEK17" s="2723"/>
      <c r="GEL17" s="2723"/>
      <c r="GEM17" s="2723"/>
      <c r="GEN17" s="2723"/>
      <c r="GEO17" s="2723"/>
      <c r="GEP17" s="2723"/>
      <c r="GEQ17" s="2723"/>
      <c r="GER17" s="2723"/>
      <c r="GES17" s="2723"/>
      <c r="GET17" s="2723"/>
      <c r="GEU17" s="2723"/>
      <c r="GEV17" s="2723"/>
      <c r="GEW17" s="2723"/>
      <c r="GEX17" s="2723"/>
      <c r="GEY17" s="2723"/>
      <c r="GEZ17" s="2723"/>
      <c r="GFA17" s="2723"/>
      <c r="GFB17" s="2723"/>
      <c r="GFC17" s="2723"/>
      <c r="GFD17" s="2723"/>
      <c r="GFE17" s="2723"/>
      <c r="GFF17" s="2723"/>
      <c r="GFG17" s="2723"/>
      <c r="GFH17" s="2723"/>
      <c r="GFI17" s="2723"/>
      <c r="GFJ17" s="2723"/>
      <c r="GFK17" s="2723"/>
      <c r="GFL17" s="2723"/>
      <c r="GFM17" s="2723"/>
      <c r="GFN17" s="2723"/>
      <c r="GFO17" s="2723"/>
      <c r="GFP17" s="2723"/>
      <c r="GFQ17" s="2723"/>
      <c r="GFR17" s="2723"/>
      <c r="GFS17" s="2723"/>
      <c r="GFT17" s="2723"/>
      <c r="GFU17" s="2723"/>
      <c r="GFV17" s="2723"/>
      <c r="GFW17" s="2723"/>
      <c r="GFX17" s="2723"/>
      <c r="GFY17" s="2723"/>
      <c r="GFZ17" s="2723"/>
      <c r="GGA17" s="2723"/>
      <c r="GGB17" s="2723"/>
      <c r="GGC17" s="2723"/>
      <c r="GGD17" s="2723"/>
      <c r="GGE17" s="2723"/>
      <c r="GGF17" s="2723"/>
      <c r="GGG17" s="2723"/>
      <c r="GGH17" s="2723"/>
      <c r="GGI17" s="2723"/>
      <c r="GGJ17" s="2723"/>
      <c r="GGK17" s="2723"/>
      <c r="GGL17" s="2723"/>
      <c r="GGM17" s="2723"/>
      <c r="GGN17" s="2723"/>
      <c r="GGO17" s="2723"/>
      <c r="GGP17" s="2723"/>
      <c r="GGQ17" s="2723"/>
      <c r="GGR17" s="2723"/>
      <c r="GGS17" s="2723"/>
      <c r="GGT17" s="2723"/>
      <c r="GGU17" s="2723"/>
      <c r="GGV17" s="2723"/>
      <c r="GGW17" s="2723"/>
      <c r="GGX17" s="2723"/>
      <c r="GGY17" s="2723"/>
      <c r="GGZ17" s="2723"/>
      <c r="GHA17" s="2723"/>
      <c r="GHB17" s="2723"/>
      <c r="GHC17" s="2723"/>
      <c r="GHD17" s="2723"/>
      <c r="GHE17" s="2723"/>
      <c r="GHF17" s="2723"/>
      <c r="GHG17" s="2723"/>
      <c r="GHH17" s="2723"/>
      <c r="GHI17" s="2723"/>
      <c r="GHJ17" s="2723"/>
      <c r="GHK17" s="2723"/>
      <c r="GHL17" s="2723"/>
      <c r="GHM17" s="2723"/>
      <c r="GHN17" s="2723"/>
      <c r="GHO17" s="2723"/>
      <c r="GHP17" s="2723"/>
      <c r="GHQ17" s="2723"/>
      <c r="GHR17" s="2723"/>
      <c r="GHS17" s="2723"/>
      <c r="GHT17" s="2723"/>
      <c r="GHU17" s="2723"/>
      <c r="GHV17" s="2723"/>
      <c r="GHW17" s="2723"/>
      <c r="GHX17" s="2723"/>
      <c r="GHY17" s="2723"/>
      <c r="GHZ17" s="2723"/>
      <c r="GIA17" s="2723"/>
      <c r="GIB17" s="2723"/>
      <c r="GIC17" s="2723"/>
      <c r="GID17" s="2723"/>
      <c r="GIE17" s="2723"/>
      <c r="GIF17" s="2723"/>
      <c r="GIG17" s="2723"/>
      <c r="GIH17" s="2723"/>
      <c r="GII17" s="2723"/>
      <c r="GIJ17" s="2723"/>
      <c r="GIK17" s="2723"/>
      <c r="GIL17" s="2723"/>
      <c r="GIM17" s="2723"/>
      <c r="GIN17" s="2723"/>
      <c r="GIO17" s="2723"/>
      <c r="GIP17" s="2723"/>
      <c r="GIQ17" s="2723"/>
      <c r="GIR17" s="2723"/>
      <c r="GIS17" s="2723"/>
      <c r="GIT17" s="2723"/>
      <c r="GIU17" s="2723"/>
      <c r="GIV17" s="2723"/>
      <c r="GIW17" s="2723"/>
      <c r="GIX17" s="2723"/>
      <c r="GIY17" s="2723"/>
      <c r="GIZ17" s="2723"/>
      <c r="GJA17" s="2723"/>
      <c r="GJB17" s="2723"/>
      <c r="GJC17" s="2723"/>
      <c r="GJD17" s="2723"/>
      <c r="GJE17" s="2723"/>
      <c r="GJF17" s="2723"/>
      <c r="GJG17" s="2723"/>
      <c r="GJH17" s="2723"/>
      <c r="GJI17" s="2723"/>
      <c r="GJJ17" s="2723"/>
      <c r="GJK17" s="2723"/>
      <c r="GJL17" s="2723"/>
      <c r="GJM17" s="2723"/>
      <c r="GJN17" s="2723"/>
      <c r="GJO17" s="2723"/>
      <c r="GJP17" s="2723"/>
      <c r="GJQ17" s="2723"/>
      <c r="GJR17" s="2723"/>
      <c r="GJS17" s="2723"/>
      <c r="GJT17" s="2723"/>
      <c r="GJU17" s="2723"/>
      <c r="GJV17" s="2723"/>
      <c r="GJW17" s="2723"/>
      <c r="GJX17" s="2723"/>
      <c r="GJY17" s="2723"/>
      <c r="GJZ17" s="2723"/>
      <c r="GKA17" s="2723"/>
      <c r="GKB17" s="2723"/>
      <c r="GKC17" s="2723"/>
      <c r="GKD17" s="2723"/>
      <c r="GKE17" s="2723"/>
      <c r="GKF17" s="2723"/>
      <c r="GKG17" s="2723"/>
      <c r="GKH17" s="2723"/>
      <c r="GKI17" s="2723"/>
      <c r="GKJ17" s="2723"/>
      <c r="GKK17" s="2723"/>
      <c r="GKL17" s="2723"/>
      <c r="GKM17" s="2723"/>
      <c r="GKN17" s="2723"/>
      <c r="GKO17" s="2723"/>
      <c r="GKP17" s="2723"/>
      <c r="GKQ17" s="2723"/>
      <c r="GKR17" s="2723"/>
      <c r="GKS17" s="2723"/>
      <c r="GKT17" s="2723"/>
      <c r="GKU17" s="2723"/>
      <c r="GKV17" s="2723"/>
      <c r="GKW17" s="2723"/>
      <c r="GKX17" s="2723"/>
      <c r="GKY17" s="2723"/>
      <c r="GKZ17" s="2723"/>
      <c r="GLA17" s="2723"/>
      <c r="GLB17" s="2723"/>
      <c r="GLC17" s="2723"/>
      <c r="GLD17" s="2723"/>
      <c r="GLE17" s="2723"/>
      <c r="GLF17" s="2723"/>
      <c r="GLG17" s="2723"/>
      <c r="GLH17" s="2723"/>
      <c r="GLI17" s="2723"/>
      <c r="GLJ17" s="2723"/>
      <c r="GLK17" s="2723"/>
      <c r="GLL17" s="2723"/>
      <c r="GLM17" s="2723"/>
      <c r="GLN17" s="2723"/>
      <c r="GLO17" s="2723"/>
      <c r="GLP17" s="2723"/>
      <c r="GLQ17" s="2723"/>
      <c r="GLR17" s="2723"/>
      <c r="GLS17" s="2723"/>
      <c r="GLT17" s="2723"/>
      <c r="GLU17" s="2723"/>
      <c r="GLV17" s="2723"/>
      <c r="GLW17" s="2723"/>
      <c r="GLX17" s="2723"/>
      <c r="GLY17" s="2723"/>
      <c r="GLZ17" s="2723"/>
      <c r="GMA17" s="2723"/>
      <c r="GMB17" s="2723"/>
      <c r="GMC17" s="2723"/>
      <c r="GMD17" s="2723"/>
      <c r="GME17" s="2723"/>
      <c r="GMF17" s="2723"/>
      <c r="GMG17" s="2723"/>
      <c r="GMH17" s="2723"/>
      <c r="GMI17" s="2723"/>
      <c r="GMJ17" s="2723"/>
      <c r="GMK17" s="2723"/>
      <c r="GML17" s="2723"/>
      <c r="GMM17" s="2723"/>
      <c r="GMN17" s="2723"/>
      <c r="GMO17" s="2723"/>
      <c r="GMP17" s="2723"/>
      <c r="GMQ17" s="2723"/>
      <c r="GMR17" s="2723"/>
      <c r="GMS17" s="2723"/>
      <c r="GMT17" s="2723"/>
      <c r="GMU17" s="2723"/>
      <c r="GMV17" s="2723"/>
      <c r="GMW17" s="2723"/>
      <c r="GMX17" s="2723"/>
      <c r="GMY17" s="2723"/>
      <c r="GMZ17" s="2723"/>
      <c r="GNA17" s="2723"/>
      <c r="GNB17" s="2723"/>
      <c r="GNC17" s="2723"/>
      <c r="GND17" s="2723"/>
      <c r="GNE17" s="2723"/>
      <c r="GNF17" s="2723"/>
      <c r="GNG17" s="2723"/>
      <c r="GNH17" s="2723"/>
      <c r="GNI17" s="2723"/>
      <c r="GNJ17" s="2723"/>
      <c r="GNK17" s="2723"/>
      <c r="GNL17" s="2723"/>
      <c r="GNM17" s="2723"/>
      <c r="GNN17" s="2723"/>
      <c r="GNO17" s="2723"/>
      <c r="GNP17" s="2723"/>
      <c r="GNQ17" s="2723"/>
      <c r="GNR17" s="2723"/>
      <c r="GNS17" s="2723"/>
      <c r="GNT17" s="2723"/>
      <c r="GNU17" s="2723"/>
      <c r="GNV17" s="2723"/>
      <c r="GNW17" s="2723"/>
      <c r="GNX17" s="2723"/>
      <c r="GNY17" s="2723"/>
      <c r="GNZ17" s="2723"/>
      <c r="GOA17" s="2723"/>
      <c r="GOB17" s="2723"/>
      <c r="GOC17" s="2723"/>
      <c r="GOD17" s="2723"/>
      <c r="GOE17" s="2723"/>
      <c r="GOF17" s="2723"/>
      <c r="GOG17" s="2723"/>
      <c r="GOH17" s="2723"/>
      <c r="GOI17" s="2723"/>
      <c r="GOJ17" s="2723"/>
      <c r="GOK17" s="2723"/>
      <c r="GOL17" s="2723"/>
      <c r="GOM17" s="2723"/>
      <c r="GON17" s="2723"/>
      <c r="GOO17" s="2723"/>
      <c r="GOP17" s="2723"/>
      <c r="GOQ17" s="2723"/>
      <c r="GOR17" s="2723"/>
      <c r="GOS17" s="2723"/>
      <c r="GOT17" s="2723"/>
      <c r="GOU17" s="2723"/>
      <c r="GOV17" s="2723"/>
      <c r="GOW17" s="2723"/>
      <c r="GOX17" s="2723"/>
      <c r="GOY17" s="2723"/>
      <c r="GOZ17" s="2723"/>
      <c r="GPA17" s="2723"/>
      <c r="GPB17" s="2723"/>
      <c r="GPC17" s="2723"/>
      <c r="GPD17" s="2723"/>
      <c r="GPE17" s="2723"/>
      <c r="GPF17" s="2723"/>
      <c r="GPG17" s="2723"/>
      <c r="GPH17" s="2723"/>
      <c r="GPI17" s="2723"/>
      <c r="GPJ17" s="2723"/>
      <c r="GPK17" s="2723"/>
      <c r="GPL17" s="2723"/>
      <c r="GPM17" s="2723"/>
      <c r="GPN17" s="2723"/>
      <c r="GPO17" s="2723"/>
      <c r="GPP17" s="2723"/>
      <c r="GPQ17" s="2723"/>
      <c r="GPR17" s="2723"/>
      <c r="GPS17" s="2723"/>
      <c r="GPT17" s="2723"/>
      <c r="GPU17" s="2723"/>
      <c r="GPV17" s="2723"/>
      <c r="GPW17" s="2723"/>
      <c r="GPX17" s="2723"/>
      <c r="GPY17" s="2723"/>
      <c r="GPZ17" s="2723"/>
      <c r="GQA17" s="2723"/>
      <c r="GQB17" s="2723"/>
      <c r="GQC17" s="2723"/>
      <c r="GQD17" s="2723"/>
      <c r="GQE17" s="2723"/>
      <c r="GQF17" s="2723"/>
      <c r="GQG17" s="2723"/>
      <c r="GQH17" s="2723"/>
      <c r="GQI17" s="2723"/>
      <c r="GQJ17" s="2723"/>
      <c r="GQK17" s="2723"/>
      <c r="GQL17" s="2723"/>
      <c r="GQM17" s="2723"/>
      <c r="GQN17" s="2723"/>
      <c r="GQO17" s="2723"/>
      <c r="GQP17" s="2723"/>
      <c r="GQQ17" s="2723"/>
      <c r="GQR17" s="2723"/>
      <c r="GQS17" s="2723"/>
      <c r="GQT17" s="2723"/>
      <c r="GQU17" s="2723"/>
      <c r="GQV17" s="2723"/>
      <c r="GQW17" s="2723"/>
      <c r="GQX17" s="2723"/>
      <c r="GQY17" s="2723"/>
      <c r="GQZ17" s="2723"/>
      <c r="GRA17" s="2723"/>
      <c r="GRB17" s="2723"/>
      <c r="GRC17" s="2723"/>
      <c r="GRD17" s="2723"/>
      <c r="GRE17" s="2723"/>
      <c r="GRF17" s="2723"/>
      <c r="GRG17" s="2723"/>
      <c r="GRH17" s="2723"/>
      <c r="GRI17" s="2723"/>
      <c r="GRJ17" s="2723"/>
      <c r="GRK17" s="2723"/>
      <c r="GRL17" s="2723"/>
      <c r="GRM17" s="2723"/>
      <c r="GRN17" s="2723"/>
      <c r="GRO17" s="2723"/>
      <c r="GRP17" s="2723"/>
      <c r="GRQ17" s="2723"/>
      <c r="GRR17" s="2723"/>
      <c r="GRS17" s="2723"/>
      <c r="GRT17" s="2723"/>
      <c r="GRU17" s="2723"/>
      <c r="GRV17" s="2723"/>
      <c r="GRW17" s="2723"/>
      <c r="GRX17" s="2723"/>
      <c r="GRY17" s="2723"/>
      <c r="GRZ17" s="2723"/>
      <c r="GSA17" s="2723"/>
      <c r="GSB17" s="2723"/>
      <c r="GSC17" s="2723"/>
      <c r="GSD17" s="2723"/>
      <c r="GSE17" s="2723"/>
      <c r="GSF17" s="2723"/>
      <c r="GSG17" s="2723"/>
      <c r="GSH17" s="2723"/>
      <c r="GSI17" s="2723"/>
      <c r="GSJ17" s="2723"/>
      <c r="GSK17" s="2723"/>
      <c r="GSL17" s="2723"/>
      <c r="GSM17" s="2723"/>
      <c r="GSN17" s="2723"/>
      <c r="GSO17" s="2723"/>
      <c r="GSP17" s="2723"/>
      <c r="GSQ17" s="2723"/>
      <c r="GSR17" s="2723"/>
      <c r="GSS17" s="2723"/>
      <c r="GST17" s="2723"/>
      <c r="GSU17" s="2723"/>
      <c r="GSV17" s="2723"/>
      <c r="GSW17" s="2723"/>
      <c r="GSX17" s="2723"/>
      <c r="GSY17" s="2723"/>
      <c r="GSZ17" s="2723"/>
      <c r="GTA17" s="2723"/>
      <c r="GTB17" s="2723"/>
      <c r="GTC17" s="2723"/>
      <c r="GTD17" s="2723"/>
      <c r="GTE17" s="2723"/>
      <c r="GTF17" s="2723"/>
      <c r="GTG17" s="2723"/>
      <c r="GTH17" s="2723"/>
      <c r="GTI17" s="2723"/>
      <c r="GTJ17" s="2723"/>
      <c r="GTK17" s="2723"/>
      <c r="GTL17" s="2723"/>
      <c r="GTM17" s="2723"/>
      <c r="GTN17" s="2723"/>
      <c r="GTO17" s="2723"/>
      <c r="GTP17" s="2723"/>
      <c r="GTQ17" s="2723"/>
      <c r="GTR17" s="2723"/>
      <c r="GTS17" s="2723"/>
      <c r="GTT17" s="2723"/>
      <c r="GTU17" s="2723"/>
      <c r="GTV17" s="2723"/>
      <c r="GTW17" s="2723"/>
      <c r="GTX17" s="2723"/>
      <c r="GTY17" s="2723"/>
      <c r="GTZ17" s="2723"/>
      <c r="GUA17" s="2723"/>
      <c r="GUB17" s="2723"/>
      <c r="GUC17" s="2723"/>
      <c r="GUD17" s="2723"/>
      <c r="GUE17" s="2723"/>
      <c r="GUF17" s="2723"/>
      <c r="GUG17" s="2723"/>
      <c r="GUH17" s="2723"/>
      <c r="GUI17" s="2723"/>
      <c r="GUJ17" s="2723"/>
      <c r="GUK17" s="2723"/>
      <c r="GUL17" s="2723"/>
      <c r="GUM17" s="2723"/>
      <c r="GUN17" s="2723"/>
      <c r="GUO17" s="2723"/>
      <c r="GUP17" s="2723"/>
      <c r="GUQ17" s="2723"/>
      <c r="GUR17" s="2723"/>
      <c r="GUS17" s="2723"/>
      <c r="GUT17" s="2723"/>
      <c r="GUU17" s="2723"/>
      <c r="GUV17" s="2723"/>
      <c r="GUW17" s="2723"/>
      <c r="GUX17" s="2723"/>
      <c r="GUY17" s="2723"/>
      <c r="GUZ17" s="2723"/>
      <c r="GVA17" s="2723"/>
      <c r="GVB17" s="2723"/>
      <c r="GVC17" s="2723"/>
      <c r="GVD17" s="2723"/>
      <c r="GVE17" s="2723"/>
      <c r="GVF17" s="2723"/>
      <c r="GVG17" s="2723"/>
      <c r="GVH17" s="2723"/>
      <c r="GVI17" s="2723"/>
      <c r="GVJ17" s="2723"/>
      <c r="GVK17" s="2723"/>
      <c r="GVL17" s="2723"/>
      <c r="GVM17" s="2723"/>
      <c r="GVN17" s="2723"/>
      <c r="GVO17" s="2723"/>
      <c r="GVP17" s="2723"/>
      <c r="GVQ17" s="2723"/>
      <c r="GVR17" s="2723"/>
      <c r="GVS17" s="2723"/>
      <c r="GVT17" s="2723"/>
      <c r="GVU17" s="2723"/>
      <c r="GVV17" s="2723"/>
      <c r="GVW17" s="2723"/>
      <c r="GVX17" s="2723"/>
      <c r="GVY17" s="2723"/>
      <c r="GVZ17" s="2723"/>
      <c r="GWA17" s="2723"/>
      <c r="GWB17" s="2723"/>
      <c r="GWC17" s="2723"/>
      <c r="GWD17" s="2723"/>
      <c r="GWE17" s="2723"/>
      <c r="GWF17" s="2723"/>
      <c r="GWG17" s="2723"/>
      <c r="GWH17" s="2723"/>
      <c r="GWI17" s="2723"/>
      <c r="GWJ17" s="2723"/>
      <c r="GWK17" s="2723"/>
      <c r="GWL17" s="2723"/>
      <c r="GWM17" s="2723"/>
      <c r="GWN17" s="2723"/>
      <c r="GWO17" s="2723"/>
      <c r="GWP17" s="2723"/>
      <c r="GWQ17" s="2723"/>
      <c r="GWR17" s="2723"/>
      <c r="GWS17" s="2723"/>
      <c r="GWT17" s="2723"/>
      <c r="GWU17" s="2723"/>
      <c r="GWV17" s="2723"/>
      <c r="GWW17" s="2723"/>
      <c r="GWX17" s="2723"/>
      <c r="GWY17" s="2723"/>
      <c r="GWZ17" s="2723"/>
      <c r="GXA17" s="2723"/>
      <c r="GXB17" s="2723"/>
      <c r="GXC17" s="2723"/>
      <c r="GXD17" s="2723"/>
      <c r="GXE17" s="2723"/>
      <c r="GXF17" s="2723"/>
      <c r="GXG17" s="2723"/>
      <c r="GXH17" s="2723"/>
      <c r="GXI17" s="2723"/>
      <c r="GXJ17" s="2723"/>
      <c r="GXK17" s="2723"/>
      <c r="GXL17" s="2723"/>
      <c r="GXM17" s="2723"/>
      <c r="GXN17" s="2723"/>
      <c r="GXO17" s="2723"/>
      <c r="GXP17" s="2723"/>
      <c r="GXQ17" s="2723"/>
      <c r="GXR17" s="2723"/>
      <c r="GXS17" s="2723"/>
      <c r="GXT17" s="2723"/>
      <c r="GXU17" s="2723"/>
      <c r="GXV17" s="2723"/>
      <c r="GXW17" s="2723"/>
      <c r="GXX17" s="2723"/>
      <c r="GXY17" s="2723"/>
      <c r="GXZ17" s="2723"/>
      <c r="GYA17" s="2723"/>
      <c r="GYB17" s="2723"/>
      <c r="GYC17" s="2723"/>
      <c r="GYD17" s="2723"/>
      <c r="GYE17" s="2723"/>
      <c r="GYF17" s="2723"/>
      <c r="GYG17" s="2723"/>
      <c r="GYH17" s="2723"/>
      <c r="GYI17" s="2723"/>
      <c r="GYJ17" s="2723"/>
      <c r="GYK17" s="2723"/>
      <c r="GYL17" s="2723"/>
      <c r="GYM17" s="2723"/>
      <c r="GYN17" s="2723"/>
      <c r="GYO17" s="2723"/>
      <c r="GYP17" s="2723"/>
      <c r="GYQ17" s="2723"/>
      <c r="GYR17" s="2723"/>
      <c r="GYS17" s="2723"/>
      <c r="GYT17" s="2723"/>
      <c r="GYU17" s="2723"/>
      <c r="GYV17" s="2723"/>
      <c r="GYW17" s="2723"/>
      <c r="GYX17" s="2723"/>
      <c r="GYY17" s="2723"/>
      <c r="GYZ17" s="2723"/>
      <c r="GZA17" s="2723"/>
      <c r="GZB17" s="2723"/>
      <c r="GZC17" s="2723"/>
      <c r="GZD17" s="2723"/>
      <c r="GZE17" s="2723"/>
      <c r="GZF17" s="2723"/>
      <c r="GZG17" s="2723"/>
      <c r="GZH17" s="2723"/>
      <c r="GZI17" s="2723"/>
      <c r="GZJ17" s="2723"/>
      <c r="GZK17" s="2723"/>
      <c r="GZL17" s="2723"/>
      <c r="GZM17" s="2723"/>
      <c r="GZN17" s="2723"/>
      <c r="GZO17" s="2723"/>
      <c r="GZP17" s="2723"/>
      <c r="GZQ17" s="2723"/>
      <c r="GZR17" s="2723"/>
      <c r="GZS17" s="2723"/>
      <c r="GZT17" s="2723"/>
      <c r="GZU17" s="2723"/>
      <c r="GZV17" s="2723"/>
      <c r="GZW17" s="2723"/>
      <c r="GZX17" s="2723"/>
      <c r="GZY17" s="2723"/>
      <c r="GZZ17" s="2723"/>
      <c r="HAA17" s="2723"/>
      <c r="HAB17" s="2723"/>
      <c r="HAC17" s="2723"/>
      <c r="HAD17" s="2723"/>
      <c r="HAE17" s="2723"/>
      <c r="HAF17" s="2723"/>
      <c r="HAG17" s="2723"/>
      <c r="HAH17" s="2723"/>
      <c r="HAI17" s="2723"/>
      <c r="HAJ17" s="2723"/>
      <c r="HAK17" s="2723"/>
      <c r="HAL17" s="2723"/>
      <c r="HAM17" s="2723"/>
      <c r="HAN17" s="2723"/>
      <c r="HAO17" s="2723"/>
      <c r="HAP17" s="2723"/>
      <c r="HAQ17" s="2723"/>
      <c r="HAR17" s="2723"/>
      <c r="HAS17" s="2723"/>
      <c r="HAT17" s="2723"/>
      <c r="HAU17" s="2723"/>
      <c r="HAV17" s="2723"/>
      <c r="HAW17" s="2723"/>
      <c r="HAX17" s="2723"/>
      <c r="HAY17" s="2723"/>
      <c r="HAZ17" s="2723"/>
      <c r="HBA17" s="2723"/>
      <c r="HBB17" s="2723"/>
      <c r="HBC17" s="2723"/>
      <c r="HBD17" s="2723"/>
      <c r="HBE17" s="2723"/>
      <c r="HBF17" s="2723"/>
      <c r="HBG17" s="2723"/>
      <c r="HBH17" s="2723"/>
      <c r="HBI17" s="2723"/>
      <c r="HBJ17" s="2723"/>
      <c r="HBK17" s="2723"/>
      <c r="HBL17" s="2723"/>
      <c r="HBM17" s="2723"/>
      <c r="HBN17" s="2723"/>
      <c r="HBO17" s="2723"/>
      <c r="HBP17" s="2723"/>
      <c r="HBQ17" s="2723"/>
      <c r="HBR17" s="2723"/>
      <c r="HBS17" s="2723"/>
      <c r="HBT17" s="2723"/>
      <c r="HBU17" s="2723"/>
      <c r="HBV17" s="2723"/>
      <c r="HBW17" s="2723"/>
      <c r="HBX17" s="2723"/>
      <c r="HBY17" s="2723"/>
      <c r="HBZ17" s="2723"/>
      <c r="HCA17" s="2723"/>
      <c r="HCB17" s="2723"/>
      <c r="HCC17" s="2723"/>
      <c r="HCD17" s="2723"/>
      <c r="HCE17" s="2723"/>
      <c r="HCF17" s="2723"/>
      <c r="HCG17" s="2723"/>
      <c r="HCH17" s="2723"/>
      <c r="HCI17" s="2723"/>
      <c r="HCJ17" s="2723"/>
      <c r="HCK17" s="2723"/>
      <c r="HCL17" s="2723"/>
      <c r="HCM17" s="2723"/>
      <c r="HCN17" s="2723"/>
      <c r="HCO17" s="2723"/>
      <c r="HCP17" s="2723"/>
      <c r="HCQ17" s="2723"/>
      <c r="HCR17" s="2723"/>
      <c r="HCS17" s="2723"/>
      <c r="HCT17" s="2723"/>
      <c r="HCU17" s="2723"/>
      <c r="HCV17" s="2723"/>
      <c r="HCW17" s="2723"/>
      <c r="HCX17" s="2723"/>
      <c r="HCY17" s="2723"/>
      <c r="HCZ17" s="2723"/>
      <c r="HDA17" s="2723"/>
      <c r="HDB17" s="2723"/>
      <c r="HDC17" s="2723"/>
      <c r="HDD17" s="2723"/>
      <c r="HDE17" s="2723"/>
      <c r="HDF17" s="2723"/>
      <c r="HDG17" s="2723"/>
      <c r="HDH17" s="2723"/>
      <c r="HDI17" s="2723"/>
      <c r="HDJ17" s="2723"/>
      <c r="HDK17" s="2723"/>
      <c r="HDL17" s="2723"/>
      <c r="HDM17" s="2723"/>
      <c r="HDN17" s="2723"/>
      <c r="HDO17" s="2723"/>
      <c r="HDP17" s="2723"/>
      <c r="HDQ17" s="2723"/>
      <c r="HDR17" s="2723"/>
      <c r="HDS17" s="2723"/>
      <c r="HDT17" s="2723"/>
      <c r="HDU17" s="2723"/>
      <c r="HDV17" s="2723"/>
      <c r="HDW17" s="2723"/>
      <c r="HDX17" s="2723"/>
      <c r="HDY17" s="2723"/>
      <c r="HDZ17" s="2723"/>
      <c r="HEA17" s="2723"/>
      <c r="HEB17" s="2723"/>
      <c r="HEC17" s="2723"/>
      <c r="HED17" s="2723"/>
      <c r="HEE17" s="2723"/>
      <c r="HEF17" s="2723"/>
      <c r="HEG17" s="2723"/>
      <c r="HEH17" s="2723"/>
      <c r="HEI17" s="2723"/>
      <c r="HEJ17" s="2723"/>
      <c r="HEK17" s="2723"/>
      <c r="HEL17" s="2723"/>
      <c r="HEM17" s="2723"/>
      <c r="HEN17" s="2723"/>
      <c r="HEO17" s="2723"/>
      <c r="HEP17" s="2723"/>
      <c r="HEQ17" s="2723"/>
      <c r="HER17" s="2723"/>
      <c r="HES17" s="2723"/>
      <c r="HET17" s="2723"/>
      <c r="HEU17" s="2723"/>
      <c r="HEV17" s="2723"/>
      <c r="HEW17" s="2723"/>
      <c r="HEX17" s="2723"/>
      <c r="HEY17" s="2723"/>
      <c r="HEZ17" s="2723"/>
      <c r="HFA17" s="2723"/>
      <c r="HFB17" s="2723"/>
      <c r="HFC17" s="2723"/>
      <c r="HFD17" s="2723"/>
      <c r="HFE17" s="2723"/>
      <c r="HFF17" s="2723"/>
      <c r="HFG17" s="2723"/>
      <c r="HFH17" s="2723"/>
      <c r="HFI17" s="2723"/>
      <c r="HFJ17" s="2723"/>
      <c r="HFK17" s="2723"/>
      <c r="HFL17" s="2723"/>
      <c r="HFM17" s="2723"/>
      <c r="HFN17" s="2723"/>
      <c r="HFO17" s="2723"/>
      <c r="HFP17" s="2723"/>
      <c r="HFQ17" s="2723"/>
      <c r="HFR17" s="2723"/>
      <c r="HFS17" s="2723"/>
      <c r="HFT17" s="2723"/>
      <c r="HFU17" s="2723"/>
      <c r="HFV17" s="2723"/>
      <c r="HFW17" s="2723"/>
      <c r="HFX17" s="2723"/>
      <c r="HFY17" s="2723"/>
      <c r="HFZ17" s="2723"/>
      <c r="HGA17" s="2723"/>
      <c r="HGB17" s="2723"/>
      <c r="HGC17" s="2723"/>
      <c r="HGD17" s="2723"/>
      <c r="HGE17" s="2723"/>
      <c r="HGF17" s="2723"/>
      <c r="HGG17" s="2723"/>
      <c r="HGH17" s="2723"/>
      <c r="HGI17" s="2723"/>
      <c r="HGJ17" s="2723"/>
      <c r="HGK17" s="2723"/>
      <c r="HGL17" s="2723"/>
      <c r="HGM17" s="2723"/>
      <c r="HGN17" s="2723"/>
      <c r="HGO17" s="2723"/>
      <c r="HGP17" s="2723"/>
      <c r="HGQ17" s="2723"/>
      <c r="HGR17" s="2723"/>
      <c r="HGS17" s="2723"/>
      <c r="HGT17" s="2723"/>
      <c r="HGU17" s="2723"/>
      <c r="HGV17" s="2723"/>
      <c r="HGW17" s="2723"/>
      <c r="HGX17" s="2723"/>
      <c r="HGY17" s="2723"/>
      <c r="HGZ17" s="2723"/>
      <c r="HHA17" s="2723"/>
      <c r="HHB17" s="2723"/>
      <c r="HHC17" s="2723"/>
      <c r="HHD17" s="2723"/>
      <c r="HHE17" s="2723"/>
      <c r="HHF17" s="2723"/>
      <c r="HHG17" s="2723"/>
      <c r="HHH17" s="2723"/>
      <c r="HHI17" s="2723"/>
      <c r="HHJ17" s="2723"/>
      <c r="HHK17" s="2723"/>
      <c r="HHL17" s="2723"/>
      <c r="HHM17" s="2723"/>
      <c r="HHN17" s="2723"/>
      <c r="HHO17" s="2723"/>
      <c r="HHP17" s="2723"/>
      <c r="HHQ17" s="2723"/>
      <c r="HHR17" s="2723"/>
      <c r="HHS17" s="2723"/>
      <c r="HHT17" s="2723"/>
      <c r="HHU17" s="2723"/>
      <c r="HHV17" s="2723"/>
      <c r="HHW17" s="2723"/>
      <c r="HHX17" s="2723"/>
      <c r="HHY17" s="2723"/>
      <c r="HHZ17" s="2723"/>
      <c r="HIA17" s="2723"/>
      <c r="HIB17" s="2723"/>
      <c r="HIC17" s="2723"/>
      <c r="HID17" s="2723"/>
      <c r="HIE17" s="2723"/>
      <c r="HIF17" s="2723"/>
      <c r="HIG17" s="2723"/>
      <c r="HIH17" s="2723"/>
      <c r="HII17" s="2723"/>
      <c r="HIJ17" s="2723"/>
      <c r="HIK17" s="2723"/>
      <c r="HIL17" s="2723"/>
      <c r="HIM17" s="2723"/>
      <c r="HIN17" s="2723"/>
      <c r="HIO17" s="2723"/>
      <c r="HIP17" s="2723"/>
      <c r="HIQ17" s="2723"/>
      <c r="HIR17" s="2723"/>
      <c r="HIS17" s="2723"/>
      <c r="HIT17" s="2723"/>
      <c r="HIU17" s="2723"/>
      <c r="HIV17" s="2723"/>
      <c r="HIW17" s="2723"/>
      <c r="HIX17" s="2723"/>
      <c r="HIY17" s="2723"/>
      <c r="HIZ17" s="2723"/>
      <c r="HJA17" s="2723"/>
      <c r="HJB17" s="2723"/>
      <c r="HJC17" s="2723"/>
      <c r="HJD17" s="2723"/>
      <c r="HJE17" s="2723"/>
      <c r="HJF17" s="2723"/>
      <c r="HJG17" s="2723"/>
      <c r="HJH17" s="2723"/>
      <c r="HJI17" s="2723"/>
      <c r="HJJ17" s="2723"/>
      <c r="HJK17" s="2723"/>
      <c r="HJL17" s="2723"/>
      <c r="HJM17" s="2723"/>
      <c r="HJN17" s="2723"/>
      <c r="HJO17" s="2723"/>
      <c r="HJP17" s="2723"/>
      <c r="HJQ17" s="2723"/>
      <c r="HJR17" s="2723"/>
      <c r="HJS17" s="2723"/>
      <c r="HJT17" s="2723"/>
      <c r="HJU17" s="2723"/>
      <c r="HJV17" s="2723"/>
      <c r="HJW17" s="2723"/>
      <c r="HJX17" s="2723"/>
      <c r="HJY17" s="2723"/>
      <c r="HJZ17" s="2723"/>
      <c r="HKA17" s="2723"/>
      <c r="HKB17" s="2723"/>
      <c r="HKC17" s="2723"/>
      <c r="HKD17" s="2723"/>
      <c r="HKE17" s="2723"/>
      <c r="HKF17" s="2723"/>
      <c r="HKG17" s="2723"/>
      <c r="HKH17" s="2723"/>
      <c r="HKI17" s="2723"/>
      <c r="HKJ17" s="2723"/>
      <c r="HKK17" s="2723"/>
      <c r="HKL17" s="2723"/>
      <c r="HKM17" s="2723"/>
      <c r="HKN17" s="2723"/>
      <c r="HKO17" s="2723"/>
      <c r="HKP17" s="2723"/>
      <c r="HKQ17" s="2723"/>
      <c r="HKR17" s="2723"/>
      <c r="HKS17" s="2723"/>
      <c r="HKT17" s="2723"/>
      <c r="HKU17" s="2723"/>
      <c r="HKV17" s="2723"/>
      <c r="HKW17" s="2723"/>
      <c r="HKX17" s="2723"/>
      <c r="HKY17" s="2723"/>
      <c r="HKZ17" s="2723"/>
      <c r="HLA17" s="2723"/>
      <c r="HLB17" s="2723"/>
      <c r="HLC17" s="2723"/>
      <c r="HLD17" s="2723"/>
      <c r="HLE17" s="2723"/>
      <c r="HLF17" s="2723"/>
      <c r="HLG17" s="2723"/>
      <c r="HLH17" s="2723"/>
      <c r="HLI17" s="2723"/>
      <c r="HLJ17" s="2723"/>
      <c r="HLK17" s="2723"/>
      <c r="HLL17" s="2723"/>
      <c r="HLM17" s="2723"/>
      <c r="HLN17" s="2723"/>
      <c r="HLO17" s="2723"/>
      <c r="HLP17" s="2723"/>
      <c r="HLQ17" s="2723"/>
      <c r="HLR17" s="2723"/>
      <c r="HLS17" s="2723"/>
      <c r="HLT17" s="2723"/>
      <c r="HLU17" s="2723"/>
      <c r="HLV17" s="2723"/>
      <c r="HLW17" s="2723"/>
      <c r="HLX17" s="2723"/>
      <c r="HLY17" s="2723"/>
      <c r="HLZ17" s="2723"/>
      <c r="HMA17" s="2723"/>
      <c r="HMB17" s="2723"/>
      <c r="HMC17" s="2723"/>
      <c r="HMD17" s="2723"/>
      <c r="HME17" s="2723"/>
      <c r="HMF17" s="2723"/>
      <c r="HMG17" s="2723"/>
      <c r="HMH17" s="2723"/>
      <c r="HMI17" s="2723"/>
      <c r="HMJ17" s="2723"/>
      <c r="HMK17" s="2723"/>
      <c r="HML17" s="2723"/>
      <c r="HMM17" s="2723"/>
      <c r="HMN17" s="2723"/>
      <c r="HMO17" s="2723"/>
      <c r="HMP17" s="2723"/>
      <c r="HMQ17" s="2723"/>
      <c r="HMR17" s="2723"/>
      <c r="HMS17" s="2723"/>
      <c r="HMT17" s="2723"/>
      <c r="HMU17" s="2723"/>
      <c r="HMV17" s="2723"/>
      <c r="HMW17" s="2723"/>
      <c r="HMX17" s="2723"/>
      <c r="HMY17" s="2723"/>
      <c r="HMZ17" s="2723"/>
      <c r="HNA17" s="2723"/>
      <c r="HNB17" s="2723"/>
      <c r="HNC17" s="2723"/>
      <c r="HND17" s="2723"/>
      <c r="HNE17" s="2723"/>
      <c r="HNF17" s="2723"/>
      <c r="HNG17" s="2723"/>
      <c r="HNH17" s="2723"/>
      <c r="HNI17" s="2723"/>
      <c r="HNJ17" s="2723"/>
      <c r="HNK17" s="2723"/>
      <c r="HNL17" s="2723"/>
      <c r="HNM17" s="2723"/>
      <c r="HNN17" s="2723"/>
      <c r="HNO17" s="2723"/>
      <c r="HNP17" s="2723"/>
      <c r="HNQ17" s="2723"/>
      <c r="HNR17" s="2723"/>
      <c r="HNS17" s="2723"/>
      <c r="HNT17" s="2723"/>
      <c r="HNU17" s="2723"/>
      <c r="HNV17" s="2723"/>
      <c r="HNW17" s="2723"/>
      <c r="HNX17" s="2723"/>
      <c r="HNY17" s="2723"/>
      <c r="HNZ17" s="2723"/>
      <c r="HOA17" s="2723"/>
      <c r="HOB17" s="2723"/>
      <c r="HOC17" s="2723"/>
      <c r="HOD17" s="2723"/>
      <c r="HOE17" s="2723"/>
      <c r="HOF17" s="2723"/>
      <c r="HOG17" s="2723"/>
      <c r="HOH17" s="2723"/>
      <c r="HOI17" s="2723"/>
      <c r="HOJ17" s="2723"/>
      <c r="HOK17" s="2723"/>
      <c r="HOL17" s="2723"/>
      <c r="HOM17" s="2723"/>
      <c r="HON17" s="2723"/>
      <c r="HOO17" s="2723"/>
      <c r="HOP17" s="2723"/>
      <c r="HOQ17" s="2723"/>
      <c r="HOR17" s="2723"/>
      <c r="HOS17" s="2723"/>
      <c r="HOT17" s="2723"/>
      <c r="HOU17" s="2723"/>
      <c r="HOV17" s="2723"/>
      <c r="HOW17" s="2723"/>
      <c r="HOX17" s="2723"/>
      <c r="HOY17" s="2723"/>
      <c r="HOZ17" s="2723"/>
      <c r="HPA17" s="2723"/>
      <c r="HPB17" s="2723"/>
      <c r="HPC17" s="2723"/>
      <c r="HPD17" s="2723"/>
      <c r="HPE17" s="2723"/>
      <c r="HPF17" s="2723"/>
      <c r="HPG17" s="2723"/>
      <c r="HPH17" s="2723"/>
      <c r="HPI17" s="2723"/>
      <c r="HPJ17" s="2723"/>
      <c r="HPK17" s="2723"/>
      <c r="HPL17" s="2723"/>
      <c r="HPM17" s="2723"/>
      <c r="HPN17" s="2723"/>
      <c r="HPO17" s="2723"/>
      <c r="HPP17" s="2723"/>
      <c r="HPQ17" s="2723"/>
      <c r="HPR17" s="2723"/>
      <c r="HPS17" s="2723"/>
      <c r="HPT17" s="2723"/>
      <c r="HPU17" s="2723"/>
      <c r="HPV17" s="2723"/>
      <c r="HPW17" s="2723"/>
      <c r="HPX17" s="2723"/>
      <c r="HPY17" s="2723"/>
      <c r="HPZ17" s="2723"/>
      <c r="HQA17" s="2723"/>
      <c r="HQB17" s="2723"/>
      <c r="HQC17" s="2723"/>
      <c r="HQD17" s="2723"/>
      <c r="HQE17" s="2723"/>
      <c r="HQF17" s="2723"/>
      <c r="HQG17" s="2723"/>
      <c r="HQH17" s="2723"/>
      <c r="HQI17" s="2723"/>
      <c r="HQJ17" s="2723"/>
      <c r="HQK17" s="2723"/>
      <c r="HQL17" s="2723"/>
      <c r="HQM17" s="2723"/>
      <c r="HQN17" s="2723"/>
      <c r="HQO17" s="2723"/>
      <c r="HQP17" s="2723"/>
      <c r="HQQ17" s="2723"/>
      <c r="HQR17" s="2723"/>
      <c r="HQS17" s="2723"/>
      <c r="HQT17" s="2723"/>
      <c r="HQU17" s="2723"/>
      <c r="HQV17" s="2723"/>
      <c r="HQW17" s="2723"/>
      <c r="HQX17" s="2723"/>
      <c r="HQY17" s="2723"/>
      <c r="HQZ17" s="2723"/>
      <c r="HRA17" s="2723"/>
      <c r="HRB17" s="2723"/>
      <c r="HRC17" s="2723"/>
      <c r="HRD17" s="2723"/>
      <c r="HRE17" s="2723"/>
      <c r="HRF17" s="2723"/>
      <c r="HRG17" s="2723"/>
      <c r="HRH17" s="2723"/>
      <c r="HRI17" s="2723"/>
      <c r="HRJ17" s="2723"/>
      <c r="HRK17" s="2723"/>
      <c r="HRL17" s="2723"/>
      <c r="HRM17" s="2723"/>
      <c r="HRN17" s="2723"/>
      <c r="HRO17" s="2723"/>
      <c r="HRP17" s="2723"/>
      <c r="HRQ17" s="2723"/>
      <c r="HRR17" s="2723"/>
      <c r="HRS17" s="2723"/>
      <c r="HRT17" s="2723"/>
      <c r="HRU17" s="2723"/>
      <c r="HRV17" s="2723"/>
      <c r="HRW17" s="2723"/>
      <c r="HRX17" s="2723"/>
      <c r="HRY17" s="2723"/>
      <c r="HRZ17" s="2723"/>
      <c r="HSA17" s="2723"/>
      <c r="HSB17" s="2723"/>
      <c r="HSC17" s="2723"/>
      <c r="HSD17" s="2723"/>
      <c r="HSE17" s="2723"/>
      <c r="HSF17" s="2723"/>
      <c r="HSG17" s="2723"/>
      <c r="HSH17" s="2723"/>
      <c r="HSI17" s="2723"/>
      <c r="HSJ17" s="2723"/>
      <c r="HSK17" s="2723"/>
      <c r="HSL17" s="2723"/>
      <c r="HSM17" s="2723"/>
      <c r="HSN17" s="2723"/>
      <c r="HSO17" s="2723"/>
      <c r="HSP17" s="2723"/>
      <c r="HSQ17" s="2723"/>
      <c r="HSR17" s="2723"/>
      <c r="HSS17" s="2723"/>
      <c r="HST17" s="2723"/>
      <c r="HSU17" s="2723"/>
      <c r="HSV17" s="2723"/>
      <c r="HSW17" s="2723"/>
      <c r="HSX17" s="2723"/>
      <c r="HSY17" s="2723"/>
      <c r="HSZ17" s="2723"/>
      <c r="HTA17" s="2723"/>
      <c r="HTB17" s="2723"/>
      <c r="HTC17" s="2723"/>
      <c r="HTD17" s="2723"/>
      <c r="HTE17" s="2723"/>
      <c r="HTF17" s="2723"/>
      <c r="HTG17" s="2723"/>
      <c r="HTH17" s="2723"/>
      <c r="HTI17" s="2723"/>
      <c r="HTJ17" s="2723"/>
      <c r="HTK17" s="2723"/>
      <c r="HTL17" s="2723"/>
      <c r="HTM17" s="2723"/>
      <c r="HTN17" s="2723"/>
      <c r="HTO17" s="2723"/>
      <c r="HTP17" s="2723"/>
      <c r="HTQ17" s="2723"/>
      <c r="HTR17" s="2723"/>
      <c r="HTS17" s="2723"/>
      <c r="HTT17" s="2723"/>
      <c r="HTU17" s="2723"/>
      <c r="HTV17" s="2723"/>
      <c r="HTW17" s="2723"/>
      <c r="HTX17" s="2723"/>
      <c r="HTY17" s="2723"/>
      <c r="HTZ17" s="2723"/>
      <c r="HUA17" s="2723"/>
      <c r="HUB17" s="2723"/>
      <c r="HUC17" s="2723"/>
      <c r="HUD17" s="2723"/>
      <c r="HUE17" s="2723"/>
      <c r="HUF17" s="2723"/>
      <c r="HUG17" s="2723"/>
      <c r="HUH17" s="2723"/>
      <c r="HUI17" s="2723"/>
      <c r="HUJ17" s="2723"/>
      <c r="HUK17" s="2723"/>
      <c r="HUL17" s="2723"/>
      <c r="HUM17" s="2723"/>
      <c r="HUN17" s="2723"/>
      <c r="HUO17" s="2723"/>
      <c r="HUP17" s="2723"/>
      <c r="HUQ17" s="2723"/>
      <c r="HUR17" s="2723"/>
      <c r="HUS17" s="2723"/>
      <c r="HUT17" s="2723"/>
      <c r="HUU17" s="2723"/>
      <c r="HUV17" s="2723"/>
      <c r="HUW17" s="2723"/>
      <c r="HUX17" s="2723"/>
      <c r="HUY17" s="2723"/>
      <c r="HUZ17" s="2723"/>
      <c r="HVA17" s="2723"/>
      <c r="HVB17" s="2723"/>
      <c r="HVC17" s="2723"/>
      <c r="HVD17" s="2723"/>
      <c r="HVE17" s="2723"/>
      <c r="HVF17" s="2723"/>
      <c r="HVG17" s="2723"/>
      <c r="HVH17" s="2723"/>
      <c r="HVI17" s="2723"/>
      <c r="HVJ17" s="2723"/>
      <c r="HVK17" s="2723"/>
      <c r="HVL17" s="2723"/>
      <c r="HVM17" s="2723"/>
      <c r="HVN17" s="2723"/>
      <c r="HVO17" s="2723"/>
      <c r="HVP17" s="2723"/>
      <c r="HVQ17" s="2723"/>
      <c r="HVR17" s="2723"/>
      <c r="HVS17" s="2723"/>
      <c r="HVT17" s="2723"/>
      <c r="HVU17" s="2723"/>
      <c r="HVV17" s="2723"/>
      <c r="HVW17" s="2723"/>
      <c r="HVX17" s="2723"/>
      <c r="HVY17" s="2723"/>
      <c r="HVZ17" s="2723"/>
      <c r="HWA17" s="2723"/>
      <c r="HWB17" s="2723"/>
      <c r="HWC17" s="2723"/>
      <c r="HWD17" s="2723"/>
      <c r="HWE17" s="2723"/>
      <c r="HWF17" s="2723"/>
      <c r="HWG17" s="2723"/>
      <c r="HWH17" s="2723"/>
      <c r="HWI17" s="2723"/>
      <c r="HWJ17" s="2723"/>
      <c r="HWK17" s="2723"/>
      <c r="HWL17" s="2723"/>
      <c r="HWM17" s="2723"/>
      <c r="HWN17" s="2723"/>
      <c r="HWO17" s="2723"/>
      <c r="HWP17" s="2723"/>
      <c r="HWQ17" s="2723"/>
      <c r="HWR17" s="2723"/>
      <c r="HWS17" s="2723"/>
      <c r="HWT17" s="2723"/>
      <c r="HWU17" s="2723"/>
      <c r="HWV17" s="2723"/>
      <c r="HWW17" s="2723"/>
      <c r="HWX17" s="2723"/>
      <c r="HWY17" s="2723"/>
      <c r="HWZ17" s="2723"/>
      <c r="HXA17" s="2723"/>
      <c r="HXB17" s="2723"/>
      <c r="HXC17" s="2723"/>
      <c r="HXD17" s="2723"/>
      <c r="HXE17" s="2723"/>
      <c r="HXF17" s="2723"/>
      <c r="HXG17" s="2723"/>
      <c r="HXH17" s="2723"/>
      <c r="HXI17" s="2723"/>
      <c r="HXJ17" s="2723"/>
      <c r="HXK17" s="2723"/>
      <c r="HXL17" s="2723"/>
      <c r="HXM17" s="2723"/>
      <c r="HXN17" s="2723"/>
      <c r="HXO17" s="2723"/>
      <c r="HXP17" s="2723"/>
      <c r="HXQ17" s="2723"/>
      <c r="HXR17" s="2723"/>
      <c r="HXS17" s="2723"/>
      <c r="HXT17" s="2723"/>
      <c r="HXU17" s="2723"/>
      <c r="HXV17" s="2723"/>
      <c r="HXW17" s="2723"/>
      <c r="HXX17" s="2723"/>
      <c r="HXY17" s="2723"/>
      <c r="HXZ17" s="2723"/>
      <c r="HYA17" s="2723"/>
      <c r="HYB17" s="2723"/>
      <c r="HYC17" s="2723"/>
      <c r="HYD17" s="2723"/>
      <c r="HYE17" s="2723"/>
      <c r="HYF17" s="2723"/>
      <c r="HYG17" s="2723"/>
      <c r="HYH17" s="2723"/>
      <c r="HYI17" s="2723"/>
      <c r="HYJ17" s="2723"/>
      <c r="HYK17" s="2723"/>
      <c r="HYL17" s="2723"/>
      <c r="HYM17" s="2723"/>
      <c r="HYN17" s="2723"/>
      <c r="HYO17" s="2723"/>
      <c r="HYP17" s="2723"/>
      <c r="HYQ17" s="2723"/>
      <c r="HYR17" s="2723"/>
      <c r="HYS17" s="2723"/>
      <c r="HYT17" s="2723"/>
      <c r="HYU17" s="2723"/>
      <c r="HYV17" s="2723"/>
      <c r="HYW17" s="2723"/>
      <c r="HYX17" s="2723"/>
      <c r="HYY17" s="2723"/>
      <c r="HYZ17" s="2723"/>
      <c r="HZA17" s="2723"/>
      <c r="HZB17" s="2723"/>
      <c r="HZC17" s="2723"/>
      <c r="HZD17" s="2723"/>
      <c r="HZE17" s="2723"/>
      <c r="HZF17" s="2723"/>
      <c r="HZG17" s="2723"/>
      <c r="HZH17" s="2723"/>
      <c r="HZI17" s="2723"/>
      <c r="HZJ17" s="2723"/>
      <c r="HZK17" s="2723"/>
      <c r="HZL17" s="2723"/>
      <c r="HZM17" s="2723"/>
      <c r="HZN17" s="2723"/>
      <c r="HZO17" s="2723"/>
      <c r="HZP17" s="2723"/>
      <c r="HZQ17" s="2723"/>
      <c r="HZR17" s="2723"/>
      <c r="HZS17" s="2723"/>
      <c r="HZT17" s="2723"/>
      <c r="HZU17" s="2723"/>
      <c r="HZV17" s="2723"/>
      <c r="HZW17" s="2723"/>
      <c r="HZX17" s="2723"/>
      <c r="HZY17" s="2723"/>
      <c r="HZZ17" s="2723"/>
      <c r="IAA17" s="2723"/>
      <c r="IAB17" s="2723"/>
      <c r="IAC17" s="2723"/>
      <c r="IAD17" s="2723"/>
      <c r="IAE17" s="2723"/>
      <c r="IAF17" s="2723"/>
      <c r="IAG17" s="2723"/>
      <c r="IAH17" s="2723"/>
      <c r="IAI17" s="2723"/>
      <c r="IAJ17" s="2723"/>
      <c r="IAK17" s="2723"/>
      <c r="IAL17" s="2723"/>
      <c r="IAM17" s="2723"/>
      <c r="IAN17" s="2723"/>
      <c r="IAO17" s="2723"/>
      <c r="IAP17" s="2723"/>
      <c r="IAQ17" s="2723"/>
      <c r="IAR17" s="2723"/>
      <c r="IAS17" s="2723"/>
      <c r="IAT17" s="2723"/>
      <c r="IAU17" s="2723"/>
      <c r="IAV17" s="2723"/>
      <c r="IAW17" s="2723"/>
      <c r="IAX17" s="2723"/>
      <c r="IAY17" s="2723"/>
      <c r="IAZ17" s="2723"/>
      <c r="IBA17" s="2723"/>
      <c r="IBB17" s="2723"/>
      <c r="IBC17" s="2723"/>
      <c r="IBD17" s="2723"/>
      <c r="IBE17" s="2723"/>
      <c r="IBF17" s="2723"/>
      <c r="IBG17" s="2723"/>
      <c r="IBH17" s="2723"/>
      <c r="IBI17" s="2723"/>
      <c r="IBJ17" s="2723"/>
      <c r="IBK17" s="2723"/>
      <c r="IBL17" s="2723"/>
      <c r="IBM17" s="2723"/>
      <c r="IBN17" s="2723"/>
      <c r="IBO17" s="2723"/>
      <c r="IBP17" s="2723"/>
      <c r="IBQ17" s="2723"/>
      <c r="IBR17" s="2723"/>
      <c r="IBS17" s="2723"/>
      <c r="IBT17" s="2723"/>
      <c r="IBU17" s="2723"/>
      <c r="IBV17" s="2723"/>
      <c r="IBW17" s="2723"/>
      <c r="IBX17" s="2723"/>
      <c r="IBY17" s="2723"/>
      <c r="IBZ17" s="2723"/>
      <c r="ICA17" s="2723"/>
      <c r="ICB17" s="2723"/>
      <c r="ICC17" s="2723"/>
      <c r="ICD17" s="2723"/>
      <c r="ICE17" s="2723"/>
      <c r="ICF17" s="2723"/>
      <c r="ICG17" s="2723"/>
      <c r="ICH17" s="2723"/>
      <c r="ICI17" s="2723"/>
      <c r="ICJ17" s="2723"/>
      <c r="ICK17" s="2723"/>
      <c r="ICL17" s="2723"/>
      <c r="ICM17" s="2723"/>
      <c r="ICN17" s="2723"/>
      <c r="ICO17" s="2723"/>
      <c r="ICP17" s="2723"/>
      <c r="ICQ17" s="2723"/>
      <c r="ICR17" s="2723"/>
      <c r="ICS17" s="2723"/>
      <c r="ICT17" s="2723"/>
      <c r="ICU17" s="2723"/>
      <c r="ICV17" s="2723"/>
      <c r="ICW17" s="2723"/>
      <c r="ICX17" s="2723"/>
      <c r="ICY17" s="2723"/>
      <c r="ICZ17" s="2723"/>
      <c r="IDA17" s="2723"/>
      <c r="IDB17" s="2723"/>
      <c r="IDC17" s="2723"/>
      <c r="IDD17" s="2723"/>
      <c r="IDE17" s="2723"/>
      <c r="IDF17" s="2723"/>
      <c r="IDG17" s="2723"/>
      <c r="IDH17" s="2723"/>
      <c r="IDI17" s="2723"/>
      <c r="IDJ17" s="2723"/>
      <c r="IDK17" s="2723"/>
      <c r="IDL17" s="2723"/>
      <c r="IDM17" s="2723"/>
      <c r="IDN17" s="2723"/>
      <c r="IDO17" s="2723"/>
      <c r="IDP17" s="2723"/>
      <c r="IDQ17" s="2723"/>
      <c r="IDR17" s="2723"/>
      <c r="IDS17" s="2723"/>
      <c r="IDT17" s="2723"/>
      <c r="IDU17" s="2723"/>
      <c r="IDV17" s="2723"/>
      <c r="IDW17" s="2723"/>
      <c r="IDX17" s="2723"/>
      <c r="IDY17" s="2723"/>
      <c r="IDZ17" s="2723"/>
      <c r="IEA17" s="2723"/>
      <c r="IEB17" s="2723"/>
      <c r="IEC17" s="2723"/>
      <c r="IED17" s="2723"/>
      <c r="IEE17" s="2723"/>
      <c r="IEF17" s="2723"/>
      <c r="IEG17" s="2723"/>
      <c r="IEH17" s="2723"/>
      <c r="IEI17" s="2723"/>
      <c r="IEJ17" s="2723"/>
      <c r="IEK17" s="2723"/>
      <c r="IEL17" s="2723"/>
      <c r="IEM17" s="2723"/>
      <c r="IEN17" s="2723"/>
      <c r="IEO17" s="2723"/>
      <c r="IEP17" s="2723"/>
      <c r="IEQ17" s="2723"/>
      <c r="IER17" s="2723"/>
      <c r="IES17" s="2723"/>
      <c r="IET17" s="2723"/>
      <c r="IEU17" s="2723"/>
      <c r="IEV17" s="2723"/>
      <c r="IEW17" s="2723"/>
      <c r="IEX17" s="2723"/>
      <c r="IEY17" s="2723"/>
      <c r="IEZ17" s="2723"/>
      <c r="IFA17" s="2723"/>
      <c r="IFB17" s="2723"/>
      <c r="IFC17" s="2723"/>
      <c r="IFD17" s="2723"/>
      <c r="IFE17" s="2723"/>
      <c r="IFF17" s="2723"/>
      <c r="IFG17" s="2723"/>
      <c r="IFH17" s="2723"/>
      <c r="IFI17" s="2723"/>
      <c r="IFJ17" s="2723"/>
      <c r="IFK17" s="2723"/>
      <c r="IFL17" s="2723"/>
      <c r="IFM17" s="2723"/>
      <c r="IFN17" s="2723"/>
      <c r="IFO17" s="2723"/>
      <c r="IFP17" s="2723"/>
      <c r="IFQ17" s="2723"/>
      <c r="IFR17" s="2723"/>
      <c r="IFS17" s="2723"/>
      <c r="IFT17" s="2723"/>
      <c r="IFU17" s="2723"/>
      <c r="IFV17" s="2723"/>
      <c r="IFW17" s="2723"/>
      <c r="IFX17" s="2723"/>
      <c r="IFY17" s="2723"/>
      <c r="IFZ17" s="2723"/>
      <c r="IGA17" s="2723"/>
      <c r="IGB17" s="2723"/>
      <c r="IGC17" s="2723"/>
      <c r="IGD17" s="2723"/>
      <c r="IGE17" s="2723"/>
      <c r="IGF17" s="2723"/>
      <c r="IGG17" s="2723"/>
      <c r="IGH17" s="2723"/>
      <c r="IGI17" s="2723"/>
      <c r="IGJ17" s="2723"/>
      <c r="IGK17" s="2723"/>
      <c r="IGL17" s="2723"/>
      <c r="IGM17" s="2723"/>
      <c r="IGN17" s="2723"/>
      <c r="IGO17" s="2723"/>
      <c r="IGP17" s="2723"/>
      <c r="IGQ17" s="2723"/>
      <c r="IGR17" s="2723"/>
      <c r="IGS17" s="2723"/>
      <c r="IGT17" s="2723"/>
      <c r="IGU17" s="2723"/>
      <c r="IGV17" s="2723"/>
      <c r="IGW17" s="2723"/>
      <c r="IGX17" s="2723"/>
      <c r="IGY17" s="2723"/>
      <c r="IGZ17" s="2723"/>
      <c r="IHA17" s="2723"/>
      <c r="IHB17" s="2723"/>
      <c r="IHC17" s="2723"/>
      <c r="IHD17" s="2723"/>
      <c r="IHE17" s="2723"/>
      <c r="IHF17" s="2723"/>
      <c r="IHG17" s="2723"/>
      <c r="IHH17" s="2723"/>
      <c r="IHI17" s="2723"/>
      <c r="IHJ17" s="2723"/>
      <c r="IHK17" s="2723"/>
      <c r="IHL17" s="2723"/>
      <c r="IHM17" s="2723"/>
      <c r="IHN17" s="2723"/>
      <c r="IHO17" s="2723"/>
      <c r="IHP17" s="2723"/>
      <c r="IHQ17" s="2723"/>
      <c r="IHR17" s="2723"/>
      <c r="IHS17" s="2723"/>
      <c r="IHT17" s="2723"/>
      <c r="IHU17" s="2723"/>
      <c r="IHV17" s="2723"/>
      <c r="IHW17" s="2723"/>
      <c r="IHX17" s="2723"/>
      <c r="IHY17" s="2723"/>
      <c r="IHZ17" s="2723"/>
      <c r="IIA17" s="2723"/>
      <c r="IIB17" s="2723"/>
      <c r="IIC17" s="2723"/>
      <c r="IID17" s="2723"/>
      <c r="IIE17" s="2723"/>
      <c r="IIF17" s="2723"/>
      <c r="IIG17" s="2723"/>
      <c r="IIH17" s="2723"/>
      <c r="III17" s="2723"/>
      <c r="IIJ17" s="2723"/>
      <c r="IIK17" s="2723"/>
      <c r="IIL17" s="2723"/>
      <c r="IIM17" s="2723"/>
      <c r="IIN17" s="2723"/>
      <c r="IIO17" s="2723"/>
      <c r="IIP17" s="2723"/>
      <c r="IIQ17" s="2723"/>
      <c r="IIR17" s="2723"/>
      <c r="IIS17" s="2723"/>
      <c r="IIT17" s="2723"/>
      <c r="IIU17" s="2723"/>
      <c r="IIV17" s="2723"/>
      <c r="IIW17" s="2723"/>
      <c r="IIX17" s="2723"/>
      <c r="IIY17" s="2723"/>
      <c r="IIZ17" s="2723"/>
      <c r="IJA17" s="2723"/>
      <c r="IJB17" s="2723"/>
      <c r="IJC17" s="2723"/>
      <c r="IJD17" s="2723"/>
      <c r="IJE17" s="2723"/>
      <c r="IJF17" s="2723"/>
      <c r="IJG17" s="2723"/>
      <c r="IJH17" s="2723"/>
      <c r="IJI17" s="2723"/>
      <c r="IJJ17" s="2723"/>
      <c r="IJK17" s="2723"/>
      <c r="IJL17" s="2723"/>
      <c r="IJM17" s="2723"/>
      <c r="IJN17" s="2723"/>
      <c r="IJO17" s="2723"/>
      <c r="IJP17" s="2723"/>
      <c r="IJQ17" s="2723"/>
      <c r="IJR17" s="2723"/>
      <c r="IJS17" s="2723"/>
      <c r="IJT17" s="2723"/>
      <c r="IJU17" s="2723"/>
      <c r="IJV17" s="2723"/>
      <c r="IJW17" s="2723"/>
      <c r="IJX17" s="2723"/>
      <c r="IJY17" s="2723"/>
      <c r="IJZ17" s="2723"/>
      <c r="IKA17" s="2723"/>
      <c r="IKB17" s="2723"/>
      <c r="IKC17" s="2723"/>
      <c r="IKD17" s="2723"/>
      <c r="IKE17" s="2723"/>
      <c r="IKF17" s="2723"/>
      <c r="IKG17" s="2723"/>
      <c r="IKH17" s="2723"/>
      <c r="IKI17" s="2723"/>
      <c r="IKJ17" s="2723"/>
      <c r="IKK17" s="2723"/>
      <c r="IKL17" s="2723"/>
      <c r="IKM17" s="2723"/>
      <c r="IKN17" s="2723"/>
      <c r="IKO17" s="2723"/>
      <c r="IKP17" s="2723"/>
      <c r="IKQ17" s="2723"/>
      <c r="IKR17" s="2723"/>
      <c r="IKS17" s="2723"/>
      <c r="IKT17" s="2723"/>
      <c r="IKU17" s="2723"/>
      <c r="IKV17" s="2723"/>
      <c r="IKW17" s="2723"/>
      <c r="IKX17" s="2723"/>
      <c r="IKY17" s="2723"/>
      <c r="IKZ17" s="2723"/>
      <c r="ILA17" s="2723"/>
      <c r="ILB17" s="2723"/>
      <c r="ILC17" s="2723"/>
      <c r="ILD17" s="2723"/>
      <c r="ILE17" s="2723"/>
      <c r="ILF17" s="2723"/>
      <c r="ILG17" s="2723"/>
      <c r="ILH17" s="2723"/>
      <c r="ILI17" s="2723"/>
      <c r="ILJ17" s="2723"/>
      <c r="ILK17" s="2723"/>
      <c r="ILL17" s="2723"/>
      <c r="ILM17" s="2723"/>
      <c r="ILN17" s="2723"/>
      <c r="ILO17" s="2723"/>
      <c r="ILP17" s="2723"/>
      <c r="ILQ17" s="2723"/>
      <c r="ILR17" s="2723"/>
      <c r="ILS17" s="2723"/>
      <c r="ILT17" s="2723"/>
      <c r="ILU17" s="2723"/>
      <c r="ILV17" s="2723"/>
      <c r="ILW17" s="2723"/>
      <c r="ILX17" s="2723"/>
      <c r="ILY17" s="2723"/>
      <c r="ILZ17" s="2723"/>
      <c r="IMA17" s="2723"/>
      <c r="IMB17" s="2723"/>
      <c r="IMC17" s="2723"/>
      <c r="IMD17" s="2723"/>
      <c r="IME17" s="2723"/>
      <c r="IMF17" s="2723"/>
      <c r="IMG17" s="2723"/>
      <c r="IMH17" s="2723"/>
      <c r="IMI17" s="2723"/>
      <c r="IMJ17" s="2723"/>
      <c r="IMK17" s="2723"/>
      <c r="IML17" s="2723"/>
      <c r="IMM17" s="2723"/>
      <c r="IMN17" s="2723"/>
      <c r="IMO17" s="2723"/>
      <c r="IMP17" s="2723"/>
      <c r="IMQ17" s="2723"/>
      <c r="IMR17" s="2723"/>
      <c r="IMS17" s="2723"/>
      <c r="IMT17" s="2723"/>
      <c r="IMU17" s="2723"/>
      <c r="IMV17" s="2723"/>
      <c r="IMW17" s="2723"/>
      <c r="IMX17" s="2723"/>
      <c r="IMY17" s="2723"/>
      <c r="IMZ17" s="2723"/>
      <c r="INA17" s="2723"/>
      <c r="INB17" s="2723"/>
      <c r="INC17" s="2723"/>
      <c r="IND17" s="2723"/>
      <c r="INE17" s="2723"/>
      <c r="INF17" s="2723"/>
      <c r="ING17" s="2723"/>
      <c r="INH17" s="2723"/>
      <c r="INI17" s="2723"/>
      <c r="INJ17" s="2723"/>
      <c r="INK17" s="2723"/>
      <c r="INL17" s="2723"/>
      <c r="INM17" s="2723"/>
      <c r="INN17" s="2723"/>
      <c r="INO17" s="2723"/>
      <c r="INP17" s="2723"/>
      <c r="INQ17" s="2723"/>
      <c r="INR17" s="2723"/>
      <c r="INS17" s="2723"/>
      <c r="INT17" s="2723"/>
      <c r="INU17" s="2723"/>
      <c r="INV17" s="2723"/>
      <c r="INW17" s="2723"/>
      <c r="INX17" s="2723"/>
      <c r="INY17" s="2723"/>
      <c r="INZ17" s="2723"/>
      <c r="IOA17" s="2723"/>
      <c r="IOB17" s="2723"/>
      <c r="IOC17" s="2723"/>
      <c r="IOD17" s="2723"/>
      <c r="IOE17" s="2723"/>
      <c r="IOF17" s="2723"/>
      <c r="IOG17" s="2723"/>
      <c r="IOH17" s="2723"/>
      <c r="IOI17" s="2723"/>
      <c r="IOJ17" s="2723"/>
      <c r="IOK17" s="2723"/>
      <c r="IOL17" s="2723"/>
      <c r="IOM17" s="2723"/>
      <c r="ION17" s="2723"/>
      <c r="IOO17" s="2723"/>
      <c r="IOP17" s="2723"/>
      <c r="IOQ17" s="2723"/>
      <c r="IOR17" s="2723"/>
      <c r="IOS17" s="2723"/>
      <c r="IOT17" s="2723"/>
      <c r="IOU17" s="2723"/>
      <c r="IOV17" s="2723"/>
      <c r="IOW17" s="2723"/>
      <c r="IOX17" s="2723"/>
      <c r="IOY17" s="2723"/>
      <c r="IOZ17" s="2723"/>
      <c r="IPA17" s="2723"/>
      <c r="IPB17" s="2723"/>
      <c r="IPC17" s="2723"/>
      <c r="IPD17" s="2723"/>
      <c r="IPE17" s="2723"/>
      <c r="IPF17" s="2723"/>
      <c r="IPG17" s="2723"/>
      <c r="IPH17" s="2723"/>
      <c r="IPI17" s="2723"/>
      <c r="IPJ17" s="2723"/>
      <c r="IPK17" s="2723"/>
      <c r="IPL17" s="2723"/>
      <c r="IPM17" s="2723"/>
      <c r="IPN17" s="2723"/>
      <c r="IPO17" s="2723"/>
      <c r="IPP17" s="2723"/>
      <c r="IPQ17" s="2723"/>
      <c r="IPR17" s="2723"/>
      <c r="IPS17" s="2723"/>
      <c r="IPT17" s="2723"/>
      <c r="IPU17" s="2723"/>
      <c r="IPV17" s="2723"/>
      <c r="IPW17" s="2723"/>
      <c r="IPX17" s="2723"/>
      <c r="IPY17" s="2723"/>
      <c r="IPZ17" s="2723"/>
      <c r="IQA17" s="2723"/>
      <c r="IQB17" s="2723"/>
      <c r="IQC17" s="2723"/>
      <c r="IQD17" s="2723"/>
      <c r="IQE17" s="2723"/>
      <c r="IQF17" s="2723"/>
      <c r="IQG17" s="2723"/>
      <c r="IQH17" s="2723"/>
      <c r="IQI17" s="2723"/>
      <c r="IQJ17" s="2723"/>
      <c r="IQK17" s="2723"/>
      <c r="IQL17" s="2723"/>
      <c r="IQM17" s="2723"/>
      <c r="IQN17" s="2723"/>
      <c r="IQO17" s="2723"/>
      <c r="IQP17" s="2723"/>
      <c r="IQQ17" s="2723"/>
      <c r="IQR17" s="2723"/>
      <c r="IQS17" s="2723"/>
      <c r="IQT17" s="2723"/>
      <c r="IQU17" s="2723"/>
      <c r="IQV17" s="2723"/>
      <c r="IQW17" s="2723"/>
      <c r="IQX17" s="2723"/>
      <c r="IQY17" s="2723"/>
      <c r="IQZ17" s="2723"/>
      <c r="IRA17" s="2723"/>
      <c r="IRB17" s="2723"/>
      <c r="IRC17" s="2723"/>
      <c r="IRD17" s="2723"/>
      <c r="IRE17" s="2723"/>
      <c r="IRF17" s="2723"/>
      <c r="IRG17" s="2723"/>
      <c r="IRH17" s="2723"/>
      <c r="IRI17" s="2723"/>
      <c r="IRJ17" s="2723"/>
      <c r="IRK17" s="2723"/>
      <c r="IRL17" s="2723"/>
      <c r="IRM17" s="2723"/>
      <c r="IRN17" s="2723"/>
      <c r="IRO17" s="2723"/>
      <c r="IRP17" s="2723"/>
      <c r="IRQ17" s="2723"/>
      <c r="IRR17" s="2723"/>
      <c r="IRS17" s="2723"/>
      <c r="IRT17" s="2723"/>
      <c r="IRU17" s="2723"/>
      <c r="IRV17" s="2723"/>
      <c r="IRW17" s="2723"/>
      <c r="IRX17" s="2723"/>
      <c r="IRY17" s="2723"/>
      <c r="IRZ17" s="2723"/>
      <c r="ISA17" s="2723"/>
      <c r="ISB17" s="2723"/>
      <c r="ISC17" s="2723"/>
      <c r="ISD17" s="2723"/>
      <c r="ISE17" s="2723"/>
      <c r="ISF17" s="2723"/>
      <c r="ISG17" s="2723"/>
      <c r="ISH17" s="2723"/>
      <c r="ISI17" s="2723"/>
      <c r="ISJ17" s="2723"/>
      <c r="ISK17" s="2723"/>
      <c r="ISL17" s="2723"/>
      <c r="ISM17" s="2723"/>
      <c r="ISN17" s="2723"/>
      <c r="ISO17" s="2723"/>
      <c r="ISP17" s="2723"/>
      <c r="ISQ17" s="2723"/>
      <c r="ISR17" s="2723"/>
      <c r="ISS17" s="2723"/>
      <c r="IST17" s="2723"/>
      <c r="ISU17" s="2723"/>
      <c r="ISV17" s="2723"/>
      <c r="ISW17" s="2723"/>
      <c r="ISX17" s="2723"/>
      <c r="ISY17" s="2723"/>
      <c r="ISZ17" s="2723"/>
      <c r="ITA17" s="2723"/>
      <c r="ITB17" s="2723"/>
      <c r="ITC17" s="2723"/>
      <c r="ITD17" s="2723"/>
      <c r="ITE17" s="2723"/>
      <c r="ITF17" s="2723"/>
      <c r="ITG17" s="2723"/>
      <c r="ITH17" s="2723"/>
      <c r="ITI17" s="2723"/>
      <c r="ITJ17" s="2723"/>
      <c r="ITK17" s="2723"/>
      <c r="ITL17" s="2723"/>
      <c r="ITM17" s="2723"/>
      <c r="ITN17" s="2723"/>
      <c r="ITO17" s="2723"/>
      <c r="ITP17" s="2723"/>
      <c r="ITQ17" s="2723"/>
      <c r="ITR17" s="2723"/>
      <c r="ITS17" s="2723"/>
      <c r="ITT17" s="2723"/>
      <c r="ITU17" s="2723"/>
      <c r="ITV17" s="2723"/>
      <c r="ITW17" s="2723"/>
      <c r="ITX17" s="2723"/>
      <c r="ITY17" s="2723"/>
      <c r="ITZ17" s="2723"/>
      <c r="IUA17" s="2723"/>
      <c r="IUB17" s="2723"/>
      <c r="IUC17" s="2723"/>
      <c r="IUD17" s="2723"/>
      <c r="IUE17" s="2723"/>
      <c r="IUF17" s="2723"/>
      <c r="IUG17" s="2723"/>
      <c r="IUH17" s="2723"/>
      <c r="IUI17" s="2723"/>
      <c r="IUJ17" s="2723"/>
      <c r="IUK17" s="2723"/>
      <c r="IUL17" s="2723"/>
      <c r="IUM17" s="2723"/>
      <c r="IUN17" s="2723"/>
      <c r="IUO17" s="2723"/>
      <c r="IUP17" s="2723"/>
      <c r="IUQ17" s="2723"/>
      <c r="IUR17" s="2723"/>
      <c r="IUS17" s="2723"/>
      <c r="IUT17" s="2723"/>
      <c r="IUU17" s="2723"/>
      <c r="IUV17" s="2723"/>
      <c r="IUW17" s="2723"/>
      <c r="IUX17" s="2723"/>
      <c r="IUY17" s="2723"/>
      <c r="IUZ17" s="2723"/>
      <c r="IVA17" s="2723"/>
      <c r="IVB17" s="2723"/>
      <c r="IVC17" s="2723"/>
      <c r="IVD17" s="2723"/>
      <c r="IVE17" s="2723"/>
      <c r="IVF17" s="2723"/>
      <c r="IVG17" s="2723"/>
      <c r="IVH17" s="2723"/>
      <c r="IVI17" s="2723"/>
      <c r="IVJ17" s="2723"/>
      <c r="IVK17" s="2723"/>
      <c r="IVL17" s="2723"/>
      <c r="IVM17" s="2723"/>
      <c r="IVN17" s="2723"/>
      <c r="IVO17" s="2723"/>
      <c r="IVP17" s="2723"/>
      <c r="IVQ17" s="2723"/>
      <c r="IVR17" s="2723"/>
      <c r="IVS17" s="2723"/>
      <c r="IVT17" s="2723"/>
      <c r="IVU17" s="2723"/>
      <c r="IVV17" s="2723"/>
      <c r="IVW17" s="2723"/>
      <c r="IVX17" s="2723"/>
      <c r="IVY17" s="2723"/>
      <c r="IVZ17" s="2723"/>
      <c r="IWA17" s="2723"/>
      <c r="IWB17" s="2723"/>
      <c r="IWC17" s="2723"/>
      <c r="IWD17" s="2723"/>
      <c r="IWE17" s="2723"/>
      <c r="IWF17" s="2723"/>
      <c r="IWG17" s="2723"/>
      <c r="IWH17" s="2723"/>
      <c r="IWI17" s="2723"/>
      <c r="IWJ17" s="2723"/>
      <c r="IWK17" s="2723"/>
      <c r="IWL17" s="2723"/>
      <c r="IWM17" s="2723"/>
      <c r="IWN17" s="2723"/>
      <c r="IWO17" s="2723"/>
      <c r="IWP17" s="2723"/>
      <c r="IWQ17" s="2723"/>
      <c r="IWR17" s="2723"/>
      <c r="IWS17" s="2723"/>
      <c r="IWT17" s="2723"/>
      <c r="IWU17" s="2723"/>
      <c r="IWV17" s="2723"/>
      <c r="IWW17" s="2723"/>
      <c r="IWX17" s="2723"/>
      <c r="IWY17" s="2723"/>
      <c r="IWZ17" s="2723"/>
      <c r="IXA17" s="2723"/>
      <c r="IXB17" s="2723"/>
      <c r="IXC17" s="2723"/>
      <c r="IXD17" s="2723"/>
      <c r="IXE17" s="2723"/>
      <c r="IXF17" s="2723"/>
      <c r="IXG17" s="2723"/>
      <c r="IXH17" s="2723"/>
      <c r="IXI17" s="2723"/>
      <c r="IXJ17" s="2723"/>
      <c r="IXK17" s="2723"/>
      <c r="IXL17" s="2723"/>
      <c r="IXM17" s="2723"/>
      <c r="IXN17" s="2723"/>
      <c r="IXO17" s="2723"/>
      <c r="IXP17" s="2723"/>
      <c r="IXQ17" s="2723"/>
      <c r="IXR17" s="2723"/>
      <c r="IXS17" s="2723"/>
      <c r="IXT17" s="2723"/>
      <c r="IXU17" s="2723"/>
      <c r="IXV17" s="2723"/>
      <c r="IXW17" s="2723"/>
      <c r="IXX17" s="2723"/>
      <c r="IXY17" s="2723"/>
      <c r="IXZ17" s="2723"/>
      <c r="IYA17" s="2723"/>
      <c r="IYB17" s="2723"/>
      <c r="IYC17" s="2723"/>
      <c r="IYD17" s="2723"/>
      <c r="IYE17" s="2723"/>
      <c r="IYF17" s="2723"/>
      <c r="IYG17" s="2723"/>
      <c r="IYH17" s="2723"/>
      <c r="IYI17" s="2723"/>
      <c r="IYJ17" s="2723"/>
      <c r="IYK17" s="2723"/>
      <c r="IYL17" s="2723"/>
      <c r="IYM17" s="2723"/>
      <c r="IYN17" s="2723"/>
      <c r="IYO17" s="2723"/>
      <c r="IYP17" s="2723"/>
      <c r="IYQ17" s="2723"/>
      <c r="IYR17" s="2723"/>
      <c r="IYS17" s="2723"/>
      <c r="IYT17" s="2723"/>
      <c r="IYU17" s="2723"/>
      <c r="IYV17" s="2723"/>
      <c r="IYW17" s="2723"/>
      <c r="IYX17" s="2723"/>
      <c r="IYY17" s="2723"/>
      <c r="IYZ17" s="2723"/>
      <c r="IZA17" s="2723"/>
      <c r="IZB17" s="2723"/>
      <c r="IZC17" s="2723"/>
      <c r="IZD17" s="2723"/>
      <c r="IZE17" s="2723"/>
      <c r="IZF17" s="2723"/>
      <c r="IZG17" s="2723"/>
      <c r="IZH17" s="2723"/>
      <c r="IZI17" s="2723"/>
      <c r="IZJ17" s="2723"/>
      <c r="IZK17" s="2723"/>
      <c r="IZL17" s="2723"/>
      <c r="IZM17" s="2723"/>
      <c r="IZN17" s="2723"/>
      <c r="IZO17" s="2723"/>
      <c r="IZP17" s="2723"/>
      <c r="IZQ17" s="2723"/>
      <c r="IZR17" s="2723"/>
      <c r="IZS17" s="2723"/>
      <c r="IZT17" s="2723"/>
      <c r="IZU17" s="2723"/>
      <c r="IZV17" s="2723"/>
      <c r="IZW17" s="2723"/>
      <c r="IZX17" s="2723"/>
      <c r="IZY17" s="2723"/>
      <c r="IZZ17" s="2723"/>
      <c r="JAA17" s="2723"/>
      <c r="JAB17" s="2723"/>
      <c r="JAC17" s="2723"/>
      <c r="JAD17" s="2723"/>
      <c r="JAE17" s="2723"/>
      <c r="JAF17" s="2723"/>
      <c r="JAG17" s="2723"/>
      <c r="JAH17" s="2723"/>
      <c r="JAI17" s="2723"/>
      <c r="JAJ17" s="2723"/>
      <c r="JAK17" s="2723"/>
      <c r="JAL17" s="2723"/>
      <c r="JAM17" s="2723"/>
      <c r="JAN17" s="2723"/>
      <c r="JAO17" s="2723"/>
      <c r="JAP17" s="2723"/>
      <c r="JAQ17" s="2723"/>
      <c r="JAR17" s="2723"/>
      <c r="JAS17" s="2723"/>
      <c r="JAT17" s="2723"/>
      <c r="JAU17" s="2723"/>
      <c r="JAV17" s="2723"/>
      <c r="JAW17" s="2723"/>
      <c r="JAX17" s="2723"/>
      <c r="JAY17" s="2723"/>
      <c r="JAZ17" s="2723"/>
      <c r="JBA17" s="2723"/>
      <c r="JBB17" s="2723"/>
      <c r="JBC17" s="2723"/>
      <c r="JBD17" s="2723"/>
      <c r="JBE17" s="2723"/>
      <c r="JBF17" s="2723"/>
      <c r="JBG17" s="2723"/>
      <c r="JBH17" s="2723"/>
      <c r="JBI17" s="2723"/>
      <c r="JBJ17" s="2723"/>
      <c r="JBK17" s="2723"/>
      <c r="JBL17" s="2723"/>
      <c r="JBM17" s="2723"/>
      <c r="JBN17" s="2723"/>
      <c r="JBO17" s="2723"/>
      <c r="JBP17" s="2723"/>
      <c r="JBQ17" s="2723"/>
      <c r="JBR17" s="2723"/>
      <c r="JBS17" s="2723"/>
      <c r="JBT17" s="2723"/>
      <c r="JBU17" s="2723"/>
      <c r="JBV17" s="2723"/>
      <c r="JBW17" s="2723"/>
      <c r="JBX17" s="2723"/>
      <c r="JBY17" s="2723"/>
      <c r="JBZ17" s="2723"/>
      <c r="JCA17" s="2723"/>
      <c r="JCB17" s="2723"/>
      <c r="JCC17" s="2723"/>
      <c r="JCD17" s="2723"/>
      <c r="JCE17" s="2723"/>
      <c r="JCF17" s="2723"/>
      <c r="JCG17" s="2723"/>
      <c r="JCH17" s="2723"/>
      <c r="JCI17" s="2723"/>
      <c r="JCJ17" s="2723"/>
      <c r="JCK17" s="2723"/>
      <c r="JCL17" s="2723"/>
      <c r="JCM17" s="2723"/>
      <c r="JCN17" s="2723"/>
      <c r="JCO17" s="2723"/>
      <c r="JCP17" s="2723"/>
      <c r="JCQ17" s="2723"/>
      <c r="JCR17" s="2723"/>
      <c r="JCS17" s="2723"/>
      <c r="JCT17" s="2723"/>
      <c r="JCU17" s="2723"/>
      <c r="JCV17" s="2723"/>
      <c r="JCW17" s="2723"/>
      <c r="JCX17" s="2723"/>
      <c r="JCY17" s="2723"/>
      <c r="JCZ17" s="2723"/>
      <c r="JDA17" s="2723"/>
      <c r="JDB17" s="2723"/>
      <c r="JDC17" s="2723"/>
      <c r="JDD17" s="2723"/>
      <c r="JDE17" s="2723"/>
      <c r="JDF17" s="2723"/>
      <c r="JDG17" s="2723"/>
      <c r="JDH17" s="2723"/>
      <c r="JDI17" s="2723"/>
      <c r="JDJ17" s="2723"/>
      <c r="JDK17" s="2723"/>
      <c r="JDL17" s="2723"/>
      <c r="JDM17" s="2723"/>
      <c r="JDN17" s="2723"/>
      <c r="JDO17" s="2723"/>
      <c r="JDP17" s="2723"/>
      <c r="JDQ17" s="2723"/>
      <c r="JDR17" s="2723"/>
      <c r="JDS17" s="2723"/>
      <c r="JDT17" s="2723"/>
      <c r="JDU17" s="2723"/>
      <c r="JDV17" s="2723"/>
      <c r="JDW17" s="2723"/>
      <c r="JDX17" s="2723"/>
      <c r="JDY17" s="2723"/>
      <c r="JDZ17" s="2723"/>
      <c r="JEA17" s="2723"/>
      <c r="JEB17" s="2723"/>
      <c r="JEC17" s="2723"/>
      <c r="JED17" s="2723"/>
      <c r="JEE17" s="2723"/>
      <c r="JEF17" s="2723"/>
      <c r="JEG17" s="2723"/>
      <c r="JEH17" s="2723"/>
      <c r="JEI17" s="2723"/>
      <c r="JEJ17" s="2723"/>
      <c r="JEK17" s="2723"/>
      <c r="JEL17" s="2723"/>
      <c r="JEM17" s="2723"/>
      <c r="JEN17" s="2723"/>
      <c r="JEO17" s="2723"/>
      <c r="JEP17" s="2723"/>
      <c r="JEQ17" s="2723"/>
      <c r="JER17" s="2723"/>
      <c r="JES17" s="2723"/>
      <c r="JET17" s="2723"/>
      <c r="JEU17" s="2723"/>
      <c r="JEV17" s="2723"/>
      <c r="JEW17" s="2723"/>
      <c r="JEX17" s="2723"/>
      <c r="JEY17" s="2723"/>
      <c r="JEZ17" s="2723"/>
      <c r="JFA17" s="2723"/>
      <c r="JFB17" s="2723"/>
      <c r="JFC17" s="2723"/>
      <c r="JFD17" s="2723"/>
      <c r="JFE17" s="2723"/>
      <c r="JFF17" s="2723"/>
      <c r="JFG17" s="2723"/>
      <c r="JFH17" s="2723"/>
      <c r="JFI17" s="2723"/>
      <c r="JFJ17" s="2723"/>
      <c r="JFK17" s="2723"/>
      <c r="JFL17" s="2723"/>
      <c r="JFM17" s="2723"/>
      <c r="JFN17" s="2723"/>
      <c r="JFO17" s="2723"/>
      <c r="JFP17" s="2723"/>
      <c r="JFQ17" s="2723"/>
      <c r="JFR17" s="2723"/>
      <c r="JFS17" s="2723"/>
      <c r="JFT17" s="2723"/>
      <c r="JFU17" s="2723"/>
      <c r="JFV17" s="2723"/>
      <c r="JFW17" s="2723"/>
      <c r="JFX17" s="2723"/>
      <c r="JFY17" s="2723"/>
      <c r="JFZ17" s="2723"/>
      <c r="JGA17" s="2723"/>
      <c r="JGB17" s="2723"/>
      <c r="JGC17" s="2723"/>
      <c r="JGD17" s="2723"/>
      <c r="JGE17" s="2723"/>
      <c r="JGF17" s="2723"/>
      <c r="JGG17" s="2723"/>
      <c r="JGH17" s="2723"/>
      <c r="JGI17" s="2723"/>
      <c r="JGJ17" s="2723"/>
      <c r="JGK17" s="2723"/>
      <c r="JGL17" s="2723"/>
      <c r="JGM17" s="2723"/>
      <c r="JGN17" s="2723"/>
      <c r="JGO17" s="2723"/>
      <c r="JGP17" s="2723"/>
      <c r="JGQ17" s="2723"/>
      <c r="JGR17" s="2723"/>
      <c r="JGS17" s="2723"/>
      <c r="JGT17" s="2723"/>
      <c r="JGU17" s="2723"/>
      <c r="JGV17" s="2723"/>
      <c r="JGW17" s="2723"/>
      <c r="JGX17" s="2723"/>
      <c r="JGY17" s="2723"/>
      <c r="JGZ17" s="2723"/>
      <c r="JHA17" s="2723"/>
      <c r="JHB17" s="2723"/>
      <c r="JHC17" s="2723"/>
      <c r="JHD17" s="2723"/>
      <c r="JHE17" s="2723"/>
      <c r="JHF17" s="2723"/>
      <c r="JHG17" s="2723"/>
      <c r="JHH17" s="2723"/>
      <c r="JHI17" s="2723"/>
      <c r="JHJ17" s="2723"/>
      <c r="JHK17" s="2723"/>
      <c r="JHL17" s="2723"/>
      <c r="JHM17" s="2723"/>
      <c r="JHN17" s="2723"/>
      <c r="JHO17" s="2723"/>
      <c r="JHP17" s="2723"/>
      <c r="JHQ17" s="2723"/>
      <c r="JHR17" s="2723"/>
      <c r="JHS17" s="2723"/>
      <c r="JHT17" s="2723"/>
      <c r="JHU17" s="2723"/>
      <c r="JHV17" s="2723"/>
      <c r="JHW17" s="2723"/>
      <c r="JHX17" s="2723"/>
      <c r="JHY17" s="2723"/>
      <c r="JHZ17" s="2723"/>
      <c r="JIA17" s="2723"/>
      <c r="JIB17" s="2723"/>
      <c r="JIC17" s="2723"/>
      <c r="JID17" s="2723"/>
      <c r="JIE17" s="2723"/>
      <c r="JIF17" s="2723"/>
      <c r="JIG17" s="2723"/>
      <c r="JIH17" s="2723"/>
      <c r="JII17" s="2723"/>
      <c r="JIJ17" s="2723"/>
      <c r="JIK17" s="2723"/>
      <c r="JIL17" s="2723"/>
      <c r="JIM17" s="2723"/>
      <c r="JIN17" s="2723"/>
      <c r="JIO17" s="2723"/>
      <c r="JIP17" s="2723"/>
      <c r="JIQ17" s="2723"/>
      <c r="JIR17" s="2723"/>
      <c r="JIS17" s="2723"/>
      <c r="JIT17" s="2723"/>
      <c r="JIU17" s="2723"/>
      <c r="JIV17" s="2723"/>
      <c r="JIW17" s="2723"/>
      <c r="JIX17" s="2723"/>
      <c r="JIY17" s="2723"/>
      <c r="JIZ17" s="2723"/>
      <c r="JJA17" s="2723"/>
      <c r="JJB17" s="2723"/>
      <c r="JJC17" s="2723"/>
      <c r="JJD17" s="2723"/>
      <c r="JJE17" s="2723"/>
      <c r="JJF17" s="2723"/>
      <c r="JJG17" s="2723"/>
      <c r="JJH17" s="2723"/>
      <c r="JJI17" s="2723"/>
      <c r="JJJ17" s="2723"/>
      <c r="JJK17" s="2723"/>
      <c r="JJL17" s="2723"/>
      <c r="JJM17" s="2723"/>
      <c r="JJN17" s="2723"/>
      <c r="JJO17" s="2723"/>
      <c r="JJP17" s="2723"/>
      <c r="JJQ17" s="2723"/>
      <c r="JJR17" s="2723"/>
      <c r="JJS17" s="2723"/>
      <c r="JJT17" s="2723"/>
      <c r="JJU17" s="2723"/>
      <c r="JJV17" s="2723"/>
      <c r="JJW17" s="2723"/>
      <c r="JJX17" s="2723"/>
      <c r="JJY17" s="2723"/>
      <c r="JJZ17" s="2723"/>
      <c r="JKA17" s="2723"/>
      <c r="JKB17" s="2723"/>
      <c r="JKC17" s="2723"/>
      <c r="JKD17" s="2723"/>
      <c r="JKE17" s="2723"/>
      <c r="JKF17" s="2723"/>
      <c r="JKG17" s="2723"/>
      <c r="JKH17" s="2723"/>
      <c r="JKI17" s="2723"/>
      <c r="JKJ17" s="2723"/>
      <c r="JKK17" s="2723"/>
      <c r="JKL17" s="2723"/>
      <c r="JKM17" s="2723"/>
      <c r="JKN17" s="2723"/>
      <c r="JKO17" s="2723"/>
      <c r="JKP17" s="2723"/>
      <c r="JKQ17" s="2723"/>
      <c r="JKR17" s="2723"/>
      <c r="JKS17" s="2723"/>
      <c r="JKT17" s="2723"/>
      <c r="JKU17" s="2723"/>
      <c r="JKV17" s="2723"/>
      <c r="JKW17" s="2723"/>
      <c r="JKX17" s="2723"/>
      <c r="JKY17" s="2723"/>
      <c r="JKZ17" s="2723"/>
      <c r="JLA17" s="2723"/>
      <c r="JLB17" s="2723"/>
      <c r="JLC17" s="2723"/>
      <c r="JLD17" s="2723"/>
      <c r="JLE17" s="2723"/>
      <c r="JLF17" s="2723"/>
      <c r="JLG17" s="2723"/>
      <c r="JLH17" s="2723"/>
      <c r="JLI17" s="2723"/>
      <c r="JLJ17" s="2723"/>
      <c r="JLK17" s="2723"/>
      <c r="JLL17" s="2723"/>
      <c r="JLM17" s="2723"/>
      <c r="JLN17" s="2723"/>
      <c r="JLO17" s="2723"/>
      <c r="JLP17" s="2723"/>
      <c r="JLQ17" s="2723"/>
      <c r="JLR17" s="2723"/>
      <c r="JLS17" s="2723"/>
      <c r="JLT17" s="2723"/>
      <c r="JLU17" s="2723"/>
      <c r="JLV17" s="2723"/>
      <c r="JLW17" s="2723"/>
      <c r="JLX17" s="2723"/>
      <c r="JLY17" s="2723"/>
      <c r="JLZ17" s="2723"/>
      <c r="JMA17" s="2723"/>
      <c r="JMB17" s="2723"/>
      <c r="JMC17" s="2723"/>
      <c r="JMD17" s="2723"/>
      <c r="JME17" s="2723"/>
      <c r="JMF17" s="2723"/>
      <c r="JMG17" s="2723"/>
      <c r="JMH17" s="2723"/>
      <c r="JMI17" s="2723"/>
      <c r="JMJ17" s="2723"/>
      <c r="JMK17" s="2723"/>
      <c r="JML17" s="2723"/>
      <c r="JMM17" s="2723"/>
      <c r="JMN17" s="2723"/>
      <c r="JMO17" s="2723"/>
      <c r="JMP17" s="2723"/>
      <c r="JMQ17" s="2723"/>
      <c r="JMR17" s="2723"/>
      <c r="JMS17" s="2723"/>
      <c r="JMT17" s="2723"/>
      <c r="JMU17" s="2723"/>
      <c r="JMV17" s="2723"/>
      <c r="JMW17" s="2723"/>
      <c r="JMX17" s="2723"/>
      <c r="JMY17" s="2723"/>
      <c r="JMZ17" s="2723"/>
      <c r="JNA17" s="2723"/>
      <c r="JNB17" s="2723"/>
      <c r="JNC17" s="2723"/>
      <c r="JND17" s="2723"/>
      <c r="JNE17" s="2723"/>
      <c r="JNF17" s="2723"/>
      <c r="JNG17" s="2723"/>
      <c r="JNH17" s="2723"/>
      <c r="JNI17" s="2723"/>
      <c r="JNJ17" s="2723"/>
      <c r="JNK17" s="2723"/>
      <c r="JNL17" s="2723"/>
      <c r="JNM17" s="2723"/>
      <c r="JNN17" s="2723"/>
      <c r="JNO17" s="2723"/>
      <c r="JNP17" s="2723"/>
      <c r="JNQ17" s="2723"/>
      <c r="JNR17" s="2723"/>
      <c r="JNS17" s="2723"/>
      <c r="JNT17" s="2723"/>
      <c r="JNU17" s="2723"/>
      <c r="JNV17" s="2723"/>
      <c r="JNW17" s="2723"/>
      <c r="JNX17" s="2723"/>
      <c r="JNY17" s="2723"/>
      <c r="JNZ17" s="2723"/>
      <c r="JOA17" s="2723"/>
      <c r="JOB17" s="2723"/>
      <c r="JOC17" s="2723"/>
      <c r="JOD17" s="2723"/>
      <c r="JOE17" s="2723"/>
      <c r="JOF17" s="2723"/>
      <c r="JOG17" s="2723"/>
      <c r="JOH17" s="2723"/>
      <c r="JOI17" s="2723"/>
      <c r="JOJ17" s="2723"/>
      <c r="JOK17" s="2723"/>
      <c r="JOL17" s="2723"/>
      <c r="JOM17" s="2723"/>
      <c r="JON17" s="2723"/>
      <c r="JOO17" s="2723"/>
      <c r="JOP17" s="2723"/>
      <c r="JOQ17" s="2723"/>
      <c r="JOR17" s="2723"/>
      <c r="JOS17" s="2723"/>
      <c r="JOT17" s="2723"/>
      <c r="JOU17" s="2723"/>
      <c r="JOV17" s="2723"/>
      <c r="JOW17" s="2723"/>
      <c r="JOX17" s="2723"/>
      <c r="JOY17" s="2723"/>
      <c r="JOZ17" s="2723"/>
      <c r="JPA17" s="2723"/>
      <c r="JPB17" s="2723"/>
      <c r="JPC17" s="2723"/>
      <c r="JPD17" s="2723"/>
      <c r="JPE17" s="2723"/>
      <c r="JPF17" s="2723"/>
      <c r="JPG17" s="2723"/>
      <c r="JPH17" s="2723"/>
      <c r="JPI17" s="2723"/>
      <c r="JPJ17" s="2723"/>
      <c r="JPK17" s="2723"/>
      <c r="JPL17" s="2723"/>
      <c r="JPM17" s="2723"/>
      <c r="JPN17" s="2723"/>
      <c r="JPO17" s="2723"/>
      <c r="JPP17" s="2723"/>
      <c r="JPQ17" s="2723"/>
      <c r="JPR17" s="2723"/>
      <c r="JPS17" s="2723"/>
      <c r="JPT17" s="2723"/>
      <c r="JPU17" s="2723"/>
      <c r="JPV17" s="2723"/>
      <c r="JPW17" s="2723"/>
      <c r="JPX17" s="2723"/>
      <c r="JPY17" s="2723"/>
      <c r="JPZ17" s="2723"/>
      <c r="JQA17" s="2723"/>
      <c r="JQB17" s="2723"/>
      <c r="JQC17" s="2723"/>
      <c r="JQD17" s="2723"/>
      <c r="JQE17" s="2723"/>
      <c r="JQF17" s="2723"/>
      <c r="JQG17" s="2723"/>
      <c r="JQH17" s="2723"/>
      <c r="JQI17" s="2723"/>
      <c r="JQJ17" s="2723"/>
      <c r="JQK17" s="2723"/>
      <c r="JQL17" s="2723"/>
      <c r="JQM17" s="2723"/>
      <c r="JQN17" s="2723"/>
      <c r="JQO17" s="2723"/>
      <c r="JQP17" s="2723"/>
      <c r="JQQ17" s="2723"/>
      <c r="JQR17" s="2723"/>
      <c r="JQS17" s="2723"/>
      <c r="JQT17" s="2723"/>
      <c r="JQU17" s="2723"/>
      <c r="JQV17" s="2723"/>
      <c r="JQW17" s="2723"/>
      <c r="JQX17" s="2723"/>
      <c r="JQY17" s="2723"/>
      <c r="JQZ17" s="2723"/>
      <c r="JRA17" s="2723"/>
      <c r="JRB17" s="2723"/>
      <c r="JRC17" s="2723"/>
      <c r="JRD17" s="2723"/>
      <c r="JRE17" s="2723"/>
      <c r="JRF17" s="2723"/>
      <c r="JRG17" s="2723"/>
      <c r="JRH17" s="2723"/>
      <c r="JRI17" s="2723"/>
      <c r="JRJ17" s="2723"/>
      <c r="JRK17" s="2723"/>
      <c r="JRL17" s="2723"/>
      <c r="JRM17" s="2723"/>
      <c r="JRN17" s="2723"/>
      <c r="JRO17" s="2723"/>
      <c r="JRP17" s="2723"/>
      <c r="JRQ17" s="2723"/>
      <c r="JRR17" s="2723"/>
      <c r="JRS17" s="2723"/>
      <c r="JRT17" s="2723"/>
      <c r="JRU17" s="2723"/>
      <c r="JRV17" s="2723"/>
      <c r="JRW17" s="2723"/>
      <c r="JRX17" s="2723"/>
      <c r="JRY17" s="2723"/>
      <c r="JRZ17" s="2723"/>
      <c r="JSA17" s="2723"/>
      <c r="JSB17" s="2723"/>
      <c r="JSC17" s="2723"/>
      <c r="JSD17" s="2723"/>
      <c r="JSE17" s="2723"/>
      <c r="JSF17" s="2723"/>
      <c r="JSG17" s="2723"/>
      <c r="JSH17" s="2723"/>
      <c r="JSI17" s="2723"/>
      <c r="JSJ17" s="2723"/>
      <c r="JSK17" s="2723"/>
      <c r="JSL17" s="2723"/>
      <c r="JSM17" s="2723"/>
      <c r="JSN17" s="2723"/>
      <c r="JSO17" s="2723"/>
      <c r="JSP17" s="2723"/>
      <c r="JSQ17" s="2723"/>
      <c r="JSR17" s="2723"/>
      <c r="JSS17" s="2723"/>
      <c r="JST17" s="2723"/>
      <c r="JSU17" s="2723"/>
      <c r="JSV17" s="2723"/>
      <c r="JSW17" s="2723"/>
      <c r="JSX17" s="2723"/>
      <c r="JSY17" s="2723"/>
      <c r="JSZ17" s="2723"/>
      <c r="JTA17" s="2723"/>
      <c r="JTB17" s="2723"/>
      <c r="JTC17" s="2723"/>
      <c r="JTD17" s="2723"/>
      <c r="JTE17" s="2723"/>
      <c r="JTF17" s="2723"/>
      <c r="JTG17" s="2723"/>
      <c r="JTH17" s="2723"/>
      <c r="JTI17" s="2723"/>
      <c r="JTJ17" s="2723"/>
      <c r="JTK17" s="2723"/>
      <c r="JTL17" s="2723"/>
      <c r="JTM17" s="2723"/>
      <c r="JTN17" s="2723"/>
      <c r="JTO17" s="2723"/>
      <c r="JTP17" s="2723"/>
      <c r="JTQ17" s="2723"/>
      <c r="JTR17" s="2723"/>
      <c r="JTS17" s="2723"/>
      <c r="JTT17" s="2723"/>
      <c r="JTU17" s="2723"/>
      <c r="JTV17" s="2723"/>
      <c r="JTW17" s="2723"/>
      <c r="JTX17" s="2723"/>
      <c r="JTY17" s="2723"/>
      <c r="JTZ17" s="2723"/>
      <c r="JUA17" s="2723"/>
      <c r="JUB17" s="2723"/>
      <c r="JUC17" s="2723"/>
      <c r="JUD17" s="2723"/>
      <c r="JUE17" s="2723"/>
      <c r="JUF17" s="2723"/>
      <c r="JUG17" s="2723"/>
      <c r="JUH17" s="2723"/>
      <c r="JUI17" s="2723"/>
      <c r="JUJ17" s="2723"/>
      <c r="JUK17" s="2723"/>
      <c r="JUL17" s="2723"/>
      <c r="JUM17" s="2723"/>
      <c r="JUN17" s="2723"/>
      <c r="JUO17" s="2723"/>
      <c r="JUP17" s="2723"/>
      <c r="JUQ17" s="2723"/>
      <c r="JUR17" s="2723"/>
      <c r="JUS17" s="2723"/>
      <c r="JUT17" s="2723"/>
      <c r="JUU17" s="2723"/>
      <c r="JUV17" s="2723"/>
      <c r="JUW17" s="2723"/>
      <c r="JUX17" s="2723"/>
      <c r="JUY17" s="2723"/>
      <c r="JUZ17" s="2723"/>
      <c r="JVA17" s="2723"/>
      <c r="JVB17" s="2723"/>
      <c r="JVC17" s="2723"/>
      <c r="JVD17" s="2723"/>
      <c r="JVE17" s="2723"/>
      <c r="JVF17" s="2723"/>
      <c r="JVG17" s="2723"/>
      <c r="JVH17" s="2723"/>
      <c r="JVI17" s="2723"/>
      <c r="JVJ17" s="2723"/>
      <c r="JVK17" s="2723"/>
      <c r="JVL17" s="2723"/>
      <c r="JVM17" s="2723"/>
      <c r="JVN17" s="2723"/>
      <c r="JVO17" s="2723"/>
      <c r="JVP17" s="2723"/>
      <c r="JVQ17" s="2723"/>
      <c r="JVR17" s="2723"/>
      <c r="JVS17" s="2723"/>
      <c r="JVT17" s="2723"/>
      <c r="JVU17" s="2723"/>
      <c r="JVV17" s="2723"/>
      <c r="JVW17" s="2723"/>
      <c r="JVX17" s="2723"/>
      <c r="JVY17" s="2723"/>
      <c r="JVZ17" s="2723"/>
      <c r="JWA17" s="2723"/>
      <c r="JWB17" s="2723"/>
      <c r="JWC17" s="2723"/>
      <c r="JWD17" s="2723"/>
      <c r="JWE17" s="2723"/>
      <c r="JWF17" s="2723"/>
      <c r="JWG17" s="2723"/>
      <c r="JWH17" s="2723"/>
      <c r="JWI17" s="2723"/>
      <c r="JWJ17" s="2723"/>
      <c r="JWK17" s="2723"/>
      <c r="JWL17" s="2723"/>
      <c r="JWM17" s="2723"/>
      <c r="JWN17" s="2723"/>
      <c r="JWO17" s="2723"/>
      <c r="JWP17" s="2723"/>
      <c r="JWQ17" s="2723"/>
      <c r="JWR17" s="2723"/>
      <c r="JWS17" s="2723"/>
      <c r="JWT17" s="2723"/>
      <c r="JWU17" s="2723"/>
      <c r="JWV17" s="2723"/>
      <c r="JWW17" s="2723"/>
      <c r="JWX17" s="2723"/>
      <c r="JWY17" s="2723"/>
      <c r="JWZ17" s="2723"/>
      <c r="JXA17" s="2723"/>
      <c r="JXB17" s="2723"/>
      <c r="JXC17" s="2723"/>
      <c r="JXD17" s="2723"/>
      <c r="JXE17" s="2723"/>
      <c r="JXF17" s="2723"/>
      <c r="JXG17" s="2723"/>
      <c r="JXH17" s="2723"/>
      <c r="JXI17" s="2723"/>
      <c r="JXJ17" s="2723"/>
      <c r="JXK17" s="2723"/>
      <c r="JXL17" s="2723"/>
      <c r="JXM17" s="2723"/>
      <c r="JXN17" s="2723"/>
      <c r="JXO17" s="2723"/>
      <c r="JXP17" s="2723"/>
      <c r="JXQ17" s="2723"/>
      <c r="JXR17" s="2723"/>
      <c r="JXS17" s="2723"/>
      <c r="JXT17" s="2723"/>
      <c r="JXU17" s="2723"/>
      <c r="JXV17" s="2723"/>
      <c r="JXW17" s="2723"/>
      <c r="JXX17" s="2723"/>
      <c r="JXY17" s="2723"/>
      <c r="JXZ17" s="2723"/>
      <c r="JYA17" s="2723"/>
      <c r="JYB17" s="2723"/>
      <c r="JYC17" s="2723"/>
      <c r="JYD17" s="2723"/>
      <c r="JYE17" s="2723"/>
      <c r="JYF17" s="2723"/>
      <c r="JYG17" s="2723"/>
      <c r="JYH17" s="2723"/>
      <c r="JYI17" s="2723"/>
      <c r="JYJ17" s="2723"/>
      <c r="JYK17" s="2723"/>
      <c r="JYL17" s="2723"/>
      <c r="JYM17" s="2723"/>
      <c r="JYN17" s="2723"/>
      <c r="JYO17" s="2723"/>
      <c r="JYP17" s="2723"/>
      <c r="JYQ17" s="2723"/>
      <c r="JYR17" s="2723"/>
      <c r="JYS17" s="2723"/>
      <c r="JYT17" s="2723"/>
      <c r="JYU17" s="2723"/>
      <c r="JYV17" s="2723"/>
      <c r="JYW17" s="2723"/>
      <c r="JYX17" s="2723"/>
      <c r="JYY17" s="2723"/>
      <c r="JYZ17" s="2723"/>
      <c r="JZA17" s="2723"/>
      <c r="JZB17" s="2723"/>
      <c r="JZC17" s="2723"/>
      <c r="JZD17" s="2723"/>
      <c r="JZE17" s="2723"/>
      <c r="JZF17" s="2723"/>
      <c r="JZG17" s="2723"/>
      <c r="JZH17" s="2723"/>
      <c r="JZI17" s="2723"/>
      <c r="JZJ17" s="2723"/>
      <c r="JZK17" s="2723"/>
      <c r="JZL17" s="2723"/>
      <c r="JZM17" s="2723"/>
      <c r="JZN17" s="2723"/>
      <c r="JZO17" s="2723"/>
      <c r="JZP17" s="2723"/>
      <c r="JZQ17" s="2723"/>
      <c r="JZR17" s="2723"/>
      <c r="JZS17" s="2723"/>
      <c r="JZT17" s="2723"/>
      <c r="JZU17" s="2723"/>
      <c r="JZV17" s="2723"/>
      <c r="JZW17" s="2723"/>
      <c r="JZX17" s="2723"/>
      <c r="JZY17" s="2723"/>
      <c r="JZZ17" s="2723"/>
      <c r="KAA17" s="2723"/>
      <c r="KAB17" s="2723"/>
      <c r="KAC17" s="2723"/>
      <c r="KAD17" s="2723"/>
      <c r="KAE17" s="2723"/>
      <c r="KAF17" s="2723"/>
      <c r="KAG17" s="2723"/>
      <c r="KAH17" s="2723"/>
      <c r="KAI17" s="2723"/>
      <c r="KAJ17" s="2723"/>
      <c r="KAK17" s="2723"/>
      <c r="KAL17" s="2723"/>
      <c r="KAM17" s="2723"/>
      <c r="KAN17" s="2723"/>
      <c r="KAO17" s="2723"/>
      <c r="KAP17" s="2723"/>
      <c r="KAQ17" s="2723"/>
      <c r="KAR17" s="2723"/>
      <c r="KAS17" s="2723"/>
      <c r="KAT17" s="2723"/>
      <c r="KAU17" s="2723"/>
      <c r="KAV17" s="2723"/>
      <c r="KAW17" s="2723"/>
      <c r="KAX17" s="2723"/>
      <c r="KAY17" s="2723"/>
      <c r="KAZ17" s="2723"/>
      <c r="KBA17" s="2723"/>
      <c r="KBB17" s="2723"/>
      <c r="KBC17" s="2723"/>
      <c r="KBD17" s="2723"/>
      <c r="KBE17" s="2723"/>
      <c r="KBF17" s="2723"/>
      <c r="KBG17" s="2723"/>
      <c r="KBH17" s="2723"/>
      <c r="KBI17" s="2723"/>
      <c r="KBJ17" s="2723"/>
      <c r="KBK17" s="2723"/>
      <c r="KBL17" s="2723"/>
      <c r="KBM17" s="2723"/>
      <c r="KBN17" s="2723"/>
      <c r="KBO17" s="2723"/>
      <c r="KBP17" s="2723"/>
      <c r="KBQ17" s="2723"/>
      <c r="KBR17" s="2723"/>
      <c r="KBS17" s="2723"/>
      <c r="KBT17" s="2723"/>
      <c r="KBU17" s="2723"/>
      <c r="KBV17" s="2723"/>
      <c r="KBW17" s="2723"/>
      <c r="KBX17" s="2723"/>
      <c r="KBY17" s="2723"/>
      <c r="KBZ17" s="2723"/>
      <c r="KCA17" s="2723"/>
      <c r="KCB17" s="2723"/>
      <c r="KCC17" s="2723"/>
      <c r="KCD17" s="2723"/>
      <c r="KCE17" s="2723"/>
      <c r="KCF17" s="2723"/>
      <c r="KCG17" s="2723"/>
      <c r="KCH17" s="2723"/>
      <c r="KCI17" s="2723"/>
      <c r="KCJ17" s="2723"/>
      <c r="KCK17" s="2723"/>
      <c r="KCL17" s="2723"/>
      <c r="KCM17" s="2723"/>
      <c r="KCN17" s="2723"/>
      <c r="KCO17" s="2723"/>
      <c r="KCP17" s="2723"/>
      <c r="KCQ17" s="2723"/>
      <c r="KCR17" s="2723"/>
      <c r="KCS17" s="2723"/>
      <c r="KCT17" s="2723"/>
      <c r="KCU17" s="2723"/>
      <c r="KCV17" s="2723"/>
      <c r="KCW17" s="2723"/>
      <c r="KCX17" s="2723"/>
      <c r="KCY17" s="2723"/>
      <c r="KCZ17" s="2723"/>
      <c r="KDA17" s="2723"/>
      <c r="KDB17" s="2723"/>
      <c r="KDC17" s="2723"/>
      <c r="KDD17" s="2723"/>
      <c r="KDE17" s="2723"/>
      <c r="KDF17" s="2723"/>
      <c r="KDG17" s="2723"/>
      <c r="KDH17" s="2723"/>
      <c r="KDI17" s="2723"/>
      <c r="KDJ17" s="2723"/>
      <c r="KDK17" s="2723"/>
      <c r="KDL17" s="2723"/>
      <c r="KDM17" s="2723"/>
      <c r="KDN17" s="2723"/>
      <c r="KDO17" s="2723"/>
      <c r="KDP17" s="2723"/>
      <c r="KDQ17" s="2723"/>
      <c r="KDR17" s="2723"/>
      <c r="KDS17" s="2723"/>
      <c r="KDT17" s="2723"/>
      <c r="KDU17" s="2723"/>
      <c r="KDV17" s="2723"/>
      <c r="KDW17" s="2723"/>
      <c r="KDX17" s="2723"/>
      <c r="KDY17" s="2723"/>
      <c r="KDZ17" s="2723"/>
      <c r="KEA17" s="2723"/>
      <c r="KEB17" s="2723"/>
      <c r="KEC17" s="2723"/>
      <c r="KED17" s="2723"/>
      <c r="KEE17" s="2723"/>
      <c r="KEF17" s="2723"/>
      <c r="KEG17" s="2723"/>
      <c r="KEH17" s="2723"/>
      <c r="KEI17" s="2723"/>
      <c r="KEJ17" s="2723"/>
      <c r="KEK17" s="2723"/>
      <c r="KEL17" s="2723"/>
      <c r="KEM17" s="2723"/>
      <c r="KEN17" s="2723"/>
      <c r="KEO17" s="2723"/>
      <c r="KEP17" s="2723"/>
      <c r="KEQ17" s="2723"/>
      <c r="KER17" s="2723"/>
      <c r="KES17" s="2723"/>
      <c r="KET17" s="2723"/>
      <c r="KEU17" s="2723"/>
      <c r="KEV17" s="2723"/>
      <c r="KEW17" s="2723"/>
      <c r="KEX17" s="2723"/>
      <c r="KEY17" s="2723"/>
      <c r="KEZ17" s="2723"/>
      <c r="KFA17" s="2723"/>
      <c r="KFB17" s="2723"/>
      <c r="KFC17" s="2723"/>
      <c r="KFD17" s="2723"/>
      <c r="KFE17" s="2723"/>
      <c r="KFF17" s="2723"/>
      <c r="KFG17" s="2723"/>
      <c r="KFH17" s="2723"/>
      <c r="KFI17" s="2723"/>
      <c r="KFJ17" s="2723"/>
      <c r="KFK17" s="2723"/>
      <c r="KFL17" s="2723"/>
      <c r="KFM17" s="2723"/>
      <c r="KFN17" s="2723"/>
      <c r="KFO17" s="2723"/>
      <c r="KFP17" s="2723"/>
      <c r="KFQ17" s="2723"/>
      <c r="KFR17" s="2723"/>
      <c r="KFS17" s="2723"/>
      <c r="KFT17" s="2723"/>
      <c r="KFU17" s="2723"/>
      <c r="KFV17" s="2723"/>
      <c r="KFW17" s="2723"/>
      <c r="KFX17" s="2723"/>
      <c r="KFY17" s="2723"/>
      <c r="KFZ17" s="2723"/>
      <c r="KGA17" s="2723"/>
      <c r="KGB17" s="2723"/>
      <c r="KGC17" s="2723"/>
      <c r="KGD17" s="2723"/>
      <c r="KGE17" s="2723"/>
      <c r="KGF17" s="2723"/>
      <c r="KGG17" s="2723"/>
      <c r="KGH17" s="2723"/>
      <c r="KGI17" s="2723"/>
      <c r="KGJ17" s="2723"/>
      <c r="KGK17" s="2723"/>
      <c r="KGL17" s="2723"/>
      <c r="KGM17" s="2723"/>
      <c r="KGN17" s="2723"/>
      <c r="KGO17" s="2723"/>
      <c r="KGP17" s="2723"/>
      <c r="KGQ17" s="2723"/>
      <c r="KGR17" s="2723"/>
      <c r="KGS17" s="2723"/>
      <c r="KGT17" s="2723"/>
      <c r="KGU17" s="2723"/>
      <c r="KGV17" s="2723"/>
      <c r="KGW17" s="2723"/>
      <c r="KGX17" s="2723"/>
      <c r="KGY17" s="2723"/>
      <c r="KGZ17" s="2723"/>
      <c r="KHA17" s="2723"/>
      <c r="KHB17" s="2723"/>
      <c r="KHC17" s="2723"/>
      <c r="KHD17" s="2723"/>
      <c r="KHE17" s="2723"/>
      <c r="KHF17" s="2723"/>
      <c r="KHG17" s="2723"/>
      <c r="KHH17" s="2723"/>
      <c r="KHI17" s="2723"/>
      <c r="KHJ17" s="2723"/>
      <c r="KHK17" s="2723"/>
      <c r="KHL17" s="2723"/>
      <c r="KHM17" s="2723"/>
      <c r="KHN17" s="2723"/>
      <c r="KHO17" s="2723"/>
      <c r="KHP17" s="2723"/>
      <c r="KHQ17" s="2723"/>
      <c r="KHR17" s="2723"/>
      <c r="KHS17" s="2723"/>
      <c r="KHT17" s="2723"/>
      <c r="KHU17" s="2723"/>
      <c r="KHV17" s="2723"/>
      <c r="KHW17" s="2723"/>
      <c r="KHX17" s="2723"/>
      <c r="KHY17" s="2723"/>
      <c r="KHZ17" s="2723"/>
      <c r="KIA17" s="2723"/>
      <c r="KIB17" s="2723"/>
      <c r="KIC17" s="2723"/>
      <c r="KID17" s="2723"/>
      <c r="KIE17" s="2723"/>
      <c r="KIF17" s="2723"/>
      <c r="KIG17" s="2723"/>
      <c r="KIH17" s="2723"/>
      <c r="KII17" s="2723"/>
      <c r="KIJ17" s="2723"/>
      <c r="KIK17" s="2723"/>
      <c r="KIL17" s="2723"/>
      <c r="KIM17" s="2723"/>
      <c r="KIN17" s="2723"/>
      <c r="KIO17" s="2723"/>
      <c r="KIP17" s="2723"/>
      <c r="KIQ17" s="2723"/>
      <c r="KIR17" s="2723"/>
      <c r="KIS17" s="2723"/>
      <c r="KIT17" s="2723"/>
      <c r="KIU17" s="2723"/>
      <c r="KIV17" s="2723"/>
      <c r="KIW17" s="2723"/>
      <c r="KIX17" s="2723"/>
      <c r="KIY17" s="2723"/>
      <c r="KIZ17" s="2723"/>
      <c r="KJA17" s="2723"/>
      <c r="KJB17" s="2723"/>
      <c r="KJC17" s="2723"/>
      <c r="KJD17" s="2723"/>
      <c r="KJE17" s="2723"/>
      <c r="KJF17" s="2723"/>
      <c r="KJG17" s="2723"/>
      <c r="KJH17" s="2723"/>
      <c r="KJI17" s="2723"/>
      <c r="KJJ17" s="2723"/>
      <c r="KJK17" s="2723"/>
      <c r="KJL17" s="2723"/>
      <c r="KJM17" s="2723"/>
      <c r="KJN17" s="2723"/>
      <c r="KJO17" s="2723"/>
      <c r="KJP17" s="2723"/>
      <c r="KJQ17" s="2723"/>
      <c r="KJR17" s="2723"/>
      <c r="KJS17" s="2723"/>
      <c r="KJT17" s="2723"/>
      <c r="KJU17" s="2723"/>
      <c r="KJV17" s="2723"/>
      <c r="KJW17" s="2723"/>
      <c r="KJX17" s="2723"/>
      <c r="KJY17" s="2723"/>
      <c r="KJZ17" s="2723"/>
      <c r="KKA17" s="2723"/>
      <c r="KKB17" s="2723"/>
      <c r="KKC17" s="2723"/>
      <c r="KKD17" s="2723"/>
      <c r="KKE17" s="2723"/>
      <c r="KKF17" s="2723"/>
      <c r="KKG17" s="2723"/>
      <c r="KKH17" s="2723"/>
      <c r="KKI17" s="2723"/>
      <c r="KKJ17" s="2723"/>
      <c r="KKK17" s="2723"/>
      <c r="KKL17" s="2723"/>
      <c r="KKM17" s="2723"/>
      <c r="KKN17" s="2723"/>
      <c r="KKO17" s="2723"/>
      <c r="KKP17" s="2723"/>
      <c r="KKQ17" s="2723"/>
      <c r="KKR17" s="2723"/>
      <c r="KKS17" s="2723"/>
      <c r="KKT17" s="2723"/>
      <c r="KKU17" s="2723"/>
      <c r="KKV17" s="2723"/>
      <c r="KKW17" s="2723"/>
      <c r="KKX17" s="2723"/>
      <c r="KKY17" s="2723"/>
      <c r="KKZ17" s="2723"/>
      <c r="KLA17" s="2723"/>
      <c r="KLB17" s="2723"/>
      <c r="KLC17" s="2723"/>
      <c r="KLD17" s="2723"/>
      <c r="KLE17" s="2723"/>
      <c r="KLF17" s="2723"/>
      <c r="KLG17" s="2723"/>
      <c r="KLH17" s="2723"/>
      <c r="KLI17" s="2723"/>
      <c r="KLJ17" s="2723"/>
      <c r="KLK17" s="2723"/>
      <c r="KLL17" s="2723"/>
      <c r="KLM17" s="2723"/>
      <c r="KLN17" s="2723"/>
      <c r="KLO17" s="2723"/>
      <c r="KLP17" s="2723"/>
      <c r="KLQ17" s="2723"/>
      <c r="KLR17" s="2723"/>
      <c r="KLS17" s="2723"/>
      <c r="KLT17" s="2723"/>
      <c r="KLU17" s="2723"/>
      <c r="KLV17" s="2723"/>
      <c r="KLW17" s="2723"/>
      <c r="KLX17" s="2723"/>
      <c r="KLY17" s="2723"/>
      <c r="KLZ17" s="2723"/>
      <c r="KMA17" s="2723"/>
      <c r="KMB17" s="2723"/>
      <c r="KMC17" s="2723"/>
      <c r="KMD17" s="2723"/>
      <c r="KME17" s="2723"/>
      <c r="KMF17" s="2723"/>
      <c r="KMG17" s="2723"/>
      <c r="KMH17" s="2723"/>
      <c r="KMI17" s="2723"/>
      <c r="KMJ17" s="2723"/>
      <c r="KMK17" s="2723"/>
      <c r="KML17" s="2723"/>
      <c r="KMM17" s="2723"/>
      <c r="KMN17" s="2723"/>
      <c r="KMO17" s="2723"/>
      <c r="KMP17" s="2723"/>
      <c r="KMQ17" s="2723"/>
      <c r="KMR17" s="2723"/>
      <c r="KMS17" s="2723"/>
      <c r="KMT17" s="2723"/>
      <c r="KMU17" s="2723"/>
      <c r="KMV17" s="2723"/>
      <c r="KMW17" s="2723"/>
      <c r="KMX17" s="2723"/>
      <c r="KMY17" s="2723"/>
      <c r="KMZ17" s="2723"/>
      <c r="KNA17" s="2723"/>
      <c r="KNB17" s="2723"/>
      <c r="KNC17" s="2723"/>
      <c r="KND17" s="2723"/>
      <c r="KNE17" s="2723"/>
      <c r="KNF17" s="2723"/>
      <c r="KNG17" s="2723"/>
      <c r="KNH17" s="2723"/>
      <c r="KNI17" s="2723"/>
      <c r="KNJ17" s="2723"/>
      <c r="KNK17" s="2723"/>
      <c r="KNL17" s="2723"/>
      <c r="KNM17" s="2723"/>
      <c r="KNN17" s="2723"/>
      <c r="KNO17" s="2723"/>
      <c r="KNP17" s="2723"/>
      <c r="KNQ17" s="2723"/>
      <c r="KNR17" s="2723"/>
      <c r="KNS17" s="2723"/>
      <c r="KNT17" s="2723"/>
      <c r="KNU17" s="2723"/>
      <c r="KNV17" s="2723"/>
      <c r="KNW17" s="2723"/>
      <c r="KNX17" s="2723"/>
      <c r="KNY17" s="2723"/>
      <c r="KNZ17" s="2723"/>
      <c r="KOA17" s="2723"/>
      <c r="KOB17" s="2723"/>
      <c r="KOC17" s="2723"/>
      <c r="KOD17" s="2723"/>
      <c r="KOE17" s="2723"/>
      <c r="KOF17" s="2723"/>
      <c r="KOG17" s="2723"/>
      <c r="KOH17" s="2723"/>
      <c r="KOI17" s="2723"/>
      <c r="KOJ17" s="2723"/>
      <c r="KOK17" s="2723"/>
      <c r="KOL17" s="2723"/>
      <c r="KOM17" s="2723"/>
      <c r="KON17" s="2723"/>
      <c r="KOO17" s="2723"/>
      <c r="KOP17" s="2723"/>
      <c r="KOQ17" s="2723"/>
      <c r="KOR17" s="2723"/>
      <c r="KOS17" s="2723"/>
      <c r="KOT17" s="2723"/>
      <c r="KOU17" s="2723"/>
      <c r="KOV17" s="2723"/>
      <c r="KOW17" s="2723"/>
      <c r="KOX17" s="2723"/>
      <c r="KOY17" s="2723"/>
      <c r="KOZ17" s="2723"/>
      <c r="KPA17" s="2723"/>
      <c r="KPB17" s="2723"/>
      <c r="KPC17" s="2723"/>
      <c r="KPD17" s="2723"/>
      <c r="KPE17" s="2723"/>
      <c r="KPF17" s="2723"/>
      <c r="KPG17" s="2723"/>
      <c r="KPH17" s="2723"/>
      <c r="KPI17" s="2723"/>
      <c r="KPJ17" s="2723"/>
      <c r="KPK17" s="2723"/>
      <c r="KPL17" s="2723"/>
      <c r="KPM17" s="2723"/>
      <c r="KPN17" s="2723"/>
      <c r="KPO17" s="2723"/>
      <c r="KPP17" s="2723"/>
      <c r="KPQ17" s="2723"/>
      <c r="KPR17" s="2723"/>
      <c r="KPS17" s="2723"/>
      <c r="KPT17" s="2723"/>
      <c r="KPU17" s="2723"/>
      <c r="KPV17" s="2723"/>
      <c r="KPW17" s="2723"/>
      <c r="KPX17" s="2723"/>
      <c r="KPY17" s="2723"/>
      <c r="KPZ17" s="2723"/>
      <c r="KQA17" s="2723"/>
      <c r="KQB17" s="2723"/>
      <c r="KQC17" s="2723"/>
      <c r="KQD17" s="2723"/>
      <c r="KQE17" s="2723"/>
      <c r="KQF17" s="2723"/>
      <c r="KQG17" s="2723"/>
      <c r="KQH17" s="2723"/>
      <c r="KQI17" s="2723"/>
      <c r="KQJ17" s="2723"/>
      <c r="KQK17" s="2723"/>
      <c r="KQL17" s="2723"/>
      <c r="KQM17" s="2723"/>
      <c r="KQN17" s="2723"/>
      <c r="KQO17" s="2723"/>
      <c r="KQP17" s="2723"/>
      <c r="KQQ17" s="2723"/>
      <c r="KQR17" s="2723"/>
      <c r="KQS17" s="2723"/>
      <c r="KQT17" s="2723"/>
      <c r="KQU17" s="2723"/>
      <c r="KQV17" s="2723"/>
      <c r="KQW17" s="2723"/>
      <c r="KQX17" s="2723"/>
      <c r="KQY17" s="2723"/>
      <c r="KQZ17" s="2723"/>
      <c r="KRA17" s="2723"/>
      <c r="KRB17" s="2723"/>
      <c r="KRC17" s="2723"/>
      <c r="KRD17" s="2723"/>
      <c r="KRE17" s="2723"/>
      <c r="KRF17" s="2723"/>
      <c r="KRG17" s="2723"/>
      <c r="KRH17" s="2723"/>
      <c r="KRI17" s="2723"/>
      <c r="KRJ17" s="2723"/>
      <c r="KRK17" s="2723"/>
      <c r="KRL17" s="2723"/>
      <c r="KRM17" s="2723"/>
      <c r="KRN17" s="2723"/>
      <c r="KRO17" s="2723"/>
      <c r="KRP17" s="2723"/>
      <c r="KRQ17" s="2723"/>
      <c r="KRR17" s="2723"/>
      <c r="KRS17" s="2723"/>
      <c r="KRT17" s="2723"/>
      <c r="KRU17" s="2723"/>
      <c r="KRV17" s="2723"/>
      <c r="KRW17" s="2723"/>
      <c r="KRX17" s="2723"/>
      <c r="KRY17" s="2723"/>
      <c r="KRZ17" s="2723"/>
      <c r="KSA17" s="2723"/>
      <c r="KSB17" s="2723"/>
      <c r="KSC17" s="2723"/>
      <c r="KSD17" s="2723"/>
      <c r="KSE17" s="2723"/>
      <c r="KSF17" s="2723"/>
      <c r="KSG17" s="2723"/>
      <c r="KSH17" s="2723"/>
      <c r="KSI17" s="2723"/>
      <c r="KSJ17" s="2723"/>
      <c r="KSK17" s="2723"/>
      <c r="KSL17" s="2723"/>
      <c r="KSM17" s="2723"/>
      <c r="KSN17" s="2723"/>
      <c r="KSO17" s="2723"/>
      <c r="KSP17" s="2723"/>
      <c r="KSQ17" s="2723"/>
      <c r="KSR17" s="2723"/>
      <c r="KSS17" s="2723"/>
      <c r="KST17" s="2723"/>
      <c r="KSU17" s="2723"/>
      <c r="KSV17" s="2723"/>
      <c r="KSW17" s="2723"/>
      <c r="KSX17" s="2723"/>
      <c r="KSY17" s="2723"/>
      <c r="KSZ17" s="2723"/>
      <c r="KTA17" s="2723"/>
      <c r="KTB17" s="2723"/>
      <c r="KTC17" s="2723"/>
      <c r="KTD17" s="2723"/>
      <c r="KTE17" s="2723"/>
      <c r="KTF17" s="2723"/>
      <c r="KTG17" s="2723"/>
      <c r="KTH17" s="2723"/>
      <c r="KTI17" s="2723"/>
      <c r="KTJ17" s="2723"/>
      <c r="KTK17" s="2723"/>
      <c r="KTL17" s="2723"/>
      <c r="KTM17" s="2723"/>
      <c r="KTN17" s="2723"/>
      <c r="KTO17" s="2723"/>
      <c r="KTP17" s="2723"/>
      <c r="KTQ17" s="2723"/>
      <c r="KTR17" s="2723"/>
      <c r="KTS17" s="2723"/>
      <c r="KTT17" s="2723"/>
      <c r="KTU17" s="2723"/>
      <c r="KTV17" s="2723"/>
      <c r="KTW17" s="2723"/>
      <c r="KTX17" s="2723"/>
      <c r="KTY17" s="2723"/>
      <c r="KTZ17" s="2723"/>
      <c r="KUA17" s="2723"/>
      <c r="KUB17" s="2723"/>
      <c r="KUC17" s="2723"/>
      <c r="KUD17" s="2723"/>
      <c r="KUE17" s="2723"/>
      <c r="KUF17" s="2723"/>
      <c r="KUG17" s="2723"/>
      <c r="KUH17" s="2723"/>
      <c r="KUI17" s="2723"/>
      <c r="KUJ17" s="2723"/>
      <c r="KUK17" s="2723"/>
      <c r="KUL17" s="2723"/>
      <c r="KUM17" s="2723"/>
      <c r="KUN17" s="2723"/>
      <c r="KUO17" s="2723"/>
      <c r="KUP17" s="2723"/>
      <c r="KUQ17" s="2723"/>
      <c r="KUR17" s="2723"/>
      <c r="KUS17" s="2723"/>
      <c r="KUT17" s="2723"/>
      <c r="KUU17" s="2723"/>
      <c r="KUV17" s="2723"/>
      <c r="KUW17" s="2723"/>
      <c r="KUX17" s="2723"/>
      <c r="KUY17" s="2723"/>
      <c r="KUZ17" s="2723"/>
      <c r="KVA17" s="2723"/>
      <c r="KVB17" s="2723"/>
      <c r="KVC17" s="2723"/>
      <c r="KVD17" s="2723"/>
      <c r="KVE17" s="2723"/>
      <c r="KVF17" s="2723"/>
      <c r="KVG17" s="2723"/>
      <c r="KVH17" s="2723"/>
      <c r="KVI17" s="2723"/>
      <c r="KVJ17" s="2723"/>
      <c r="KVK17" s="2723"/>
      <c r="KVL17" s="2723"/>
      <c r="KVM17" s="2723"/>
      <c r="KVN17" s="2723"/>
      <c r="KVO17" s="2723"/>
      <c r="KVP17" s="2723"/>
      <c r="KVQ17" s="2723"/>
      <c r="KVR17" s="2723"/>
      <c r="KVS17" s="2723"/>
      <c r="KVT17" s="2723"/>
      <c r="KVU17" s="2723"/>
      <c r="KVV17" s="2723"/>
      <c r="KVW17" s="2723"/>
      <c r="KVX17" s="2723"/>
      <c r="KVY17" s="2723"/>
      <c r="KVZ17" s="2723"/>
      <c r="KWA17" s="2723"/>
      <c r="KWB17" s="2723"/>
      <c r="KWC17" s="2723"/>
      <c r="KWD17" s="2723"/>
      <c r="KWE17" s="2723"/>
      <c r="KWF17" s="2723"/>
      <c r="KWG17" s="2723"/>
      <c r="KWH17" s="2723"/>
      <c r="KWI17" s="2723"/>
      <c r="KWJ17" s="2723"/>
      <c r="KWK17" s="2723"/>
      <c r="KWL17" s="2723"/>
      <c r="KWM17" s="2723"/>
      <c r="KWN17" s="2723"/>
      <c r="KWO17" s="2723"/>
      <c r="KWP17" s="2723"/>
      <c r="KWQ17" s="2723"/>
      <c r="KWR17" s="2723"/>
      <c r="KWS17" s="2723"/>
      <c r="KWT17" s="2723"/>
      <c r="KWU17" s="2723"/>
      <c r="KWV17" s="2723"/>
      <c r="KWW17" s="2723"/>
      <c r="KWX17" s="2723"/>
      <c r="KWY17" s="2723"/>
      <c r="KWZ17" s="2723"/>
      <c r="KXA17" s="2723"/>
      <c r="KXB17" s="2723"/>
      <c r="KXC17" s="2723"/>
      <c r="KXD17" s="2723"/>
      <c r="KXE17" s="2723"/>
      <c r="KXF17" s="2723"/>
      <c r="KXG17" s="2723"/>
      <c r="KXH17" s="2723"/>
      <c r="KXI17" s="2723"/>
      <c r="KXJ17" s="2723"/>
      <c r="KXK17" s="2723"/>
      <c r="KXL17" s="2723"/>
      <c r="KXM17" s="2723"/>
      <c r="KXN17" s="2723"/>
      <c r="KXO17" s="2723"/>
      <c r="KXP17" s="2723"/>
      <c r="KXQ17" s="2723"/>
      <c r="KXR17" s="2723"/>
      <c r="KXS17" s="2723"/>
      <c r="KXT17" s="2723"/>
      <c r="KXU17" s="2723"/>
      <c r="KXV17" s="2723"/>
      <c r="KXW17" s="2723"/>
      <c r="KXX17" s="2723"/>
      <c r="KXY17" s="2723"/>
      <c r="KXZ17" s="2723"/>
      <c r="KYA17" s="2723"/>
      <c r="KYB17" s="2723"/>
      <c r="KYC17" s="2723"/>
      <c r="KYD17" s="2723"/>
      <c r="KYE17" s="2723"/>
      <c r="KYF17" s="2723"/>
      <c r="KYG17" s="2723"/>
      <c r="KYH17" s="2723"/>
      <c r="KYI17" s="2723"/>
      <c r="KYJ17" s="2723"/>
      <c r="KYK17" s="2723"/>
      <c r="KYL17" s="2723"/>
      <c r="KYM17" s="2723"/>
      <c r="KYN17" s="2723"/>
      <c r="KYO17" s="2723"/>
      <c r="KYP17" s="2723"/>
      <c r="KYQ17" s="2723"/>
      <c r="KYR17" s="2723"/>
      <c r="KYS17" s="2723"/>
      <c r="KYT17" s="2723"/>
      <c r="KYU17" s="2723"/>
      <c r="KYV17" s="2723"/>
      <c r="KYW17" s="2723"/>
      <c r="KYX17" s="2723"/>
      <c r="KYY17" s="2723"/>
      <c r="KYZ17" s="2723"/>
      <c r="KZA17" s="2723"/>
      <c r="KZB17" s="2723"/>
      <c r="KZC17" s="2723"/>
      <c r="KZD17" s="2723"/>
      <c r="KZE17" s="2723"/>
      <c r="KZF17" s="2723"/>
      <c r="KZG17" s="2723"/>
      <c r="KZH17" s="2723"/>
      <c r="KZI17" s="2723"/>
      <c r="KZJ17" s="2723"/>
      <c r="KZK17" s="2723"/>
      <c r="KZL17" s="2723"/>
      <c r="KZM17" s="2723"/>
      <c r="KZN17" s="2723"/>
      <c r="KZO17" s="2723"/>
      <c r="KZP17" s="2723"/>
      <c r="KZQ17" s="2723"/>
      <c r="KZR17" s="2723"/>
      <c r="KZS17" s="2723"/>
      <c r="KZT17" s="2723"/>
      <c r="KZU17" s="2723"/>
      <c r="KZV17" s="2723"/>
      <c r="KZW17" s="2723"/>
      <c r="KZX17" s="2723"/>
      <c r="KZY17" s="2723"/>
      <c r="KZZ17" s="2723"/>
      <c r="LAA17" s="2723"/>
      <c r="LAB17" s="2723"/>
      <c r="LAC17" s="2723"/>
      <c r="LAD17" s="2723"/>
      <c r="LAE17" s="2723"/>
      <c r="LAF17" s="2723"/>
      <c r="LAG17" s="2723"/>
      <c r="LAH17" s="2723"/>
      <c r="LAI17" s="2723"/>
      <c r="LAJ17" s="2723"/>
      <c r="LAK17" s="2723"/>
      <c r="LAL17" s="2723"/>
      <c r="LAM17" s="2723"/>
      <c r="LAN17" s="2723"/>
      <c r="LAO17" s="2723"/>
      <c r="LAP17" s="2723"/>
      <c r="LAQ17" s="2723"/>
      <c r="LAR17" s="2723"/>
      <c r="LAS17" s="2723"/>
      <c r="LAT17" s="2723"/>
      <c r="LAU17" s="2723"/>
      <c r="LAV17" s="2723"/>
      <c r="LAW17" s="2723"/>
      <c r="LAX17" s="2723"/>
      <c r="LAY17" s="2723"/>
      <c r="LAZ17" s="2723"/>
      <c r="LBA17" s="2723"/>
      <c r="LBB17" s="2723"/>
      <c r="LBC17" s="2723"/>
      <c r="LBD17" s="2723"/>
      <c r="LBE17" s="2723"/>
      <c r="LBF17" s="2723"/>
      <c r="LBG17" s="2723"/>
      <c r="LBH17" s="2723"/>
      <c r="LBI17" s="2723"/>
      <c r="LBJ17" s="2723"/>
      <c r="LBK17" s="2723"/>
      <c r="LBL17" s="2723"/>
      <c r="LBM17" s="2723"/>
      <c r="LBN17" s="2723"/>
      <c r="LBO17" s="2723"/>
      <c r="LBP17" s="2723"/>
      <c r="LBQ17" s="2723"/>
      <c r="LBR17" s="2723"/>
      <c r="LBS17" s="2723"/>
      <c r="LBT17" s="2723"/>
      <c r="LBU17" s="2723"/>
      <c r="LBV17" s="2723"/>
      <c r="LBW17" s="2723"/>
      <c r="LBX17" s="2723"/>
      <c r="LBY17" s="2723"/>
      <c r="LBZ17" s="2723"/>
      <c r="LCA17" s="2723"/>
      <c r="LCB17" s="2723"/>
      <c r="LCC17" s="2723"/>
      <c r="LCD17" s="2723"/>
      <c r="LCE17" s="2723"/>
      <c r="LCF17" s="2723"/>
      <c r="LCG17" s="2723"/>
      <c r="LCH17" s="2723"/>
      <c r="LCI17" s="2723"/>
      <c r="LCJ17" s="2723"/>
      <c r="LCK17" s="2723"/>
      <c r="LCL17" s="2723"/>
      <c r="LCM17" s="2723"/>
      <c r="LCN17" s="2723"/>
      <c r="LCO17" s="2723"/>
      <c r="LCP17" s="2723"/>
      <c r="LCQ17" s="2723"/>
      <c r="LCR17" s="2723"/>
      <c r="LCS17" s="2723"/>
      <c r="LCT17" s="2723"/>
      <c r="LCU17" s="2723"/>
      <c r="LCV17" s="2723"/>
      <c r="LCW17" s="2723"/>
      <c r="LCX17" s="2723"/>
      <c r="LCY17" s="2723"/>
      <c r="LCZ17" s="2723"/>
      <c r="LDA17" s="2723"/>
      <c r="LDB17" s="2723"/>
      <c r="LDC17" s="2723"/>
      <c r="LDD17" s="2723"/>
      <c r="LDE17" s="2723"/>
      <c r="LDF17" s="2723"/>
      <c r="LDG17" s="2723"/>
      <c r="LDH17" s="2723"/>
      <c r="LDI17" s="2723"/>
      <c r="LDJ17" s="2723"/>
      <c r="LDK17" s="2723"/>
      <c r="LDL17" s="2723"/>
      <c r="LDM17" s="2723"/>
      <c r="LDN17" s="2723"/>
      <c r="LDO17" s="2723"/>
      <c r="LDP17" s="2723"/>
      <c r="LDQ17" s="2723"/>
      <c r="LDR17" s="2723"/>
      <c r="LDS17" s="2723"/>
      <c r="LDT17" s="2723"/>
      <c r="LDU17" s="2723"/>
      <c r="LDV17" s="2723"/>
      <c r="LDW17" s="2723"/>
      <c r="LDX17" s="2723"/>
      <c r="LDY17" s="2723"/>
      <c r="LDZ17" s="2723"/>
      <c r="LEA17" s="2723"/>
      <c r="LEB17" s="2723"/>
      <c r="LEC17" s="2723"/>
      <c r="LED17" s="2723"/>
      <c r="LEE17" s="2723"/>
      <c r="LEF17" s="2723"/>
      <c r="LEG17" s="2723"/>
      <c r="LEH17" s="2723"/>
      <c r="LEI17" s="2723"/>
      <c r="LEJ17" s="2723"/>
      <c r="LEK17" s="2723"/>
      <c r="LEL17" s="2723"/>
      <c r="LEM17" s="2723"/>
      <c r="LEN17" s="2723"/>
      <c r="LEO17" s="2723"/>
      <c r="LEP17" s="2723"/>
      <c r="LEQ17" s="2723"/>
      <c r="LER17" s="2723"/>
      <c r="LES17" s="2723"/>
      <c r="LET17" s="2723"/>
      <c r="LEU17" s="2723"/>
      <c r="LEV17" s="2723"/>
      <c r="LEW17" s="2723"/>
      <c r="LEX17" s="2723"/>
      <c r="LEY17" s="2723"/>
      <c r="LEZ17" s="2723"/>
      <c r="LFA17" s="2723"/>
      <c r="LFB17" s="2723"/>
      <c r="LFC17" s="2723"/>
      <c r="LFD17" s="2723"/>
      <c r="LFE17" s="2723"/>
      <c r="LFF17" s="2723"/>
      <c r="LFG17" s="2723"/>
      <c r="LFH17" s="2723"/>
      <c r="LFI17" s="2723"/>
      <c r="LFJ17" s="2723"/>
      <c r="LFK17" s="2723"/>
      <c r="LFL17" s="2723"/>
      <c r="LFM17" s="2723"/>
      <c r="LFN17" s="2723"/>
      <c r="LFO17" s="2723"/>
      <c r="LFP17" s="2723"/>
      <c r="LFQ17" s="2723"/>
      <c r="LFR17" s="2723"/>
      <c r="LFS17" s="2723"/>
      <c r="LFT17" s="2723"/>
      <c r="LFU17" s="2723"/>
      <c r="LFV17" s="2723"/>
      <c r="LFW17" s="2723"/>
      <c r="LFX17" s="2723"/>
      <c r="LFY17" s="2723"/>
      <c r="LFZ17" s="2723"/>
      <c r="LGA17" s="2723"/>
      <c r="LGB17" s="2723"/>
      <c r="LGC17" s="2723"/>
      <c r="LGD17" s="2723"/>
      <c r="LGE17" s="2723"/>
      <c r="LGF17" s="2723"/>
      <c r="LGG17" s="2723"/>
      <c r="LGH17" s="2723"/>
      <c r="LGI17" s="2723"/>
      <c r="LGJ17" s="2723"/>
      <c r="LGK17" s="2723"/>
      <c r="LGL17" s="2723"/>
      <c r="LGM17" s="2723"/>
      <c r="LGN17" s="2723"/>
      <c r="LGO17" s="2723"/>
      <c r="LGP17" s="2723"/>
      <c r="LGQ17" s="2723"/>
      <c r="LGR17" s="2723"/>
      <c r="LGS17" s="2723"/>
      <c r="LGT17" s="2723"/>
      <c r="LGU17" s="2723"/>
      <c r="LGV17" s="2723"/>
      <c r="LGW17" s="2723"/>
      <c r="LGX17" s="2723"/>
      <c r="LGY17" s="2723"/>
      <c r="LGZ17" s="2723"/>
      <c r="LHA17" s="2723"/>
      <c r="LHB17" s="2723"/>
      <c r="LHC17" s="2723"/>
      <c r="LHD17" s="2723"/>
      <c r="LHE17" s="2723"/>
      <c r="LHF17" s="2723"/>
      <c r="LHG17" s="2723"/>
      <c r="LHH17" s="2723"/>
      <c r="LHI17" s="2723"/>
      <c r="LHJ17" s="2723"/>
      <c r="LHK17" s="2723"/>
      <c r="LHL17" s="2723"/>
      <c r="LHM17" s="2723"/>
      <c r="LHN17" s="2723"/>
      <c r="LHO17" s="2723"/>
      <c r="LHP17" s="2723"/>
      <c r="LHQ17" s="2723"/>
      <c r="LHR17" s="2723"/>
      <c r="LHS17" s="2723"/>
      <c r="LHT17" s="2723"/>
      <c r="LHU17" s="2723"/>
      <c r="LHV17" s="2723"/>
      <c r="LHW17" s="2723"/>
      <c r="LHX17" s="2723"/>
      <c r="LHY17" s="2723"/>
      <c r="LHZ17" s="2723"/>
      <c r="LIA17" s="2723"/>
      <c r="LIB17" s="2723"/>
      <c r="LIC17" s="2723"/>
      <c r="LID17" s="2723"/>
      <c r="LIE17" s="2723"/>
      <c r="LIF17" s="2723"/>
      <c r="LIG17" s="2723"/>
      <c r="LIH17" s="2723"/>
      <c r="LII17" s="2723"/>
      <c r="LIJ17" s="2723"/>
      <c r="LIK17" s="2723"/>
      <c r="LIL17" s="2723"/>
      <c r="LIM17" s="2723"/>
      <c r="LIN17" s="2723"/>
      <c r="LIO17" s="2723"/>
      <c r="LIP17" s="2723"/>
      <c r="LIQ17" s="2723"/>
      <c r="LIR17" s="2723"/>
      <c r="LIS17" s="2723"/>
      <c r="LIT17" s="2723"/>
      <c r="LIU17" s="2723"/>
      <c r="LIV17" s="2723"/>
      <c r="LIW17" s="2723"/>
      <c r="LIX17" s="2723"/>
      <c r="LIY17" s="2723"/>
      <c r="LIZ17" s="2723"/>
      <c r="LJA17" s="2723"/>
      <c r="LJB17" s="2723"/>
      <c r="LJC17" s="2723"/>
      <c r="LJD17" s="2723"/>
      <c r="LJE17" s="2723"/>
      <c r="LJF17" s="2723"/>
      <c r="LJG17" s="2723"/>
      <c r="LJH17" s="2723"/>
      <c r="LJI17" s="2723"/>
      <c r="LJJ17" s="2723"/>
      <c r="LJK17" s="2723"/>
      <c r="LJL17" s="2723"/>
      <c r="LJM17" s="2723"/>
      <c r="LJN17" s="2723"/>
      <c r="LJO17" s="2723"/>
      <c r="LJP17" s="2723"/>
      <c r="LJQ17" s="2723"/>
      <c r="LJR17" s="2723"/>
      <c r="LJS17" s="2723"/>
      <c r="LJT17" s="2723"/>
      <c r="LJU17" s="2723"/>
      <c r="LJV17" s="2723"/>
      <c r="LJW17" s="2723"/>
      <c r="LJX17" s="2723"/>
      <c r="LJY17" s="2723"/>
      <c r="LJZ17" s="2723"/>
      <c r="LKA17" s="2723"/>
      <c r="LKB17" s="2723"/>
      <c r="LKC17" s="2723"/>
      <c r="LKD17" s="2723"/>
      <c r="LKE17" s="2723"/>
      <c r="LKF17" s="2723"/>
      <c r="LKG17" s="2723"/>
      <c r="LKH17" s="2723"/>
      <c r="LKI17" s="2723"/>
      <c r="LKJ17" s="2723"/>
      <c r="LKK17" s="2723"/>
      <c r="LKL17" s="2723"/>
      <c r="LKM17" s="2723"/>
      <c r="LKN17" s="2723"/>
      <c r="LKO17" s="2723"/>
      <c r="LKP17" s="2723"/>
      <c r="LKQ17" s="2723"/>
      <c r="LKR17" s="2723"/>
      <c r="LKS17" s="2723"/>
      <c r="LKT17" s="2723"/>
      <c r="LKU17" s="2723"/>
      <c r="LKV17" s="2723"/>
      <c r="LKW17" s="2723"/>
      <c r="LKX17" s="2723"/>
      <c r="LKY17" s="2723"/>
      <c r="LKZ17" s="2723"/>
      <c r="LLA17" s="2723"/>
      <c r="LLB17" s="2723"/>
      <c r="LLC17" s="2723"/>
      <c r="LLD17" s="2723"/>
      <c r="LLE17" s="2723"/>
      <c r="LLF17" s="2723"/>
      <c r="LLG17" s="2723"/>
      <c r="LLH17" s="2723"/>
      <c r="LLI17" s="2723"/>
      <c r="LLJ17" s="2723"/>
      <c r="LLK17" s="2723"/>
      <c r="LLL17" s="2723"/>
      <c r="LLM17" s="2723"/>
      <c r="LLN17" s="2723"/>
      <c r="LLO17" s="2723"/>
      <c r="LLP17" s="2723"/>
      <c r="LLQ17" s="2723"/>
      <c r="LLR17" s="2723"/>
      <c r="LLS17" s="2723"/>
      <c r="LLT17" s="2723"/>
      <c r="LLU17" s="2723"/>
      <c r="LLV17" s="2723"/>
      <c r="LLW17" s="2723"/>
      <c r="LLX17" s="2723"/>
      <c r="LLY17" s="2723"/>
      <c r="LLZ17" s="2723"/>
      <c r="LMA17" s="2723"/>
      <c r="LMB17" s="2723"/>
      <c r="LMC17" s="2723"/>
      <c r="LMD17" s="2723"/>
      <c r="LME17" s="2723"/>
      <c r="LMF17" s="2723"/>
      <c r="LMG17" s="2723"/>
      <c r="LMH17" s="2723"/>
      <c r="LMI17" s="2723"/>
      <c r="LMJ17" s="2723"/>
      <c r="LMK17" s="2723"/>
      <c r="LML17" s="2723"/>
      <c r="LMM17" s="2723"/>
      <c r="LMN17" s="2723"/>
      <c r="LMO17" s="2723"/>
      <c r="LMP17" s="2723"/>
      <c r="LMQ17" s="2723"/>
      <c r="LMR17" s="2723"/>
      <c r="LMS17" s="2723"/>
      <c r="LMT17" s="2723"/>
      <c r="LMU17" s="2723"/>
      <c r="LMV17" s="2723"/>
      <c r="LMW17" s="2723"/>
      <c r="LMX17" s="2723"/>
      <c r="LMY17" s="2723"/>
      <c r="LMZ17" s="2723"/>
      <c r="LNA17" s="2723"/>
      <c r="LNB17" s="2723"/>
      <c r="LNC17" s="2723"/>
      <c r="LND17" s="2723"/>
      <c r="LNE17" s="2723"/>
      <c r="LNF17" s="2723"/>
      <c r="LNG17" s="2723"/>
      <c r="LNH17" s="2723"/>
      <c r="LNI17" s="2723"/>
      <c r="LNJ17" s="2723"/>
      <c r="LNK17" s="2723"/>
      <c r="LNL17" s="2723"/>
      <c r="LNM17" s="2723"/>
      <c r="LNN17" s="2723"/>
      <c r="LNO17" s="2723"/>
      <c r="LNP17" s="2723"/>
      <c r="LNQ17" s="2723"/>
      <c r="LNR17" s="2723"/>
      <c r="LNS17" s="2723"/>
      <c r="LNT17" s="2723"/>
      <c r="LNU17" s="2723"/>
      <c r="LNV17" s="2723"/>
      <c r="LNW17" s="2723"/>
      <c r="LNX17" s="2723"/>
      <c r="LNY17" s="2723"/>
      <c r="LNZ17" s="2723"/>
      <c r="LOA17" s="2723"/>
      <c r="LOB17" s="2723"/>
      <c r="LOC17" s="2723"/>
      <c r="LOD17" s="2723"/>
      <c r="LOE17" s="2723"/>
      <c r="LOF17" s="2723"/>
      <c r="LOG17" s="2723"/>
      <c r="LOH17" s="2723"/>
      <c r="LOI17" s="2723"/>
      <c r="LOJ17" s="2723"/>
      <c r="LOK17" s="2723"/>
      <c r="LOL17" s="2723"/>
      <c r="LOM17" s="2723"/>
      <c r="LON17" s="2723"/>
      <c r="LOO17" s="2723"/>
      <c r="LOP17" s="2723"/>
      <c r="LOQ17" s="2723"/>
      <c r="LOR17" s="2723"/>
      <c r="LOS17" s="2723"/>
      <c r="LOT17" s="2723"/>
      <c r="LOU17" s="2723"/>
      <c r="LOV17" s="2723"/>
      <c r="LOW17" s="2723"/>
      <c r="LOX17" s="2723"/>
      <c r="LOY17" s="2723"/>
      <c r="LOZ17" s="2723"/>
      <c r="LPA17" s="2723"/>
      <c r="LPB17" s="2723"/>
      <c r="LPC17" s="2723"/>
      <c r="LPD17" s="2723"/>
      <c r="LPE17" s="2723"/>
      <c r="LPF17" s="2723"/>
      <c r="LPG17" s="2723"/>
      <c r="LPH17" s="2723"/>
      <c r="LPI17" s="2723"/>
      <c r="LPJ17" s="2723"/>
      <c r="LPK17" s="2723"/>
      <c r="LPL17" s="2723"/>
      <c r="LPM17" s="2723"/>
      <c r="LPN17" s="2723"/>
      <c r="LPO17" s="2723"/>
      <c r="LPP17" s="2723"/>
      <c r="LPQ17" s="2723"/>
      <c r="LPR17" s="2723"/>
      <c r="LPS17" s="2723"/>
      <c r="LPT17" s="2723"/>
      <c r="LPU17" s="2723"/>
      <c r="LPV17" s="2723"/>
      <c r="LPW17" s="2723"/>
      <c r="LPX17" s="2723"/>
      <c r="LPY17" s="2723"/>
      <c r="LPZ17" s="2723"/>
      <c r="LQA17" s="2723"/>
      <c r="LQB17" s="2723"/>
      <c r="LQC17" s="2723"/>
      <c r="LQD17" s="2723"/>
      <c r="LQE17" s="2723"/>
      <c r="LQF17" s="2723"/>
      <c r="LQG17" s="2723"/>
      <c r="LQH17" s="2723"/>
      <c r="LQI17" s="2723"/>
      <c r="LQJ17" s="2723"/>
      <c r="LQK17" s="2723"/>
      <c r="LQL17" s="2723"/>
      <c r="LQM17" s="2723"/>
      <c r="LQN17" s="2723"/>
      <c r="LQO17" s="2723"/>
      <c r="LQP17" s="2723"/>
      <c r="LQQ17" s="2723"/>
      <c r="LQR17" s="2723"/>
      <c r="LQS17" s="2723"/>
      <c r="LQT17" s="2723"/>
      <c r="LQU17" s="2723"/>
      <c r="LQV17" s="2723"/>
      <c r="LQW17" s="2723"/>
      <c r="LQX17" s="2723"/>
      <c r="LQY17" s="2723"/>
      <c r="LQZ17" s="2723"/>
      <c r="LRA17" s="2723"/>
      <c r="LRB17" s="2723"/>
      <c r="LRC17" s="2723"/>
      <c r="LRD17" s="2723"/>
      <c r="LRE17" s="2723"/>
      <c r="LRF17" s="2723"/>
      <c r="LRG17" s="2723"/>
      <c r="LRH17" s="2723"/>
      <c r="LRI17" s="2723"/>
      <c r="LRJ17" s="2723"/>
      <c r="LRK17" s="2723"/>
      <c r="LRL17" s="2723"/>
      <c r="LRM17" s="2723"/>
      <c r="LRN17" s="2723"/>
      <c r="LRO17" s="2723"/>
      <c r="LRP17" s="2723"/>
      <c r="LRQ17" s="2723"/>
      <c r="LRR17" s="2723"/>
      <c r="LRS17" s="2723"/>
      <c r="LRT17" s="2723"/>
      <c r="LRU17" s="2723"/>
      <c r="LRV17" s="2723"/>
      <c r="LRW17" s="2723"/>
      <c r="LRX17" s="2723"/>
      <c r="LRY17" s="2723"/>
      <c r="LRZ17" s="2723"/>
      <c r="LSA17" s="2723"/>
      <c r="LSB17" s="2723"/>
      <c r="LSC17" s="2723"/>
      <c r="LSD17" s="2723"/>
      <c r="LSE17" s="2723"/>
      <c r="LSF17" s="2723"/>
      <c r="LSG17" s="2723"/>
      <c r="LSH17" s="2723"/>
      <c r="LSI17" s="2723"/>
      <c r="LSJ17" s="2723"/>
      <c r="LSK17" s="2723"/>
      <c r="LSL17" s="2723"/>
      <c r="LSM17" s="2723"/>
      <c r="LSN17" s="2723"/>
      <c r="LSO17" s="2723"/>
      <c r="LSP17" s="2723"/>
      <c r="LSQ17" s="2723"/>
      <c r="LSR17" s="2723"/>
      <c r="LSS17" s="2723"/>
      <c r="LST17" s="2723"/>
      <c r="LSU17" s="2723"/>
      <c r="LSV17" s="2723"/>
      <c r="LSW17" s="2723"/>
      <c r="LSX17" s="2723"/>
      <c r="LSY17" s="2723"/>
      <c r="LSZ17" s="2723"/>
      <c r="LTA17" s="2723"/>
      <c r="LTB17" s="2723"/>
      <c r="LTC17" s="2723"/>
      <c r="LTD17" s="2723"/>
      <c r="LTE17" s="2723"/>
      <c r="LTF17" s="2723"/>
      <c r="LTG17" s="2723"/>
      <c r="LTH17" s="2723"/>
      <c r="LTI17" s="2723"/>
      <c r="LTJ17" s="2723"/>
      <c r="LTK17" s="2723"/>
      <c r="LTL17" s="2723"/>
      <c r="LTM17" s="2723"/>
      <c r="LTN17" s="2723"/>
      <c r="LTO17" s="2723"/>
      <c r="LTP17" s="2723"/>
      <c r="LTQ17" s="2723"/>
      <c r="LTR17" s="2723"/>
      <c r="LTS17" s="2723"/>
      <c r="LTT17" s="2723"/>
      <c r="LTU17" s="2723"/>
      <c r="LTV17" s="2723"/>
      <c r="LTW17" s="2723"/>
      <c r="LTX17" s="2723"/>
      <c r="LTY17" s="2723"/>
      <c r="LTZ17" s="2723"/>
      <c r="LUA17" s="2723"/>
      <c r="LUB17" s="2723"/>
      <c r="LUC17" s="2723"/>
      <c r="LUD17" s="2723"/>
      <c r="LUE17" s="2723"/>
      <c r="LUF17" s="2723"/>
      <c r="LUG17" s="2723"/>
      <c r="LUH17" s="2723"/>
      <c r="LUI17" s="2723"/>
      <c r="LUJ17" s="2723"/>
      <c r="LUK17" s="2723"/>
      <c r="LUL17" s="2723"/>
      <c r="LUM17" s="2723"/>
      <c r="LUN17" s="2723"/>
      <c r="LUO17" s="2723"/>
      <c r="LUP17" s="2723"/>
      <c r="LUQ17" s="2723"/>
      <c r="LUR17" s="2723"/>
      <c r="LUS17" s="2723"/>
      <c r="LUT17" s="2723"/>
      <c r="LUU17" s="2723"/>
      <c r="LUV17" s="2723"/>
      <c r="LUW17" s="2723"/>
      <c r="LUX17" s="2723"/>
      <c r="LUY17" s="2723"/>
      <c r="LUZ17" s="2723"/>
      <c r="LVA17" s="2723"/>
      <c r="LVB17" s="2723"/>
      <c r="LVC17" s="2723"/>
      <c r="LVD17" s="2723"/>
      <c r="LVE17" s="2723"/>
      <c r="LVF17" s="2723"/>
      <c r="LVG17" s="2723"/>
      <c r="LVH17" s="2723"/>
      <c r="LVI17" s="2723"/>
      <c r="LVJ17" s="2723"/>
      <c r="LVK17" s="2723"/>
      <c r="LVL17" s="2723"/>
      <c r="LVM17" s="2723"/>
      <c r="LVN17" s="2723"/>
      <c r="LVO17" s="2723"/>
      <c r="LVP17" s="2723"/>
      <c r="LVQ17" s="2723"/>
      <c r="LVR17" s="2723"/>
      <c r="LVS17" s="2723"/>
      <c r="LVT17" s="2723"/>
      <c r="LVU17" s="2723"/>
      <c r="LVV17" s="2723"/>
      <c r="LVW17" s="2723"/>
      <c r="LVX17" s="2723"/>
      <c r="LVY17" s="2723"/>
      <c r="LVZ17" s="2723"/>
      <c r="LWA17" s="2723"/>
      <c r="LWB17" s="2723"/>
      <c r="LWC17" s="2723"/>
      <c r="LWD17" s="2723"/>
      <c r="LWE17" s="2723"/>
      <c r="LWF17" s="2723"/>
      <c r="LWG17" s="2723"/>
      <c r="LWH17" s="2723"/>
      <c r="LWI17" s="2723"/>
      <c r="LWJ17" s="2723"/>
      <c r="LWK17" s="2723"/>
      <c r="LWL17" s="2723"/>
      <c r="LWM17" s="2723"/>
      <c r="LWN17" s="2723"/>
      <c r="LWO17" s="2723"/>
      <c r="LWP17" s="2723"/>
      <c r="LWQ17" s="2723"/>
      <c r="LWR17" s="2723"/>
      <c r="LWS17" s="2723"/>
      <c r="LWT17" s="2723"/>
      <c r="LWU17" s="2723"/>
      <c r="LWV17" s="2723"/>
      <c r="LWW17" s="2723"/>
      <c r="LWX17" s="2723"/>
      <c r="LWY17" s="2723"/>
      <c r="LWZ17" s="2723"/>
      <c r="LXA17" s="2723"/>
      <c r="LXB17" s="2723"/>
      <c r="LXC17" s="2723"/>
      <c r="LXD17" s="2723"/>
      <c r="LXE17" s="2723"/>
      <c r="LXF17" s="2723"/>
      <c r="LXG17" s="2723"/>
      <c r="LXH17" s="2723"/>
      <c r="LXI17" s="2723"/>
      <c r="LXJ17" s="2723"/>
      <c r="LXK17" s="2723"/>
      <c r="LXL17" s="2723"/>
      <c r="LXM17" s="2723"/>
      <c r="LXN17" s="2723"/>
      <c r="LXO17" s="2723"/>
      <c r="LXP17" s="2723"/>
      <c r="LXQ17" s="2723"/>
      <c r="LXR17" s="2723"/>
      <c r="LXS17" s="2723"/>
      <c r="LXT17" s="2723"/>
      <c r="LXU17" s="2723"/>
      <c r="LXV17" s="2723"/>
      <c r="LXW17" s="2723"/>
      <c r="LXX17" s="2723"/>
      <c r="LXY17" s="2723"/>
      <c r="LXZ17" s="2723"/>
      <c r="LYA17" s="2723"/>
      <c r="LYB17" s="2723"/>
      <c r="LYC17" s="2723"/>
      <c r="LYD17" s="2723"/>
      <c r="LYE17" s="2723"/>
      <c r="LYF17" s="2723"/>
      <c r="LYG17" s="2723"/>
      <c r="LYH17" s="2723"/>
      <c r="LYI17" s="2723"/>
      <c r="LYJ17" s="2723"/>
      <c r="LYK17" s="2723"/>
      <c r="LYL17" s="2723"/>
      <c r="LYM17" s="2723"/>
      <c r="LYN17" s="2723"/>
      <c r="LYO17" s="2723"/>
      <c r="LYP17" s="2723"/>
      <c r="LYQ17" s="2723"/>
      <c r="LYR17" s="2723"/>
      <c r="LYS17" s="2723"/>
      <c r="LYT17" s="2723"/>
      <c r="LYU17" s="2723"/>
      <c r="LYV17" s="2723"/>
      <c r="LYW17" s="2723"/>
      <c r="LYX17" s="2723"/>
      <c r="LYY17" s="2723"/>
      <c r="LYZ17" s="2723"/>
      <c r="LZA17" s="2723"/>
      <c r="LZB17" s="2723"/>
      <c r="LZC17" s="2723"/>
      <c r="LZD17" s="2723"/>
      <c r="LZE17" s="2723"/>
      <c r="LZF17" s="2723"/>
      <c r="LZG17" s="2723"/>
      <c r="LZH17" s="2723"/>
      <c r="LZI17" s="2723"/>
      <c r="LZJ17" s="2723"/>
      <c r="LZK17" s="2723"/>
      <c r="LZL17" s="2723"/>
      <c r="LZM17" s="2723"/>
      <c r="LZN17" s="2723"/>
      <c r="LZO17" s="2723"/>
      <c r="LZP17" s="2723"/>
      <c r="LZQ17" s="2723"/>
      <c r="LZR17" s="2723"/>
      <c r="LZS17" s="2723"/>
      <c r="LZT17" s="2723"/>
      <c r="LZU17" s="2723"/>
      <c r="LZV17" s="2723"/>
      <c r="LZW17" s="2723"/>
      <c r="LZX17" s="2723"/>
      <c r="LZY17" s="2723"/>
      <c r="LZZ17" s="2723"/>
      <c r="MAA17" s="2723"/>
      <c r="MAB17" s="2723"/>
      <c r="MAC17" s="2723"/>
      <c r="MAD17" s="2723"/>
      <c r="MAE17" s="2723"/>
      <c r="MAF17" s="2723"/>
      <c r="MAG17" s="2723"/>
      <c r="MAH17" s="2723"/>
      <c r="MAI17" s="2723"/>
      <c r="MAJ17" s="2723"/>
      <c r="MAK17" s="2723"/>
      <c r="MAL17" s="2723"/>
      <c r="MAM17" s="2723"/>
      <c r="MAN17" s="2723"/>
      <c r="MAO17" s="2723"/>
      <c r="MAP17" s="2723"/>
      <c r="MAQ17" s="2723"/>
      <c r="MAR17" s="2723"/>
      <c r="MAS17" s="2723"/>
      <c r="MAT17" s="2723"/>
      <c r="MAU17" s="2723"/>
      <c r="MAV17" s="2723"/>
      <c r="MAW17" s="2723"/>
      <c r="MAX17" s="2723"/>
      <c r="MAY17" s="2723"/>
      <c r="MAZ17" s="2723"/>
      <c r="MBA17" s="2723"/>
      <c r="MBB17" s="2723"/>
      <c r="MBC17" s="2723"/>
      <c r="MBD17" s="2723"/>
      <c r="MBE17" s="2723"/>
      <c r="MBF17" s="2723"/>
      <c r="MBG17" s="2723"/>
      <c r="MBH17" s="2723"/>
      <c r="MBI17" s="2723"/>
      <c r="MBJ17" s="2723"/>
      <c r="MBK17" s="2723"/>
      <c r="MBL17" s="2723"/>
      <c r="MBM17" s="2723"/>
      <c r="MBN17" s="2723"/>
      <c r="MBO17" s="2723"/>
      <c r="MBP17" s="2723"/>
      <c r="MBQ17" s="2723"/>
      <c r="MBR17" s="2723"/>
      <c r="MBS17" s="2723"/>
      <c r="MBT17" s="2723"/>
      <c r="MBU17" s="2723"/>
      <c r="MBV17" s="2723"/>
      <c r="MBW17" s="2723"/>
      <c r="MBX17" s="2723"/>
      <c r="MBY17" s="2723"/>
      <c r="MBZ17" s="2723"/>
      <c r="MCA17" s="2723"/>
      <c r="MCB17" s="2723"/>
      <c r="MCC17" s="2723"/>
      <c r="MCD17" s="2723"/>
      <c r="MCE17" s="2723"/>
      <c r="MCF17" s="2723"/>
      <c r="MCG17" s="2723"/>
      <c r="MCH17" s="2723"/>
      <c r="MCI17" s="2723"/>
      <c r="MCJ17" s="2723"/>
      <c r="MCK17" s="2723"/>
      <c r="MCL17" s="2723"/>
      <c r="MCM17" s="2723"/>
      <c r="MCN17" s="2723"/>
      <c r="MCO17" s="2723"/>
      <c r="MCP17" s="2723"/>
      <c r="MCQ17" s="2723"/>
      <c r="MCR17" s="2723"/>
      <c r="MCS17" s="2723"/>
      <c r="MCT17" s="2723"/>
      <c r="MCU17" s="2723"/>
      <c r="MCV17" s="2723"/>
      <c r="MCW17" s="2723"/>
      <c r="MCX17" s="2723"/>
      <c r="MCY17" s="2723"/>
      <c r="MCZ17" s="2723"/>
      <c r="MDA17" s="2723"/>
      <c r="MDB17" s="2723"/>
      <c r="MDC17" s="2723"/>
      <c r="MDD17" s="2723"/>
      <c r="MDE17" s="2723"/>
      <c r="MDF17" s="2723"/>
      <c r="MDG17" s="2723"/>
      <c r="MDH17" s="2723"/>
      <c r="MDI17" s="2723"/>
      <c r="MDJ17" s="2723"/>
      <c r="MDK17" s="2723"/>
      <c r="MDL17" s="2723"/>
      <c r="MDM17" s="2723"/>
      <c r="MDN17" s="2723"/>
      <c r="MDO17" s="2723"/>
      <c r="MDP17" s="2723"/>
      <c r="MDQ17" s="2723"/>
      <c r="MDR17" s="2723"/>
      <c r="MDS17" s="2723"/>
      <c r="MDT17" s="2723"/>
      <c r="MDU17" s="2723"/>
      <c r="MDV17" s="2723"/>
      <c r="MDW17" s="2723"/>
      <c r="MDX17" s="2723"/>
      <c r="MDY17" s="2723"/>
      <c r="MDZ17" s="2723"/>
      <c r="MEA17" s="2723"/>
      <c r="MEB17" s="2723"/>
      <c r="MEC17" s="2723"/>
      <c r="MED17" s="2723"/>
      <c r="MEE17" s="2723"/>
      <c r="MEF17" s="2723"/>
      <c r="MEG17" s="2723"/>
      <c r="MEH17" s="2723"/>
      <c r="MEI17" s="2723"/>
      <c r="MEJ17" s="2723"/>
      <c r="MEK17" s="2723"/>
      <c r="MEL17" s="2723"/>
      <c r="MEM17" s="2723"/>
      <c r="MEN17" s="2723"/>
      <c r="MEO17" s="2723"/>
      <c r="MEP17" s="2723"/>
      <c r="MEQ17" s="2723"/>
      <c r="MER17" s="2723"/>
      <c r="MES17" s="2723"/>
      <c r="MET17" s="2723"/>
      <c r="MEU17" s="2723"/>
      <c r="MEV17" s="2723"/>
      <c r="MEW17" s="2723"/>
      <c r="MEX17" s="2723"/>
      <c r="MEY17" s="2723"/>
      <c r="MEZ17" s="2723"/>
      <c r="MFA17" s="2723"/>
      <c r="MFB17" s="2723"/>
      <c r="MFC17" s="2723"/>
      <c r="MFD17" s="2723"/>
      <c r="MFE17" s="2723"/>
      <c r="MFF17" s="2723"/>
      <c r="MFG17" s="2723"/>
      <c r="MFH17" s="2723"/>
      <c r="MFI17" s="2723"/>
      <c r="MFJ17" s="2723"/>
      <c r="MFK17" s="2723"/>
      <c r="MFL17" s="2723"/>
      <c r="MFM17" s="2723"/>
      <c r="MFN17" s="2723"/>
      <c r="MFO17" s="2723"/>
      <c r="MFP17" s="2723"/>
      <c r="MFQ17" s="2723"/>
      <c r="MFR17" s="2723"/>
      <c r="MFS17" s="2723"/>
      <c r="MFT17" s="2723"/>
      <c r="MFU17" s="2723"/>
      <c r="MFV17" s="2723"/>
      <c r="MFW17" s="2723"/>
      <c r="MFX17" s="2723"/>
      <c r="MFY17" s="2723"/>
      <c r="MFZ17" s="2723"/>
      <c r="MGA17" s="2723"/>
      <c r="MGB17" s="2723"/>
      <c r="MGC17" s="2723"/>
      <c r="MGD17" s="2723"/>
      <c r="MGE17" s="2723"/>
      <c r="MGF17" s="2723"/>
      <c r="MGG17" s="2723"/>
      <c r="MGH17" s="2723"/>
      <c r="MGI17" s="2723"/>
      <c r="MGJ17" s="2723"/>
      <c r="MGK17" s="2723"/>
      <c r="MGL17" s="2723"/>
      <c r="MGM17" s="2723"/>
      <c r="MGN17" s="2723"/>
      <c r="MGO17" s="2723"/>
      <c r="MGP17" s="2723"/>
      <c r="MGQ17" s="2723"/>
      <c r="MGR17" s="2723"/>
      <c r="MGS17" s="2723"/>
      <c r="MGT17" s="2723"/>
      <c r="MGU17" s="2723"/>
      <c r="MGV17" s="2723"/>
      <c r="MGW17" s="2723"/>
      <c r="MGX17" s="2723"/>
      <c r="MGY17" s="2723"/>
      <c r="MGZ17" s="2723"/>
      <c r="MHA17" s="2723"/>
      <c r="MHB17" s="2723"/>
      <c r="MHC17" s="2723"/>
      <c r="MHD17" s="2723"/>
      <c r="MHE17" s="2723"/>
      <c r="MHF17" s="2723"/>
      <c r="MHG17" s="2723"/>
      <c r="MHH17" s="2723"/>
      <c r="MHI17" s="2723"/>
      <c r="MHJ17" s="2723"/>
      <c r="MHK17" s="2723"/>
      <c r="MHL17" s="2723"/>
      <c r="MHM17" s="2723"/>
      <c r="MHN17" s="2723"/>
      <c r="MHO17" s="2723"/>
      <c r="MHP17" s="2723"/>
      <c r="MHQ17" s="2723"/>
      <c r="MHR17" s="2723"/>
      <c r="MHS17" s="2723"/>
      <c r="MHT17" s="2723"/>
      <c r="MHU17" s="2723"/>
      <c r="MHV17" s="2723"/>
      <c r="MHW17" s="2723"/>
      <c r="MHX17" s="2723"/>
      <c r="MHY17" s="2723"/>
      <c r="MHZ17" s="2723"/>
      <c r="MIA17" s="2723"/>
      <c r="MIB17" s="2723"/>
      <c r="MIC17" s="2723"/>
      <c r="MID17" s="2723"/>
      <c r="MIE17" s="2723"/>
      <c r="MIF17" s="2723"/>
      <c r="MIG17" s="2723"/>
      <c r="MIH17" s="2723"/>
      <c r="MII17" s="2723"/>
      <c r="MIJ17" s="2723"/>
      <c r="MIK17" s="2723"/>
      <c r="MIL17" s="2723"/>
      <c r="MIM17" s="2723"/>
      <c r="MIN17" s="2723"/>
      <c r="MIO17" s="2723"/>
      <c r="MIP17" s="2723"/>
      <c r="MIQ17" s="2723"/>
      <c r="MIR17" s="2723"/>
      <c r="MIS17" s="2723"/>
      <c r="MIT17" s="2723"/>
      <c r="MIU17" s="2723"/>
      <c r="MIV17" s="2723"/>
      <c r="MIW17" s="2723"/>
      <c r="MIX17" s="2723"/>
      <c r="MIY17" s="2723"/>
      <c r="MIZ17" s="2723"/>
      <c r="MJA17" s="2723"/>
      <c r="MJB17" s="2723"/>
      <c r="MJC17" s="2723"/>
      <c r="MJD17" s="2723"/>
      <c r="MJE17" s="2723"/>
      <c r="MJF17" s="2723"/>
      <c r="MJG17" s="2723"/>
      <c r="MJH17" s="2723"/>
      <c r="MJI17" s="2723"/>
      <c r="MJJ17" s="2723"/>
      <c r="MJK17" s="2723"/>
      <c r="MJL17" s="2723"/>
      <c r="MJM17" s="2723"/>
      <c r="MJN17" s="2723"/>
      <c r="MJO17" s="2723"/>
      <c r="MJP17" s="2723"/>
      <c r="MJQ17" s="2723"/>
      <c r="MJR17" s="2723"/>
      <c r="MJS17" s="2723"/>
      <c r="MJT17" s="2723"/>
      <c r="MJU17" s="2723"/>
      <c r="MJV17" s="2723"/>
      <c r="MJW17" s="2723"/>
      <c r="MJX17" s="2723"/>
      <c r="MJY17" s="2723"/>
      <c r="MJZ17" s="2723"/>
      <c r="MKA17" s="2723"/>
      <c r="MKB17" s="2723"/>
      <c r="MKC17" s="2723"/>
      <c r="MKD17" s="2723"/>
      <c r="MKE17" s="2723"/>
      <c r="MKF17" s="2723"/>
      <c r="MKG17" s="2723"/>
      <c r="MKH17" s="2723"/>
      <c r="MKI17" s="2723"/>
      <c r="MKJ17" s="2723"/>
      <c r="MKK17" s="2723"/>
      <c r="MKL17" s="2723"/>
      <c r="MKM17" s="2723"/>
      <c r="MKN17" s="2723"/>
      <c r="MKO17" s="2723"/>
      <c r="MKP17" s="2723"/>
      <c r="MKQ17" s="2723"/>
      <c r="MKR17" s="2723"/>
      <c r="MKS17" s="2723"/>
      <c r="MKT17" s="2723"/>
      <c r="MKU17" s="2723"/>
      <c r="MKV17" s="2723"/>
      <c r="MKW17" s="2723"/>
      <c r="MKX17" s="2723"/>
      <c r="MKY17" s="2723"/>
      <c r="MKZ17" s="2723"/>
      <c r="MLA17" s="2723"/>
      <c r="MLB17" s="2723"/>
      <c r="MLC17" s="2723"/>
      <c r="MLD17" s="2723"/>
      <c r="MLE17" s="2723"/>
      <c r="MLF17" s="2723"/>
      <c r="MLG17" s="2723"/>
      <c r="MLH17" s="2723"/>
      <c r="MLI17" s="2723"/>
      <c r="MLJ17" s="2723"/>
      <c r="MLK17" s="2723"/>
      <c r="MLL17" s="2723"/>
      <c r="MLM17" s="2723"/>
      <c r="MLN17" s="2723"/>
      <c r="MLO17" s="2723"/>
      <c r="MLP17" s="2723"/>
      <c r="MLQ17" s="2723"/>
      <c r="MLR17" s="2723"/>
      <c r="MLS17" s="2723"/>
      <c r="MLT17" s="2723"/>
      <c r="MLU17" s="2723"/>
      <c r="MLV17" s="2723"/>
      <c r="MLW17" s="2723"/>
      <c r="MLX17" s="2723"/>
      <c r="MLY17" s="2723"/>
      <c r="MLZ17" s="2723"/>
      <c r="MMA17" s="2723"/>
      <c r="MMB17" s="2723"/>
      <c r="MMC17" s="2723"/>
      <c r="MMD17" s="2723"/>
      <c r="MME17" s="2723"/>
      <c r="MMF17" s="2723"/>
      <c r="MMG17" s="2723"/>
      <c r="MMH17" s="2723"/>
      <c r="MMI17" s="2723"/>
      <c r="MMJ17" s="2723"/>
      <c r="MMK17" s="2723"/>
      <c r="MML17" s="2723"/>
      <c r="MMM17" s="2723"/>
      <c r="MMN17" s="2723"/>
      <c r="MMO17" s="2723"/>
      <c r="MMP17" s="2723"/>
      <c r="MMQ17" s="2723"/>
      <c r="MMR17" s="2723"/>
      <c r="MMS17" s="2723"/>
      <c r="MMT17" s="2723"/>
      <c r="MMU17" s="2723"/>
      <c r="MMV17" s="2723"/>
      <c r="MMW17" s="2723"/>
      <c r="MMX17" s="2723"/>
      <c r="MMY17" s="2723"/>
      <c r="MMZ17" s="2723"/>
      <c r="MNA17" s="2723"/>
      <c r="MNB17" s="2723"/>
      <c r="MNC17" s="2723"/>
      <c r="MND17" s="2723"/>
      <c r="MNE17" s="2723"/>
      <c r="MNF17" s="2723"/>
      <c r="MNG17" s="2723"/>
      <c r="MNH17" s="2723"/>
      <c r="MNI17" s="2723"/>
      <c r="MNJ17" s="2723"/>
      <c r="MNK17" s="2723"/>
      <c r="MNL17" s="2723"/>
      <c r="MNM17" s="2723"/>
      <c r="MNN17" s="2723"/>
      <c r="MNO17" s="2723"/>
      <c r="MNP17" s="2723"/>
      <c r="MNQ17" s="2723"/>
      <c r="MNR17" s="2723"/>
      <c r="MNS17" s="2723"/>
      <c r="MNT17" s="2723"/>
      <c r="MNU17" s="2723"/>
      <c r="MNV17" s="2723"/>
      <c r="MNW17" s="2723"/>
      <c r="MNX17" s="2723"/>
      <c r="MNY17" s="2723"/>
      <c r="MNZ17" s="2723"/>
      <c r="MOA17" s="2723"/>
      <c r="MOB17" s="2723"/>
      <c r="MOC17" s="2723"/>
      <c r="MOD17" s="2723"/>
      <c r="MOE17" s="2723"/>
      <c r="MOF17" s="2723"/>
      <c r="MOG17" s="2723"/>
      <c r="MOH17" s="2723"/>
      <c r="MOI17" s="2723"/>
      <c r="MOJ17" s="2723"/>
      <c r="MOK17" s="2723"/>
      <c r="MOL17" s="2723"/>
      <c r="MOM17" s="2723"/>
      <c r="MON17" s="2723"/>
      <c r="MOO17" s="2723"/>
      <c r="MOP17" s="2723"/>
      <c r="MOQ17" s="2723"/>
      <c r="MOR17" s="2723"/>
      <c r="MOS17" s="2723"/>
      <c r="MOT17" s="2723"/>
      <c r="MOU17" s="2723"/>
      <c r="MOV17" s="2723"/>
      <c r="MOW17" s="2723"/>
      <c r="MOX17" s="2723"/>
      <c r="MOY17" s="2723"/>
      <c r="MOZ17" s="2723"/>
      <c r="MPA17" s="2723"/>
      <c r="MPB17" s="2723"/>
      <c r="MPC17" s="2723"/>
      <c r="MPD17" s="2723"/>
      <c r="MPE17" s="2723"/>
      <c r="MPF17" s="2723"/>
      <c r="MPG17" s="2723"/>
      <c r="MPH17" s="2723"/>
      <c r="MPI17" s="2723"/>
      <c r="MPJ17" s="2723"/>
      <c r="MPK17" s="2723"/>
      <c r="MPL17" s="2723"/>
      <c r="MPM17" s="2723"/>
      <c r="MPN17" s="2723"/>
      <c r="MPO17" s="2723"/>
      <c r="MPP17" s="2723"/>
      <c r="MPQ17" s="2723"/>
      <c r="MPR17" s="2723"/>
      <c r="MPS17" s="2723"/>
      <c r="MPT17" s="2723"/>
      <c r="MPU17" s="2723"/>
      <c r="MPV17" s="2723"/>
      <c r="MPW17" s="2723"/>
      <c r="MPX17" s="2723"/>
      <c r="MPY17" s="2723"/>
      <c r="MPZ17" s="2723"/>
      <c r="MQA17" s="2723"/>
      <c r="MQB17" s="2723"/>
      <c r="MQC17" s="2723"/>
      <c r="MQD17" s="2723"/>
      <c r="MQE17" s="2723"/>
      <c r="MQF17" s="2723"/>
      <c r="MQG17" s="2723"/>
      <c r="MQH17" s="2723"/>
      <c r="MQI17" s="2723"/>
      <c r="MQJ17" s="2723"/>
      <c r="MQK17" s="2723"/>
      <c r="MQL17" s="2723"/>
      <c r="MQM17" s="2723"/>
      <c r="MQN17" s="2723"/>
      <c r="MQO17" s="2723"/>
      <c r="MQP17" s="2723"/>
      <c r="MQQ17" s="2723"/>
      <c r="MQR17" s="2723"/>
      <c r="MQS17" s="2723"/>
      <c r="MQT17" s="2723"/>
      <c r="MQU17" s="2723"/>
      <c r="MQV17" s="2723"/>
      <c r="MQW17" s="2723"/>
      <c r="MQX17" s="2723"/>
      <c r="MQY17" s="2723"/>
      <c r="MQZ17" s="2723"/>
      <c r="MRA17" s="2723"/>
      <c r="MRB17" s="2723"/>
      <c r="MRC17" s="2723"/>
      <c r="MRD17" s="2723"/>
      <c r="MRE17" s="2723"/>
      <c r="MRF17" s="2723"/>
      <c r="MRG17" s="2723"/>
      <c r="MRH17" s="2723"/>
      <c r="MRI17" s="2723"/>
      <c r="MRJ17" s="2723"/>
      <c r="MRK17" s="2723"/>
      <c r="MRL17" s="2723"/>
      <c r="MRM17" s="2723"/>
      <c r="MRN17" s="2723"/>
      <c r="MRO17" s="2723"/>
      <c r="MRP17" s="2723"/>
      <c r="MRQ17" s="2723"/>
      <c r="MRR17" s="2723"/>
      <c r="MRS17" s="2723"/>
      <c r="MRT17" s="2723"/>
      <c r="MRU17" s="2723"/>
      <c r="MRV17" s="2723"/>
      <c r="MRW17" s="2723"/>
      <c r="MRX17" s="2723"/>
      <c r="MRY17" s="2723"/>
      <c r="MRZ17" s="2723"/>
      <c r="MSA17" s="2723"/>
      <c r="MSB17" s="2723"/>
      <c r="MSC17" s="2723"/>
      <c r="MSD17" s="2723"/>
      <c r="MSE17" s="2723"/>
      <c r="MSF17" s="2723"/>
      <c r="MSG17" s="2723"/>
      <c r="MSH17" s="2723"/>
      <c r="MSI17" s="2723"/>
      <c r="MSJ17" s="2723"/>
      <c r="MSK17" s="2723"/>
      <c r="MSL17" s="2723"/>
      <c r="MSM17" s="2723"/>
      <c r="MSN17" s="2723"/>
      <c r="MSO17" s="2723"/>
      <c r="MSP17" s="2723"/>
      <c r="MSQ17" s="2723"/>
      <c r="MSR17" s="2723"/>
      <c r="MSS17" s="2723"/>
      <c r="MST17" s="2723"/>
      <c r="MSU17" s="2723"/>
      <c r="MSV17" s="2723"/>
      <c r="MSW17" s="2723"/>
      <c r="MSX17" s="2723"/>
      <c r="MSY17" s="2723"/>
      <c r="MSZ17" s="2723"/>
      <c r="MTA17" s="2723"/>
      <c r="MTB17" s="2723"/>
      <c r="MTC17" s="2723"/>
      <c r="MTD17" s="2723"/>
      <c r="MTE17" s="2723"/>
      <c r="MTF17" s="2723"/>
      <c r="MTG17" s="2723"/>
      <c r="MTH17" s="2723"/>
      <c r="MTI17" s="2723"/>
      <c r="MTJ17" s="2723"/>
      <c r="MTK17" s="2723"/>
      <c r="MTL17" s="2723"/>
      <c r="MTM17" s="2723"/>
      <c r="MTN17" s="2723"/>
      <c r="MTO17" s="2723"/>
      <c r="MTP17" s="2723"/>
      <c r="MTQ17" s="2723"/>
      <c r="MTR17" s="2723"/>
      <c r="MTS17" s="2723"/>
      <c r="MTT17" s="2723"/>
      <c r="MTU17" s="2723"/>
      <c r="MTV17" s="2723"/>
      <c r="MTW17" s="2723"/>
      <c r="MTX17" s="2723"/>
      <c r="MTY17" s="2723"/>
      <c r="MTZ17" s="2723"/>
      <c r="MUA17" s="2723"/>
      <c r="MUB17" s="2723"/>
      <c r="MUC17" s="2723"/>
      <c r="MUD17" s="2723"/>
      <c r="MUE17" s="2723"/>
      <c r="MUF17" s="2723"/>
      <c r="MUG17" s="2723"/>
      <c r="MUH17" s="2723"/>
      <c r="MUI17" s="2723"/>
      <c r="MUJ17" s="2723"/>
      <c r="MUK17" s="2723"/>
      <c r="MUL17" s="2723"/>
      <c r="MUM17" s="2723"/>
      <c r="MUN17" s="2723"/>
      <c r="MUO17" s="2723"/>
      <c r="MUP17" s="2723"/>
      <c r="MUQ17" s="2723"/>
      <c r="MUR17" s="2723"/>
      <c r="MUS17" s="2723"/>
      <c r="MUT17" s="2723"/>
      <c r="MUU17" s="2723"/>
      <c r="MUV17" s="2723"/>
      <c r="MUW17" s="2723"/>
      <c r="MUX17" s="2723"/>
      <c r="MUY17" s="2723"/>
      <c r="MUZ17" s="2723"/>
      <c r="MVA17" s="2723"/>
      <c r="MVB17" s="2723"/>
      <c r="MVC17" s="2723"/>
      <c r="MVD17" s="2723"/>
      <c r="MVE17" s="2723"/>
      <c r="MVF17" s="2723"/>
      <c r="MVG17" s="2723"/>
      <c r="MVH17" s="2723"/>
      <c r="MVI17" s="2723"/>
      <c r="MVJ17" s="2723"/>
      <c r="MVK17" s="2723"/>
      <c r="MVL17" s="2723"/>
      <c r="MVM17" s="2723"/>
      <c r="MVN17" s="2723"/>
      <c r="MVO17" s="2723"/>
      <c r="MVP17" s="2723"/>
      <c r="MVQ17" s="2723"/>
      <c r="MVR17" s="2723"/>
      <c r="MVS17" s="2723"/>
      <c r="MVT17" s="2723"/>
      <c r="MVU17" s="2723"/>
      <c r="MVV17" s="2723"/>
      <c r="MVW17" s="2723"/>
      <c r="MVX17" s="2723"/>
      <c r="MVY17" s="2723"/>
      <c r="MVZ17" s="2723"/>
      <c r="MWA17" s="2723"/>
      <c r="MWB17" s="2723"/>
      <c r="MWC17" s="2723"/>
      <c r="MWD17" s="2723"/>
      <c r="MWE17" s="2723"/>
      <c r="MWF17" s="2723"/>
      <c r="MWG17" s="2723"/>
      <c r="MWH17" s="2723"/>
      <c r="MWI17" s="2723"/>
      <c r="MWJ17" s="2723"/>
      <c r="MWK17" s="2723"/>
      <c r="MWL17" s="2723"/>
      <c r="MWM17" s="2723"/>
      <c r="MWN17" s="2723"/>
      <c r="MWO17" s="2723"/>
      <c r="MWP17" s="2723"/>
      <c r="MWQ17" s="2723"/>
      <c r="MWR17" s="2723"/>
      <c r="MWS17" s="2723"/>
      <c r="MWT17" s="2723"/>
      <c r="MWU17" s="2723"/>
      <c r="MWV17" s="2723"/>
      <c r="MWW17" s="2723"/>
      <c r="MWX17" s="2723"/>
      <c r="MWY17" s="2723"/>
      <c r="MWZ17" s="2723"/>
      <c r="MXA17" s="2723"/>
      <c r="MXB17" s="2723"/>
      <c r="MXC17" s="2723"/>
      <c r="MXD17" s="2723"/>
      <c r="MXE17" s="2723"/>
      <c r="MXF17" s="2723"/>
      <c r="MXG17" s="2723"/>
      <c r="MXH17" s="2723"/>
      <c r="MXI17" s="2723"/>
      <c r="MXJ17" s="2723"/>
      <c r="MXK17" s="2723"/>
      <c r="MXL17" s="2723"/>
      <c r="MXM17" s="2723"/>
      <c r="MXN17" s="2723"/>
      <c r="MXO17" s="2723"/>
      <c r="MXP17" s="2723"/>
      <c r="MXQ17" s="2723"/>
      <c r="MXR17" s="2723"/>
      <c r="MXS17" s="2723"/>
      <c r="MXT17" s="2723"/>
      <c r="MXU17" s="2723"/>
      <c r="MXV17" s="2723"/>
      <c r="MXW17" s="2723"/>
      <c r="MXX17" s="2723"/>
      <c r="MXY17" s="2723"/>
      <c r="MXZ17" s="2723"/>
      <c r="MYA17" s="2723"/>
      <c r="MYB17" s="2723"/>
      <c r="MYC17" s="2723"/>
      <c r="MYD17" s="2723"/>
      <c r="MYE17" s="2723"/>
      <c r="MYF17" s="2723"/>
      <c r="MYG17" s="2723"/>
      <c r="MYH17" s="2723"/>
      <c r="MYI17" s="2723"/>
      <c r="MYJ17" s="2723"/>
      <c r="MYK17" s="2723"/>
      <c r="MYL17" s="2723"/>
      <c r="MYM17" s="2723"/>
      <c r="MYN17" s="2723"/>
      <c r="MYO17" s="2723"/>
      <c r="MYP17" s="2723"/>
      <c r="MYQ17" s="2723"/>
      <c r="MYR17" s="2723"/>
      <c r="MYS17" s="2723"/>
      <c r="MYT17" s="2723"/>
      <c r="MYU17" s="2723"/>
      <c r="MYV17" s="2723"/>
      <c r="MYW17" s="2723"/>
      <c r="MYX17" s="2723"/>
      <c r="MYY17" s="2723"/>
      <c r="MYZ17" s="2723"/>
      <c r="MZA17" s="2723"/>
      <c r="MZB17" s="2723"/>
      <c r="MZC17" s="2723"/>
      <c r="MZD17" s="2723"/>
      <c r="MZE17" s="2723"/>
      <c r="MZF17" s="2723"/>
      <c r="MZG17" s="2723"/>
      <c r="MZH17" s="2723"/>
      <c r="MZI17" s="2723"/>
      <c r="MZJ17" s="2723"/>
      <c r="MZK17" s="2723"/>
      <c r="MZL17" s="2723"/>
      <c r="MZM17" s="2723"/>
      <c r="MZN17" s="2723"/>
      <c r="MZO17" s="2723"/>
      <c r="MZP17" s="2723"/>
      <c r="MZQ17" s="2723"/>
      <c r="MZR17" s="2723"/>
      <c r="MZS17" s="2723"/>
      <c r="MZT17" s="2723"/>
      <c r="MZU17" s="2723"/>
      <c r="MZV17" s="2723"/>
      <c r="MZW17" s="2723"/>
      <c r="MZX17" s="2723"/>
      <c r="MZY17" s="2723"/>
      <c r="MZZ17" s="2723"/>
      <c r="NAA17" s="2723"/>
      <c r="NAB17" s="2723"/>
      <c r="NAC17" s="2723"/>
      <c r="NAD17" s="2723"/>
      <c r="NAE17" s="2723"/>
      <c r="NAF17" s="2723"/>
      <c r="NAG17" s="2723"/>
      <c r="NAH17" s="2723"/>
      <c r="NAI17" s="2723"/>
      <c r="NAJ17" s="2723"/>
      <c r="NAK17" s="2723"/>
      <c r="NAL17" s="2723"/>
      <c r="NAM17" s="2723"/>
      <c r="NAN17" s="2723"/>
      <c r="NAO17" s="2723"/>
      <c r="NAP17" s="2723"/>
      <c r="NAQ17" s="2723"/>
      <c r="NAR17" s="2723"/>
      <c r="NAS17" s="2723"/>
      <c r="NAT17" s="2723"/>
      <c r="NAU17" s="2723"/>
      <c r="NAV17" s="2723"/>
      <c r="NAW17" s="2723"/>
      <c r="NAX17" s="2723"/>
      <c r="NAY17" s="2723"/>
      <c r="NAZ17" s="2723"/>
      <c r="NBA17" s="2723"/>
      <c r="NBB17" s="2723"/>
      <c r="NBC17" s="2723"/>
      <c r="NBD17" s="2723"/>
      <c r="NBE17" s="2723"/>
      <c r="NBF17" s="2723"/>
      <c r="NBG17" s="2723"/>
      <c r="NBH17" s="2723"/>
      <c r="NBI17" s="2723"/>
      <c r="NBJ17" s="2723"/>
      <c r="NBK17" s="2723"/>
      <c r="NBL17" s="2723"/>
      <c r="NBM17" s="2723"/>
      <c r="NBN17" s="2723"/>
      <c r="NBO17" s="2723"/>
      <c r="NBP17" s="2723"/>
      <c r="NBQ17" s="2723"/>
      <c r="NBR17" s="2723"/>
      <c r="NBS17" s="2723"/>
      <c r="NBT17" s="2723"/>
      <c r="NBU17" s="2723"/>
      <c r="NBV17" s="2723"/>
      <c r="NBW17" s="2723"/>
      <c r="NBX17" s="2723"/>
      <c r="NBY17" s="2723"/>
      <c r="NBZ17" s="2723"/>
      <c r="NCA17" s="2723"/>
      <c r="NCB17" s="2723"/>
      <c r="NCC17" s="2723"/>
      <c r="NCD17" s="2723"/>
      <c r="NCE17" s="2723"/>
      <c r="NCF17" s="2723"/>
      <c r="NCG17" s="2723"/>
      <c r="NCH17" s="2723"/>
      <c r="NCI17" s="2723"/>
      <c r="NCJ17" s="2723"/>
      <c r="NCK17" s="2723"/>
      <c r="NCL17" s="2723"/>
      <c r="NCM17" s="2723"/>
      <c r="NCN17" s="2723"/>
      <c r="NCO17" s="2723"/>
      <c r="NCP17" s="2723"/>
      <c r="NCQ17" s="2723"/>
      <c r="NCR17" s="2723"/>
      <c r="NCS17" s="2723"/>
      <c r="NCT17" s="2723"/>
      <c r="NCU17" s="2723"/>
      <c r="NCV17" s="2723"/>
      <c r="NCW17" s="2723"/>
      <c r="NCX17" s="2723"/>
      <c r="NCY17" s="2723"/>
      <c r="NCZ17" s="2723"/>
      <c r="NDA17" s="2723"/>
      <c r="NDB17" s="2723"/>
      <c r="NDC17" s="2723"/>
      <c r="NDD17" s="2723"/>
      <c r="NDE17" s="2723"/>
      <c r="NDF17" s="2723"/>
      <c r="NDG17" s="2723"/>
      <c r="NDH17" s="2723"/>
      <c r="NDI17" s="2723"/>
      <c r="NDJ17" s="2723"/>
      <c r="NDK17" s="2723"/>
      <c r="NDL17" s="2723"/>
      <c r="NDM17" s="2723"/>
      <c r="NDN17" s="2723"/>
      <c r="NDO17" s="2723"/>
      <c r="NDP17" s="2723"/>
      <c r="NDQ17" s="2723"/>
      <c r="NDR17" s="2723"/>
      <c r="NDS17" s="2723"/>
      <c r="NDT17" s="2723"/>
      <c r="NDU17" s="2723"/>
      <c r="NDV17" s="2723"/>
      <c r="NDW17" s="2723"/>
      <c r="NDX17" s="2723"/>
      <c r="NDY17" s="2723"/>
      <c r="NDZ17" s="2723"/>
      <c r="NEA17" s="2723"/>
      <c r="NEB17" s="2723"/>
      <c r="NEC17" s="2723"/>
      <c r="NED17" s="2723"/>
      <c r="NEE17" s="2723"/>
      <c r="NEF17" s="2723"/>
      <c r="NEG17" s="2723"/>
      <c r="NEH17" s="2723"/>
      <c r="NEI17" s="2723"/>
      <c r="NEJ17" s="2723"/>
      <c r="NEK17" s="2723"/>
      <c r="NEL17" s="2723"/>
      <c r="NEM17" s="2723"/>
      <c r="NEN17" s="2723"/>
      <c r="NEO17" s="2723"/>
      <c r="NEP17" s="2723"/>
      <c r="NEQ17" s="2723"/>
      <c r="NER17" s="2723"/>
      <c r="NES17" s="2723"/>
      <c r="NET17" s="2723"/>
      <c r="NEU17" s="2723"/>
      <c r="NEV17" s="2723"/>
      <c r="NEW17" s="2723"/>
      <c r="NEX17" s="2723"/>
      <c r="NEY17" s="2723"/>
      <c r="NEZ17" s="2723"/>
      <c r="NFA17" s="2723"/>
      <c r="NFB17" s="2723"/>
      <c r="NFC17" s="2723"/>
      <c r="NFD17" s="2723"/>
      <c r="NFE17" s="2723"/>
      <c r="NFF17" s="2723"/>
      <c r="NFG17" s="2723"/>
      <c r="NFH17" s="2723"/>
      <c r="NFI17" s="2723"/>
      <c r="NFJ17" s="2723"/>
      <c r="NFK17" s="2723"/>
      <c r="NFL17" s="2723"/>
      <c r="NFM17" s="2723"/>
      <c r="NFN17" s="2723"/>
      <c r="NFO17" s="2723"/>
      <c r="NFP17" s="2723"/>
      <c r="NFQ17" s="2723"/>
      <c r="NFR17" s="2723"/>
      <c r="NFS17" s="2723"/>
      <c r="NFT17" s="2723"/>
      <c r="NFU17" s="2723"/>
      <c r="NFV17" s="2723"/>
      <c r="NFW17" s="2723"/>
      <c r="NFX17" s="2723"/>
      <c r="NFY17" s="2723"/>
      <c r="NFZ17" s="2723"/>
      <c r="NGA17" s="2723"/>
      <c r="NGB17" s="2723"/>
      <c r="NGC17" s="2723"/>
      <c r="NGD17" s="2723"/>
      <c r="NGE17" s="2723"/>
      <c r="NGF17" s="2723"/>
      <c r="NGG17" s="2723"/>
      <c r="NGH17" s="2723"/>
      <c r="NGI17" s="2723"/>
      <c r="NGJ17" s="2723"/>
      <c r="NGK17" s="2723"/>
      <c r="NGL17" s="2723"/>
      <c r="NGM17" s="2723"/>
      <c r="NGN17" s="2723"/>
      <c r="NGO17" s="2723"/>
      <c r="NGP17" s="2723"/>
      <c r="NGQ17" s="2723"/>
      <c r="NGR17" s="2723"/>
      <c r="NGS17" s="2723"/>
      <c r="NGT17" s="2723"/>
      <c r="NGU17" s="2723"/>
      <c r="NGV17" s="2723"/>
      <c r="NGW17" s="2723"/>
      <c r="NGX17" s="2723"/>
      <c r="NGY17" s="2723"/>
      <c r="NGZ17" s="2723"/>
      <c r="NHA17" s="2723"/>
      <c r="NHB17" s="2723"/>
      <c r="NHC17" s="2723"/>
      <c r="NHD17" s="2723"/>
      <c r="NHE17" s="2723"/>
      <c r="NHF17" s="2723"/>
      <c r="NHG17" s="2723"/>
      <c r="NHH17" s="2723"/>
      <c r="NHI17" s="2723"/>
      <c r="NHJ17" s="2723"/>
      <c r="NHK17" s="2723"/>
      <c r="NHL17" s="2723"/>
      <c r="NHM17" s="2723"/>
      <c r="NHN17" s="2723"/>
      <c r="NHO17" s="2723"/>
      <c r="NHP17" s="2723"/>
      <c r="NHQ17" s="2723"/>
      <c r="NHR17" s="2723"/>
      <c r="NHS17" s="2723"/>
      <c r="NHT17" s="2723"/>
      <c r="NHU17" s="2723"/>
      <c r="NHV17" s="2723"/>
      <c r="NHW17" s="2723"/>
      <c r="NHX17" s="2723"/>
      <c r="NHY17" s="2723"/>
      <c r="NHZ17" s="2723"/>
      <c r="NIA17" s="2723"/>
      <c r="NIB17" s="2723"/>
      <c r="NIC17" s="2723"/>
      <c r="NID17" s="2723"/>
      <c r="NIE17" s="2723"/>
      <c r="NIF17" s="2723"/>
      <c r="NIG17" s="2723"/>
      <c r="NIH17" s="2723"/>
      <c r="NII17" s="2723"/>
      <c r="NIJ17" s="2723"/>
      <c r="NIK17" s="2723"/>
      <c r="NIL17" s="2723"/>
      <c r="NIM17" s="2723"/>
      <c r="NIN17" s="2723"/>
      <c r="NIO17" s="2723"/>
      <c r="NIP17" s="2723"/>
      <c r="NIQ17" s="2723"/>
      <c r="NIR17" s="2723"/>
      <c r="NIS17" s="2723"/>
      <c r="NIT17" s="2723"/>
      <c r="NIU17" s="2723"/>
      <c r="NIV17" s="2723"/>
      <c r="NIW17" s="2723"/>
      <c r="NIX17" s="2723"/>
      <c r="NIY17" s="2723"/>
      <c r="NIZ17" s="2723"/>
      <c r="NJA17" s="2723"/>
      <c r="NJB17" s="2723"/>
      <c r="NJC17" s="2723"/>
      <c r="NJD17" s="2723"/>
      <c r="NJE17" s="2723"/>
      <c r="NJF17" s="2723"/>
      <c r="NJG17" s="2723"/>
      <c r="NJH17" s="2723"/>
      <c r="NJI17" s="2723"/>
      <c r="NJJ17" s="2723"/>
      <c r="NJK17" s="2723"/>
      <c r="NJL17" s="2723"/>
      <c r="NJM17" s="2723"/>
      <c r="NJN17" s="2723"/>
      <c r="NJO17" s="2723"/>
      <c r="NJP17" s="2723"/>
      <c r="NJQ17" s="2723"/>
      <c r="NJR17" s="2723"/>
      <c r="NJS17" s="2723"/>
      <c r="NJT17" s="2723"/>
      <c r="NJU17" s="2723"/>
      <c r="NJV17" s="2723"/>
      <c r="NJW17" s="2723"/>
      <c r="NJX17" s="2723"/>
      <c r="NJY17" s="2723"/>
      <c r="NJZ17" s="2723"/>
      <c r="NKA17" s="2723"/>
      <c r="NKB17" s="2723"/>
      <c r="NKC17" s="2723"/>
      <c r="NKD17" s="2723"/>
      <c r="NKE17" s="2723"/>
      <c r="NKF17" s="2723"/>
      <c r="NKG17" s="2723"/>
      <c r="NKH17" s="2723"/>
      <c r="NKI17" s="2723"/>
      <c r="NKJ17" s="2723"/>
      <c r="NKK17" s="2723"/>
      <c r="NKL17" s="2723"/>
      <c r="NKM17" s="2723"/>
      <c r="NKN17" s="2723"/>
      <c r="NKO17" s="2723"/>
      <c r="NKP17" s="2723"/>
      <c r="NKQ17" s="2723"/>
      <c r="NKR17" s="2723"/>
      <c r="NKS17" s="2723"/>
      <c r="NKT17" s="2723"/>
      <c r="NKU17" s="2723"/>
      <c r="NKV17" s="2723"/>
      <c r="NKW17" s="2723"/>
      <c r="NKX17" s="2723"/>
      <c r="NKY17" s="2723"/>
      <c r="NKZ17" s="2723"/>
      <c r="NLA17" s="2723"/>
      <c r="NLB17" s="2723"/>
      <c r="NLC17" s="2723"/>
      <c r="NLD17" s="2723"/>
      <c r="NLE17" s="2723"/>
      <c r="NLF17" s="2723"/>
      <c r="NLG17" s="2723"/>
      <c r="NLH17" s="2723"/>
      <c r="NLI17" s="2723"/>
      <c r="NLJ17" s="2723"/>
      <c r="NLK17" s="2723"/>
      <c r="NLL17" s="2723"/>
      <c r="NLM17" s="2723"/>
      <c r="NLN17" s="2723"/>
      <c r="NLO17" s="2723"/>
      <c r="NLP17" s="2723"/>
      <c r="NLQ17" s="2723"/>
      <c r="NLR17" s="2723"/>
      <c r="NLS17" s="2723"/>
      <c r="NLT17" s="2723"/>
      <c r="NLU17" s="2723"/>
      <c r="NLV17" s="2723"/>
      <c r="NLW17" s="2723"/>
      <c r="NLX17" s="2723"/>
      <c r="NLY17" s="2723"/>
      <c r="NLZ17" s="2723"/>
      <c r="NMA17" s="2723"/>
      <c r="NMB17" s="2723"/>
      <c r="NMC17" s="2723"/>
      <c r="NMD17" s="2723"/>
      <c r="NME17" s="2723"/>
      <c r="NMF17" s="2723"/>
      <c r="NMG17" s="2723"/>
      <c r="NMH17" s="2723"/>
      <c r="NMI17" s="2723"/>
      <c r="NMJ17" s="2723"/>
      <c r="NMK17" s="2723"/>
      <c r="NML17" s="2723"/>
      <c r="NMM17" s="2723"/>
      <c r="NMN17" s="2723"/>
      <c r="NMO17" s="2723"/>
      <c r="NMP17" s="2723"/>
      <c r="NMQ17" s="2723"/>
      <c r="NMR17" s="2723"/>
      <c r="NMS17" s="2723"/>
      <c r="NMT17" s="2723"/>
      <c r="NMU17" s="2723"/>
      <c r="NMV17" s="2723"/>
      <c r="NMW17" s="2723"/>
      <c r="NMX17" s="2723"/>
      <c r="NMY17" s="2723"/>
      <c r="NMZ17" s="2723"/>
      <c r="NNA17" s="2723"/>
      <c r="NNB17" s="2723"/>
      <c r="NNC17" s="2723"/>
      <c r="NND17" s="2723"/>
      <c r="NNE17" s="2723"/>
      <c r="NNF17" s="2723"/>
      <c r="NNG17" s="2723"/>
      <c r="NNH17" s="2723"/>
      <c r="NNI17" s="2723"/>
      <c r="NNJ17" s="2723"/>
      <c r="NNK17" s="2723"/>
      <c r="NNL17" s="2723"/>
      <c r="NNM17" s="2723"/>
      <c r="NNN17" s="2723"/>
      <c r="NNO17" s="2723"/>
      <c r="NNP17" s="2723"/>
      <c r="NNQ17" s="2723"/>
      <c r="NNR17" s="2723"/>
      <c r="NNS17" s="2723"/>
      <c r="NNT17" s="2723"/>
      <c r="NNU17" s="2723"/>
      <c r="NNV17" s="2723"/>
      <c r="NNW17" s="2723"/>
      <c r="NNX17" s="2723"/>
      <c r="NNY17" s="2723"/>
      <c r="NNZ17" s="2723"/>
      <c r="NOA17" s="2723"/>
      <c r="NOB17" s="2723"/>
      <c r="NOC17" s="2723"/>
      <c r="NOD17" s="2723"/>
      <c r="NOE17" s="2723"/>
      <c r="NOF17" s="2723"/>
      <c r="NOG17" s="2723"/>
      <c r="NOH17" s="2723"/>
      <c r="NOI17" s="2723"/>
      <c r="NOJ17" s="2723"/>
      <c r="NOK17" s="2723"/>
      <c r="NOL17" s="2723"/>
      <c r="NOM17" s="2723"/>
      <c r="NON17" s="2723"/>
      <c r="NOO17" s="2723"/>
      <c r="NOP17" s="2723"/>
      <c r="NOQ17" s="2723"/>
      <c r="NOR17" s="2723"/>
      <c r="NOS17" s="2723"/>
      <c r="NOT17" s="2723"/>
      <c r="NOU17" s="2723"/>
      <c r="NOV17" s="2723"/>
      <c r="NOW17" s="2723"/>
      <c r="NOX17" s="2723"/>
      <c r="NOY17" s="2723"/>
      <c r="NOZ17" s="2723"/>
      <c r="NPA17" s="2723"/>
      <c r="NPB17" s="2723"/>
      <c r="NPC17" s="2723"/>
      <c r="NPD17" s="2723"/>
      <c r="NPE17" s="2723"/>
      <c r="NPF17" s="2723"/>
      <c r="NPG17" s="2723"/>
      <c r="NPH17" s="2723"/>
      <c r="NPI17" s="2723"/>
      <c r="NPJ17" s="2723"/>
      <c r="NPK17" s="2723"/>
      <c r="NPL17" s="2723"/>
      <c r="NPM17" s="2723"/>
      <c r="NPN17" s="2723"/>
      <c r="NPO17" s="2723"/>
      <c r="NPP17" s="2723"/>
      <c r="NPQ17" s="2723"/>
      <c r="NPR17" s="2723"/>
      <c r="NPS17" s="2723"/>
      <c r="NPT17" s="2723"/>
      <c r="NPU17" s="2723"/>
      <c r="NPV17" s="2723"/>
      <c r="NPW17" s="2723"/>
      <c r="NPX17" s="2723"/>
      <c r="NPY17" s="2723"/>
      <c r="NPZ17" s="2723"/>
      <c r="NQA17" s="2723"/>
      <c r="NQB17" s="2723"/>
      <c r="NQC17" s="2723"/>
      <c r="NQD17" s="2723"/>
      <c r="NQE17" s="2723"/>
      <c r="NQF17" s="2723"/>
      <c r="NQG17" s="2723"/>
      <c r="NQH17" s="2723"/>
      <c r="NQI17" s="2723"/>
      <c r="NQJ17" s="2723"/>
      <c r="NQK17" s="2723"/>
      <c r="NQL17" s="2723"/>
      <c r="NQM17" s="2723"/>
      <c r="NQN17" s="2723"/>
      <c r="NQO17" s="2723"/>
      <c r="NQP17" s="2723"/>
      <c r="NQQ17" s="2723"/>
      <c r="NQR17" s="2723"/>
      <c r="NQS17" s="2723"/>
      <c r="NQT17" s="2723"/>
      <c r="NQU17" s="2723"/>
      <c r="NQV17" s="2723"/>
      <c r="NQW17" s="2723"/>
      <c r="NQX17" s="2723"/>
      <c r="NQY17" s="2723"/>
      <c r="NQZ17" s="2723"/>
      <c r="NRA17" s="2723"/>
      <c r="NRB17" s="2723"/>
      <c r="NRC17" s="2723"/>
      <c r="NRD17" s="2723"/>
      <c r="NRE17" s="2723"/>
      <c r="NRF17" s="2723"/>
      <c r="NRG17" s="2723"/>
      <c r="NRH17" s="2723"/>
      <c r="NRI17" s="2723"/>
      <c r="NRJ17" s="2723"/>
      <c r="NRK17" s="2723"/>
      <c r="NRL17" s="2723"/>
      <c r="NRM17" s="2723"/>
      <c r="NRN17" s="2723"/>
      <c r="NRO17" s="2723"/>
      <c r="NRP17" s="2723"/>
      <c r="NRQ17" s="2723"/>
      <c r="NRR17" s="2723"/>
      <c r="NRS17" s="2723"/>
      <c r="NRT17" s="2723"/>
      <c r="NRU17" s="2723"/>
      <c r="NRV17" s="2723"/>
      <c r="NRW17" s="2723"/>
      <c r="NRX17" s="2723"/>
      <c r="NRY17" s="2723"/>
      <c r="NRZ17" s="2723"/>
      <c r="NSA17" s="2723"/>
      <c r="NSB17" s="2723"/>
      <c r="NSC17" s="2723"/>
      <c r="NSD17" s="2723"/>
      <c r="NSE17" s="2723"/>
      <c r="NSF17" s="2723"/>
      <c r="NSG17" s="2723"/>
      <c r="NSH17" s="2723"/>
      <c r="NSI17" s="2723"/>
      <c r="NSJ17" s="2723"/>
      <c r="NSK17" s="2723"/>
      <c r="NSL17" s="2723"/>
      <c r="NSM17" s="2723"/>
      <c r="NSN17" s="2723"/>
      <c r="NSO17" s="2723"/>
      <c r="NSP17" s="2723"/>
      <c r="NSQ17" s="2723"/>
      <c r="NSR17" s="2723"/>
      <c r="NSS17" s="2723"/>
      <c r="NST17" s="2723"/>
      <c r="NSU17" s="2723"/>
      <c r="NSV17" s="2723"/>
      <c r="NSW17" s="2723"/>
      <c r="NSX17" s="2723"/>
      <c r="NSY17" s="2723"/>
      <c r="NSZ17" s="2723"/>
      <c r="NTA17" s="2723"/>
      <c r="NTB17" s="2723"/>
      <c r="NTC17" s="2723"/>
      <c r="NTD17" s="2723"/>
      <c r="NTE17" s="2723"/>
      <c r="NTF17" s="2723"/>
      <c r="NTG17" s="2723"/>
      <c r="NTH17" s="2723"/>
      <c r="NTI17" s="2723"/>
      <c r="NTJ17" s="2723"/>
      <c r="NTK17" s="2723"/>
      <c r="NTL17" s="2723"/>
      <c r="NTM17" s="2723"/>
      <c r="NTN17" s="2723"/>
      <c r="NTO17" s="2723"/>
      <c r="NTP17" s="2723"/>
      <c r="NTQ17" s="2723"/>
      <c r="NTR17" s="2723"/>
      <c r="NTS17" s="2723"/>
      <c r="NTT17" s="2723"/>
      <c r="NTU17" s="2723"/>
      <c r="NTV17" s="2723"/>
      <c r="NTW17" s="2723"/>
      <c r="NTX17" s="2723"/>
      <c r="NTY17" s="2723"/>
      <c r="NTZ17" s="2723"/>
      <c r="NUA17" s="2723"/>
      <c r="NUB17" s="2723"/>
      <c r="NUC17" s="2723"/>
      <c r="NUD17" s="2723"/>
      <c r="NUE17" s="2723"/>
      <c r="NUF17" s="2723"/>
      <c r="NUG17" s="2723"/>
      <c r="NUH17" s="2723"/>
      <c r="NUI17" s="2723"/>
      <c r="NUJ17" s="2723"/>
      <c r="NUK17" s="2723"/>
      <c r="NUL17" s="2723"/>
      <c r="NUM17" s="2723"/>
      <c r="NUN17" s="2723"/>
      <c r="NUO17" s="2723"/>
      <c r="NUP17" s="2723"/>
      <c r="NUQ17" s="2723"/>
      <c r="NUR17" s="2723"/>
      <c r="NUS17" s="2723"/>
      <c r="NUT17" s="2723"/>
      <c r="NUU17" s="2723"/>
      <c r="NUV17" s="2723"/>
      <c r="NUW17" s="2723"/>
      <c r="NUX17" s="2723"/>
      <c r="NUY17" s="2723"/>
      <c r="NUZ17" s="2723"/>
      <c r="NVA17" s="2723"/>
      <c r="NVB17" s="2723"/>
      <c r="NVC17" s="2723"/>
      <c r="NVD17" s="2723"/>
      <c r="NVE17" s="2723"/>
      <c r="NVF17" s="2723"/>
      <c r="NVG17" s="2723"/>
      <c r="NVH17" s="2723"/>
      <c r="NVI17" s="2723"/>
      <c r="NVJ17" s="2723"/>
      <c r="NVK17" s="2723"/>
      <c r="NVL17" s="2723"/>
      <c r="NVM17" s="2723"/>
      <c r="NVN17" s="2723"/>
      <c r="NVO17" s="2723"/>
      <c r="NVP17" s="2723"/>
      <c r="NVQ17" s="2723"/>
      <c r="NVR17" s="2723"/>
      <c r="NVS17" s="2723"/>
      <c r="NVT17" s="2723"/>
      <c r="NVU17" s="2723"/>
      <c r="NVV17" s="2723"/>
      <c r="NVW17" s="2723"/>
      <c r="NVX17" s="2723"/>
      <c r="NVY17" s="2723"/>
      <c r="NVZ17" s="2723"/>
      <c r="NWA17" s="2723"/>
      <c r="NWB17" s="2723"/>
      <c r="NWC17" s="2723"/>
      <c r="NWD17" s="2723"/>
      <c r="NWE17" s="2723"/>
      <c r="NWF17" s="2723"/>
      <c r="NWG17" s="2723"/>
      <c r="NWH17" s="2723"/>
      <c r="NWI17" s="2723"/>
      <c r="NWJ17" s="2723"/>
      <c r="NWK17" s="2723"/>
      <c r="NWL17" s="2723"/>
      <c r="NWM17" s="2723"/>
      <c r="NWN17" s="2723"/>
      <c r="NWO17" s="2723"/>
      <c r="NWP17" s="2723"/>
      <c r="NWQ17" s="2723"/>
      <c r="NWR17" s="2723"/>
      <c r="NWS17" s="2723"/>
      <c r="NWT17" s="2723"/>
      <c r="NWU17" s="2723"/>
      <c r="NWV17" s="2723"/>
      <c r="NWW17" s="2723"/>
      <c r="NWX17" s="2723"/>
      <c r="NWY17" s="2723"/>
      <c r="NWZ17" s="2723"/>
      <c r="NXA17" s="2723"/>
      <c r="NXB17" s="2723"/>
      <c r="NXC17" s="2723"/>
      <c r="NXD17" s="2723"/>
      <c r="NXE17" s="2723"/>
      <c r="NXF17" s="2723"/>
      <c r="NXG17" s="2723"/>
      <c r="NXH17" s="2723"/>
      <c r="NXI17" s="2723"/>
      <c r="NXJ17" s="2723"/>
      <c r="NXK17" s="2723"/>
      <c r="NXL17" s="2723"/>
      <c r="NXM17" s="2723"/>
      <c r="NXN17" s="2723"/>
      <c r="NXO17" s="2723"/>
      <c r="NXP17" s="2723"/>
      <c r="NXQ17" s="2723"/>
      <c r="NXR17" s="2723"/>
      <c r="NXS17" s="2723"/>
      <c r="NXT17" s="2723"/>
      <c r="NXU17" s="2723"/>
      <c r="NXV17" s="2723"/>
      <c r="NXW17" s="2723"/>
      <c r="NXX17" s="2723"/>
      <c r="NXY17" s="2723"/>
      <c r="NXZ17" s="2723"/>
      <c r="NYA17" s="2723"/>
      <c r="NYB17" s="2723"/>
      <c r="NYC17" s="2723"/>
      <c r="NYD17" s="2723"/>
      <c r="NYE17" s="2723"/>
      <c r="NYF17" s="2723"/>
      <c r="NYG17" s="2723"/>
      <c r="NYH17" s="2723"/>
      <c r="NYI17" s="2723"/>
      <c r="NYJ17" s="2723"/>
      <c r="NYK17" s="2723"/>
      <c r="NYL17" s="2723"/>
      <c r="NYM17" s="2723"/>
      <c r="NYN17" s="2723"/>
      <c r="NYO17" s="2723"/>
      <c r="NYP17" s="2723"/>
      <c r="NYQ17" s="2723"/>
      <c r="NYR17" s="2723"/>
      <c r="NYS17" s="2723"/>
      <c r="NYT17" s="2723"/>
      <c r="NYU17" s="2723"/>
      <c r="NYV17" s="2723"/>
      <c r="NYW17" s="2723"/>
      <c r="NYX17" s="2723"/>
      <c r="NYY17" s="2723"/>
      <c r="NYZ17" s="2723"/>
      <c r="NZA17" s="2723"/>
      <c r="NZB17" s="2723"/>
      <c r="NZC17" s="2723"/>
      <c r="NZD17" s="2723"/>
      <c r="NZE17" s="2723"/>
      <c r="NZF17" s="2723"/>
      <c r="NZG17" s="2723"/>
      <c r="NZH17" s="2723"/>
      <c r="NZI17" s="2723"/>
      <c r="NZJ17" s="2723"/>
      <c r="NZK17" s="2723"/>
      <c r="NZL17" s="2723"/>
      <c r="NZM17" s="2723"/>
      <c r="NZN17" s="2723"/>
      <c r="NZO17" s="2723"/>
      <c r="NZP17" s="2723"/>
      <c r="NZQ17" s="2723"/>
      <c r="NZR17" s="2723"/>
      <c r="NZS17" s="2723"/>
      <c r="NZT17" s="2723"/>
      <c r="NZU17" s="2723"/>
      <c r="NZV17" s="2723"/>
      <c r="NZW17" s="2723"/>
      <c r="NZX17" s="2723"/>
      <c r="NZY17" s="2723"/>
      <c r="NZZ17" s="2723"/>
      <c r="OAA17" s="2723"/>
      <c r="OAB17" s="2723"/>
      <c r="OAC17" s="2723"/>
      <c r="OAD17" s="2723"/>
      <c r="OAE17" s="2723"/>
      <c r="OAF17" s="2723"/>
      <c r="OAG17" s="2723"/>
      <c r="OAH17" s="2723"/>
      <c r="OAI17" s="2723"/>
      <c r="OAJ17" s="2723"/>
      <c r="OAK17" s="2723"/>
      <c r="OAL17" s="2723"/>
      <c r="OAM17" s="2723"/>
      <c r="OAN17" s="2723"/>
      <c r="OAO17" s="2723"/>
      <c r="OAP17" s="2723"/>
      <c r="OAQ17" s="2723"/>
      <c r="OAR17" s="2723"/>
      <c r="OAS17" s="2723"/>
      <c r="OAT17" s="2723"/>
      <c r="OAU17" s="2723"/>
      <c r="OAV17" s="2723"/>
      <c r="OAW17" s="2723"/>
      <c r="OAX17" s="2723"/>
      <c r="OAY17" s="2723"/>
      <c r="OAZ17" s="2723"/>
      <c r="OBA17" s="2723"/>
      <c r="OBB17" s="2723"/>
      <c r="OBC17" s="2723"/>
      <c r="OBD17" s="2723"/>
      <c r="OBE17" s="2723"/>
      <c r="OBF17" s="2723"/>
      <c r="OBG17" s="2723"/>
      <c r="OBH17" s="2723"/>
      <c r="OBI17" s="2723"/>
      <c r="OBJ17" s="2723"/>
      <c r="OBK17" s="2723"/>
      <c r="OBL17" s="2723"/>
      <c r="OBM17" s="2723"/>
      <c r="OBN17" s="2723"/>
      <c r="OBO17" s="2723"/>
      <c r="OBP17" s="2723"/>
      <c r="OBQ17" s="2723"/>
      <c r="OBR17" s="2723"/>
      <c r="OBS17" s="2723"/>
      <c r="OBT17" s="2723"/>
      <c r="OBU17" s="2723"/>
      <c r="OBV17" s="2723"/>
      <c r="OBW17" s="2723"/>
      <c r="OBX17" s="2723"/>
      <c r="OBY17" s="2723"/>
      <c r="OBZ17" s="2723"/>
      <c r="OCA17" s="2723"/>
      <c r="OCB17" s="2723"/>
      <c r="OCC17" s="2723"/>
      <c r="OCD17" s="2723"/>
      <c r="OCE17" s="2723"/>
      <c r="OCF17" s="2723"/>
      <c r="OCG17" s="2723"/>
      <c r="OCH17" s="2723"/>
      <c r="OCI17" s="2723"/>
      <c r="OCJ17" s="2723"/>
      <c r="OCK17" s="2723"/>
      <c r="OCL17" s="2723"/>
      <c r="OCM17" s="2723"/>
      <c r="OCN17" s="2723"/>
      <c r="OCO17" s="2723"/>
      <c r="OCP17" s="2723"/>
      <c r="OCQ17" s="2723"/>
      <c r="OCR17" s="2723"/>
      <c r="OCS17" s="2723"/>
      <c r="OCT17" s="2723"/>
      <c r="OCU17" s="2723"/>
      <c r="OCV17" s="2723"/>
      <c r="OCW17" s="2723"/>
      <c r="OCX17" s="2723"/>
      <c r="OCY17" s="2723"/>
      <c r="OCZ17" s="2723"/>
      <c r="ODA17" s="2723"/>
      <c r="ODB17" s="2723"/>
      <c r="ODC17" s="2723"/>
      <c r="ODD17" s="2723"/>
      <c r="ODE17" s="2723"/>
      <c r="ODF17" s="2723"/>
      <c r="ODG17" s="2723"/>
      <c r="ODH17" s="2723"/>
      <c r="ODI17" s="2723"/>
      <c r="ODJ17" s="2723"/>
      <c r="ODK17" s="2723"/>
      <c r="ODL17" s="2723"/>
      <c r="ODM17" s="2723"/>
      <c r="ODN17" s="2723"/>
      <c r="ODO17" s="2723"/>
      <c r="ODP17" s="2723"/>
      <c r="ODQ17" s="2723"/>
      <c r="ODR17" s="2723"/>
      <c r="ODS17" s="2723"/>
      <c r="ODT17" s="2723"/>
      <c r="ODU17" s="2723"/>
      <c r="ODV17" s="2723"/>
      <c r="ODW17" s="2723"/>
      <c r="ODX17" s="2723"/>
      <c r="ODY17" s="2723"/>
      <c r="ODZ17" s="2723"/>
      <c r="OEA17" s="2723"/>
      <c r="OEB17" s="2723"/>
      <c r="OEC17" s="2723"/>
      <c r="OED17" s="2723"/>
      <c r="OEE17" s="2723"/>
      <c r="OEF17" s="2723"/>
      <c r="OEG17" s="2723"/>
      <c r="OEH17" s="2723"/>
      <c r="OEI17" s="2723"/>
      <c r="OEJ17" s="2723"/>
      <c r="OEK17" s="2723"/>
      <c r="OEL17" s="2723"/>
      <c r="OEM17" s="2723"/>
      <c r="OEN17" s="2723"/>
      <c r="OEO17" s="2723"/>
      <c r="OEP17" s="2723"/>
      <c r="OEQ17" s="2723"/>
      <c r="OER17" s="2723"/>
      <c r="OES17" s="2723"/>
      <c r="OET17" s="2723"/>
      <c r="OEU17" s="2723"/>
      <c r="OEV17" s="2723"/>
      <c r="OEW17" s="2723"/>
      <c r="OEX17" s="2723"/>
      <c r="OEY17" s="2723"/>
      <c r="OEZ17" s="2723"/>
      <c r="OFA17" s="2723"/>
      <c r="OFB17" s="2723"/>
      <c r="OFC17" s="2723"/>
      <c r="OFD17" s="2723"/>
      <c r="OFE17" s="2723"/>
      <c r="OFF17" s="2723"/>
      <c r="OFG17" s="2723"/>
      <c r="OFH17" s="2723"/>
      <c r="OFI17" s="2723"/>
      <c r="OFJ17" s="2723"/>
      <c r="OFK17" s="2723"/>
      <c r="OFL17" s="2723"/>
      <c r="OFM17" s="2723"/>
      <c r="OFN17" s="2723"/>
      <c r="OFO17" s="2723"/>
      <c r="OFP17" s="2723"/>
      <c r="OFQ17" s="2723"/>
      <c r="OFR17" s="2723"/>
      <c r="OFS17" s="2723"/>
      <c r="OFT17" s="2723"/>
      <c r="OFU17" s="2723"/>
      <c r="OFV17" s="2723"/>
      <c r="OFW17" s="2723"/>
      <c r="OFX17" s="2723"/>
      <c r="OFY17" s="2723"/>
      <c r="OFZ17" s="2723"/>
      <c r="OGA17" s="2723"/>
      <c r="OGB17" s="2723"/>
      <c r="OGC17" s="2723"/>
      <c r="OGD17" s="2723"/>
      <c r="OGE17" s="2723"/>
      <c r="OGF17" s="2723"/>
      <c r="OGG17" s="2723"/>
      <c r="OGH17" s="2723"/>
      <c r="OGI17" s="2723"/>
      <c r="OGJ17" s="2723"/>
      <c r="OGK17" s="2723"/>
      <c r="OGL17" s="2723"/>
      <c r="OGM17" s="2723"/>
      <c r="OGN17" s="2723"/>
      <c r="OGO17" s="2723"/>
      <c r="OGP17" s="2723"/>
      <c r="OGQ17" s="2723"/>
      <c r="OGR17" s="2723"/>
      <c r="OGS17" s="2723"/>
      <c r="OGT17" s="2723"/>
      <c r="OGU17" s="2723"/>
      <c r="OGV17" s="2723"/>
      <c r="OGW17" s="2723"/>
      <c r="OGX17" s="2723"/>
      <c r="OGY17" s="2723"/>
      <c r="OGZ17" s="2723"/>
      <c r="OHA17" s="2723"/>
      <c r="OHB17" s="2723"/>
      <c r="OHC17" s="2723"/>
      <c r="OHD17" s="2723"/>
      <c r="OHE17" s="2723"/>
      <c r="OHF17" s="2723"/>
      <c r="OHG17" s="2723"/>
      <c r="OHH17" s="2723"/>
      <c r="OHI17" s="2723"/>
      <c r="OHJ17" s="2723"/>
      <c r="OHK17" s="2723"/>
      <c r="OHL17" s="2723"/>
      <c r="OHM17" s="2723"/>
      <c r="OHN17" s="2723"/>
      <c r="OHO17" s="2723"/>
      <c r="OHP17" s="2723"/>
      <c r="OHQ17" s="2723"/>
      <c r="OHR17" s="2723"/>
      <c r="OHS17" s="2723"/>
      <c r="OHT17" s="2723"/>
      <c r="OHU17" s="2723"/>
      <c r="OHV17" s="2723"/>
      <c r="OHW17" s="2723"/>
      <c r="OHX17" s="2723"/>
      <c r="OHY17" s="2723"/>
      <c r="OHZ17" s="2723"/>
      <c r="OIA17" s="2723"/>
      <c r="OIB17" s="2723"/>
      <c r="OIC17" s="2723"/>
      <c r="OID17" s="2723"/>
      <c r="OIE17" s="2723"/>
      <c r="OIF17" s="2723"/>
      <c r="OIG17" s="2723"/>
      <c r="OIH17" s="2723"/>
      <c r="OII17" s="2723"/>
      <c r="OIJ17" s="2723"/>
      <c r="OIK17" s="2723"/>
      <c r="OIL17" s="2723"/>
      <c r="OIM17" s="2723"/>
      <c r="OIN17" s="2723"/>
      <c r="OIO17" s="2723"/>
      <c r="OIP17" s="2723"/>
      <c r="OIQ17" s="2723"/>
      <c r="OIR17" s="2723"/>
      <c r="OIS17" s="2723"/>
      <c r="OIT17" s="2723"/>
      <c r="OIU17" s="2723"/>
      <c r="OIV17" s="2723"/>
      <c r="OIW17" s="2723"/>
      <c r="OIX17" s="2723"/>
      <c r="OIY17" s="2723"/>
      <c r="OIZ17" s="2723"/>
      <c r="OJA17" s="2723"/>
      <c r="OJB17" s="2723"/>
      <c r="OJC17" s="2723"/>
      <c r="OJD17" s="2723"/>
      <c r="OJE17" s="2723"/>
      <c r="OJF17" s="2723"/>
      <c r="OJG17" s="2723"/>
      <c r="OJH17" s="2723"/>
      <c r="OJI17" s="2723"/>
      <c r="OJJ17" s="2723"/>
      <c r="OJK17" s="2723"/>
      <c r="OJL17" s="2723"/>
      <c r="OJM17" s="2723"/>
      <c r="OJN17" s="2723"/>
      <c r="OJO17" s="2723"/>
      <c r="OJP17" s="2723"/>
      <c r="OJQ17" s="2723"/>
      <c r="OJR17" s="2723"/>
      <c r="OJS17" s="2723"/>
      <c r="OJT17" s="2723"/>
      <c r="OJU17" s="2723"/>
      <c r="OJV17" s="2723"/>
      <c r="OJW17" s="2723"/>
      <c r="OJX17" s="2723"/>
      <c r="OJY17" s="2723"/>
      <c r="OJZ17" s="2723"/>
      <c r="OKA17" s="2723"/>
      <c r="OKB17" s="2723"/>
      <c r="OKC17" s="2723"/>
      <c r="OKD17" s="2723"/>
      <c r="OKE17" s="2723"/>
      <c r="OKF17" s="2723"/>
      <c r="OKG17" s="2723"/>
      <c r="OKH17" s="2723"/>
      <c r="OKI17" s="2723"/>
      <c r="OKJ17" s="2723"/>
      <c r="OKK17" s="2723"/>
      <c r="OKL17" s="2723"/>
      <c r="OKM17" s="2723"/>
      <c r="OKN17" s="2723"/>
      <c r="OKO17" s="2723"/>
      <c r="OKP17" s="2723"/>
      <c r="OKQ17" s="2723"/>
      <c r="OKR17" s="2723"/>
      <c r="OKS17" s="2723"/>
      <c r="OKT17" s="2723"/>
      <c r="OKU17" s="2723"/>
      <c r="OKV17" s="2723"/>
      <c r="OKW17" s="2723"/>
      <c r="OKX17" s="2723"/>
      <c r="OKY17" s="2723"/>
      <c r="OKZ17" s="2723"/>
      <c r="OLA17" s="2723"/>
      <c r="OLB17" s="2723"/>
      <c r="OLC17" s="2723"/>
      <c r="OLD17" s="2723"/>
      <c r="OLE17" s="2723"/>
      <c r="OLF17" s="2723"/>
      <c r="OLG17" s="2723"/>
      <c r="OLH17" s="2723"/>
      <c r="OLI17" s="2723"/>
      <c r="OLJ17" s="2723"/>
      <c r="OLK17" s="2723"/>
      <c r="OLL17" s="2723"/>
      <c r="OLM17" s="2723"/>
      <c r="OLN17" s="2723"/>
      <c r="OLO17" s="2723"/>
      <c r="OLP17" s="2723"/>
      <c r="OLQ17" s="2723"/>
      <c r="OLR17" s="2723"/>
      <c r="OLS17" s="2723"/>
      <c r="OLT17" s="2723"/>
      <c r="OLU17" s="2723"/>
      <c r="OLV17" s="2723"/>
      <c r="OLW17" s="2723"/>
      <c r="OLX17" s="2723"/>
      <c r="OLY17" s="2723"/>
      <c r="OLZ17" s="2723"/>
      <c r="OMA17" s="2723"/>
      <c r="OMB17" s="2723"/>
      <c r="OMC17" s="2723"/>
      <c r="OMD17" s="2723"/>
      <c r="OME17" s="2723"/>
      <c r="OMF17" s="2723"/>
      <c r="OMG17" s="2723"/>
      <c r="OMH17" s="2723"/>
      <c r="OMI17" s="2723"/>
      <c r="OMJ17" s="2723"/>
      <c r="OMK17" s="2723"/>
      <c r="OML17" s="2723"/>
      <c r="OMM17" s="2723"/>
      <c r="OMN17" s="2723"/>
      <c r="OMO17" s="2723"/>
      <c r="OMP17" s="2723"/>
      <c r="OMQ17" s="2723"/>
      <c r="OMR17" s="2723"/>
      <c r="OMS17" s="2723"/>
      <c r="OMT17" s="2723"/>
      <c r="OMU17" s="2723"/>
      <c r="OMV17" s="2723"/>
      <c r="OMW17" s="2723"/>
      <c r="OMX17" s="2723"/>
      <c r="OMY17" s="2723"/>
      <c r="OMZ17" s="2723"/>
      <c r="ONA17" s="2723"/>
      <c r="ONB17" s="2723"/>
      <c r="ONC17" s="2723"/>
      <c r="OND17" s="2723"/>
      <c r="ONE17" s="2723"/>
      <c r="ONF17" s="2723"/>
      <c r="ONG17" s="2723"/>
      <c r="ONH17" s="2723"/>
      <c r="ONI17" s="2723"/>
      <c r="ONJ17" s="2723"/>
      <c r="ONK17" s="2723"/>
      <c r="ONL17" s="2723"/>
      <c r="ONM17" s="2723"/>
      <c r="ONN17" s="2723"/>
      <c r="ONO17" s="2723"/>
      <c r="ONP17" s="2723"/>
      <c r="ONQ17" s="2723"/>
      <c r="ONR17" s="2723"/>
      <c r="ONS17" s="2723"/>
      <c r="ONT17" s="2723"/>
      <c r="ONU17" s="2723"/>
      <c r="ONV17" s="2723"/>
      <c r="ONW17" s="2723"/>
      <c r="ONX17" s="2723"/>
      <c r="ONY17" s="2723"/>
      <c r="ONZ17" s="2723"/>
      <c r="OOA17" s="2723"/>
      <c r="OOB17" s="2723"/>
      <c r="OOC17" s="2723"/>
      <c r="OOD17" s="2723"/>
      <c r="OOE17" s="2723"/>
      <c r="OOF17" s="2723"/>
      <c r="OOG17" s="2723"/>
      <c r="OOH17" s="2723"/>
      <c r="OOI17" s="2723"/>
      <c r="OOJ17" s="2723"/>
      <c r="OOK17" s="2723"/>
      <c r="OOL17" s="2723"/>
      <c r="OOM17" s="2723"/>
      <c r="OON17" s="2723"/>
      <c r="OOO17" s="2723"/>
      <c r="OOP17" s="2723"/>
      <c r="OOQ17" s="2723"/>
      <c r="OOR17" s="2723"/>
      <c r="OOS17" s="2723"/>
      <c r="OOT17" s="2723"/>
      <c r="OOU17" s="2723"/>
      <c r="OOV17" s="2723"/>
      <c r="OOW17" s="2723"/>
      <c r="OOX17" s="2723"/>
      <c r="OOY17" s="2723"/>
      <c r="OOZ17" s="2723"/>
      <c r="OPA17" s="2723"/>
      <c r="OPB17" s="2723"/>
      <c r="OPC17" s="2723"/>
      <c r="OPD17" s="2723"/>
      <c r="OPE17" s="2723"/>
      <c r="OPF17" s="2723"/>
      <c r="OPG17" s="2723"/>
      <c r="OPH17" s="2723"/>
      <c r="OPI17" s="2723"/>
      <c r="OPJ17" s="2723"/>
      <c r="OPK17" s="2723"/>
      <c r="OPL17" s="2723"/>
      <c r="OPM17" s="2723"/>
      <c r="OPN17" s="2723"/>
      <c r="OPO17" s="2723"/>
      <c r="OPP17" s="2723"/>
      <c r="OPQ17" s="2723"/>
      <c r="OPR17" s="2723"/>
      <c r="OPS17" s="2723"/>
      <c r="OPT17" s="2723"/>
      <c r="OPU17" s="2723"/>
      <c r="OPV17" s="2723"/>
      <c r="OPW17" s="2723"/>
      <c r="OPX17" s="2723"/>
      <c r="OPY17" s="2723"/>
      <c r="OPZ17" s="2723"/>
      <c r="OQA17" s="2723"/>
      <c r="OQB17" s="2723"/>
      <c r="OQC17" s="2723"/>
      <c r="OQD17" s="2723"/>
      <c r="OQE17" s="2723"/>
      <c r="OQF17" s="2723"/>
      <c r="OQG17" s="2723"/>
      <c r="OQH17" s="2723"/>
      <c r="OQI17" s="2723"/>
      <c r="OQJ17" s="2723"/>
      <c r="OQK17" s="2723"/>
      <c r="OQL17" s="2723"/>
      <c r="OQM17" s="2723"/>
      <c r="OQN17" s="2723"/>
      <c r="OQO17" s="2723"/>
      <c r="OQP17" s="2723"/>
      <c r="OQQ17" s="2723"/>
      <c r="OQR17" s="2723"/>
      <c r="OQS17" s="2723"/>
      <c r="OQT17" s="2723"/>
      <c r="OQU17" s="2723"/>
      <c r="OQV17" s="2723"/>
      <c r="OQW17" s="2723"/>
      <c r="OQX17" s="2723"/>
      <c r="OQY17" s="2723"/>
      <c r="OQZ17" s="2723"/>
      <c r="ORA17" s="2723"/>
      <c r="ORB17" s="2723"/>
      <c r="ORC17" s="2723"/>
      <c r="ORD17" s="2723"/>
      <c r="ORE17" s="2723"/>
      <c r="ORF17" s="2723"/>
      <c r="ORG17" s="2723"/>
      <c r="ORH17" s="2723"/>
      <c r="ORI17" s="2723"/>
      <c r="ORJ17" s="2723"/>
      <c r="ORK17" s="2723"/>
      <c r="ORL17" s="2723"/>
      <c r="ORM17" s="2723"/>
      <c r="ORN17" s="2723"/>
      <c r="ORO17" s="2723"/>
      <c r="ORP17" s="2723"/>
      <c r="ORQ17" s="2723"/>
      <c r="ORR17" s="2723"/>
      <c r="ORS17" s="2723"/>
      <c r="ORT17" s="2723"/>
      <c r="ORU17" s="2723"/>
      <c r="ORV17" s="2723"/>
      <c r="ORW17" s="2723"/>
      <c r="ORX17" s="2723"/>
      <c r="ORY17" s="2723"/>
      <c r="ORZ17" s="2723"/>
      <c r="OSA17" s="2723"/>
      <c r="OSB17" s="2723"/>
      <c r="OSC17" s="2723"/>
      <c r="OSD17" s="2723"/>
      <c r="OSE17" s="2723"/>
      <c r="OSF17" s="2723"/>
      <c r="OSG17" s="2723"/>
      <c r="OSH17" s="2723"/>
      <c r="OSI17" s="2723"/>
      <c r="OSJ17" s="2723"/>
      <c r="OSK17" s="2723"/>
      <c r="OSL17" s="2723"/>
      <c r="OSM17" s="2723"/>
      <c r="OSN17" s="2723"/>
      <c r="OSO17" s="2723"/>
      <c r="OSP17" s="2723"/>
      <c r="OSQ17" s="2723"/>
      <c r="OSR17" s="2723"/>
      <c r="OSS17" s="2723"/>
      <c r="OST17" s="2723"/>
      <c r="OSU17" s="2723"/>
      <c r="OSV17" s="2723"/>
      <c r="OSW17" s="2723"/>
      <c r="OSX17" s="2723"/>
      <c r="OSY17" s="2723"/>
      <c r="OSZ17" s="2723"/>
      <c r="OTA17" s="2723"/>
      <c r="OTB17" s="2723"/>
      <c r="OTC17" s="2723"/>
      <c r="OTD17" s="2723"/>
      <c r="OTE17" s="2723"/>
      <c r="OTF17" s="2723"/>
      <c r="OTG17" s="2723"/>
      <c r="OTH17" s="2723"/>
      <c r="OTI17" s="2723"/>
      <c r="OTJ17" s="2723"/>
      <c r="OTK17" s="2723"/>
      <c r="OTL17" s="2723"/>
      <c r="OTM17" s="2723"/>
      <c r="OTN17" s="2723"/>
      <c r="OTO17" s="2723"/>
      <c r="OTP17" s="2723"/>
      <c r="OTQ17" s="2723"/>
      <c r="OTR17" s="2723"/>
      <c r="OTS17" s="2723"/>
      <c r="OTT17" s="2723"/>
      <c r="OTU17" s="2723"/>
      <c r="OTV17" s="2723"/>
      <c r="OTW17" s="2723"/>
      <c r="OTX17" s="2723"/>
      <c r="OTY17" s="2723"/>
      <c r="OTZ17" s="2723"/>
      <c r="OUA17" s="2723"/>
      <c r="OUB17" s="2723"/>
      <c r="OUC17" s="2723"/>
      <c r="OUD17" s="2723"/>
      <c r="OUE17" s="2723"/>
      <c r="OUF17" s="2723"/>
      <c r="OUG17" s="2723"/>
      <c r="OUH17" s="2723"/>
      <c r="OUI17" s="2723"/>
      <c r="OUJ17" s="2723"/>
      <c r="OUK17" s="2723"/>
      <c r="OUL17" s="2723"/>
      <c r="OUM17" s="2723"/>
      <c r="OUN17" s="2723"/>
      <c r="OUO17" s="2723"/>
      <c r="OUP17" s="2723"/>
      <c r="OUQ17" s="2723"/>
      <c r="OUR17" s="2723"/>
      <c r="OUS17" s="2723"/>
      <c r="OUT17" s="2723"/>
      <c r="OUU17" s="2723"/>
      <c r="OUV17" s="2723"/>
      <c r="OUW17" s="2723"/>
      <c r="OUX17" s="2723"/>
      <c r="OUY17" s="2723"/>
      <c r="OUZ17" s="2723"/>
      <c r="OVA17" s="2723"/>
      <c r="OVB17" s="2723"/>
      <c r="OVC17" s="2723"/>
      <c r="OVD17" s="2723"/>
      <c r="OVE17" s="2723"/>
      <c r="OVF17" s="2723"/>
      <c r="OVG17" s="2723"/>
      <c r="OVH17" s="2723"/>
      <c r="OVI17" s="2723"/>
      <c r="OVJ17" s="2723"/>
      <c r="OVK17" s="2723"/>
      <c r="OVL17" s="2723"/>
      <c r="OVM17" s="2723"/>
      <c r="OVN17" s="2723"/>
      <c r="OVO17" s="2723"/>
      <c r="OVP17" s="2723"/>
      <c r="OVQ17" s="2723"/>
      <c r="OVR17" s="2723"/>
      <c r="OVS17" s="2723"/>
      <c r="OVT17" s="2723"/>
      <c r="OVU17" s="2723"/>
      <c r="OVV17" s="2723"/>
      <c r="OVW17" s="2723"/>
      <c r="OVX17" s="2723"/>
      <c r="OVY17" s="2723"/>
      <c r="OVZ17" s="2723"/>
      <c r="OWA17" s="2723"/>
      <c r="OWB17" s="2723"/>
      <c r="OWC17" s="2723"/>
      <c r="OWD17" s="2723"/>
      <c r="OWE17" s="2723"/>
      <c r="OWF17" s="2723"/>
      <c r="OWG17" s="2723"/>
      <c r="OWH17" s="2723"/>
      <c r="OWI17" s="2723"/>
      <c r="OWJ17" s="2723"/>
      <c r="OWK17" s="2723"/>
      <c r="OWL17" s="2723"/>
      <c r="OWM17" s="2723"/>
      <c r="OWN17" s="2723"/>
      <c r="OWO17" s="2723"/>
      <c r="OWP17" s="2723"/>
      <c r="OWQ17" s="2723"/>
      <c r="OWR17" s="2723"/>
      <c r="OWS17" s="2723"/>
      <c r="OWT17" s="2723"/>
      <c r="OWU17" s="2723"/>
      <c r="OWV17" s="2723"/>
      <c r="OWW17" s="2723"/>
      <c r="OWX17" s="2723"/>
      <c r="OWY17" s="2723"/>
      <c r="OWZ17" s="2723"/>
      <c r="OXA17" s="2723"/>
      <c r="OXB17" s="2723"/>
      <c r="OXC17" s="2723"/>
      <c r="OXD17" s="2723"/>
      <c r="OXE17" s="2723"/>
      <c r="OXF17" s="2723"/>
      <c r="OXG17" s="2723"/>
      <c r="OXH17" s="2723"/>
      <c r="OXI17" s="2723"/>
      <c r="OXJ17" s="2723"/>
      <c r="OXK17" s="2723"/>
      <c r="OXL17" s="2723"/>
      <c r="OXM17" s="2723"/>
      <c r="OXN17" s="2723"/>
      <c r="OXO17" s="2723"/>
      <c r="OXP17" s="2723"/>
      <c r="OXQ17" s="2723"/>
      <c r="OXR17" s="2723"/>
      <c r="OXS17" s="2723"/>
      <c r="OXT17" s="2723"/>
      <c r="OXU17" s="2723"/>
      <c r="OXV17" s="2723"/>
      <c r="OXW17" s="2723"/>
      <c r="OXX17" s="2723"/>
      <c r="OXY17" s="2723"/>
      <c r="OXZ17" s="2723"/>
      <c r="OYA17" s="2723"/>
      <c r="OYB17" s="2723"/>
      <c r="OYC17" s="2723"/>
      <c r="OYD17" s="2723"/>
      <c r="OYE17" s="2723"/>
      <c r="OYF17" s="2723"/>
      <c r="OYG17" s="2723"/>
      <c r="OYH17" s="2723"/>
      <c r="OYI17" s="2723"/>
      <c r="OYJ17" s="2723"/>
      <c r="OYK17" s="2723"/>
      <c r="OYL17" s="2723"/>
      <c r="OYM17" s="2723"/>
      <c r="OYN17" s="2723"/>
      <c r="OYO17" s="2723"/>
      <c r="OYP17" s="2723"/>
      <c r="OYQ17" s="2723"/>
      <c r="OYR17" s="2723"/>
      <c r="OYS17" s="2723"/>
      <c r="OYT17" s="2723"/>
      <c r="OYU17" s="2723"/>
      <c r="OYV17" s="2723"/>
      <c r="OYW17" s="2723"/>
      <c r="OYX17" s="2723"/>
      <c r="OYY17" s="2723"/>
      <c r="OYZ17" s="2723"/>
      <c r="OZA17" s="2723"/>
      <c r="OZB17" s="2723"/>
      <c r="OZC17" s="2723"/>
      <c r="OZD17" s="2723"/>
      <c r="OZE17" s="2723"/>
      <c r="OZF17" s="2723"/>
      <c r="OZG17" s="2723"/>
      <c r="OZH17" s="2723"/>
      <c r="OZI17" s="2723"/>
      <c r="OZJ17" s="2723"/>
      <c r="OZK17" s="2723"/>
      <c r="OZL17" s="2723"/>
      <c r="OZM17" s="2723"/>
      <c r="OZN17" s="2723"/>
      <c r="OZO17" s="2723"/>
      <c r="OZP17" s="2723"/>
      <c r="OZQ17" s="2723"/>
      <c r="OZR17" s="2723"/>
      <c r="OZS17" s="2723"/>
      <c r="OZT17" s="2723"/>
      <c r="OZU17" s="2723"/>
      <c r="OZV17" s="2723"/>
      <c r="OZW17" s="2723"/>
      <c r="OZX17" s="2723"/>
      <c r="OZY17" s="2723"/>
      <c r="OZZ17" s="2723"/>
      <c r="PAA17" s="2723"/>
      <c r="PAB17" s="2723"/>
      <c r="PAC17" s="2723"/>
      <c r="PAD17" s="2723"/>
      <c r="PAE17" s="2723"/>
      <c r="PAF17" s="2723"/>
      <c r="PAG17" s="2723"/>
      <c r="PAH17" s="2723"/>
      <c r="PAI17" s="2723"/>
      <c r="PAJ17" s="2723"/>
      <c r="PAK17" s="2723"/>
      <c r="PAL17" s="2723"/>
      <c r="PAM17" s="2723"/>
      <c r="PAN17" s="2723"/>
      <c r="PAO17" s="2723"/>
      <c r="PAP17" s="2723"/>
      <c r="PAQ17" s="2723"/>
      <c r="PAR17" s="2723"/>
      <c r="PAS17" s="2723"/>
      <c r="PAT17" s="2723"/>
      <c r="PAU17" s="2723"/>
      <c r="PAV17" s="2723"/>
      <c r="PAW17" s="2723"/>
      <c r="PAX17" s="2723"/>
      <c r="PAY17" s="2723"/>
      <c r="PAZ17" s="2723"/>
      <c r="PBA17" s="2723"/>
      <c r="PBB17" s="2723"/>
      <c r="PBC17" s="2723"/>
      <c r="PBD17" s="2723"/>
      <c r="PBE17" s="2723"/>
      <c r="PBF17" s="2723"/>
      <c r="PBG17" s="2723"/>
      <c r="PBH17" s="2723"/>
      <c r="PBI17" s="2723"/>
      <c r="PBJ17" s="2723"/>
      <c r="PBK17" s="2723"/>
      <c r="PBL17" s="2723"/>
      <c r="PBM17" s="2723"/>
      <c r="PBN17" s="2723"/>
      <c r="PBO17" s="2723"/>
      <c r="PBP17" s="2723"/>
      <c r="PBQ17" s="2723"/>
      <c r="PBR17" s="2723"/>
      <c r="PBS17" s="2723"/>
      <c r="PBT17" s="2723"/>
      <c r="PBU17" s="2723"/>
      <c r="PBV17" s="2723"/>
      <c r="PBW17" s="2723"/>
      <c r="PBX17" s="2723"/>
      <c r="PBY17" s="2723"/>
      <c r="PBZ17" s="2723"/>
      <c r="PCA17" s="2723"/>
      <c r="PCB17" s="2723"/>
      <c r="PCC17" s="2723"/>
      <c r="PCD17" s="2723"/>
      <c r="PCE17" s="2723"/>
      <c r="PCF17" s="2723"/>
      <c r="PCG17" s="2723"/>
      <c r="PCH17" s="2723"/>
      <c r="PCI17" s="2723"/>
      <c r="PCJ17" s="2723"/>
      <c r="PCK17" s="2723"/>
      <c r="PCL17" s="2723"/>
      <c r="PCM17" s="2723"/>
      <c r="PCN17" s="2723"/>
      <c r="PCO17" s="2723"/>
      <c r="PCP17" s="2723"/>
      <c r="PCQ17" s="2723"/>
      <c r="PCR17" s="2723"/>
      <c r="PCS17" s="2723"/>
      <c r="PCT17" s="2723"/>
      <c r="PCU17" s="2723"/>
      <c r="PCV17" s="2723"/>
      <c r="PCW17" s="2723"/>
      <c r="PCX17" s="2723"/>
      <c r="PCY17" s="2723"/>
      <c r="PCZ17" s="2723"/>
      <c r="PDA17" s="2723"/>
      <c r="PDB17" s="2723"/>
      <c r="PDC17" s="2723"/>
      <c r="PDD17" s="2723"/>
      <c r="PDE17" s="2723"/>
      <c r="PDF17" s="2723"/>
      <c r="PDG17" s="2723"/>
      <c r="PDH17" s="2723"/>
      <c r="PDI17" s="2723"/>
      <c r="PDJ17" s="2723"/>
      <c r="PDK17" s="2723"/>
      <c r="PDL17" s="2723"/>
      <c r="PDM17" s="2723"/>
      <c r="PDN17" s="2723"/>
      <c r="PDO17" s="2723"/>
      <c r="PDP17" s="2723"/>
      <c r="PDQ17" s="2723"/>
      <c r="PDR17" s="2723"/>
      <c r="PDS17" s="2723"/>
      <c r="PDT17" s="2723"/>
      <c r="PDU17" s="2723"/>
      <c r="PDV17" s="2723"/>
      <c r="PDW17" s="2723"/>
      <c r="PDX17" s="2723"/>
      <c r="PDY17" s="2723"/>
      <c r="PDZ17" s="2723"/>
      <c r="PEA17" s="2723"/>
      <c r="PEB17" s="2723"/>
      <c r="PEC17" s="2723"/>
      <c r="PED17" s="2723"/>
      <c r="PEE17" s="2723"/>
      <c r="PEF17" s="2723"/>
      <c r="PEG17" s="2723"/>
      <c r="PEH17" s="2723"/>
      <c r="PEI17" s="2723"/>
      <c r="PEJ17" s="2723"/>
      <c r="PEK17" s="2723"/>
      <c r="PEL17" s="2723"/>
      <c r="PEM17" s="2723"/>
      <c r="PEN17" s="2723"/>
      <c r="PEO17" s="2723"/>
      <c r="PEP17" s="2723"/>
      <c r="PEQ17" s="2723"/>
      <c r="PER17" s="2723"/>
      <c r="PES17" s="2723"/>
      <c r="PET17" s="2723"/>
      <c r="PEU17" s="2723"/>
      <c r="PEV17" s="2723"/>
      <c r="PEW17" s="2723"/>
      <c r="PEX17" s="2723"/>
      <c r="PEY17" s="2723"/>
      <c r="PEZ17" s="2723"/>
      <c r="PFA17" s="2723"/>
      <c r="PFB17" s="2723"/>
      <c r="PFC17" s="2723"/>
      <c r="PFD17" s="2723"/>
      <c r="PFE17" s="2723"/>
      <c r="PFF17" s="2723"/>
      <c r="PFG17" s="2723"/>
      <c r="PFH17" s="2723"/>
      <c r="PFI17" s="2723"/>
      <c r="PFJ17" s="2723"/>
      <c r="PFK17" s="2723"/>
      <c r="PFL17" s="2723"/>
      <c r="PFM17" s="2723"/>
      <c r="PFN17" s="2723"/>
      <c r="PFO17" s="2723"/>
      <c r="PFP17" s="2723"/>
      <c r="PFQ17" s="2723"/>
      <c r="PFR17" s="2723"/>
      <c r="PFS17" s="2723"/>
      <c r="PFT17" s="2723"/>
      <c r="PFU17" s="2723"/>
      <c r="PFV17" s="2723"/>
      <c r="PFW17" s="2723"/>
      <c r="PFX17" s="2723"/>
      <c r="PFY17" s="2723"/>
      <c r="PFZ17" s="2723"/>
      <c r="PGA17" s="2723"/>
      <c r="PGB17" s="2723"/>
      <c r="PGC17" s="2723"/>
      <c r="PGD17" s="2723"/>
      <c r="PGE17" s="2723"/>
      <c r="PGF17" s="2723"/>
      <c r="PGG17" s="2723"/>
      <c r="PGH17" s="2723"/>
      <c r="PGI17" s="2723"/>
      <c r="PGJ17" s="2723"/>
      <c r="PGK17" s="2723"/>
      <c r="PGL17" s="2723"/>
      <c r="PGM17" s="2723"/>
      <c r="PGN17" s="2723"/>
      <c r="PGO17" s="2723"/>
      <c r="PGP17" s="2723"/>
      <c r="PGQ17" s="2723"/>
      <c r="PGR17" s="2723"/>
      <c r="PGS17" s="2723"/>
      <c r="PGT17" s="2723"/>
      <c r="PGU17" s="2723"/>
      <c r="PGV17" s="2723"/>
      <c r="PGW17" s="2723"/>
      <c r="PGX17" s="2723"/>
      <c r="PGY17" s="2723"/>
      <c r="PGZ17" s="2723"/>
      <c r="PHA17" s="2723"/>
      <c r="PHB17" s="2723"/>
      <c r="PHC17" s="2723"/>
      <c r="PHD17" s="2723"/>
      <c r="PHE17" s="2723"/>
      <c r="PHF17" s="2723"/>
      <c r="PHG17" s="2723"/>
      <c r="PHH17" s="2723"/>
      <c r="PHI17" s="2723"/>
      <c r="PHJ17" s="2723"/>
      <c r="PHK17" s="2723"/>
      <c r="PHL17" s="2723"/>
      <c r="PHM17" s="2723"/>
      <c r="PHN17" s="2723"/>
      <c r="PHO17" s="2723"/>
      <c r="PHP17" s="2723"/>
      <c r="PHQ17" s="2723"/>
      <c r="PHR17" s="2723"/>
      <c r="PHS17" s="2723"/>
      <c r="PHT17" s="2723"/>
      <c r="PHU17" s="2723"/>
      <c r="PHV17" s="2723"/>
      <c r="PHW17" s="2723"/>
      <c r="PHX17" s="2723"/>
      <c r="PHY17" s="2723"/>
      <c r="PHZ17" s="2723"/>
      <c r="PIA17" s="2723"/>
      <c r="PIB17" s="2723"/>
      <c r="PIC17" s="2723"/>
      <c r="PID17" s="2723"/>
      <c r="PIE17" s="2723"/>
      <c r="PIF17" s="2723"/>
      <c r="PIG17" s="2723"/>
      <c r="PIH17" s="2723"/>
      <c r="PII17" s="2723"/>
      <c r="PIJ17" s="2723"/>
      <c r="PIK17" s="2723"/>
      <c r="PIL17" s="2723"/>
      <c r="PIM17" s="2723"/>
      <c r="PIN17" s="2723"/>
      <c r="PIO17" s="2723"/>
      <c r="PIP17" s="2723"/>
      <c r="PIQ17" s="2723"/>
      <c r="PIR17" s="2723"/>
      <c r="PIS17" s="2723"/>
      <c r="PIT17" s="2723"/>
      <c r="PIU17" s="2723"/>
      <c r="PIV17" s="2723"/>
      <c r="PIW17" s="2723"/>
      <c r="PIX17" s="2723"/>
      <c r="PIY17" s="2723"/>
      <c r="PIZ17" s="2723"/>
      <c r="PJA17" s="2723"/>
      <c r="PJB17" s="2723"/>
      <c r="PJC17" s="2723"/>
      <c r="PJD17" s="2723"/>
      <c r="PJE17" s="2723"/>
      <c r="PJF17" s="2723"/>
      <c r="PJG17" s="2723"/>
      <c r="PJH17" s="2723"/>
      <c r="PJI17" s="2723"/>
      <c r="PJJ17" s="2723"/>
      <c r="PJK17" s="2723"/>
      <c r="PJL17" s="2723"/>
      <c r="PJM17" s="2723"/>
      <c r="PJN17" s="2723"/>
      <c r="PJO17" s="2723"/>
      <c r="PJP17" s="2723"/>
      <c r="PJQ17" s="2723"/>
      <c r="PJR17" s="2723"/>
      <c r="PJS17" s="2723"/>
      <c r="PJT17" s="2723"/>
      <c r="PJU17" s="2723"/>
      <c r="PJV17" s="2723"/>
      <c r="PJW17" s="2723"/>
      <c r="PJX17" s="2723"/>
      <c r="PJY17" s="2723"/>
      <c r="PJZ17" s="2723"/>
      <c r="PKA17" s="2723"/>
      <c r="PKB17" s="2723"/>
      <c r="PKC17" s="2723"/>
      <c r="PKD17" s="2723"/>
      <c r="PKE17" s="2723"/>
      <c r="PKF17" s="2723"/>
      <c r="PKG17" s="2723"/>
      <c r="PKH17" s="2723"/>
      <c r="PKI17" s="2723"/>
      <c r="PKJ17" s="2723"/>
      <c r="PKK17" s="2723"/>
      <c r="PKL17" s="2723"/>
      <c r="PKM17" s="2723"/>
      <c r="PKN17" s="2723"/>
      <c r="PKO17" s="2723"/>
      <c r="PKP17" s="2723"/>
      <c r="PKQ17" s="2723"/>
      <c r="PKR17" s="2723"/>
      <c r="PKS17" s="2723"/>
      <c r="PKT17" s="2723"/>
      <c r="PKU17" s="2723"/>
      <c r="PKV17" s="2723"/>
      <c r="PKW17" s="2723"/>
      <c r="PKX17" s="2723"/>
      <c r="PKY17" s="2723"/>
      <c r="PKZ17" s="2723"/>
      <c r="PLA17" s="2723"/>
      <c r="PLB17" s="2723"/>
      <c r="PLC17" s="2723"/>
      <c r="PLD17" s="2723"/>
      <c r="PLE17" s="2723"/>
      <c r="PLF17" s="2723"/>
      <c r="PLG17" s="2723"/>
      <c r="PLH17" s="2723"/>
      <c r="PLI17" s="2723"/>
      <c r="PLJ17" s="2723"/>
      <c r="PLK17" s="2723"/>
      <c r="PLL17" s="2723"/>
      <c r="PLM17" s="2723"/>
      <c r="PLN17" s="2723"/>
      <c r="PLO17" s="2723"/>
      <c r="PLP17" s="2723"/>
      <c r="PLQ17" s="2723"/>
      <c r="PLR17" s="2723"/>
      <c r="PLS17" s="2723"/>
      <c r="PLT17" s="2723"/>
      <c r="PLU17" s="2723"/>
      <c r="PLV17" s="2723"/>
      <c r="PLW17" s="2723"/>
      <c r="PLX17" s="2723"/>
      <c r="PLY17" s="2723"/>
      <c r="PLZ17" s="2723"/>
      <c r="PMA17" s="2723"/>
      <c r="PMB17" s="2723"/>
      <c r="PMC17" s="2723"/>
      <c r="PMD17" s="2723"/>
      <c r="PME17" s="2723"/>
      <c r="PMF17" s="2723"/>
      <c r="PMG17" s="2723"/>
      <c r="PMH17" s="2723"/>
      <c r="PMI17" s="2723"/>
      <c r="PMJ17" s="2723"/>
      <c r="PMK17" s="2723"/>
      <c r="PML17" s="2723"/>
      <c r="PMM17" s="2723"/>
      <c r="PMN17" s="2723"/>
      <c r="PMO17" s="2723"/>
      <c r="PMP17" s="2723"/>
      <c r="PMQ17" s="2723"/>
      <c r="PMR17" s="2723"/>
      <c r="PMS17" s="2723"/>
      <c r="PMT17" s="2723"/>
      <c r="PMU17" s="2723"/>
      <c r="PMV17" s="2723"/>
      <c r="PMW17" s="2723"/>
      <c r="PMX17" s="2723"/>
      <c r="PMY17" s="2723"/>
      <c r="PMZ17" s="2723"/>
      <c r="PNA17" s="2723"/>
      <c r="PNB17" s="2723"/>
      <c r="PNC17" s="2723"/>
      <c r="PND17" s="2723"/>
      <c r="PNE17" s="2723"/>
      <c r="PNF17" s="2723"/>
      <c r="PNG17" s="2723"/>
      <c r="PNH17" s="2723"/>
      <c r="PNI17" s="2723"/>
      <c r="PNJ17" s="2723"/>
      <c r="PNK17" s="2723"/>
      <c r="PNL17" s="2723"/>
      <c r="PNM17" s="2723"/>
      <c r="PNN17" s="2723"/>
      <c r="PNO17" s="2723"/>
      <c r="PNP17" s="2723"/>
      <c r="PNQ17" s="2723"/>
      <c r="PNR17" s="2723"/>
      <c r="PNS17" s="2723"/>
      <c r="PNT17" s="2723"/>
      <c r="PNU17" s="2723"/>
      <c r="PNV17" s="2723"/>
      <c r="PNW17" s="2723"/>
      <c r="PNX17" s="2723"/>
      <c r="PNY17" s="2723"/>
      <c r="PNZ17" s="2723"/>
      <c r="POA17" s="2723"/>
      <c r="POB17" s="2723"/>
      <c r="POC17" s="2723"/>
      <c r="POD17" s="2723"/>
      <c r="POE17" s="2723"/>
      <c r="POF17" s="2723"/>
      <c r="POG17" s="2723"/>
      <c r="POH17" s="2723"/>
      <c r="POI17" s="2723"/>
      <c r="POJ17" s="2723"/>
      <c r="POK17" s="2723"/>
      <c r="POL17" s="2723"/>
      <c r="POM17" s="2723"/>
      <c r="PON17" s="2723"/>
      <c r="POO17" s="2723"/>
      <c r="POP17" s="2723"/>
      <c r="POQ17" s="2723"/>
      <c r="POR17" s="2723"/>
      <c r="POS17" s="2723"/>
      <c r="POT17" s="2723"/>
      <c r="POU17" s="2723"/>
      <c r="POV17" s="2723"/>
      <c r="POW17" s="2723"/>
      <c r="POX17" s="2723"/>
      <c r="POY17" s="2723"/>
      <c r="POZ17" s="2723"/>
      <c r="PPA17" s="2723"/>
      <c r="PPB17" s="2723"/>
      <c r="PPC17" s="2723"/>
      <c r="PPD17" s="2723"/>
      <c r="PPE17" s="2723"/>
      <c r="PPF17" s="2723"/>
      <c r="PPG17" s="2723"/>
      <c r="PPH17" s="2723"/>
      <c r="PPI17" s="2723"/>
      <c r="PPJ17" s="2723"/>
      <c r="PPK17" s="2723"/>
      <c r="PPL17" s="2723"/>
      <c r="PPM17" s="2723"/>
      <c r="PPN17" s="2723"/>
      <c r="PPO17" s="2723"/>
      <c r="PPP17" s="2723"/>
      <c r="PPQ17" s="2723"/>
      <c r="PPR17" s="2723"/>
      <c r="PPS17" s="2723"/>
      <c r="PPT17" s="2723"/>
      <c r="PPU17" s="2723"/>
      <c r="PPV17" s="2723"/>
      <c r="PPW17" s="2723"/>
      <c r="PPX17" s="2723"/>
      <c r="PPY17" s="2723"/>
      <c r="PPZ17" s="2723"/>
      <c r="PQA17" s="2723"/>
      <c r="PQB17" s="2723"/>
      <c r="PQC17" s="2723"/>
      <c r="PQD17" s="2723"/>
      <c r="PQE17" s="2723"/>
      <c r="PQF17" s="2723"/>
      <c r="PQG17" s="2723"/>
      <c r="PQH17" s="2723"/>
      <c r="PQI17" s="2723"/>
      <c r="PQJ17" s="2723"/>
      <c r="PQK17" s="2723"/>
      <c r="PQL17" s="2723"/>
      <c r="PQM17" s="2723"/>
      <c r="PQN17" s="2723"/>
      <c r="PQO17" s="2723"/>
      <c r="PQP17" s="2723"/>
      <c r="PQQ17" s="2723"/>
      <c r="PQR17" s="2723"/>
      <c r="PQS17" s="2723"/>
      <c r="PQT17" s="2723"/>
      <c r="PQU17" s="2723"/>
      <c r="PQV17" s="2723"/>
      <c r="PQW17" s="2723"/>
      <c r="PQX17" s="2723"/>
      <c r="PQY17" s="2723"/>
      <c r="PQZ17" s="2723"/>
      <c r="PRA17" s="2723"/>
      <c r="PRB17" s="2723"/>
      <c r="PRC17" s="2723"/>
      <c r="PRD17" s="2723"/>
      <c r="PRE17" s="2723"/>
      <c r="PRF17" s="2723"/>
      <c r="PRG17" s="2723"/>
      <c r="PRH17" s="2723"/>
      <c r="PRI17" s="2723"/>
      <c r="PRJ17" s="2723"/>
      <c r="PRK17" s="2723"/>
      <c r="PRL17" s="2723"/>
      <c r="PRM17" s="2723"/>
      <c r="PRN17" s="2723"/>
      <c r="PRO17" s="2723"/>
      <c r="PRP17" s="2723"/>
      <c r="PRQ17" s="2723"/>
      <c r="PRR17" s="2723"/>
      <c r="PRS17" s="2723"/>
      <c r="PRT17" s="2723"/>
      <c r="PRU17" s="2723"/>
      <c r="PRV17" s="2723"/>
      <c r="PRW17" s="2723"/>
      <c r="PRX17" s="2723"/>
      <c r="PRY17" s="2723"/>
      <c r="PRZ17" s="2723"/>
      <c r="PSA17" s="2723"/>
      <c r="PSB17" s="2723"/>
      <c r="PSC17" s="2723"/>
      <c r="PSD17" s="2723"/>
      <c r="PSE17" s="2723"/>
      <c r="PSF17" s="2723"/>
      <c r="PSG17" s="2723"/>
      <c r="PSH17" s="2723"/>
      <c r="PSI17" s="2723"/>
      <c r="PSJ17" s="2723"/>
      <c r="PSK17" s="2723"/>
      <c r="PSL17" s="2723"/>
      <c r="PSM17" s="2723"/>
      <c r="PSN17" s="2723"/>
      <c r="PSO17" s="2723"/>
      <c r="PSP17" s="2723"/>
      <c r="PSQ17" s="2723"/>
      <c r="PSR17" s="2723"/>
      <c r="PSS17" s="2723"/>
      <c r="PST17" s="2723"/>
      <c r="PSU17" s="2723"/>
      <c r="PSV17" s="2723"/>
      <c r="PSW17" s="2723"/>
      <c r="PSX17" s="2723"/>
      <c r="PSY17" s="2723"/>
      <c r="PSZ17" s="2723"/>
      <c r="PTA17" s="2723"/>
      <c r="PTB17" s="2723"/>
      <c r="PTC17" s="2723"/>
      <c r="PTD17" s="2723"/>
      <c r="PTE17" s="2723"/>
      <c r="PTF17" s="2723"/>
      <c r="PTG17" s="2723"/>
      <c r="PTH17" s="2723"/>
      <c r="PTI17" s="2723"/>
      <c r="PTJ17" s="2723"/>
      <c r="PTK17" s="2723"/>
      <c r="PTL17" s="2723"/>
      <c r="PTM17" s="2723"/>
      <c r="PTN17" s="2723"/>
      <c r="PTO17" s="2723"/>
      <c r="PTP17" s="2723"/>
      <c r="PTQ17" s="2723"/>
      <c r="PTR17" s="2723"/>
      <c r="PTS17" s="2723"/>
      <c r="PTT17" s="2723"/>
      <c r="PTU17" s="2723"/>
      <c r="PTV17" s="2723"/>
      <c r="PTW17" s="2723"/>
      <c r="PTX17" s="2723"/>
      <c r="PTY17" s="2723"/>
      <c r="PTZ17" s="2723"/>
      <c r="PUA17" s="2723"/>
      <c r="PUB17" s="2723"/>
      <c r="PUC17" s="2723"/>
      <c r="PUD17" s="2723"/>
      <c r="PUE17" s="2723"/>
      <c r="PUF17" s="2723"/>
      <c r="PUG17" s="2723"/>
      <c r="PUH17" s="2723"/>
      <c r="PUI17" s="2723"/>
      <c r="PUJ17" s="2723"/>
      <c r="PUK17" s="2723"/>
      <c r="PUL17" s="2723"/>
      <c r="PUM17" s="2723"/>
      <c r="PUN17" s="2723"/>
      <c r="PUO17" s="2723"/>
      <c r="PUP17" s="2723"/>
      <c r="PUQ17" s="2723"/>
      <c r="PUR17" s="2723"/>
      <c r="PUS17" s="2723"/>
      <c r="PUT17" s="2723"/>
      <c r="PUU17" s="2723"/>
      <c r="PUV17" s="2723"/>
      <c r="PUW17" s="2723"/>
      <c r="PUX17" s="2723"/>
      <c r="PUY17" s="2723"/>
      <c r="PUZ17" s="2723"/>
      <c r="PVA17" s="2723"/>
      <c r="PVB17" s="2723"/>
      <c r="PVC17" s="2723"/>
      <c r="PVD17" s="2723"/>
      <c r="PVE17" s="2723"/>
      <c r="PVF17" s="2723"/>
      <c r="PVG17" s="2723"/>
      <c r="PVH17" s="2723"/>
      <c r="PVI17" s="2723"/>
      <c r="PVJ17" s="2723"/>
      <c r="PVK17" s="2723"/>
      <c r="PVL17" s="2723"/>
      <c r="PVM17" s="2723"/>
      <c r="PVN17" s="2723"/>
      <c r="PVO17" s="2723"/>
      <c r="PVP17" s="2723"/>
      <c r="PVQ17" s="2723"/>
      <c r="PVR17" s="2723"/>
      <c r="PVS17" s="2723"/>
      <c r="PVT17" s="2723"/>
      <c r="PVU17" s="2723"/>
      <c r="PVV17" s="2723"/>
      <c r="PVW17" s="2723"/>
      <c r="PVX17" s="2723"/>
      <c r="PVY17" s="2723"/>
      <c r="PVZ17" s="2723"/>
      <c r="PWA17" s="2723"/>
      <c r="PWB17" s="2723"/>
      <c r="PWC17" s="2723"/>
      <c r="PWD17" s="2723"/>
      <c r="PWE17" s="2723"/>
      <c r="PWF17" s="2723"/>
      <c r="PWG17" s="2723"/>
      <c r="PWH17" s="2723"/>
      <c r="PWI17" s="2723"/>
      <c r="PWJ17" s="2723"/>
      <c r="PWK17" s="2723"/>
      <c r="PWL17" s="2723"/>
      <c r="PWM17" s="2723"/>
      <c r="PWN17" s="2723"/>
      <c r="PWO17" s="2723"/>
      <c r="PWP17" s="2723"/>
      <c r="PWQ17" s="2723"/>
      <c r="PWR17" s="2723"/>
      <c r="PWS17" s="2723"/>
      <c r="PWT17" s="2723"/>
      <c r="PWU17" s="2723"/>
      <c r="PWV17" s="2723"/>
      <c r="PWW17" s="2723"/>
      <c r="PWX17" s="2723"/>
      <c r="PWY17" s="2723"/>
      <c r="PWZ17" s="2723"/>
      <c r="PXA17" s="2723"/>
      <c r="PXB17" s="2723"/>
      <c r="PXC17" s="2723"/>
      <c r="PXD17" s="2723"/>
      <c r="PXE17" s="2723"/>
      <c r="PXF17" s="2723"/>
      <c r="PXG17" s="2723"/>
      <c r="PXH17" s="2723"/>
      <c r="PXI17" s="2723"/>
      <c r="PXJ17" s="2723"/>
      <c r="PXK17" s="2723"/>
      <c r="PXL17" s="2723"/>
      <c r="PXM17" s="2723"/>
      <c r="PXN17" s="2723"/>
      <c r="PXO17" s="2723"/>
      <c r="PXP17" s="2723"/>
      <c r="PXQ17" s="2723"/>
      <c r="PXR17" s="2723"/>
      <c r="PXS17" s="2723"/>
      <c r="PXT17" s="2723"/>
      <c r="PXU17" s="2723"/>
      <c r="PXV17" s="2723"/>
      <c r="PXW17" s="2723"/>
      <c r="PXX17" s="2723"/>
      <c r="PXY17" s="2723"/>
      <c r="PXZ17" s="2723"/>
      <c r="PYA17" s="2723"/>
      <c r="PYB17" s="2723"/>
      <c r="PYC17" s="2723"/>
      <c r="PYD17" s="2723"/>
      <c r="PYE17" s="2723"/>
      <c r="PYF17" s="2723"/>
      <c r="PYG17" s="2723"/>
      <c r="PYH17" s="2723"/>
      <c r="PYI17" s="2723"/>
      <c r="PYJ17" s="2723"/>
      <c r="PYK17" s="2723"/>
      <c r="PYL17" s="2723"/>
      <c r="PYM17" s="2723"/>
      <c r="PYN17" s="2723"/>
      <c r="PYO17" s="2723"/>
      <c r="PYP17" s="2723"/>
      <c r="PYQ17" s="2723"/>
      <c r="PYR17" s="2723"/>
      <c r="PYS17" s="2723"/>
      <c r="PYT17" s="2723"/>
      <c r="PYU17" s="2723"/>
      <c r="PYV17" s="2723"/>
      <c r="PYW17" s="2723"/>
      <c r="PYX17" s="2723"/>
      <c r="PYY17" s="2723"/>
      <c r="PYZ17" s="2723"/>
      <c r="PZA17" s="2723"/>
      <c r="PZB17" s="2723"/>
      <c r="PZC17" s="2723"/>
      <c r="PZD17" s="2723"/>
      <c r="PZE17" s="2723"/>
      <c r="PZF17" s="2723"/>
      <c r="PZG17" s="2723"/>
      <c r="PZH17" s="2723"/>
      <c r="PZI17" s="2723"/>
      <c r="PZJ17" s="2723"/>
      <c r="PZK17" s="2723"/>
      <c r="PZL17" s="2723"/>
      <c r="PZM17" s="2723"/>
      <c r="PZN17" s="2723"/>
      <c r="PZO17" s="2723"/>
      <c r="PZP17" s="2723"/>
      <c r="PZQ17" s="2723"/>
      <c r="PZR17" s="2723"/>
      <c r="PZS17" s="2723"/>
      <c r="PZT17" s="2723"/>
      <c r="PZU17" s="2723"/>
      <c r="PZV17" s="2723"/>
      <c r="PZW17" s="2723"/>
      <c r="PZX17" s="2723"/>
      <c r="PZY17" s="2723"/>
      <c r="PZZ17" s="2723"/>
      <c r="QAA17" s="2723"/>
      <c r="QAB17" s="2723"/>
      <c r="QAC17" s="2723"/>
      <c r="QAD17" s="2723"/>
      <c r="QAE17" s="2723"/>
      <c r="QAF17" s="2723"/>
      <c r="QAG17" s="2723"/>
      <c r="QAH17" s="2723"/>
      <c r="QAI17" s="2723"/>
      <c r="QAJ17" s="2723"/>
      <c r="QAK17" s="2723"/>
      <c r="QAL17" s="2723"/>
      <c r="QAM17" s="2723"/>
      <c r="QAN17" s="2723"/>
      <c r="QAO17" s="2723"/>
      <c r="QAP17" s="2723"/>
      <c r="QAQ17" s="2723"/>
      <c r="QAR17" s="2723"/>
      <c r="QAS17" s="2723"/>
      <c r="QAT17" s="2723"/>
      <c r="QAU17" s="2723"/>
      <c r="QAV17" s="2723"/>
      <c r="QAW17" s="2723"/>
      <c r="QAX17" s="2723"/>
      <c r="QAY17" s="2723"/>
      <c r="QAZ17" s="2723"/>
      <c r="QBA17" s="2723"/>
      <c r="QBB17" s="2723"/>
      <c r="QBC17" s="2723"/>
      <c r="QBD17" s="2723"/>
      <c r="QBE17" s="2723"/>
      <c r="QBF17" s="2723"/>
      <c r="QBG17" s="2723"/>
      <c r="QBH17" s="2723"/>
      <c r="QBI17" s="2723"/>
      <c r="QBJ17" s="2723"/>
      <c r="QBK17" s="2723"/>
      <c r="QBL17" s="2723"/>
      <c r="QBM17" s="2723"/>
      <c r="QBN17" s="2723"/>
      <c r="QBO17" s="2723"/>
      <c r="QBP17" s="2723"/>
      <c r="QBQ17" s="2723"/>
      <c r="QBR17" s="2723"/>
      <c r="QBS17" s="2723"/>
      <c r="QBT17" s="2723"/>
      <c r="QBU17" s="2723"/>
      <c r="QBV17" s="2723"/>
      <c r="QBW17" s="2723"/>
      <c r="QBX17" s="2723"/>
      <c r="QBY17" s="2723"/>
      <c r="QBZ17" s="2723"/>
      <c r="QCA17" s="2723"/>
      <c r="QCB17" s="2723"/>
      <c r="QCC17" s="2723"/>
      <c r="QCD17" s="2723"/>
      <c r="QCE17" s="2723"/>
      <c r="QCF17" s="2723"/>
      <c r="QCG17" s="2723"/>
      <c r="QCH17" s="2723"/>
      <c r="QCI17" s="2723"/>
      <c r="QCJ17" s="2723"/>
      <c r="QCK17" s="2723"/>
      <c r="QCL17" s="2723"/>
      <c r="QCM17" s="2723"/>
      <c r="QCN17" s="2723"/>
      <c r="QCO17" s="2723"/>
      <c r="QCP17" s="2723"/>
      <c r="QCQ17" s="2723"/>
      <c r="QCR17" s="2723"/>
      <c r="QCS17" s="2723"/>
      <c r="QCT17" s="2723"/>
      <c r="QCU17" s="2723"/>
      <c r="QCV17" s="2723"/>
      <c r="QCW17" s="2723"/>
      <c r="QCX17" s="2723"/>
      <c r="QCY17" s="2723"/>
      <c r="QCZ17" s="2723"/>
      <c r="QDA17" s="2723"/>
      <c r="QDB17" s="2723"/>
      <c r="QDC17" s="2723"/>
      <c r="QDD17" s="2723"/>
      <c r="QDE17" s="2723"/>
      <c r="QDF17" s="2723"/>
      <c r="QDG17" s="2723"/>
      <c r="QDH17" s="2723"/>
      <c r="QDI17" s="2723"/>
      <c r="QDJ17" s="2723"/>
      <c r="QDK17" s="2723"/>
      <c r="QDL17" s="2723"/>
      <c r="QDM17" s="2723"/>
      <c r="QDN17" s="2723"/>
      <c r="QDO17" s="2723"/>
      <c r="QDP17" s="2723"/>
      <c r="QDQ17" s="2723"/>
      <c r="QDR17" s="2723"/>
      <c r="QDS17" s="2723"/>
      <c r="QDT17" s="2723"/>
      <c r="QDU17" s="2723"/>
      <c r="QDV17" s="2723"/>
      <c r="QDW17" s="2723"/>
      <c r="QDX17" s="2723"/>
      <c r="QDY17" s="2723"/>
      <c r="QDZ17" s="2723"/>
      <c r="QEA17" s="2723"/>
      <c r="QEB17" s="2723"/>
      <c r="QEC17" s="2723"/>
      <c r="QED17" s="2723"/>
      <c r="QEE17" s="2723"/>
      <c r="QEF17" s="2723"/>
      <c r="QEG17" s="2723"/>
      <c r="QEH17" s="2723"/>
      <c r="QEI17" s="2723"/>
      <c r="QEJ17" s="2723"/>
      <c r="QEK17" s="2723"/>
      <c r="QEL17" s="2723"/>
      <c r="QEM17" s="2723"/>
      <c r="QEN17" s="2723"/>
      <c r="QEO17" s="2723"/>
      <c r="QEP17" s="2723"/>
      <c r="QEQ17" s="2723"/>
      <c r="QER17" s="2723"/>
      <c r="QES17" s="2723"/>
      <c r="QET17" s="2723"/>
      <c r="QEU17" s="2723"/>
      <c r="QEV17" s="2723"/>
      <c r="QEW17" s="2723"/>
      <c r="QEX17" s="2723"/>
      <c r="QEY17" s="2723"/>
      <c r="QEZ17" s="2723"/>
      <c r="QFA17" s="2723"/>
      <c r="QFB17" s="2723"/>
      <c r="QFC17" s="2723"/>
      <c r="QFD17" s="2723"/>
      <c r="QFE17" s="2723"/>
      <c r="QFF17" s="2723"/>
      <c r="QFG17" s="2723"/>
      <c r="QFH17" s="2723"/>
      <c r="QFI17" s="2723"/>
      <c r="QFJ17" s="2723"/>
      <c r="QFK17" s="2723"/>
      <c r="QFL17" s="2723"/>
      <c r="QFM17" s="2723"/>
      <c r="QFN17" s="2723"/>
      <c r="QFO17" s="2723"/>
      <c r="QFP17" s="2723"/>
      <c r="QFQ17" s="2723"/>
      <c r="QFR17" s="2723"/>
      <c r="QFS17" s="2723"/>
      <c r="QFT17" s="2723"/>
      <c r="QFU17" s="2723"/>
      <c r="QFV17" s="2723"/>
      <c r="QFW17" s="2723"/>
      <c r="QFX17" s="2723"/>
      <c r="QFY17" s="2723"/>
      <c r="QFZ17" s="2723"/>
      <c r="QGA17" s="2723"/>
      <c r="QGB17" s="2723"/>
      <c r="QGC17" s="2723"/>
      <c r="QGD17" s="2723"/>
      <c r="QGE17" s="2723"/>
      <c r="QGF17" s="2723"/>
      <c r="QGG17" s="2723"/>
      <c r="QGH17" s="2723"/>
      <c r="QGI17" s="2723"/>
      <c r="QGJ17" s="2723"/>
      <c r="QGK17" s="2723"/>
      <c r="QGL17" s="2723"/>
      <c r="QGM17" s="2723"/>
      <c r="QGN17" s="2723"/>
      <c r="QGO17" s="2723"/>
      <c r="QGP17" s="2723"/>
      <c r="QGQ17" s="2723"/>
      <c r="QGR17" s="2723"/>
      <c r="QGS17" s="2723"/>
      <c r="QGT17" s="2723"/>
      <c r="QGU17" s="2723"/>
      <c r="QGV17" s="2723"/>
      <c r="QGW17" s="2723"/>
      <c r="QGX17" s="2723"/>
      <c r="QGY17" s="2723"/>
      <c r="QGZ17" s="2723"/>
      <c r="QHA17" s="2723"/>
      <c r="QHB17" s="2723"/>
      <c r="QHC17" s="2723"/>
      <c r="QHD17" s="2723"/>
      <c r="QHE17" s="2723"/>
      <c r="QHF17" s="2723"/>
      <c r="QHG17" s="2723"/>
      <c r="QHH17" s="2723"/>
      <c r="QHI17" s="2723"/>
      <c r="QHJ17" s="2723"/>
      <c r="QHK17" s="2723"/>
      <c r="QHL17" s="2723"/>
      <c r="QHM17" s="2723"/>
      <c r="QHN17" s="2723"/>
      <c r="QHO17" s="2723"/>
      <c r="QHP17" s="2723"/>
      <c r="QHQ17" s="2723"/>
      <c r="QHR17" s="2723"/>
      <c r="QHS17" s="2723"/>
      <c r="QHT17" s="2723"/>
      <c r="QHU17" s="2723"/>
      <c r="QHV17" s="2723"/>
      <c r="QHW17" s="2723"/>
      <c r="QHX17" s="2723"/>
      <c r="QHY17" s="2723"/>
      <c r="QHZ17" s="2723"/>
      <c r="QIA17" s="2723"/>
      <c r="QIB17" s="2723"/>
      <c r="QIC17" s="2723"/>
      <c r="QID17" s="2723"/>
      <c r="QIE17" s="2723"/>
      <c r="QIF17" s="2723"/>
      <c r="QIG17" s="2723"/>
      <c r="QIH17" s="2723"/>
      <c r="QII17" s="2723"/>
      <c r="QIJ17" s="2723"/>
      <c r="QIK17" s="2723"/>
      <c r="QIL17" s="2723"/>
      <c r="QIM17" s="2723"/>
      <c r="QIN17" s="2723"/>
      <c r="QIO17" s="2723"/>
      <c r="QIP17" s="2723"/>
      <c r="QIQ17" s="2723"/>
      <c r="QIR17" s="2723"/>
      <c r="QIS17" s="2723"/>
      <c r="QIT17" s="2723"/>
      <c r="QIU17" s="2723"/>
      <c r="QIV17" s="2723"/>
      <c r="QIW17" s="2723"/>
      <c r="QIX17" s="2723"/>
      <c r="QIY17" s="2723"/>
      <c r="QIZ17" s="2723"/>
      <c r="QJA17" s="2723"/>
      <c r="QJB17" s="2723"/>
      <c r="QJC17" s="2723"/>
      <c r="QJD17" s="2723"/>
      <c r="QJE17" s="2723"/>
      <c r="QJF17" s="2723"/>
      <c r="QJG17" s="2723"/>
      <c r="QJH17" s="2723"/>
      <c r="QJI17" s="2723"/>
      <c r="QJJ17" s="2723"/>
      <c r="QJK17" s="2723"/>
      <c r="QJL17" s="2723"/>
      <c r="QJM17" s="2723"/>
      <c r="QJN17" s="2723"/>
      <c r="QJO17" s="2723"/>
      <c r="QJP17" s="2723"/>
      <c r="QJQ17" s="2723"/>
      <c r="QJR17" s="2723"/>
      <c r="QJS17" s="2723"/>
      <c r="QJT17" s="2723"/>
      <c r="QJU17" s="2723"/>
      <c r="QJV17" s="2723"/>
      <c r="QJW17" s="2723"/>
      <c r="QJX17" s="2723"/>
      <c r="QJY17" s="2723"/>
      <c r="QJZ17" s="2723"/>
      <c r="QKA17" s="2723"/>
      <c r="QKB17" s="2723"/>
      <c r="QKC17" s="2723"/>
      <c r="QKD17" s="2723"/>
      <c r="QKE17" s="2723"/>
      <c r="QKF17" s="2723"/>
      <c r="QKG17" s="2723"/>
      <c r="QKH17" s="2723"/>
      <c r="QKI17" s="2723"/>
      <c r="QKJ17" s="2723"/>
      <c r="QKK17" s="2723"/>
      <c r="QKL17" s="2723"/>
      <c r="QKM17" s="2723"/>
      <c r="QKN17" s="2723"/>
      <c r="QKO17" s="2723"/>
      <c r="QKP17" s="2723"/>
      <c r="QKQ17" s="2723"/>
      <c r="QKR17" s="2723"/>
      <c r="QKS17" s="2723"/>
      <c r="QKT17" s="2723"/>
      <c r="QKU17" s="2723"/>
      <c r="QKV17" s="2723"/>
      <c r="QKW17" s="2723"/>
      <c r="QKX17" s="2723"/>
      <c r="QKY17" s="2723"/>
      <c r="QKZ17" s="2723"/>
      <c r="QLA17" s="2723"/>
      <c r="QLB17" s="2723"/>
      <c r="QLC17" s="2723"/>
      <c r="QLD17" s="2723"/>
      <c r="QLE17" s="2723"/>
      <c r="QLF17" s="2723"/>
      <c r="QLG17" s="2723"/>
      <c r="QLH17" s="2723"/>
      <c r="QLI17" s="2723"/>
      <c r="QLJ17" s="2723"/>
      <c r="QLK17" s="2723"/>
      <c r="QLL17" s="2723"/>
      <c r="QLM17" s="2723"/>
      <c r="QLN17" s="2723"/>
      <c r="QLO17" s="2723"/>
      <c r="QLP17" s="2723"/>
      <c r="QLQ17" s="2723"/>
      <c r="QLR17" s="2723"/>
      <c r="QLS17" s="2723"/>
      <c r="QLT17" s="2723"/>
      <c r="QLU17" s="2723"/>
      <c r="QLV17" s="2723"/>
      <c r="QLW17" s="2723"/>
      <c r="QLX17" s="2723"/>
      <c r="QLY17" s="2723"/>
      <c r="QLZ17" s="2723"/>
      <c r="QMA17" s="2723"/>
      <c r="QMB17" s="2723"/>
      <c r="QMC17" s="2723"/>
      <c r="QMD17" s="2723"/>
      <c r="QME17" s="2723"/>
      <c r="QMF17" s="2723"/>
      <c r="QMG17" s="2723"/>
      <c r="QMH17" s="2723"/>
      <c r="QMI17" s="2723"/>
      <c r="QMJ17" s="2723"/>
      <c r="QMK17" s="2723"/>
      <c r="QML17" s="2723"/>
      <c r="QMM17" s="2723"/>
      <c r="QMN17" s="2723"/>
      <c r="QMO17" s="2723"/>
      <c r="QMP17" s="2723"/>
      <c r="QMQ17" s="2723"/>
      <c r="QMR17" s="2723"/>
      <c r="QMS17" s="2723"/>
      <c r="QMT17" s="2723"/>
      <c r="QMU17" s="2723"/>
      <c r="QMV17" s="2723"/>
      <c r="QMW17" s="2723"/>
      <c r="QMX17" s="2723"/>
      <c r="QMY17" s="2723"/>
      <c r="QMZ17" s="2723"/>
      <c r="QNA17" s="2723"/>
      <c r="QNB17" s="2723"/>
      <c r="QNC17" s="2723"/>
      <c r="QND17" s="2723"/>
      <c r="QNE17" s="2723"/>
      <c r="QNF17" s="2723"/>
      <c r="QNG17" s="2723"/>
      <c r="QNH17" s="2723"/>
      <c r="QNI17" s="2723"/>
      <c r="QNJ17" s="2723"/>
      <c r="QNK17" s="2723"/>
      <c r="QNL17" s="2723"/>
      <c r="QNM17" s="2723"/>
      <c r="QNN17" s="2723"/>
      <c r="QNO17" s="2723"/>
      <c r="QNP17" s="2723"/>
      <c r="QNQ17" s="2723"/>
      <c r="QNR17" s="2723"/>
      <c r="QNS17" s="2723"/>
      <c r="QNT17" s="2723"/>
      <c r="QNU17" s="2723"/>
      <c r="QNV17" s="2723"/>
      <c r="QNW17" s="2723"/>
      <c r="QNX17" s="2723"/>
      <c r="QNY17" s="2723"/>
      <c r="QNZ17" s="2723"/>
      <c r="QOA17" s="2723"/>
      <c r="QOB17" s="2723"/>
      <c r="QOC17" s="2723"/>
      <c r="QOD17" s="2723"/>
      <c r="QOE17" s="2723"/>
      <c r="QOF17" s="2723"/>
      <c r="QOG17" s="2723"/>
      <c r="QOH17" s="2723"/>
      <c r="QOI17" s="2723"/>
      <c r="QOJ17" s="2723"/>
      <c r="QOK17" s="2723"/>
      <c r="QOL17" s="2723"/>
      <c r="QOM17" s="2723"/>
      <c r="QON17" s="2723"/>
      <c r="QOO17" s="2723"/>
      <c r="QOP17" s="2723"/>
      <c r="QOQ17" s="2723"/>
      <c r="QOR17" s="2723"/>
      <c r="QOS17" s="2723"/>
      <c r="QOT17" s="2723"/>
      <c r="QOU17" s="2723"/>
      <c r="QOV17" s="2723"/>
      <c r="QOW17" s="2723"/>
      <c r="QOX17" s="2723"/>
      <c r="QOY17" s="2723"/>
      <c r="QOZ17" s="2723"/>
      <c r="QPA17" s="2723"/>
      <c r="QPB17" s="2723"/>
      <c r="QPC17" s="2723"/>
      <c r="QPD17" s="2723"/>
      <c r="QPE17" s="2723"/>
      <c r="QPF17" s="2723"/>
      <c r="QPG17" s="2723"/>
      <c r="QPH17" s="2723"/>
      <c r="QPI17" s="2723"/>
      <c r="QPJ17" s="2723"/>
      <c r="QPK17" s="2723"/>
      <c r="QPL17" s="2723"/>
      <c r="QPM17" s="2723"/>
      <c r="QPN17" s="2723"/>
      <c r="QPO17" s="2723"/>
      <c r="QPP17" s="2723"/>
      <c r="QPQ17" s="2723"/>
      <c r="QPR17" s="2723"/>
      <c r="QPS17" s="2723"/>
      <c r="QPT17" s="2723"/>
      <c r="QPU17" s="2723"/>
      <c r="QPV17" s="2723"/>
      <c r="QPW17" s="2723"/>
      <c r="QPX17" s="2723"/>
      <c r="QPY17" s="2723"/>
      <c r="QPZ17" s="2723"/>
      <c r="QQA17" s="2723"/>
      <c r="QQB17" s="2723"/>
      <c r="QQC17" s="2723"/>
      <c r="QQD17" s="2723"/>
      <c r="QQE17" s="2723"/>
      <c r="QQF17" s="2723"/>
      <c r="QQG17" s="2723"/>
      <c r="QQH17" s="2723"/>
      <c r="QQI17" s="2723"/>
      <c r="QQJ17" s="2723"/>
      <c r="QQK17" s="2723"/>
      <c r="QQL17" s="2723"/>
      <c r="QQM17" s="2723"/>
      <c r="QQN17" s="2723"/>
      <c r="QQO17" s="2723"/>
      <c r="QQP17" s="2723"/>
      <c r="QQQ17" s="2723"/>
      <c r="QQR17" s="2723"/>
      <c r="QQS17" s="2723"/>
      <c r="QQT17" s="2723"/>
      <c r="QQU17" s="2723"/>
      <c r="QQV17" s="2723"/>
      <c r="QQW17" s="2723"/>
      <c r="QQX17" s="2723"/>
      <c r="QQY17" s="2723"/>
      <c r="QQZ17" s="2723"/>
      <c r="QRA17" s="2723"/>
      <c r="QRB17" s="2723"/>
      <c r="QRC17" s="2723"/>
      <c r="QRD17" s="2723"/>
      <c r="QRE17" s="2723"/>
      <c r="QRF17" s="2723"/>
      <c r="QRG17" s="2723"/>
      <c r="QRH17" s="2723"/>
      <c r="QRI17" s="2723"/>
      <c r="QRJ17" s="2723"/>
      <c r="QRK17" s="2723"/>
      <c r="QRL17" s="2723"/>
      <c r="QRM17" s="2723"/>
      <c r="QRN17" s="2723"/>
      <c r="QRO17" s="2723"/>
      <c r="QRP17" s="2723"/>
      <c r="QRQ17" s="2723"/>
      <c r="QRR17" s="2723"/>
      <c r="QRS17" s="2723"/>
      <c r="QRT17" s="2723"/>
      <c r="QRU17" s="2723"/>
      <c r="QRV17" s="2723"/>
      <c r="QRW17" s="2723"/>
      <c r="QRX17" s="2723"/>
      <c r="QRY17" s="2723"/>
      <c r="QRZ17" s="2723"/>
      <c r="QSA17" s="2723"/>
      <c r="QSB17" s="2723"/>
      <c r="QSC17" s="2723"/>
      <c r="QSD17" s="2723"/>
      <c r="QSE17" s="2723"/>
      <c r="QSF17" s="2723"/>
      <c r="QSG17" s="2723"/>
      <c r="QSH17" s="2723"/>
      <c r="QSI17" s="2723"/>
      <c r="QSJ17" s="2723"/>
      <c r="QSK17" s="2723"/>
      <c r="QSL17" s="2723"/>
      <c r="QSM17" s="2723"/>
      <c r="QSN17" s="2723"/>
      <c r="QSO17" s="2723"/>
      <c r="QSP17" s="2723"/>
      <c r="QSQ17" s="2723"/>
      <c r="QSR17" s="2723"/>
      <c r="QSS17" s="2723"/>
      <c r="QST17" s="2723"/>
      <c r="QSU17" s="2723"/>
      <c r="QSV17" s="2723"/>
      <c r="QSW17" s="2723"/>
      <c r="QSX17" s="2723"/>
      <c r="QSY17" s="2723"/>
      <c r="QSZ17" s="2723"/>
      <c r="QTA17" s="2723"/>
      <c r="QTB17" s="2723"/>
      <c r="QTC17" s="2723"/>
      <c r="QTD17" s="2723"/>
      <c r="QTE17" s="2723"/>
      <c r="QTF17" s="2723"/>
      <c r="QTG17" s="2723"/>
      <c r="QTH17" s="2723"/>
      <c r="QTI17" s="2723"/>
      <c r="QTJ17" s="2723"/>
      <c r="QTK17" s="2723"/>
      <c r="QTL17" s="2723"/>
      <c r="QTM17" s="2723"/>
      <c r="QTN17" s="2723"/>
      <c r="QTO17" s="2723"/>
      <c r="QTP17" s="2723"/>
      <c r="QTQ17" s="2723"/>
      <c r="QTR17" s="2723"/>
      <c r="QTS17" s="2723"/>
      <c r="QTT17" s="2723"/>
      <c r="QTU17" s="2723"/>
      <c r="QTV17" s="2723"/>
      <c r="QTW17" s="2723"/>
      <c r="QTX17" s="2723"/>
      <c r="QTY17" s="2723"/>
      <c r="QTZ17" s="2723"/>
      <c r="QUA17" s="2723"/>
      <c r="QUB17" s="2723"/>
      <c r="QUC17" s="2723"/>
      <c r="QUD17" s="2723"/>
      <c r="QUE17" s="2723"/>
      <c r="QUF17" s="2723"/>
      <c r="QUG17" s="2723"/>
      <c r="QUH17" s="2723"/>
      <c r="QUI17" s="2723"/>
      <c r="QUJ17" s="2723"/>
      <c r="QUK17" s="2723"/>
      <c r="QUL17" s="2723"/>
      <c r="QUM17" s="2723"/>
      <c r="QUN17" s="2723"/>
      <c r="QUO17" s="2723"/>
      <c r="QUP17" s="2723"/>
      <c r="QUQ17" s="2723"/>
      <c r="QUR17" s="2723"/>
      <c r="QUS17" s="2723"/>
      <c r="QUT17" s="2723"/>
      <c r="QUU17" s="2723"/>
      <c r="QUV17" s="2723"/>
      <c r="QUW17" s="2723"/>
      <c r="QUX17" s="2723"/>
      <c r="QUY17" s="2723"/>
      <c r="QUZ17" s="2723"/>
      <c r="QVA17" s="2723"/>
      <c r="QVB17" s="2723"/>
      <c r="QVC17" s="2723"/>
      <c r="QVD17" s="2723"/>
      <c r="QVE17" s="2723"/>
      <c r="QVF17" s="2723"/>
      <c r="QVG17" s="2723"/>
      <c r="QVH17" s="2723"/>
      <c r="QVI17" s="2723"/>
      <c r="QVJ17" s="2723"/>
      <c r="QVK17" s="2723"/>
      <c r="QVL17" s="2723"/>
      <c r="QVM17" s="2723"/>
      <c r="QVN17" s="2723"/>
      <c r="QVO17" s="2723"/>
      <c r="QVP17" s="2723"/>
      <c r="QVQ17" s="2723"/>
      <c r="QVR17" s="2723"/>
      <c r="QVS17" s="2723"/>
      <c r="QVT17" s="2723"/>
      <c r="QVU17" s="2723"/>
      <c r="QVV17" s="2723"/>
      <c r="QVW17" s="2723"/>
      <c r="QVX17" s="2723"/>
      <c r="QVY17" s="2723"/>
      <c r="QVZ17" s="2723"/>
      <c r="QWA17" s="2723"/>
      <c r="QWB17" s="2723"/>
      <c r="QWC17" s="2723"/>
      <c r="QWD17" s="2723"/>
      <c r="QWE17" s="2723"/>
      <c r="QWF17" s="2723"/>
      <c r="QWG17" s="2723"/>
      <c r="QWH17" s="2723"/>
      <c r="QWI17" s="2723"/>
      <c r="QWJ17" s="2723"/>
      <c r="QWK17" s="2723"/>
      <c r="QWL17" s="2723"/>
      <c r="QWM17" s="2723"/>
      <c r="QWN17" s="2723"/>
      <c r="QWO17" s="2723"/>
      <c r="QWP17" s="2723"/>
      <c r="QWQ17" s="2723"/>
      <c r="QWR17" s="2723"/>
      <c r="QWS17" s="2723"/>
      <c r="QWT17" s="2723"/>
      <c r="QWU17" s="2723"/>
      <c r="QWV17" s="2723"/>
      <c r="QWW17" s="2723"/>
      <c r="QWX17" s="2723"/>
      <c r="QWY17" s="2723"/>
      <c r="QWZ17" s="2723"/>
      <c r="QXA17" s="2723"/>
      <c r="QXB17" s="2723"/>
      <c r="QXC17" s="2723"/>
      <c r="QXD17" s="2723"/>
      <c r="QXE17" s="2723"/>
      <c r="QXF17" s="2723"/>
      <c r="QXG17" s="2723"/>
      <c r="QXH17" s="2723"/>
      <c r="QXI17" s="2723"/>
      <c r="QXJ17" s="2723"/>
      <c r="QXK17" s="2723"/>
      <c r="QXL17" s="2723"/>
      <c r="QXM17" s="2723"/>
      <c r="QXN17" s="2723"/>
      <c r="QXO17" s="2723"/>
      <c r="QXP17" s="2723"/>
      <c r="QXQ17" s="2723"/>
      <c r="QXR17" s="2723"/>
      <c r="QXS17" s="2723"/>
      <c r="QXT17" s="2723"/>
      <c r="QXU17" s="2723"/>
      <c r="QXV17" s="2723"/>
      <c r="QXW17" s="2723"/>
      <c r="QXX17" s="2723"/>
      <c r="QXY17" s="2723"/>
      <c r="QXZ17" s="2723"/>
      <c r="QYA17" s="2723"/>
      <c r="QYB17" s="2723"/>
      <c r="QYC17" s="2723"/>
      <c r="QYD17" s="2723"/>
      <c r="QYE17" s="2723"/>
      <c r="QYF17" s="2723"/>
      <c r="QYG17" s="2723"/>
      <c r="QYH17" s="2723"/>
      <c r="QYI17" s="2723"/>
      <c r="QYJ17" s="2723"/>
      <c r="QYK17" s="2723"/>
      <c r="QYL17" s="2723"/>
      <c r="QYM17" s="2723"/>
      <c r="QYN17" s="2723"/>
      <c r="QYO17" s="2723"/>
      <c r="QYP17" s="2723"/>
      <c r="QYQ17" s="2723"/>
      <c r="QYR17" s="2723"/>
      <c r="QYS17" s="2723"/>
      <c r="QYT17" s="2723"/>
      <c r="QYU17" s="2723"/>
      <c r="QYV17" s="2723"/>
      <c r="QYW17" s="2723"/>
      <c r="QYX17" s="2723"/>
      <c r="QYY17" s="2723"/>
      <c r="QYZ17" s="2723"/>
      <c r="QZA17" s="2723"/>
      <c r="QZB17" s="2723"/>
      <c r="QZC17" s="2723"/>
      <c r="QZD17" s="2723"/>
      <c r="QZE17" s="2723"/>
      <c r="QZF17" s="2723"/>
      <c r="QZG17" s="2723"/>
      <c r="QZH17" s="2723"/>
      <c r="QZI17" s="2723"/>
      <c r="QZJ17" s="2723"/>
      <c r="QZK17" s="2723"/>
      <c r="QZL17" s="2723"/>
      <c r="QZM17" s="2723"/>
      <c r="QZN17" s="2723"/>
      <c r="QZO17" s="2723"/>
      <c r="QZP17" s="2723"/>
      <c r="QZQ17" s="2723"/>
      <c r="QZR17" s="2723"/>
      <c r="QZS17" s="2723"/>
      <c r="QZT17" s="2723"/>
      <c r="QZU17" s="2723"/>
      <c r="QZV17" s="2723"/>
      <c r="QZW17" s="2723"/>
      <c r="QZX17" s="2723"/>
      <c r="QZY17" s="2723"/>
      <c r="QZZ17" s="2723"/>
      <c r="RAA17" s="2723"/>
      <c r="RAB17" s="2723"/>
      <c r="RAC17" s="2723"/>
      <c r="RAD17" s="2723"/>
      <c r="RAE17" s="2723"/>
      <c r="RAF17" s="2723"/>
      <c r="RAG17" s="2723"/>
      <c r="RAH17" s="2723"/>
      <c r="RAI17" s="2723"/>
      <c r="RAJ17" s="2723"/>
      <c r="RAK17" s="2723"/>
      <c r="RAL17" s="2723"/>
      <c r="RAM17" s="2723"/>
      <c r="RAN17" s="2723"/>
      <c r="RAO17" s="2723"/>
      <c r="RAP17" s="2723"/>
      <c r="RAQ17" s="2723"/>
      <c r="RAR17" s="2723"/>
      <c r="RAS17" s="2723"/>
      <c r="RAT17" s="2723"/>
      <c r="RAU17" s="2723"/>
      <c r="RAV17" s="2723"/>
      <c r="RAW17" s="2723"/>
      <c r="RAX17" s="2723"/>
      <c r="RAY17" s="2723"/>
      <c r="RAZ17" s="2723"/>
      <c r="RBA17" s="2723"/>
      <c r="RBB17" s="2723"/>
      <c r="RBC17" s="2723"/>
      <c r="RBD17" s="2723"/>
      <c r="RBE17" s="2723"/>
      <c r="RBF17" s="2723"/>
      <c r="RBG17" s="2723"/>
      <c r="RBH17" s="2723"/>
      <c r="RBI17" s="2723"/>
      <c r="RBJ17" s="2723"/>
      <c r="RBK17" s="2723"/>
      <c r="RBL17" s="2723"/>
      <c r="RBM17" s="2723"/>
      <c r="RBN17" s="2723"/>
      <c r="RBO17" s="2723"/>
      <c r="RBP17" s="2723"/>
      <c r="RBQ17" s="2723"/>
      <c r="RBR17" s="2723"/>
      <c r="RBS17" s="2723"/>
      <c r="RBT17" s="2723"/>
      <c r="RBU17" s="2723"/>
      <c r="RBV17" s="2723"/>
      <c r="RBW17" s="2723"/>
      <c r="RBX17" s="2723"/>
      <c r="RBY17" s="2723"/>
      <c r="RBZ17" s="2723"/>
      <c r="RCA17" s="2723"/>
      <c r="RCB17" s="2723"/>
      <c r="RCC17" s="2723"/>
      <c r="RCD17" s="2723"/>
      <c r="RCE17" s="2723"/>
      <c r="RCF17" s="2723"/>
      <c r="RCG17" s="2723"/>
      <c r="RCH17" s="2723"/>
      <c r="RCI17" s="2723"/>
      <c r="RCJ17" s="2723"/>
      <c r="RCK17" s="2723"/>
      <c r="RCL17" s="2723"/>
      <c r="RCM17" s="2723"/>
      <c r="RCN17" s="2723"/>
      <c r="RCO17" s="2723"/>
      <c r="RCP17" s="2723"/>
      <c r="RCQ17" s="2723"/>
      <c r="RCR17" s="2723"/>
      <c r="RCS17" s="2723"/>
      <c r="RCT17" s="2723"/>
      <c r="RCU17" s="2723"/>
      <c r="RCV17" s="2723"/>
      <c r="RCW17" s="2723"/>
      <c r="RCX17" s="2723"/>
      <c r="RCY17" s="2723"/>
      <c r="RCZ17" s="2723"/>
      <c r="RDA17" s="2723"/>
      <c r="RDB17" s="2723"/>
      <c r="RDC17" s="2723"/>
      <c r="RDD17" s="2723"/>
      <c r="RDE17" s="2723"/>
      <c r="RDF17" s="2723"/>
      <c r="RDG17" s="2723"/>
      <c r="RDH17" s="2723"/>
      <c r="RDI17" s="2723"/>
      <c r="RDJ17" s="2723"/>
      <c r="RDK17" s="2723"/>
      <c r="RDL17" s="2723"/>
      <c r="RDM17" s="2723"/>
      <c r="RDN17" s="2723"/>
      <c r="RDO17" s="2723"/>
      <c r="RDP17" s="2723"/>
      <c r="RDQ17" s="2723"/>
      <c r="RDR17" s="2723"/>
      <c r="RDS17" s="2723"/>
      <c r="RDT17" s="2723"/>
      <c r="RDU17" s="2723"/>
      <c r="RDV17" s="2723"/>
      <c r="RDW17" s="2723"/>
      <c r="RDX17" s="2723"/>
      <c r="RDY17" s="2723"/>
      <c r="RDZ17" s="2723"/>
      <c r="REA17" s="2723"/>
      <c r="REB17" s="2723"/>
      <c r="REC17" s="2723"/>
      <c r="RED17" s="2723"/>
      <c r="REE17" s="2723"/>
      <c r="REF17" s="2723"/>
      <c r="REG17" s="2723"/>
      <c r="REH17" s="2723"/>
      <c r="REI17" s="2723"/>
      <c r="REJ17" s="2723"/>
      <c r="REK17" s="2723"/>
      <c r="REL17" s="2723"/>
      <c r="REM17" s="2723"/>
      <c r="REN17" s="2723"/>
      <c r="REO17" s="2723"/>
      <c r="REP17" s="2723"/>
      <c r="REQ17" s="2723"/>
      <c r="RER17" s="2723"/>
      <c r="RES17" s="2723"/>
      <c r="RET17" s="2723"/>
      <c r="REU17" s="2723"/>
      <c r="REV17" s="2723"/>
      <c r="REW17" s="2723"/>
      <c r="REX17" s="2723"/>
      <c r="REY17" s="2723"/>
      <c r="REZ17" s="2723"/>
      <c r="RFA17" s="2723"/>
      <c r="RFB17" s="2723"/>
      <c r="RFC17" s="2723"/>
      <c r="RFD17" s="2723"/>
      <c r="RFE17" s="2723"/>
      <c r="RFF17" s="2723"/>
      <c r="RFG17" s="2723"/>
      <c r="RFH17" s="2723"/>
      <c r="RFI17" s="2723"/>
      <c r="RFJ17" s="2723"/>
      <c r="RFK17" s="2723"/>
      <c r="RFL17" s="2723"/>
      <c r="RFM17" s="2723"/>
      <c r="RFN17" s="2723"/>
      <c r="RFO17" s="2723"/>
      <c r="RFP17" s="2723"/>
      <c r="RFQ17" s="2723"/>
      <c r="RFR17" s="2723"/>
      <c r="RFS17" s="2723"/>
      <c r="RFT17" s="2723"/>
      <c r="RFU17" s="2723"/>
      <c r="RFV17" s="2723"/>
      <c r="RFW17" s="2723"/>
      <c r="RFX17" s="2723"/>
      <c r="RFY17" s="2723"/>
      <c r="RFZ17" s="2723"/>
      <c r="RGA17" s="2723"/>
      <c r="RGB17" s="2723"/>
      <c r="RGC17" s="2723"/>
      <c r="RGD17" s="2723"/>
      <c r="RGE17" s="2723"/>
      <c r="RGF17" s="2723"/>
      <c r="RGG17" s="2723"/>
      <c r="RGH17" s="2723"/>
      <c r="RGI17" s="2723"/>
      <c r="RGJ17" s="2723"/>
      <c r="RGK17" s="2723"/>
      <c r="RGL17" s="2723"/>
      <c r="RGM17" s="2723"/>
      <c r="RGN17" s="2723"/>
      <c r="RGO17" s="2723"/>
      <c r="RGP17" s="2723"/>
      <c r="RGQ17" s="2723"/>
      <c r="RGR17" s="2723"/>
      <c r="RGS17" s="2723"/>
      <c r="RGT17" s="2723"/>
      <c r="RGU17" s="2723"/>
      <c r="RGV17" s="2723"/>
      <c r="RGW17" s="2723"/>
      <c r="RGX17" s="2723"/>
      <c r="RGY17" s="2723"/>
      <c r="RGZ17" s="2723"/>
      <c r="RHA17" s="2723"/>
      <c r="RHB17" s="2723"/>
      <c r="RHC17" s="2723"/>
      <c r="RHD17" s="2723"/>
      <c r="RHE17" s="2723"/>
      <c r="RHF17" s="2723"/>
      <c r="RHG17" s="2723"/>
      <c r="RHH17" s="2723"/>
      <c r="RHI17" s="2723"/>
      <c r="RHJ17" s="2723"/>
      <c r="RHK17" s="2723"/>
      <c r="RHL17" s="2723"/>
      <c r="RHM17" s="2723"/>
      <c r="RHN17" s="2723"/>
      <c r="RHO17" s="2723"/>
      <c r="RHP17" s="2723"/>
      <c r="RHQ17" s="2723"/>
      <c r="RHR17" s="2723"/>
      <c r="RHS17" s="2723"/>
      <c r="RHT17" s="2723"/>
      <c r="RHU17" s="2723"/>
      <c r="RHV17" s="2723"/>
      <c r="RHW17" s="2723"/>
      <c r="RHX17" s="2723"/>
      <c r="RHY17" s="2723"/>
      <c r="RHZ17" s="2723"/>
      <c r="RIA17" s="2723"/>
      <c r="RIB17" s="2723"/>
      <c r="RIC17" s="2723"/>
      <c r="RID17" s="2723"/>
      <c r="RIE17" s="2723"/>
      <c r="RIF17" s="2723"/>
      <c r="RIG17" s="2723"/>
      <c r="RIH17" s="2723"/>
      <c r="RII17" s="2723"/>
      <c r="RIJ17" s="2723"/>
      <c r="RIK17" s="2723"/>
      <c r="RIL17" s="2723"/>
      <c r="RIM17" s="2723"/>
      <c r="RIN17" s="2723"/>
      <c r="RIO17" s="2723"/>
      <c r="RIP17" s="2723"/>
      <c r="RIQ17" s="2723"/>
      <c r="RIR17" s="2723"/>
      <c r="RIS17" s="2723"/>
      <c r="RIT17" s="2723"/>
      <c r="RIU17" s="2723"/>
      <c r="RIV17" s="2723"/>
      <c r="RIW17" s="2723"/>
      <c r="RIX17" s="2723"/>
      <c r="RIY17" s="2723"/>
      <c r="RIZ17" s="2723"/>
      <c r="RJA17" s="2723"/>
      <c r="RJB17" s="2723"/>
      <c r="RJC17" s="2723"/>
      <c r="RJD17" s="2723"/>
      <c r="RJE17" s="2723"/>
      <c r="RJF17" s="2723"/>
      <c r="RJG17" s="2723"/>
      <c r="RJH17" s="2723"/>
      <c r="RJI17" s="2723"/>
      <c r="RJJ17" s="2723"/>
      <c r="RJK17" s="2723"/>
      <c r="RJL17" s="2723"/>
      <c r="RJM17" s="2723"/>
      <c r="RJN17" s="2723"/>
      <c r="RJO17" s="2723"/>
      <c r="RJP17" s="2723"/>
      <c r="RJQ17" s="2723"/>
      <c r="RJR17" s="2723"/>
      <c r="RJS17" s="2723"/>
      <c r="RJT17" s="2723"/>
      <c r="RJU17" s="2723"/>
      <c r="RJV17" s="2723"/>
      <c r="RJW17" s="2723"/>
      <c r="RJX17" s="2723"/>
      <c r="RJY17" s="2723"/>
      <c r="RJZ17" s="2723"/>
      <c r="RKA17" s="2723"/>
      <c r="RKB17" s="2723"/>
      <c r="RKC17" s="2723"/>
      <c r="RKD17" s="2723"/>
      <c r="RKE17" s="2723"/>
      <c r="RKF17" s="2723"/>
      <c r="RKG17" s="2723"/>
      <c r="RKH17" s="2723"/>
      <c r="RKI17" s="2723"/>
      <c r="RKJ17" s="2723"/>
      <c r="RKK17" s="2723"/>
      <c r="RKL17" s="2723"/>
      <c r="RKM17" s="2723"/>
      <c r="RKN17" s="2723"/>
      <c r="RKO17" s="2723"/>
      <c r="RKP17" s="2723"/>
      <c r="RKQ17" s="2723"/>
      <c r="RKR17" s="2723"/>
      <c r="RKS17" s="2723"/>
      <c r="RKT17" s="2723"/>
      <c r="RKU17" s="2723"/>
      <c r="RKV17" s="2723"/>
      <c r="RKW17" s="2723"/>
      <c r="RKX17" s="2723"/>
      <c r="RKY17" s="2723"/>
      <c r="RKZ17" s="2723"/>
      <c r="RLA17" s="2723"/>
      <c r="RLB17" s="2723"/>
      <c r="RLC17" s="2723"/>
      <c r="RLD17" s="2723"/>
      <c r="RLE17" s="2723"/>
      <c r="RLF17" s="2723"/>
      <c r="RLG17" s="2723"/>
      <c r="RLH17" s="2723"/>
      <c r="RLI17" s="2723"/>
      <c r="RLJ17" s="2723"/>
      <c r="RLK17" s="2723"/>
      <c r="RLL17" s="2723"/>
      <c r="RLM17" s="2723"/>
      <c r="RLN17" s="2723"/>
      <c r="RLO17" s="2723"/>
      <c r="RLP17" s="2723"/>
      <c r="RLQ17" s="2723"/>
      <c r="RLR17" s="2723"/>
      <c r="RLS17" s="2723"/>
      <c r="RLT17" s="2723"/>
      <c r="RLU17" s="2723"/>
      <c r="RLV17" s="2723"/>
      <c r="RLW17" s="2723"/>
      <c r="RLX17" s="2723"/>
      <c r="RLY17" s="2723"/>
      <c r="RLZ17" s="2723"/>
      <c r="RMA17" s="2723"/>
      <c r="RMB17" s="2723"/>
      <c r="RMC17" s="2723"/>
      <c r="RMD17" s="2723"/>
      <c r="RME17" s="2723"/>
      <c r="RMF17" s="2723"/>
      <c r="RMG17" s="2723"/>
      <c r="RMH17" s="2723"/>
      <c r="RMI17" s="2723"/>
      <c r="RMJ17" s="2723"/>
      <c r="RMK17" s="2723"/>
      <c r="RML17" s="2723"/>
      <c r="RMM17" s="2723"/>
      <c r="RMN17" s="2723"/>
      <c r="RMO17" s="2723"/>
      <c r="RMP17" s="2723"/>
      <c r="RMQ17" s="2723"/>
      <c r="RMR17" s="2723"/>
      <c r="RMS17" s="2723"/>
      <c r="RMT17" s="2723"/>
      <c r="RMU17" s="2723"/>
      <c r="RMV17" s="2723"/>
      <c r="RMW17" s="2723"/>
      <c r="RMX17" s="2723"/>
      <c r="RMY17" s="2723"/>
      <c r="RMZ17" s="2723"/>
      <c r="RNA17" s="2723"/>
      <c r="RNB17" s="2723"/>
      <c r="RNC17" s="2723"/>
      <c r="RND17" s="2723"/>
      <c r="RNE17" s="2723"/>
      <c r="RNF17" s="2723"/>
      <c r="RNG17" s="2723"/>
      <c r="RNH17" s="2723"/>
      <c r="RNI17" s="2723"/>
      <c r="RNJ17" s="2723"/>
      <c r="RNK17" s="2723"/>
      <c r="RNL17" s="2723"/>
      <c r="RNM17" s="2723"/>
      <c r="RNN17" s="2723"/>
      <c r="RNO17" s="2723"/>
      <c r="RNP17" s="2723"/>
      <c r="RNQ17" s="2723"/>
      <c r="RNR17" s="2723"/>
      <c r="RNS17" s="2723"/>
      <c r="RNT17" s="2723"/>
      <c r="RNU17" s="2723"/>
      <c r="RNV17" s="2723"/>
      <c r="RNW17" s="2723"/>
      <c r="RNX17" s="2723"/>
      <c r="RNY17" s="2723"/>
      <c r="RNZ17" s="2723"/>
      <c r="ROA17" s="2723"/>
      <c r="ROB17" s="2723"/>
      <c r="ROC17" s="2723"/>
      <c r="ROD17" s="2723"/>
      <c r="ROE17" s="2723"/>
      <c r="ROF17" s="2723"/>
      <c r="ROG17" s="2723"/>
      <c r="ROH17" s="2723"/>
      <c r="ROI17" s="2723"/>
      <c r="ROJ17" s="2723"/>
      <c r="ROK17" s="2723"/>
      <c r="ROL17" s="2723"/>
      <c r="ROM17" s="2723"/>
      <c r="RON17" s="2723"/>
      <c r="ROO17" s="2723"/>
      <c r="ROP17" s="2723"/>
      <c r="ROQ17" s="2723"/>
      <c r="ROR17" s="2723"/>
      <c r="ROS17" s="2723"/>
      <c r="ROT17" s="2723"/>
      <c r="ROU17" s="2723"/>
      <c r="ROV17" s="2723"/>
      <c r="ROW17" s="2723"/>
      <c r="ROX17" s="2723"/>
      <c r="ROY17" s="2723"/>
      <c r="ROZ17" s="2723"/>
      <c r="RPA17" s="2723"/>
      <c r="RPB17" s="2723"/>
      <c r="RPC17" s="2723"/>
      <c r="RPD17" s="2723"/>
      <c r="RPE17" s="2723"/>
      <c r="RPF17" s="2723"/>
      <c r="RPG17" s="2723"/>
      <c r="RPH17" s="2723"/>
      <c r="RPI17" s="2723"/>
      <c r="RPJ17" s="2723"/>
      <c r="RPK17" s="2723"/>
      <c r="RPL17" s="2723"/>
      <c r="RPM17" s="2723"/>
      <c r="RPN17" s="2723"/>
      <c r="RPO17" s="2723"/>
      <c r="RPP17" s="2723"/>
      <c r="RPQ17" s="2723"/>
      <c r="RPR17" s="2723"/>
      <c r="RPS17" s="2723"/>
      <c r="RPT17" s="2723"/>
      <c r="RPU17" s="2723"/>
      <c r="RPV17" s="2723"/>
      <c r="RPW17" s="2723"/>
      <c r="RPX17" s="2723"/>
      <c r="RPY17" s="2723"/>
      <c r="RPZ17" s="2723"/>
      <c r="RQA17" s="2723"/>
      <c r="RQB17" s="2723"/>
      <c r="RQC17" s="2723"/>
      <c r="RQD17" s="2723"/>
      <c r="RQE17" s="2723"/>
      <c r="RQF17" s="2723"/>
      <c r="RQG17" s="2723"/>
      <c r="RQH17" s="2723"/>
      <c r="RQI17" s="2723"/>
      <c r="RQJ17" s="2723"/>
      <c r="RQK17" s="2723"/>
      <c r="RQL17" s="2723"/>
      <c r="RQM17" s="2723"/>
      <c r="RQN17" s="2723"/>
      <c r="RQO17" s="2723"/>
      <c r="RQP17" s="2723"/>
      <c r="RQQ17" s="2723"/>
      <c r="RQR17" s="2723"/>
      <c r="RQS17" s="2723"/>
      <c r="RQT17" s="2723"/>
      <c r="RQU17" s="2723"/>
      <c r="RQV17" s="2723"/>
      <c r="RQW17" s="2723"/>
      <c r="RQX17" s="2723"/>
      <c r="RQY17" s="2723"/>
      <c r="RQZ17" s="2723"/>
      <c r="RRA17" s="2723"/>
      <c r="RRB17" s="2723"/>
      <c r="RRC17" s="2723"/>
      <c r="RRD17" s="2723"/>
      <c r="RRE17" s="2723"/>
      <c r="RRF17" s="2723"/>
      <c r="RRG17" s="2723"/>
      <c r="RRH17" s="2723"/>
      <c r="RRI17" s="2723"/>
      <c r="RRJ17" s="2723"/>
      <c r="RRK17" s="2723"/>
      <c r="RRL17" s="2723"/>
      <c r="RRM17" s="2723"/>
      <c r="RRN17" s="2723"/>
      <c r="RRO17" s="2723"/>
      <c r="RRP17" s="2723"/>
      <c r="RRQ17" s="2723"/>
      <c r="RRR17" s="2723"/>
      <c r="RRS17" s="2723"/>
      <c r="RRT17" s="2723"/>
      <c r="RRU17" s="2723"/>
      <c r="RRV17" s="2723"/>
      <c r="RRW17" s="2723"/>
      <c r="RRX17" s="2723"/>
      <c r="RRY17" s="2723"/>
      <c r="RRZ17" s="2723"/>
      <c r="RSA17" s="2723"/>
      <c r="RSB17" s="2723"/>
      <c r="RSC17" s="2723"/>
      <c r="RSD17" s="2723"/>
      <c r="RSE17" s="2723"/>
      <c r="RSF17" s="2723"/>
      <c r="RSG17" s="2723"/>
      <c r="RSH17" s="2723"/>
      <c r="RSI17" s="2723"/>
      <c r="RSJ17" s="2723"/>
      <c r="RSK17" s="2723"/>
      <c r="RSL17" s="2723"/>
      <c r="RSM17" s="2723"/>
      <c r="RSN17" s="2723"/>
      <c r="RSO17" s="2723"/>
      <c r="RSP17" s="2723"/>
      <c r="RSQ17" s="2723"/>
      <c r="RSR17" s="2723"/>
      <c r="RSS17" s="2723"/>
      <c r="RST17" s="2723"/>
      <c r="RSU17" s="2723"/>
      <c r="RSV17" s="2723"/>
      <c r="RSW17" s="2723"/>
      <c r="RSX17" s="2723"/>
      <c r="RSY17" s="2723"/>
      <c r="RSZ17" s="2723"/>
      <c r="RTA17" s="2723"/>
      <c r="RTB17" s="2723"/>
      <c r="RTC17" s="2723"/>
      <c r="RTD17" s="2723"/>
      <c r="RTE17" s="2723"/>
      <c r="RTF17" s="2723"/>
      <c r="RTG17" s="2723"/>
      <c r="RTH17" s="2723"/>
      <c r="RTI17" s="2723"/>
      <c r="RTJ17" s="2723"/>
      <c r="RTK17" s="2723"/>
      <c r="RTL17" s="2723"/>
      <c r="RTM17" s="2723"/>
      <c r="RTN17" s="2723"/>
      <c r="RTO17" s="2723"/>
      <c r="RTP17" s="2723"/>
      <c r="RTQ17" s="2723"/>
      <c r="RTR17" s="2723"/>
      <c r="RTS17" s="2723"/>
      <c r="RTT17" s="2723"/>
      <c r="RTU17" s="2723"/>
      <c r="RTV17" s="2723"/>
      <c r="RTW17" s="2723"/>
      <c r="RTX17" s="2723"/>
      <c r="RTY17" s="2723"/>
      <c r="RTZ17" s="2723"/>
      <c r="RUA17" s="2723"/>
      <c r="RUB17" s="2723"/>
      <c r="RUC17" s="2723"/>
      <c r="RUD17" s="2723"/>
      <c r="RUE17" s="2723"/>
      <c r="RUF17" s="2723"/>
      <c r="RUG17" s="2723"/>
      <c r="RUH17" s="2723"/>
      <c r="RUI17" s="2723"/>
      <c r="RUJ17" s="2723"/>
      <c r="RUK17" s="2723"/>
      <c r="RUL17" s="2723"/>
      <c r="RUM17" s="2723"/>
      <c r="RUN17" s="2723"/>
      <c r="RUO17" s="2723"/>
      <c r="RUP17" s="2723"/>
      <c r="RUQ17" s="2723"/>
      <c r="RUR17" s="2723"/>
      <c r="RUS17" s="2723"/>
      <c r="RUT17" s="2723"/>
      <c r="RUU17" s="2723"/>
      <c r="RUV17" s="2723"/>
      <c r="RUW17" s="2723"/>
      <c r="RUX17" s="2723"/>
      <c r="RUY17" s="2723"/>
      <c r="RUZ17" s="2723"/>
      <c r="RVA17" s="2723"/>
      <c r="RVB17" s="2723"/>
      <c r="RVC17" s="2723"/>
      <c r="RVD17" s="2723"/>
      <c r="RVE17" s="2723"/>
      <c r="RVF17" s="2723"/>
      <c r="RVG17" s="2723"/>
      <c r="RVH17" s="2723"/>
      <c r="RVI17" s="2723"/>
      <c r="RVJ17" s="2723"/>
      <c r="RVK17" s="2723"/>
      <c r="RVL17" s="2723"/>
      <c r="RVM17" s="2723"/>
      <c r="RVN17" s="2723"/>
      <c r="RVO17" s="2723"/>
      <c r="RVP17" s="2723"/>
      <c r="RVQ17" s="2723"/>
      <c r="RVR17" s="2723"/>
      <c r="RVS17" s="2723"/>
      <c r="RVT17" s="2723"/>
      <c r="RVU17" s="2723"/>
      <c r="RVV17" s="2723"/>
      <c r="RVW17" s="2723"/>
      <c r="RVX17" s="2723"/>
      <c r="RVY17" s="2723"/>
      <c r="RVZ17" s="2723"/>
      <c r="RWA17" s="2723"/>
      <c r="RWB17" s="2723"/>
      <c r="RWC17" s="2723"/>
      <c r="RWD17" s="2723"/>
      <c r="RWE17" s="2723"/>
      <c r="RWF17" s="2723"/>
      <c r="RWG17" s="2723"/>
      <c r="RWH17" s="2723"/>
      <c r="RWI17" s="2723"/>
      <c r="RWJ17" s="2723"/>
      <c r="RWK17" s="2723"/>
      <c r="RWL17" s="2723"/>
      <c r="RWM17" s="2723"/>
      <c r="RWN17" s="2723"/>
      <c r="RWO17" s="2723"/>
      <c r="RWP17" s="2723"/>
      <c r="RWQ17" s="2723"/>
      <c r="RWR17" s="2723"/>
      <c r="RWS17" s="2723"/>
      <c r="RWT17" s="2723"/>
      <c r="RWU17" s="2723"/>
      <c r="RWV17" s="2723"/>
      <c r="RWW17" s="2723"/>
      <c r="RWX17" s="2723"/>
      <c r="RWY17" s="2723"/>
      <c r="RWZ17" s="2723"/>
      <c r="RXA17" s="2723"/>
      <c r="RXB17" s="2723"/>
      <c r="RXC17" s="2723"/>
      <c r="RXD17" s="2723"/>
      <c r="RXE17" s="2723"/>
      <c r="RXF17" s="2723"/>
      <c r="RXG17" s="2723"/>
      <c r="RXH17" s="2723"/>
      <c r="RXI17" s="2723"/>
      <c r="RXJ17" s="2723"/>
      <c r="RXK17" s="2723"/>
      <c r="RXL17" s="2723"/>
      <c r="RXM17" s="2723"/>
      <c r="RXN17" s="2723"/>
      <c r="RXO17" s="2723"/>
      <c r="RXP17" s="2723"/>
      <c r="RXQ17" s="2723"/>
      <c r="RXR17" s="2723"/>
      <c r="RXS17" s="2723"/>
      <c r="RXT17" s="2723"/>
      <c r="RXU17" s="2723"/>
      <c r="RXV17" s="2723"/>
      <c r="RXW17" s="2723"/>
      <c r="RXX17" s="2723"/>
      <c r="RXY17" s="2723"/>
      <c r="RXZ17" s="2723"/>
      <c r="RYA17" s="2723"/>
      <c r="RYB17" s="2723"/>
      <c r="RYC17" s="2723"/>
      <c r="RYD17" s="2723"/>
      <c r="RYE17" s="2723"/>
      <c r="RYF17" s="2723"/>
      <c r="RYG17" s="2723"/>
      <c r="RYH17" s="2723"/>
      <c r="RYI17" s="2723"/>
      <c r="RYJ17" s="2723"/>
      <c r="RYK17" s="2723"/>
      <c r="RYL17" s="2723"/>
      <c r="RYM17" s="2723"/>
      <c r="RYN17" s="2723"/>
      <c r="RYO17" s="2723"/>
      <c r="RYP17" s="2723"/>
      <c r="RYQ17" s="2723"/>
      <c r="RYR17" s="2723"/>
      <c r="RYS17" s="2723"/>
      <c r="RYT17" s="2723"/>
      <c r="RYU17" s="2723"/>
      <c r="RYV17" s="2723"/>
      <c r="RYW17" s="2723"/>
      <c r="RYX17" s="2723"/>
      <c r="RYY17" s="2723"/>
      <c r="RYZ17" s="2723"/>
      <c r="RZA17" s="2723"/>
      <c r="RZB17" s="2723"/>
      <c r="RZC17" s="2723"/>
      <c r="RZD17" s="2723"/>
      <c r="RZE17" s="2723"/>
      <c r="RZF17" s="2723"/>
      <c r="RZG17" s="2723"/>
      <c r="RZH17" s="2723"/>
      <c r="RZI17" s="2723"/>
      <c r="RZJ17" s="2723"/>
      <c r="RZK17" s="2723"/>
      <c r="RZL17" s="2723"/>
      <c r="RZM17" s="2723"/>
      <c r="RZN17" s="2723"/>
      <c r="RZO17" s="2723"/>
      <c r="RZP17" s="2723"/>
      <c r="RZQ17" s="2723"/>
      <c r="RZR17" s="2723"/>
      <c r="RZS17" s="2723"/>
      <c r="RZT17" s="2723"/>
      <c r="RZU17" s="2723"/>
      <c r="RZV17" s="2723"/>
      <c r="RZW17" s="2723"/>
      <c r="RZX17" s="2723"/>
      <c r="RZY17" s="2723"/>
      <c r="RZZ17" s="2723"/>
      <c r="SAA17" s="2723"/>
      <c r="SAB17" s="2723"/>
      <c r="SAC17" s="2723"/>
      <c r="SAD17" s="2723"/>
      <c r="SAE17" s="2723"/>
      <c r="SAF17" s="2723"/>
      <c r="SAG17" s="2723"/>
      <c r="SAH17" s="2723"/>
      <c r="SAI17" s="2723"/>
      <c r="SAJ17" s="2723"/>
      <c r="SAK17" s="2723"/>
      <c r="SAL17" s="2723"/>
      <c r="SAM17" s="2723"/>
      <c r="SAN17" s="2723"/>
      <c r="SAO17" s="2723"/>
      <c r="SAP17" s="2723"/>
      <c r="SAQ17" s="2723"/>
      <c r="SAR17" s="2723"/>
      <c r="SAS17" s="2723"/>
      <c r="SAT17" s="2723"/>
      <c r="SAU17" s="2723"/>
      <c r="SAV17" s="2723"/>
      <c r="SAW17" s="2723"/>
      <c r="SAX17" s="2723"/>
      <c r="SAY17" s="2723"/>
      <c r="SAZ17" s="2723"/>
      <c r="SBA17" s="2723"/>
      <c r="SBB17" s="2723"/>
      <c r="SBC17" s="2723"/>
      <c r="SBD17" s="2723"/>
      <c r="SBE17" s="2723"/>
      <c r="SBF17" s="2723"/>
      <c r="SBG17" s="2723"/>
      <c r="SBH17" s="2723"/>
      <c r="SBI17" s="2723"/>
      <c r="SBJ17" s="2723"/>
      <c r="SBK17" s="2723"/>
      <c r="SBL17" s="2723"/>
      <c r="SBM17" s="2723"/>
      <c r="SBN17" s="2723"/>
      <c r="SBO17" s="2723"/>
      <c r="SBP17" s="2723"/>
      <c r="SBQ17" s="2723"/>
      <c r="SBR17" s="2723"/>
      <c r="SBS17" s="2723"/>
      <c r="SBT17" s="2723"/>
      <c r="SBU17" s="2723"/>
      <c r="SBV17" s="2723"/>
      <c r="SBW17" s="2723"/>
      <c r="SBX17" s="2723"/>
      <c r="SBY17" s="2723"/>
      <c r="SBZ17" s="2723"/>
      <c r="SCA17" s="2723"/>
      <c r="SCB17" s="2723"/>
      <c r="SCC17" s="2723"/>
      <c r="SCD17" s="2723"/>
      <c r="SCE17" s="2723"/>
      <c r="SCF17" s="2723"/>
      <c r="SCG17" s="2723"/>
      <c r="SCH17" s="2723"/>
      <c r="SCI17" s="2723"/>
      <c r="SCJ17" s="2723"/>
      <c r="SCK17" s="2723"/>
      <c r="SCL17" s="2723"/>
      <c r="SCM17" s="2723"/>
      <c r="SCN17" s="2723"/>
      <c r="SCO17" s="2723"/>
      <c r="SCP17" s="2723"/>
      <c r="SCQ17" s="2723"/>
      <c r="SCR17" s="2723"/>
      <c r="SCS17" s="2723"/>
      <c r="SCT17" s="2723"/>
      <c r="SCU17" s="2723"/>
      <c r="SCV17" s="2723"/>
      <c r="SCW17" s="2723"/>
      <c r="SCX17" s="2723"/>
      <c r="SCY17" s="2723"/>
      <c r="SCZ17" s="2723"/>
      <c r="SDA17" s="2723"/>
      <c r="SDB17" s="2723"/>
      <c r="SDC17" s="2723"/>
      <c r="SDD17" s="2723"/>
      <c r="SDE17" s="2723"/>
      <c r="SDF17" s="2723"/>
      <c r="SDG17" s="2723"/>
      <c r="SDH17" s="2723"/>
      <c r="SDI17" s="2723"/>
      <c r="SDJ17" s="2723"/>
      <c r="SDK17" s="2723"/>
      <c r="SDL17" s="2723"/>
      <c r="SDM17" s="2723"/>
      <c r="SDN17" s="2723"/>
      <c r="SDO17" s="2723"/>
      <c r="SDP17" s="2723"/>
      <c r="SDQ17" s="2723"/>
      <c r="SDR17" s="2723"/>
      <c r="SDS17" s="2723"/>
      <c r="SDT17" s="2723"/>
      <c r="SDU17" s="2723"/>
      <c r="SDV17" s="2723"/>
      <c r="SDW17" s="2723"/>
      <c r="SDX17" s="2723"/>
      <c r="SDY17" s="2723"/>
      <c r="SDZ17" s="2723"/>
      <c r="SEA17" s="2723"/>
      <c r="SEB17" s="2723"/>
      <c r="SEC17" s="2723"/>
      <c r="SED17" s="2723"/>
      <c r="SEE17" s="2723"/>
      <c r="SEF17" s="2723"/>
      <c r="SEG17" s="2723"/>
      <c r="SEH17" s="2723"/>
      <c r="SEI17" s="2723"/>
      <c r="SEJ17" s="2723"/>
      <c r="SEK17" s="2723"/>
      <c r="SEL17" s="2723"/>
      <c r="SEM17" s="2723"/>
      <c r="SEN17" s="2723"/>
      <c r="SEO17" s="2723"/>
      <c r="SEP17" s="2723"/>
      <c r="SEQ17" s="2723"/>
      <c r="SER17" s="2723"/>
      <c r="SES17" s="2723"/>
      <c r="SET17" s="2723"/>
      <c r="SEU17" s="2723"/>
      <c r="SEV17" s="2723"/>
      <c r="SEW17" s="2723"/>
      <c r="SEX17" s="2723"/>
      <c r="SEY17" s="2723"/>
      <c r="SEZ17" s="2723"/>
      <c r="SFA17" s="2723"/>
      <c r="SFB17" s="2723"/>
      <c r="SFC17" s="2723"/>
      <c r="SFD17" s="2723"/>
      <c r="SFE17" s="2723"/>
      <c r="SFF17" s="2723"/>
      <c r="SFG17" s="2723"/>
      <c r="SFH17" s="2723"/>
      <c r="SFI17" s="2723"/>
      <c r="SFJ17" s="2723"/>
      <c r="SFK17" s="2723"/>
      <c r="SFL17" s="2723"/>
      <c r="SFM17" s="2723"/>
      <c r="SFN17" s="2723"/>
      <c r="SFO17" s="2723"/>
      <c r="SFP17" s="2723"/>
      <c r="SFQ17" s="2723"/>
      <c r="SFR17" s="2723"/>
      <c r="SFS17" s="2723"/>
      <c r="SFT17" s="2723"/>
      <c r="SFU17" s="2723"/>
      <c r="SFV17" s="2723"/>
      <c r="SFW17" s="2723"/>
      <c r="SFX17" s="2723"/>
      <c r="SFY17" s="2723"/>
      <c r="SFZ17" s="2723"/>
      <c r="SGA17" s="2723"/>
      <c r="SGB17" s="2723"/>
      <c r="SGC17" s="2723"/>
      <c r="SGD17" s="2723"/>
      <c r="SGE17" s="2723"/>
      <c r="SGF17" s="2723"/>
      <c r="SGG17" s="2723"/>
      <c r="SGH17" s="2723"/>
      <c r="SGI17" s="2723"/>
      <c r="SGJ17" s="2723"/>
      <c r="SGK17" s="2723"/>
      <c r="SGL17" s="2723"/>
      <c r="SGM17" s="2723"/>
      <c r="SGN17" s="2723"/>
      <c r="SGO17" s="2723"/>
      <c r="SGP17" s="2723"/>
      <c r="SGQ17" s="2723"/>
      <c r="SGR17" s="2723"/>
      <c r="SGS17" s="2723"/>
      <c r="SGT17" s="2723"/>
      <c r="SGU17" s="2723"/>
      <c r="SGV17" s="2723"/>
      <c r="SGW17" s="2723"/>
      <c r="SGX17" s="2723"/>
      <c r="SGY17" s="2723"/>
      <c r="SGZ17" s="2723"/>
      <c r="SHA17" s="2723"/>
      <c r="SHB17" s="2723"/>
      <c r="SHC17" s="2723"/>
      <c r="SHD17" s="2723"/>
      <c r="SHE17" s="2723"/>
      <c r="SHF17" s="2723"/>
      <c r="SHG17" s="2723"/>
      <c r="SHH17" s="2723"/>
      <c r="SHI17" s="2723"/>
      <c r="SHJ17" s="2723"/>
      <c r="SHK17" s="2723"/>
      <c r="SHL17" s="2723"/>
      <c r="SHM17" s="2723"/>
      <c r="SHN17" s="2723"/>
      <c r="SHO17" s="2723"/>
      <c r="SHP17" s="2723"/>
      <c r="SHQ17" s="2723"/>
      <c r="SHR17" s="2723"/>
      <c r="SHS17" s="2723"/>
      <c r="SHT17" s="2723"/>
      <c r="SHU17" s="2723"/>
      <c r="SHV17" s="2723"/>
      <c r="SHW17" s="2723"/>
      <c r="SHX17" s="2723"/>
      <c r="SHY17" s="2723"/>
      <c r="SHZ17" s="2723"/>
      <c r="SIA17" s="2723"/>
      <c r="SIB17" s="2723"/>
      <c r="SIC17" s="2723"/>
      <c r="SID17" s="2723"/>
      <c r="SIE17" s="2723"/>
      <c r="SIF17" s="2723"/>
      <c r="SIG17" s="2723"/>
      <c r="SIH17" s="2723"/>
      <c r="SII17" s="2723"/>
      <c r="SIJ17" s="2723"/>
      <c r="SIK17" s="2723"/>
      <c r="SIL17" s="2723"/>
      <c r="SIM17" s="2723"/>
      <c r="SIN17" s="2723"/>
      <c r="SIO17" s="2723"/>
      <c r="SIP17" s="2723"/>
      <c r="SIQ17" s="2723"/>
      <c r="SIR17" s="2723"/>
      <c r="SIS17" s="2723"/>
      <c r="SIT17" s="2723"/>
      <c r="SIU17" s="2723"/>
      <c r="SIV17" s="2723"/>
      <c r="SIW17" s="2723"/>
      <c r="SIX17" s="2723"/>
      <c r="SIY17" s="2723"/>
      <c r="SIZ17" s="2723"/>
      <c r="SJA17" s="2723"/>
      <c r="SJB17" s="2723"/>
      <c r="SJC17" s="2723"/>
      <c r="SJD17" s="2723"/>
      <c r="SJE17" s="2723"/>
      <c r="SJF17" s="2723"/>
      <c r="SJG17" s="2723"/>
      <c r="SJH17" s="2723"/>
      <c r="SJI17" s="2723"/>
      <c r="SJJ17" s="2723"/>
      <c r="SJK17" s="2723"/>
      <c r="SJL17" s="2723"/>
      <c r="SJM17" s="2723"/>
      <c r="SJN17" s="2723"/>
      <c r="SJO17" s="2723"/>
      <c r="SJP17" s="2723"/>
      <c r="SJQ17" s="2723"/>
      <c r="SJR17" s="2723"/>
      <c r="SJS17" s="2723"/>
      <c r="SJT17" s="2723"/>
      <c r="SJU17" s="2723"/>
      <c r="SJV17" s="2723"/>
      <c r="SJW17" s="2723"/>
      <c r="SJX17" s="2723"/>
      <c r="SJY17" s="2723"/>
      <c r="SJZ17" s="2723"/>
      <c r="SKA17" s="2723"/>
      <c r="SKB17" s="2723"/>
      <c r="SKC17" s="2723"/>
      <c r="SKD17" s="2723"/>
      <c r="SKE17" s="2723"/>
      <c r="SKF17" s="2723"/>
      <c r="SKG17" s="2723"/>
      <c r="SKH17" s="2723"/>
      <c r="SKI17" s="2723"/>
      <c r="SKJ17" s="2723"/>
      <c r="SKK17" s="2723"/>
      <c r="SKL17" s="2723"/>
      <c r="SKM17" s="2723"/>
      <c r="SKN17" s="2723"/>
      <c r="SKO17" s="2723"/>
      <c r="SKP17" s="2723"/>
      <c r="SKQ17" s="2723"/>
      <c r="SKR17" s="2723"/>
      <c r="SKS17" s="2723"/>
      <c r="SKT17" s="2723"/>
      <c r="SKU17" s="2723"/>
      <c r="SKV17" s="2723"/>
      <c r="SKW17" s="2723"/>
      <c r="SKX17" s="2723"/>
      <c r="SKY17" s="2723"/>
      <c r="SKZ17" s="2723"/>
      <c r="SLA17" s="2723"/>
      <c r="SLB17" s="2723"/>
      <c r="SLC17" s="2723"/>
      <c r="SLD17" s="2723"/>
      <c r="SLE17" s="2723"/>
      <c r="SLF17" s="2723"/>
      <c r="SLG17" s="2723"/>
      <c r="SLH17" s="2723"/>
      <c r="SLI17" s="2723"/>
      <c r="SLJ17" s="2723"/>
      <c r="SLK17" s="2723"/>
      <c r="SLL17" s="2723"/>
      <c r="SLM17" s="2723"/>
      <c r="SLN17" s="2723"/>
      <c r="SLO17" s="2723"/>
      <c r="SLP17" s="2723"/>
      <c r="SLQ17" s="2723"/>
      <c r="SLR17" s="2723"/>
      <c r="SLS17" s="2723"/>
      <c r="SLT17" s="2723"/>
      <c r="SLU17" s="2723"/>
      <c r="SLV17" s="2723"/>
      <c r="SLW17" s="2723"/>
      <c r="SLX17" s="2723"/>
      <c r="SLY17" s="2723"/>
      <c r="SLZ17" s="2723"/>
      <c r="SMA17" s="2723"/>
      <c r="SMB17" s="2723"/>
      <c r="SMC17" s="2723"/>
      <c r="SMD17" s="2723"/>
      <c r="SME17" s="2723"/>
      <c r="SMF17" s="2723"/>
      <c r="SMG17" s="2723"/>
      <c r="SMH17" s="2723"/>
      <c r="SMI17" s="2723"/>
      <c r="SMJ17" s="2723"/>
      <c r="SMK17" s="2723"/>
      <c r="SML17" s="2723"/>
      <c r="SMM17" s="2723"/>
      <c r="SMN17" s="2723"/>
      <c r="SMO17" s="2723"/>
      <c r="SMP17" s="2723"/>
      <c r="SMQ17" s="2723"/>
      <c r="SMR17" s="2723"/>
      <c r="SMS17" s="2723"/>
      <c r="SMT17" s="2723"/>
      <c r="SMU17" s="2723"/>
      <c r="SMV17" s="2723"/>
      <c r="SMW17" s="2723"/>
      <c r="SMX17" s="2723"/>
      <c r="SMY17" s="2723"/>
      <c r="SMZ17" s="2723"/>
      <c r="SNA17" s="2723"/>
      <c r="SNB17" s="2723"/>
      <c r="SNC17" s="2723"/>
      <c r="SND17" s="2723"/>
      <c r="SNE17" s="2723"/>
      <c r="SNF17" s="2723"/>
      <c r="SNG17" s="2723"/>
      <c r="SNH17" s="2723"/>
      <c r="SNI17" s="2723"/>
      <c r="SNJ17" s="2723"/>
      <c r="SNK17" s="2723"/>
      <c r="SNL17" s="2723"/>
      <c r="SNM17" s="2723"/>
      <c r="SNN17" s="2723"/>
      <c r="SNO17" s="2723"/>
      <c r="SNP17" s="2723"/>
      <c r="SNQ17" s="2723"/>
      <c r="SNR17" s="2723"/>
      <c r="SNS17" s="2723"/>
      <c r="SNT17" s="2723"/>
      <c r="SNU17" s="2723"/>
      <c r="SNV17" s="2723"/>
      <c r="SNW17" s="2723"/>
      <c r="SNX17" s="2723"/>
      <c r="SNY17" s="2723"/>
      <c r="SNZ17" s="2723"/>
      <c r="SOA17" s="2723"/>
      <c r="SOB17" s="2723"/>
      <c r="SOC17" s="2723"/>
      <c r="SOD17" s="2723"/>
      <c r="SOE17" s="2723"/>
      <c r="SOF17" s="2723"/>
      <c r="SOG17" s="2723"/>
      <c r="SOH17" s="2723"/>
      <c r="SOI17" s="2723"/>
      <c r="SOJ17" s="2723"/>
      <c r="SOK17" s="2723"/>
      <c r="SOL17" s="2723"/>
      <c r="SOM17" s="2723"/>
      <c r="SON17" s="2723"/>
      <c r="SOO17" s="2723"/>
      <c r="SOP17" s="2723"/>
      <c r="SOQ17" s="2723"/>
      <c r="SOR17" s="2723"/>
      <c r="SOS17" s="2723"/>
      <c r="SOT17" s="2723"/>
      <c r="SOU17" s="2723"/>
      <c r="SOV17" s="2723"/>
      <c r="SOW17" s="2723"/>
      <c r="SOX17" s="2723"/>
      <c r="SOY17" s="2723"/>
      <c r="SOZ17" s="2723"/>
      <c r="SPA17" s="2723"/>
      <c r="SPB17" s="2723"/>
      <c r="SPC17" s="2723"/>
      <c r="SPD17" s="2723"/>
      <c r="SPE17" s="2723"/>
      <c r="SPF17" s="2723"/>
      <c r="SPG17" s="2723"/>
      <c r="SPH17" s="2723"/>
      <c r="SPI17" s="2723"/>
      <c r="SPJ17" s="2723"/>
      <c r="SPK17" s="2723"/>
      <c r="SPL17" s="2723"/>
      <c r="SPM17" s="2723"/>
      <c r="SPN17" s="2723"/>
      <c r="SPO17" s="2723"/>
      <c r="SPP17" s="2723"/>
      <c r="SPQ17" s="2723"/>
      <c r="SPR17" s="2723"/>
      <c r="SPS17" s="2723"/>
      <c r="SPT17" s="2723"/>
      <c r="SPU17" s="2723"/>
      <c r="SPV17" s="2723"/>
      <c r="SPW17" s="2723"/>
      <c r="SPX17" s="2723"/>
      <c r="SPY17" s="2723"/>
      <c r="SPZ17" s="2723"/>
      <c r="SQA17" s="2723"/>
      <c r="SQB17" s="2723"/>
      <c r="SQC17" s="2723"/>
      <c r="SQD17" s="2723"/>
      <c r="SQE17" s="2723"/>
      <c r="SQF17" s="2723"/>
      <c r="SQG17" s="2723"/>
      <c r="SQH17" s="2723"/>
      <c r="SQI17" s="2723"/>
      <c r="SQJ17" s="2723"/>
      <c r="SQK17" s="2723"/>
      <c r="SQL17" s="2723"/>
      <c r="SQM17" s="2723"/>
      <c r="SQN17" s="2723"/>
      <c r="SQO17" s="2723"/>
      <c r="SQP17" s="2723"/>
      <c r="SQQ17" s="2723"/>
      <c r="SQR17" s="2723"/>
      <c r="SQS17" s="2723"/>
      <c r="SQT17" s="2723"/>
      <c r="SQU17" s="2723"/>
      <c r="SQV17" s="2723"/>
      <c r="SQW17" s="2723"/>
      <c r="SQX17" s="2723"/>
      <c r="SQY17" s="2723"/>
      <c r="SQZ17" s="2723"/>
      <c r="SRA17" s="2723"/>
      <c r="SRB17" s="2723"/>
      <c r="SRC17" s="2723"/>
      <c r="SRD17" s="2723"/>
      <c r="SRE17" s="2723"/>
      <c r="SRF17" s="2723"/>
      <c r="SRG17" s="2723"/>
      <c r="SRH17" s="2723"/>
      <c r="SRI17" s="2723"/>
      <c r="SRJ17" s="2723"/>
      <c r="SRK17" s="2723"/>
      <c r="SRL17" s="2723"/>
      <c r="SRM17" s="2723"/>
      <c r="SRN17" s="2723"/>
      <c r="SRO17" s="2723"/>
      <c r="SRP17" s="2723"/>
      <c r="SRQ17" s="2723"/>
      <c r="SRR17" s="2723"/>
      <c r="SRS17" s="2723"/>
      <c r="SRT17" s="2723"/>
      <c r="SRU17" s="2723"/>
      <c r="SRV17" s="2723"/>
      <c r="SRW17" s="2723"/>
      <c r="SRX17" s="2723"/>
      <c r="SRY17" s="2723"/>
      <c r="SRZ17" s="2723"/>
      <c r="SSA17" s="2723"/>
      <c r="SSB17" s="2723"/>
      <c r="SSC17" s="2723"/>
      <c r="SSD17" s="2723"/>
      <c r="SSE17" s="2723"/>
      <c r="SSF17" s="2723"/>
      <c r="SSG17" s="2723"/>
      <c r="SSH17" s="2723"/>
      <c r="SSI17" s="2723"/>
      <c r="SSJ17" s="2723"/>
      <c r="SSK17" s="2723"/>
      <c r="SSL17" s="2723"/>
      <c r="SSM17" s="2723"/>
      <c r="SSN17" s="2723"/>
      <c r="SSO17" s="2723"/>
      <c r="SSP17" s="2723"/>
      <c r="SSQ17" s="2723"/>
      <c r="SSR17" s="2723"/>
      <c r="SSS17" s="2723"/>
      <c r="SST17" s="2723"/>
      <c r="SSU17" s="2723"/>
      <c r="SSV17" s="2723"/>
      <c r="SSW17" s="2723"/>
      <c r="SSX17" s="2723"/>
      <c r="SSY17" s="2723"/>
      <c r="SSZ17" s="2723"/>
      <c r="STA17" s="2723"/>
      <c r="STB17" s="2723"/>
      <c r="STC17" s="2723"/>
      <c r="STD17" s="2723"/>
      <c r="STE17" s="2723"/>
      <c r="STF17" s="2723"/>
      <c r="STG17" s="2723"/>
      <c r="STH17" s="2723"/>
      <c r="STI17" s="2723"/>
      <c r="STJ17" s="2723"/>
      <c r="STK17" s="2723"/>
      <c r="STL17" s="2723"/>
      <c r="STM17" s="2723"/>
      <c r="STN17" s="2723"/>
      <c r="STO17" s="2723"/>
      <c r="STP17" s="2723"/>
      <c r="STQ17" s="2723"/>
      <c r="STR17" s="2723"/>
      <c r="STS17" s="2723"/>
      <c r="STT17" s="2723"/>
      <c r="STU17" s="2723"/>
      <c r="STV17" s="2723"/>
      <c r="STW17" s="2723"/>
      <c r="STX17" s="2723"/>
      <c r="STY17" s="2723"/>
      <c r="STZ17" s="2723"/>
      <c r="SUA17" s="2723"/>
      <c r="SUB17" s="2723"/>
      <c r="SUC17" s="2723"/>
      <c r="SUD17" s="2723"/>
      <c r="SUE17" s="2723"/>
      <c r="SUF17" s="2723"/>
      <c r="SUG17" s="2723"/>
      <c r="SUH17" s="2723"/>
      <c r="SUI17" s="2723"/>
      <c r="SUJ17" s="2723"/>
      <c r="SUK17" s="2723"/>
      <c r="SUL17" s="2723"/>
      <c r="SUM17" s="2723"/>
      <c r="SUN17" s="2723"/>
      <c r="SUO17" s="2723"/>
      <c r="SUP17" s="2723"/>
      <c r="SUQ17" s="2723"/>
      <c r="SUR17" s="2723"/>
      <c r="SUS17" s="2723"/>
      <c r="SUT17" s="2723"/>
      <c r="SUU17" s="2723"/>
      <c r="SUV17" s="2723"/>
      <c r="SUW17" s="2723"/>
      <c r="SUX17" s="2723"/>
      <c r="SUY17" s="2723"/>
      <c r="SUZ17" s="2723"/>
      <c r="SVA17" s="2723"/>
      <c r="SVB17" s="2723"/>
      <c r="SVC17" s="2723"/>
      <c r="SVD17" s="2723"/>
      <c r="SVE17" s="2723"/>
      <c r="SVF17" s="2723"/>
      <c r="SVG17" s="2723"/>
      <c r="SVH17" s="2723"/>
      <c r="SVI17" s="2723"/>
      <c r="SVJ17" s="2723"/>
      <c r="SVK17" s="2723"/>
      <c r="SVL17" s="2723"/>
      <c r="SVM17" s="2723"/>
      <c r="SVN17" s="2723"/>
      <c r="SVO17" s="2723"/>
      <c r="SVP17" s="2723"/>
      <c r="SVQ17" s="2723"/>
      <c r="SVR17" s="2723"/>
      <c r="SVS17" s="2723"/>
      <c r="SVT17" s="2723"/>
      <c r="SVU17" s="2723"/>
      <c r="SVV17" s="2723"/>
      <c r="SVW17" s="2723"/>
      <c r="SVX17" s="2723"/>
      <c r="SVY17" s="2723"/>
      <c r="SVZ17" s="2723"/>
      <c r="SWA17" s="2723"/>
      <c r="SWB17" s="2723"/>
      <c r="SWC17" s="2723"/>
      <c r="SWD17" s="2723"/>
      <c r="SWE17" s="2723"/>
      <c r="SWF17" s="2723"/>
      <c r="SWG17" s="2723"/>
      <c r="SWH17" s="2723"/>
      <c r="SWI17" s="2723"/>
      <c r="SWJ17" s="2723"/>
      <c r="SWK17" s="2723"/>
      <c r="SWL17" s="2723"/>
      <c r="SWM17" s="2723"/>
      <c r="SWN17" s="2723"/>
      <c r="SWO17" s="2723"/>
      <c r="SWP17" s="2723"/>
      <c r="SWQ17" s="2723"/>
      <c r="SWR17" s="2723"/>
      <c r="SWS17" s="2723"/>
      <c r="SWT17" s="2723"/>
      <c r="SWU17" s="2723"/>
      <c r="SWV17" s="2723"/>
      <c r="SWW17" s="2723"/>
      <c r="SWX17" s="2723"/>
      <c r="SWY17" s="2723"/>
      <c r="SWZ17" s="2723"/>
      <c r="SXA17" s="2723"/>
      <c r="SXB17" s="2723"/>
      <c r="SXC17" s="2723"/>
      <c r="SXD17" s="2723"/>
      <c r="SXE17" s="2723"/>
      <c r="SXF17" s="2723"/>
      <c r="SXG17" s="2723"/>
      <c r="SXH17" s="2723"/>
      <c r="SXI17" s="2723"/>
      <c r="SXJ17" s="2723"/>
      <c r="SXK17" s="2723"/>
      <c r="SXL17" s="2723"/>
      <c r="SXM17" s="2723"/>
      <c r="SXN17" s="2723"/>
      <c r="SXO17" s="2723"/>
      <c r="SXP17" s="2723"/>
      <c r="SXQ17" s="2723"/>
      <c r="SXR17" s="2723"/>
      <c r="SXS17" s="2723"/>
      <c r="SXT17" s="2723"/>
      <c r="SXU17" s="2723"/>
      <c r="SXV17" s="2723"/>
      <c r="SXW17" s="2723"/>
      <c r="SXX17" s="2723"/>
      <c r="SXY17" s="2723"/>
      <c r="SXZ17" s="2723"/>
      <c r="SYA17" s="2723"/>
      <c r="SYB17" s="2723"/>
      <c r="SYC17" s="2723"/>
      <c r="SYD17" s="2723"/>
      <c r="SYE17" s="2723"/>
      <c r="SYF17" s="2723"/>
      <c r="SYG17" s="2723"/>
      <c r="SYH17" s="2723"/>
      <c r="SYI17" s="2723"/>
      <c r="SYJ17" s="2723"/>
      <c r="SYK17" s="2723"/>
      <c r="SYL17" s="2723"/>
      <c r="SYM17" s="2723"/>
      <c r="SYN17" s="2723"/>
      <c r="SYO17" s="2723"/>
      <c r="SYP17" s="2723"/>
      <c r="SYQ17" s="2723"/>
      <c r="SYR17" s="2723"/>
      <c r="SYS17" s="2723"/>
      <c r="SYT17" s="2723"/>
      <c r="SYU17" s="2723"/>
      <c r="SYV17" s="2723"/>
      <c r="SYW17" s="2723"/>
      <c r="SYX17" s="2723"/>
      <c r="SYY17" s="2723"/>
      <c r="SYZ17" s="2723"/>
      <c r="SZA17" s="2723"/>
      <c r="SZB17" s="2723"/>
      <c r="SZC17" s="2723"/>
      <c r="SZD17" s="2723"/>
      <c r="SZE17" s="2723"/>
      <c r="SZF17" s="2723"/>
      <c r="SZG17" s="2723"/>
      <c r="SZH17" s="2723"/>
      <c r="SZI17" s="2723"/>
      <c r="SZJ17" s="2723"/>
      <c r="SZK17" s="2723"/>
      <c r="SZL17" s="2723"/>
      <c r="SZM17" s="2723"/>
      <c r="SZN17" s="2723"/>
      <c r="SZO17" s="2723"/>
      <c r="SZP17" s="2723"/>
      <c r="SZQ17" s="2723"/>
      <c r="SZR17" s="2723"/>
      <c r="SZS17" s="2723"/>
      <c r="SZT17" s="2723"/>
      <c r="SZU17" s="2723"/>
      <c r="SZV17" s="2723"/>
      <c r="SZW17" s="2723"/>
      <c r="SZX17" s="2723"/>
      <c r="SZY17" s="2723"/>
      <c r="SZZ17" s="2723"/>
      <c r="TAA17" s="2723"/>
      <c r="TAB17" s="2723"/>
      <c r="TAC17" s="2723"/>
      <c r="TAD17" s="2723"/>
      <c r="TAE17" s="2723"/>
      <c r="TAF17" s="2723"/>
      <c r="TAG17" s="2723"/>
      <c r="TAH17" s="2723"/>
      <c r="TAI17" s="2723"/>
      <c r="TAJ17" s="2723"/>
      <c r="TAK17" s="2723"/>
      <c r="TAL17" s="2723"/>
      <c r="TAM17" s="2723"/>
      <c r="TAN17" s="2723"/>
      <c r="TAO17" s="2723"/>
      <c r="TAP17" s="2723"/>
      <c r="TAQ17" s="2723"/>
      <c r="TAR17" s="2723"/>
      <c r="TAS17" s="2723"/>
      <c r="TAT17" s="2723"/>
      <c r="TAU17" s="2723"/>
      <c r="TAV17" s="2723"/>
      <c r="TAW17" s="2723"/>
      <c r="TAX17" s="2723"/>
      <c r="TAY17" s="2723"/>
      <c r="TAZ17" s="2723"/>
      <c r="TBA17" s="2723"/>
      <c r="TBB17" s="2723"/>
      <c r="TBC17" s="2723"/>
      <c r="TBD17" s="2723"/>
      <c r="TBE17" s="2723"/>
      <c r="TBF17" s="2723"/>
      <c r="TBG17" s="2723"/>
      <c r="TBH17" s="2723"/>
      <c r="TBI17" s="2723"/>
      <c r="TBJ17" s="2723"/>
      <c r="TBK17" s="2723"/>
      <c r="TBL17" s="2723"/>
      <c r="TBM17" s="2723"/>
      <c r="TBN17" s="2723"/>
      <c r="TBO17" s="2723"/>
      <c r="TBP17" s="2723"/>
      <c r="TBQ17" s="2723"/>
      <c r="TBR17" s="2723"/>
      <c r="TBS17" s="2723"/>
      <c r="TBT17" s="2723"/>
      <c r="TBU17" s="2723"/>
      <c r="TBV17" s="2723"/>
      <c r="TBW17" s="2723"/>
      <c r="TBX17" s="2723"/>
      <c r="TBY17" s="2723"/>
      <c r="TBZ17" s="2723"/>
      <c r="TCA17" s="2723"/>
      <c r="TCB17" s="2723"/>
      <c r="TCC17" s="2723"/>
      <c r="TCD17" s="2723"/>
      <c r="TCE17" s="2723"/>
      <c r="TCF17" s="2723"/>
      <c r="TCG17" s="2723"/>
      <c r="TCH17" s="2723"/>
      <c r="TCI17" s="2723"/>
      <c r="TCJ17" s="2723"/>
      <c r="TCK17" s="2723"/>
      <c r="TCL17" s="2723"/>
      <c r="TCM17" s="2723"/>
      <c r="TCN17" s="2723"/>
      <c r="TCO17" s="2723"/>
      <c r="TCP17" s="2723"/>
      <c r="TCQ17" s="2723"/>
      <c r="TCR17" s="2723"/>
      <c r="TCS17" s="2723"/>
      <c r="TCT17" s="2723"/>
      <c r="TCU17" s="2723"/>
      <c r="TCV17" s="2723"/>
      <c r="TCW17" s="2723"/>
      <c r="TCX17" s="2723"/>
      <c r="TCY17" s="2723"/>
      <c r="TCZ17" s="2723"/>
      <c r="TDA17" s="2723"/>
      <c r="TDB17" s="2723"/>
      <c r="TDC17" s="2723"/>
      <c r="TDD17" s="2723"/>
      <c r="TDE17" s="2723"/>
      <c r="TDF17" s="2723"/>
      <c r="TDG17" s="2723"/>
      <c r="TDH17" s="2723"/>
      <c r="TDI17" s="2723"/>
      <c r="TDJ17" s="2723"/>
      <c r="TDK17" s="2723"/>
      <c r="TDL17" s="2723"/>
      <c r="TDM17" s="2723"/>
      <c r="TDN17" s="2723"/>
      <c r="TDO17" s="2723"/>
      <c r="TDP17" s="2723"/>
      <c r="TDQ17" s="2723"/>
      <c r="TDR17" s="2723"/>
      <c r="TDS17" s="2723"/>
      <c r="TDT17" s="2723"/>
      <c r="TDU17" s="2723"/>
      <c r="TDV17" s="2723"/>
      <c r="TDW17" s="2723"/>
      <c r="TDX17" s="2723"/>
      <c r="TDY17" s="2723"/>
      <c r="TDZ17" s="2723"/>
      <c r="TEA17" s="2723"/>
      <c r="TEB17" s="2723"/>
      <c r="TEC17" s="2723"/>
      <c r="TED17" s="2723"/>
      <c r="TEE17" s="2723"/>
      <c r="TEF17" s="2723"/>
      <c r="TEG17" s="2723"/>
      <c r="TEH17" s="2723"/>
      <c r="TEI17" s="2723"/>
      <c r="TEJ17" s="2723"/>
      <c r="TEK17" s="2723"/>
      <c r="TEL17" s="2723"/>
      <c r="TEM17" s="2723"/>
      <c r="TEN17" s="2723"/>
      <c r="TEO17" s="2723"/>
      <c r="TEP17" s="2723"/>
      <c r="TEQ17" s="2723"/>
      <c r="TER17" s="2723"/>
      <c r="TES17" s="2723"/>
      <c r="TET17" s="2723"/>
      <c r="TEU17" s="2723"/>
      <c r="TEV17" s="2723"/>
      <c r="TEW17" s="2723"/>
      <c r="TEX17" s="2723"/>
      <c r="TEY17" s="2723"/>
      <c r="TEZ17" s="2723"/>
      <c r="TFA17" s="2723"/>
      <c r="TFB17" s="2723"/>
      <c r="TFC17" s="2723"/>
      <c r="TFD17" s="2723"/>
      <c r="TFE17" s="2723"/>
      <c r="TFF17" s="2723"/>
      <c r="TFG17" s="2723"/>
      <c r="TFH17" s="2723"/>
      <c r="TFI17" s="2723"/>
      <c r="TFJ17" s="2723"/>
      <c r="TFK17" s="2723"/>
      <c r="TFL17" s="2723"/>
      <c r="TFM17" s="2723"/>
      <c r="TFN17" s="2723"/>
      <c r="TFO17" s="2723"/>
      <c r="TFP17" s="2723"/>
      <c r="TFQ17" s="2723"/>
      <c r="TFR17" s="2723"/>
      <c r="TFS17" s="2723"/>
      <c r="TFT17" s="2723"/>
      <c r="TFU17" s="2723"/>
      <c r="TFV17" s="2723"/>
      <c r="TFW17" s="2723"/>
      <c r="TFX17" s="2723"/>
      <c r="TFY17" s="2723"/>
      <c r="TFZ17" s="2723"/>
      <c r="TGA17" s="2723"/>
      <c r="TGB17" s="2723"/>
      <c r="TGC17" s="2723"/>
      <c r="TGD17" s="2723"/>
      <c r="TGE17" s="2723"/>
      <c r="TGF17" s="2723"/>
      <c r="TGG17" s="2723"/>
      <c r="TGH17" s="2723"/>
      <c r="TGI17" s="2723"/>
      <c r="TGJ17" s="2723"/>
      <c r="TGK17" s="2723"/>
      <c r="TGL17" s="2723"/>
      <c r="TGM17" s="2723"/>
      <c r="TGN17" s="2723"/>
      <c r="TGO17" s="2723"/>
      <c r="TGP17" s="2723"/>
      <c r="TGQ17" s="2723"/>
      <c r="TGR17" s="2723"/>
      <c r="TGS17" s="2723"/>
      <c r="TGT17" s="2723"/>
      <c r="TGU17" s="2723"/>
      <c r="TGV17" s="2723"/>
      <c r="TGW17" s="2723"/>
      <c r="TGX17" s="2723"/>
      <c r="TGY17" s="2723"/>
      <c r="TGZ17" s="2723"/>
      <c r="THA17" s="2723"/>
      <c r="THB17" s="2723"/>
      <c r="THC17" s="2723"/>
      <c r="THD17" s="2723"/>
      <c r="THE17" s="2723"/>
      <c r="THF17" s="2723"/>
      <c r="THG17" s="2723"/>
      <c r="THH17" s="2723"/>
      <c r="THI17" s="2723"/>
      <c r="THJ17" s="2723"/>
      <c r="THK17" s="2723"/>
      <c r="THL17" s="2723"/>
      <c r="THM17" s="2723"/>
      <c r="THN17" s="2723"/>
      <c r="THO17" s="2723"/>
      <c r="THP17" s="2723"/>
      <c r="THQ17" s="2723"/>
      <c r="THR17" s="2723"/>
      <c r="THS17" s="2723"/>
      <c r="THT17" s="2723"/>
      <c r="THU17" s="2723"/>
      <c r="THV17" s="2723"/>
      <c r="THW17" s="2723"/>
      <c r="THX17" s="2723"/>
      <c r="THY17" s="2723"/>
      <c r="THZ17" s="2723"/>
      <c r="TIA17" s="2723"/>
      <c r="TIB17" s="2723"/>
      <c r="TIC17" s="2723"/>
      <c r="TID17" s="2723"/>
      <c r="TIE17" s="2723"/>
      <c r="TIF17" s="2723"/>
      <c r="TIG17" s="2723"/>
      <c r="TIH17" s="2723"/>
      <c r="TII17" s="2723"/>
      <c r="TIJ17" s="2723"/>
      <c r="TIK17" s="2723"/>
      <c r="TIL17" s="2723"/>
      <c r="TIM17" s="2723"/>
      <c r="TIN17" s="2723"/>
      <c r="TIO17" s="2723"/>
      <c r="TIP17" s="2723"/>
      <c r="TIQ17" s="2723"/>
      <c r="TIR17" s="2723"/>
      <c r="TIS17" s="2723"/>
      <c r="TIT17" s="2723"/>
      <c r="TIU17" s="2723"/>
      <c r="TIV17" s="2723"/>
      <c r="TIW17" s="2723"/>
      <c r="TIX17" s="2723"/>
      <c r="TIY17" s="2723"/>
      <c r="TIZ17" s="2723"/>
      <c r="TJA17" s="2723"/>
      <c r="TJB17" s="2723"/>
      <c r="TJC17" s="2723"/>
      <c r="TJD17" s="2723"/>
      <c r="TJE17" s="2723"/>
      <c r="TJF17" s="2723"/>
      <c r="TJG17" s="2723"/>
      <c r="TJH17" s="2723"/>
      <c r="TJI17" s="2723"/>
      <c r="TJJ17" s="2723"/>
      <c r="TJK17" s="2723"/>
      <c r="TJL17" s="2723"/>
      <c r="TJM17" s="2723"/>
      <c r="TJN17" s="2723"/>
      <c r="TJO17" s="2723"/>
      <c r="TJP17" s="2723"/>
      <c r="TJQ17" s="2723"/>
      <c r="TJR17" s="2723"/>
      <c r="TJS17" s="2723"/>
      <c r="TJT17" s="2723"/>
      <c r="TJU17" s="2723"/>
      <c r="TJV17" s="2723"/>
      <c r="TJW17" s="2723"/>
      <c r="TJX17" s="2723"/>
      <c r="TJY17" s="2723"/>
      <c r="TJZ17" s="2723"/>
      <c r="TKA17" s="2723"/>
      <c r="TKB17" s="2723"/>
      <c r="TKC17" s="2723"/>
      <c r="TKD17" s="2723"/>
      <c r="TKE17" s="2723"/>
      <c r="TKF17" s="2723"/>
      <c r="TKG17" s="2723"/>
      <c r="TKH17" s="2723"/>
      <c r="TKI17" s="2723"/>
      <c r="TKJ17" s="2723"/>
      <c r="TKK17" s="2723"/>
      <c r="TKL17" s="2723"/>
      <c r="TKM17" s="2723"/>
      <c r="TKN17" s="2723"/>
      <c r="TKO17" s="2723"/>
      <c r="TKP17" s="2723"/>
      <c r="TKQ17" s="2723"/>
      <c r="TKR17" s="2723"/>
      <c r="TKS17" s="2723"/>
      <c r="TKT17" s="2723"/>
      <c r="TKU17" s="2723"/>
      <c r="TKV17" s="2723"/>
      <c r="TKW17" s="2723"/>
      <c r="TKX17" s="2723"/>
      <c r="TKY17" s="2723"/>
      <c r="TKZ17" s="2723"/>
      <c r="TLA17" s="2723"/>
      <c r="TLB17" s="2723"/>
      <c r="TLC17" s="2723"/>
      <c r="TLD17" s="2723"/>
      <c r="TLE17" s="2723"/>
      <c r="TLF17" s="2723"/>
      <c r="TLG17" s="2723"/>
      <c r="TLH17" s="2723"/>
      <c r="TLI17" s="2723"/>
      <c r="TLJ17" s="2723"/>
      <c r="TLK17" s="2723"/>
      <c r="TLL17" s="2723"/>
      <c r="TLM17" s="2723"/>
      <c r="TLN17" s="2723"/>
      <c r="TLO17" s="2723"/>
      <c r="TLP17" s="2723"/>
      <c r="TLQ17" s="2723"/>
      <c r="TLR17" s="2723"/>
      <c r="TLS17" s="2723"/>
      <c r="TLT17" s="2723"/>
      <c r="TLU17" s="2723"/>
      <c r="TLV17" s="2723"/>
      <c r="TLW17" s="2723"/>
      <c r="TLX17" s="2723"/>
      <c r="TLY17" s="2723"/>
      <c r="TLZ17" s="2723"/>
      <c r="TMA17" s="2723"/>
      <c r="TMB17" s="2723"/>
      <c r="TMC17" s="2723"/>
      <c r="TMD17" s="2723"/>
      <c r="TME17" s="2723"/>
      <c r="TMF17" s="2723"/>
      <c r="TMG17" s="2723"/>
      <c r="TMH17" s="2723"/>
      <c r="TMI17" s="2723"/>
      <c r="TMJ17" s="2723"/>
      <c r="TMK17" s="2723"/>
      <c r="TML17" s="2723"/>
      <c r="TMM17" s="2723"/>
      <c r="TMN17" s="2723"/>
      <c r="TMO17" s="2723"/>
      <c r="TMP17" s="2723"/>
      <c r="TMQ17" s="2723"/>
      <c r="TMR17" s="2723"/>
      <c r="TMS17" s="2723"/>
      <c r="TMT17" s="2723"/>
      <c r="TMU17" s="2723"/>
      <c r="TMV17" s="2723"/>
      <c r="TMW17" s="2723"/>
      <c r="TMX17" s="2723"/>
      <c r="TMY17" s="2723"/>
      <c r="TMZ17" s="2723"/>
      <c r="TNA17" s="2723"/>
      <c r="TNB17" s="2723"/>
      <c r="TNC17" s="2723"/>
      <c r="TND17" s="2723"/>
      <c r="TNE17" s="2723"/>
      <c r="TNF17" s="2723"/>
      <c r="TNG17" s="2723"/>
      <c r="TNH17" s="2723"/>
      <c r="TNI17" s="2723"/>
      <c r="TNJ17" s="2723"/>
      <c r="TNK17" s="2723"/>
      <c r="TNL17" s="2723"/>
      <c r="TNM17" s="2723"/>
      <c r="TNN17" s="2723"/>
      <c r="TNO17" s="2723"/>
      <c r="TNP17" s="2723"/>
      <c r="TNQ17" s="2723"/>
      <c r="TNR17" s="2723"/>
      <c r="TNS17" s="2723"/>
      <c r="TNT17" s="2723"/>
      <c r="TNU17" s="2723"/>
      <c r="TNV17" s="2723"/>
      <c r="TNW17" s="2723"/>
      <c r="TNX17" s="2723"/>
      <c r="TNY17" s="2723"/>
      <c r="TNZ17" s="2723"/>
      <c r="TOA17" s="2723"/>
      <c r="TOB17" s="2723"/>
      <c r="TOC17" s="2723"/>
      <c r="TOD17" s="2723"/>
      <c r="TOE17" s="2723"/>
      <c r="TOF17" s="2723"/>
      <c r="TOG17" s="2723"/>
      <c r="TOH17" s="2723"/>
      <c r="TOI17" s="2723"/>
      <c r="TOJ17" s="2723"/>
      <c r="TOK17" s="2723"/>
      <c r="TOL17" s="2723"/>
      <c r="TOM17" s="2723"/>
      <c r="TON17" s="2723"/>
      <c r="TOO17" s="2723"/>
      <c r="TOP17" s="2723"/>
      <c r="TOQ17" s="2723"/>
      <c r="TOR17" s="2723"/>
      <c r="TOS17" s="2723"/>
      <c r="TOT17" s="2723"/>
      <c r="TOU17" s="2723"/>
      <c r="TOV17" s="2723"/>
      <c r="TOW17" s="2723"/>
      <c r="TOX17" s="2723"/>
      <c r="TOY17" s="2723"/>
      <c r="TOZ17" s="2723"/>
      <c r="TPA17" s="2723"/>
      <c r="TPB17" s="2723"/>
      <c r="TPC17" s="2723"/>
      <c r="TPD17" s="2723"/>
      <c r="TPE17" s="2723"/>
      <c r="TPF17" s="2723"/>
      <c r="TPG17" s="2723"/>
      <c r="TPH17" s="2723"/>
      <c r="TPI17" s="2723"/>
      <c r="TPJ17" s="2723"/>
      <c r="TPK17" s="2723"/>
      <c r="TPL17" s="2723"/>
      <c r="TPM17" s="2723"/>
      <c r="TPN17" s="2723"/>
      <c r="TPO17" s="2723"/>
      <c r="TPP17" s="2723"/>
      <c r="TPQ17" s="2723"/>
      <c r="TPR17" s="2723"/>
      <c r="TPS17" s="2723"/>
      <c r="TPT17" s="2723"/>
      <c r="TPU17" s="2723"/>
      <c r="TPV17" s="2723"/>
      <c r="TPW17" s="2723"/>
      <c r="TPX17" s="2723"/>
      <c r="TPY17" s="2723"/>
      <c r="TPZ17" s="2723"/>
      <c r="TQA17" s="2723"/>
      <c r="TQB17" s="2723"/>
      <c r="TQC17" s="2723"/>
      <c r="TQD17" s="2723"/>
      <c r="TQE17" s="2723"/>
      <c r="TQF17" s="2723"/>
      <c r="TQG17" s="2723"/>
      <c r="TQH17" s="2723"/>
      <c r="TQI17" s="2723"/>
      <c r="TQJ17" s="2723"/>
      <c r="TQK17" s="2723"/>
      <c r="TQL17" s="2723"/>
      <c r="TQM17" s="2723"/>
      <c r="TQN17" s="2723"/>
      <c r="TQO17" s="2723"/>
      <c r="TQP17" s="2723"/>
      <c r="TQQ17" s="2723"/>
      <c r="TQR17" s="2723"/>
      <c r="TQS17" s="2723"/>
      <c r="TQT17" s="2723"/>
      <c r="TQU17" s="2723"/>
      <c r="TQV17" s="2723"/>
      <c r="TQW17" s="2723"/>
      <c r="TQX17" s="2723"/>
      <c r="TQY17" s="2723"/>
      <c r="TQZ17" s="2723"/>
      <c r="TRA17" s="2723"/>
      <c r="TRB17" s="2723"/>
      <c r="TRC17" s="2723"/>
      <c r="TRD17" s="2723"/>
      <c r="TRE17" s="2723"/>
      <c r="TRF17" s="2723"/>
      <c r="TRG17" s="2723"/>
      <c r="TRH17" s="2723"/>
      <c r="TRI17" s="2723"/>
      <c r="TRJ17" s="2723"/>
      <c r="TRK17" s="2723"/>
      <c r="TRL17" s="2723"/>
      <c r="TRM17" s="2723"/>
      <c r="TRN17" s="2723"/>
      <c r="TRO17" s="2723"/>
      <c r="TRP17" s="2723"/>
      <c r="TRQ17" s="2723"/>
      <c r="TRR17" s="2723"/>
      <c r="TRS17" s="2723"/>
      <c r="TRT17" s="2723"/>
      <c r="TRU17" s="2723"/>
      <c r="TRV17" s="2723"/>
      <c r="TRW17" s="2723"/>
      <c r="TRX17" s="2723"/>
      <c r="TRY17" s="2723"/>
      <c r="TRZ17" s="2723"/>
      <c r="TSA17" s="2723"/>
      <c r="TSB17" s="2723"/>
      <c r="TSC17" s="2723"/>
      <c r="TSD17" s="2723"/>
      <c r="TSE17" s="2723"/>
      <c r="TSF17" s="2723"/>
      <c r="TSG17" s="2723"/>
      <c r="TSH17" s="2723"/>
      <c r="TSI17" s="2723"/>
      <c r="TSJ17" s="2723"/>
      <c r="TSK17" s="2723"/>
      <c r="TSL17" s="2723"/>
      <c r="TSM17" s="2723"/>
      <c r="TSN17" s="2723"/>
      <c r="TSO17" s="2723"/>
      <c r="TSP17" s="2723"/>
      <c r="TSQ17" s="2723"/>
      <c r="TSR17" s="2723"/>
      <c r="TSS17" s="2723"/>
      <c r="TST17" s="2723"/>
      <c r="TSU17" s="2723"/>
      <c r="TSV17" s="2723"/>
      <c r="TSW17" s="2723"/>
      <c r="TSX17" s="2723"/>
      <c r="TSY17" s="2723"/>
      <c r="TSZ17" s="2723"/>
      <c r="TTA17" s="2723"/>
      <c r="TTB17" s="2723"/>
      <c r="TTC17" s="2723"/>
      <c r="TTD17" s="2723"/>
      <c r="TTE17" s="2723"/>
      <c r="TTF17" s="2723"/>
      <c r="TTG17" s="2723"/>
      <c r="TTH17" s="2723"/>
      <c r="TTI17" s="2723"/>
      <c r="TTJ17" s="2723"/>
      <c r="TTK17" s="2723"/>
      <c r="TTL17" s="2723"/>
      <c r="TTM17" s="2723"/>
      <c r="TTN17" s="2723"/>
      <c r="TTO17" s="2723"/>
      <c r="TTP17" s="2723"/>
      <c r="TTQ17" s="2723"/>
      <c r="TTR17" s="2723"/>
      <c r="TTS17" s="2723"/>
      <c r="TTT17" s="2723"/>
      <c r="TTU17" s="2723"/>
      <c r="TTV17" s="2723"/>
      <c r="TTW17" s="2723"/>
      <c r="TTX17" s="2723"/>
      <c r="TTY17" s="2723"/>
      <c r="TTZ17" s="2723"/>
      <c r="TUA17" s="2723"/>
      <c r="TUB17" s="2723"/>
      <c r="TUC17" s="2723"/>
      <c r="TUD17" s="2723"/>
      <c r="TUE17" s="2723"/>
      <c r="TUF17" s="2723"/>
      <c r="TUG17" s="2723"/>
      <c r="TUH17" s="2723"/>
      <c r="TUI17" s="2723"/>
      <c r="TUJ17" s="2723"/>
      <c r="TUK17" s="2723"/>
      <c r="TUL17" s="2723"/>
      <c r="TUM17" s="2723"/>
      <c r="TUN17" s="2723"/>
      <c r="TUO17" s="2723"/>
      <c r="TUP17" s="2723"/>
      <c r="TUQ17" s="2723"/>
      <c r="TUR17" s="2723"/>
      <c r="TUS17" s="2723"/>
      <c r="TUT17" s="2723"/>
      <c r="TUU17" s="2723"/>
      <c r="TUV17" s="2723"/>
      <c r="TUW17" s="2723"/>
      <c r="TUX17" s="2723"/>
      <c r="TUY17" s="2723"/>
      <c r="TUZ17" s="2723"/>
      <c r="TVA17" s="2723"/>
      <c r="TVB17" s="2723"/>
      <c r="TVC17" s="2723"/>
      <c r="TVD17" s="2723"/>
      <c r="TVE17" s="2723"/>
      <c r="TVF17" s="2723"/>
      <c r="TVG17" s="2723"/>
      <c r="TVH17" s="2723"/>
      <c r="TVI17" s="2723"/>
      <c r="TVJ17" s="2723"/>
      <c r="TVK17" s="2723"/>
      <c r="TVL17" s="2723"/>
      <c r="TVM17" s="2723"/>
      <c r="TVN17" s="2723"/>
      <c r="TVO17" s="2723"/>
      <c r="TVP17" s="2723"/>
      <c r="TVQ17" s="2723"/>
      <c r="TVR17" s="2723"/>
      <c r="TVS17" s="2723"/>
      <c r="TVT17" s="2723"/>
      <c r="TVU17" s="2723"/>
      <c r="TVV17" s="2723"/>
      <c r="TVW17" s="2723"/>
      <c r="TVX17" s="2723"/>
      <c r="TVY17" s="2723"/>
      <c r="TVZ17" s="2723"/>
      <c r="TWA17" s="2723"/>
      <c r="TWB17" s="2723"/>
      <c r="TWC17" s="2723"/>
      <c r="TWD17" s="2723"/>
      <c r="TWE17" s="2723"/>
      <c r="TWF17" s="2723"/>
      <c r="TWG17" s="2723"/>
      <c r="TWH17" s="2723"/>
      <c r="TWI17" s="2723"/>
      <c r="TWJ17" s="2723"/>
      <c r="TWK17" s="2723"/>
      <c r="TWL17" s="2723"/>
      <c r="TWM17" s="2723"/>
      <c r="TWN17" s="2723"/>
      <c r="TWO17" s="2723"/>
      <c r="TWP17" s="2723"/>
      <c r="TWQ17" s="2723"/>
      <c r="TWR17" s="2723"/>
      <c r="TWS17" s="2723"/>
      <c r="TWT17" s="2723"/>
      <c r="TWU17" s="2723"/>
      <c r="TWV17" s="2723"/>
      <c r="TWW17" s="2723"/>
      <c r="TWX17" s="2723"/>
      <c r="TWY17" s="2723"/>
      <c r="TWZ17" s="2723"/>
      <c r="TXA17" s="2723"/>
      <c r="TXB17" s="2723"/>
      <c r="TXC17" s="2723"/>
      <c r="TXD17" s="2723"/>
      <c r="TXE17" s="2723"/>
      <c r="TXF17" s="2723"/>
      <c r="TXG17" s="2723"/>
      <c r="TXH17" s="2723"/>
      <c r="TXI17" s="2723"/>
      <c r="TXJ17" s="2723"/>
      <c r="TXK17" s="2723"/>
      <c r="TXL17" s="2723"/>
      <c r="TXM17" s="2723"/>
      <c r="TXN17" s="2723"/>
      <c r="TXO17" s="2723"/>
      <c r="TXP17" s="2723"/>
      <c r="TXQ17" s="2723"/>
      <c r="TXR17" s="2723"/>
      <c r="TXS17" s="2723"/>
      <c r="TXT17" s="2723"/>
      <c r="TXU17" s="2723"/>
      <c r="TXV17" s="2723"/>
      <c r="TXW17" s="2723"/>
      <c r="TXX17" s="2723"/>
      <c r="TXY17" s="2723"/>
      <c r="TXZ17" s="2723"/>
      <c r="TYA17" s="2723"/>
      <c r="TYB17" s="2723"/>
      <c r="TYC17" s="2723"/>
      <c r="TYD17" s="2723"/>
      <c r="TYE17" s="2723"/>
      <c r="TYF17" s="2723"/>
      <c r="TYG17" s="2723"/>
      <c r="TYH17" s="2723"/>
      <c r="TYI17" s="2723"/>
      <c r="TYJ17" s="2723"/>
      <c r="TYK17" s="2723"/>
      <c r="TYL17" s="2723"/>
      <c r="TYM17" s="2723"/>
      <c r="TYN17" s="2723"/>
      <c r="TYO17" s="2723"/>
      <c r="TYP17" s="2723"/>
      <c r="TYQ17" s="2723"/>
      <c r="TYR17" s="2723"/>
      <c r="TYS17" s="2723"/>
      <c r="TYT17" s="2723"/>
      <c r="TYU17" s="2723"/>
      <c r="TYV17" s="2723"/>
      <c r="TYW17" s="2723"/>
      <c r="TYX17" s="2723"/>
      <c r="TYY17" s="2723"/>
      <c r="TYZ17" s="2723"/>
      <c r="TZA17" s="2723"/>
      <c r="TZB17" s="2723"/>
      <c r="TZC17" s="2723"/>
      <c r="TZD17" s="2723"/>
      <c r="TZE17" s="2723"/>
      <c r="TZF17" s="2723"/>
      <c r="TZG17" s="2723"/>
      <c r="TZH17" s="2723"/>
      <c r="TZI17" s="2723"/>
      <c r="TZJ17" s="2723"/>
      <c r="TZK17" s="2723"/>
      <c r="TZL17" s="2723"/>
      <c r="TZM17" s="2723"/>
      <c r="TZN17" s="2723"/>
      <c r="TZO17" s="2723"/>
      <c r="TZP17" s="2723"/>
      <c r="TZQ17" s="2723"/>
      <c r="TZR17" s="2723"/>
      <c r="TZS17" s="2723"/>
      <c r="TZT17" s="2723"/>
      <c r="TZU17" s="2723"/>
      <c r="TZV17" s="2723"/>
      <c r="TZW17" s="2723"/>
      <c r="TZX17" s="2723"/>
      <c r="TZY17" s="2723"/>
      <c r="TZZ17" s="2723"/>
      <c r="UAA17" s="2723"/>
      <c r="UAB17" s="2723"/>
      <c r="UAC17" s="2723"/>
      <c r="UAD17" s="2723"/>
      <c r="UAE17" s="2723"/>
      <c r="UAF17" s="2723"/>
      <c r="UAG17" s="2723"/>
      <c r="UAH17" s="2723"/>
      <c r="UAI17" s="2723"/>
      <c r="UAJ17" s="2723"/>
      <c r="UAK17" s="2723"/>
      <c r="UAL17" s="2723"/>
      <c r="UAM17" s="2723"/>
      <c r="UAN17" s="2723"/>
      <c r="UAO17" s="2723"/>
      <c r="UAP17" s="2723"/>
      <c r="UAQ17" s="2723"/>
      <c r="UAR17" s="2723"/>
      <c r="UAS17" s="2723"/>
      <c r="UAT17" s="2723"/>
      <c r="UAU17" s="2723"/>
      <c r="UAV17" s="2723"/>
      <c r="UAW17" s="2723"/>
      <c r="UAX17" s="2723"/>
      <c r="UAY17" s="2723"/>
      <c r="UAZ17" s="2723"/>
      <c r="UBA17" s="2723"/>
      <c r="UBB17" s="2723"/>
      <c r="UBC17" s="2723"/>
      <c r="UBD17" s="2723"/>
      <c r="UBE17" s="2723"/>
      <c r="UBF17" s="2723"/>
      <c r="UBG17" s="2723"/>
      <c r="UBH17" s="2723"/>
      <c r="UBI17" s="2723"/>
      <c r="UBJ17" s="2723"/>
      <c r="UBK17" s="2723"/>
      <c r="UBL17" s="2723"/>
      <c r="UBM17" s="2723"/>
      <c r="UBN17" s="2723"/>
      <c r="UBO17" s="2723"/>
      <c r="UBP17" s="2723"/>
      <c r="UBQ17" s="2723"/>
      <c r="UBR17" s="2723"/>
      <c r="UBS17" s="2723"/>
      <c r="UBT17" s="2723"/>
      <c r="UBU17" s="2723"/>
      <c r="UBV17" s="2723"/>
      <c r="UBW17" s="2723"/>
      <c r="UBX17" s="2723"/>
      <c r="UBY17" s="2723"/>
      <c r="UBZ17" s="2723"/>
      <c r="UCA17" s="2723"/>
      <c r="UCB17" s="2723"/>
      <c r="UCC17" s="2723"/>
      <c r="UCD17" s="2723"/>
      <c r="UCE17" s="2723"/>
      <c r="UCF17" s="2723"/>
      <c r="UCG17" s="2723"/>
      <c r="UCH17" s="2723"/>
      <c r="UCI17" s="2723"/>
      <c r="UCJ17" s="2723"/>
      <c r="UCK17" s="2723"/>
      <c r="UCL17" s="2723"/>
      <c r="UCM17" s="2723"/>
      <c r="UCN17" s="2723"/>
      <c r="UCO17" s="2723"/>
      <c r="UCP17" s="2723"/>
      <c r="UCQ17" s="2723"/>
      <c r="UCR17" s="2723"/>
      <c r="UCS17" s="2723"/>
      <c r="UCT17" s="2723"/>
      <c r="UCU17" s="2723"/>
      <c r="UCV17" s="2723"/>
      <c r="UCW17" s="2723"/>
      <c r="UCX17" s="2723"/>
      <c r="UCY17" s="2723"/>
      <c r="UCZ17" s="2723"/>
      <c r="UDA17" s="2723"/>
      <c r="UDB17" s="2723"/>
      <c r="UDC17" s="2723"/>
      <c r="UDD17" s="2723"/>
      <c r="UDE17" s="2723"/>
      <c r="UDF17" s="2723"/>
      <c r="UDG17" s="2723"/>
      <c r="UDH17" s="2723"/>
      <c r="UDI17" s="2723"/>
      <c r="UDJ17" s="2723"/>
      <c r="UDK17" s="2723"/>
      <c r="UDL17" s="2723"/>
      <c r="UDM17" s="2723"/>
      <c r="UDN17" s="2723"/>
      <c r="UDO17" s="2723"/>
      <c r="UDP17" s="2723"/>
      <c r="UDQ17" s="2723"/>
      <c r="UDR17" s="2723"/>
      <c r="UDS17" s="2723"/>
      <c r="UDT17" s="2723"/>
      <c r="UDU17" s="2723"/>
      <c r="UDV17" s="2723"/>
      <c r="UDW17" s="2723"/>
      <c r="UDX17" s="2723"/>
      <c r="UDY17" s="2723"/>
      <c r="UDZ17" s="2723"/>
      <c r="UEA17" s="2723"/>
      <c r="UEB17" s="2723"/>
      <c r="UEC17" s="2723"/>
      <c r="UED17" s="2723"/>
      <c r="UEE17" s="2723"/>
      <c r="UEF17" s="2723"/>
      <c r="UEG17" s="2723"/>
      <c r="UEH17" s="2723"/>
      <c r="UEI17" s="2723"/>
      <c r="UEJ17" s="2723"/>
      <c r="UEK17" s="2723"/>
      <c r="UEL17" s="2723"/>
      <c r="UEM17" s="2723"/>
      <c r="UEN17" s="2723"/>
      <c r="UEO17" s="2723"/>
      <c r="UEP17" s="2723"/>
      <c r="UEQ17" s="2723"/>
      <c r="UER17" s="2723"/>
      <c r="UES17" s="2723"/>
      <c r="UET17" s="2723"/>
      <c r="UEU17" s="2723"/>
      <c r="UEV17" s="2723"/>
      <c r="UEW17" s="2723"/>
      <c r="UEX17" s="2723"/>
      <c r="UEY17" s="2723"/>
      <c r="UEZ17" s="2723"/>
      <c r="UFA17" s="2723"/>
      <c r="UFB17" s="2723"/>
      <c r="UFC17" s="2723"/>
      <c r="UFD17" s="2723"/>
      <c r="UFE17" s="2723"/>
      <c r="UFF17" s="2723"/>
      <c r="UFG17" s="2723"/>
      <c r="UFH17" s="2723"/>
      <c r="UFI17" s="2723"/>
      <c r="UFJ17" s="2723"/>
      <c r="UFK17" s="2723"/>
      <c r="UFL17" s="2723"/>
      <c r="UFM17" s="2723"/>
      <c r="UFN17" s="2723"/>
      <c r="UFO17" s="2723"/>
      <c r="UFP17" s="2723"/>
      <c r="UFQ17" s="2723"/>
      <c r="UFR17" s="2723"/>
      <c r="UFS17" s="2723"/>
      <c r="UFT17" s="2723"/>
      <c r="UFU17" s="2723"/>
      <c r="UFV17" s="2723"/>
      <c r="UFW17" s="2723"/>
      <c r="UFX17" s="2723"/>
      <c r="UFY17" s="2723"/>
      <c r="UFZ17" s="2723"/>
      <c r="UGA17" s="2723"/>
      <c r="UGB17" s="2723"/>
      <c r="UGC17" s="2723"/>
      <c r="UGD17" s="2723"/>
      <c r="UGE17" s="2723"/>
      <c r="UGF17" s="2723"/>
      <c r="UGG17" s="2723"/>
      <c r="UGH17" s="2723"/>
      <c r="UGI17" s="2723"/>
      <c r="UGJ17" s="2723"/>
      <c r="UGK17" s="2723"/>
      <c r="UGL17" s="2723"/>
      <c r="UGM17" s="2723"/>
      <c r="UGN17" s="2723"/>
      <c r="UGO17" s="2723"/>
      <c r="UGP17" s="2723"/>
      <c r="UGQ17" s="2723"/>
      <c r="UGR17" s="2723"/>
      <c r="UGS17" s="2723"/>
      <c r="UGT17" s="2723"/>
      <c r="UGU17" s="2723"/>
      <c r="UGV17" s="2723"/>
      <c r="UGW17" s="2723"/>
      <c r="UGX17" s="2723"/>
      <c r="UGY17" s="2723"/>
      <c r="UGZ17" s="2723"/>
      <c r="UHA17" s="2723"/>
      <c r="UHB17" s="2723"/>
      <c r="UHC17" s="2723"/>
      <c r="UHD17" s="2723"/>
      <c r="UHE17" s="2723"/>
      <c r="UHF17" s="2723"/>
      <c r="UHG17" s="2723"/>
      <c r="UHH17" s="2723"/>
      <c r="UHI17" s="2723"/>
      <c r="UHJ17" s="2723"/>
      <c r="UHK17" s="2723"/>
      <c r="UHL17" s="2723"/>
      <c r="UHM17" s="2723"/>
      <c r="UHN17" s="2723"/>
      <c r="UHO17" s="2723"/>
      <c r="UHP17" s="2723"/>
      <c r="UHQ17" s="2723"/>
      <c r="UHR17" s="2723"/>
      <c r="UHS17" s="2723"/>
      <c r="UHT17" s="2723"/>
      <c r="UHU17" s="2723"/>
      <c r="UHV17" s="2723"/>
      <c r="UHW17" s="2723"/>
      <c r="UHX17" s="2723"/>
      <c r="UHY17" s="2723"/>
      <c r="UHZ17" s="2723"/>
      <c r="UIA17" s="2723"/>
      <c r="UIB17" s="2723"/>
      <c r="UIC17" s="2723"/>
      <c r="UID17" s="2723"/>
      <c r="UIE17" s="2723"/>
      <c r="UIF17" s="2723"/>
      <c r="UIG17" s="2723"/>
      <c r="UIH17" s="2723"/>
      <c r="UII17" s="2723"/>
      <c r="UIJ17" s="2723"/>
      <c r="UIK17" s="2723"/>
      <c r="UIL17" s="2723"/>
      <c r="UIM17" s="2723"/>
      <c r="UIN17" s="2723"/>
      <c r="UIO17" s="2723"/>
      <c r="UIP17" s="2723"/>
      <c r="UIQ17" s="2723"/>
      <c r="UIR17" s="2723"/>
      <c r="UIS17" s="2723"/>
      <c r="UIT17" s="2723"/>
      <c r="UIU17" s="2723"/>
      <c r="UIV17" s="2723"/>
      <c r="UIW17" s="2723"/>
      <c r="UIX17" s="2723"/>
      <c r="UIY17" s="2723"/>
      <c r="UIZ17" s="2723"/>
      <c r="UJA17" s="2723"/>
      <c r="UJB17" s="2723"/>
      <c r="UJC17" s="2723"/>
      <c r="UJD17" s="2723"/>
      <c r="UJE17" s="2723"/>
      <c r="UJF17" s="2723"/>
      <c r="UJG17" s="2723"/>
      <c r="UJH17" s="2723"/>
      <c r="UJI17" s="2723"/>
      <c r="UJJ17" s="2723"/>
      <c r="UJK17" s="2723"/>
      <c r="UJL17" s="2723"/>
      <c r="UJM17" s="2723"/>
      <c r="UJN17" s="2723"/>
      <c r="UJO17" s="2723"/>
      <c r="UJP17" s="2723"/>
      <c r="UJQ17" s="2723"/>
      <c r="UJR17" s="2723"/>
      <c r="UJS17" s="2723"/>
      <c r="UJT17" s="2723"/>
      <c r="UJU17" s="2723"/>
      <c r="UJV17" s="2723"/>
      <c r="UJW17" s="2723"/>
      <c r="UJX17" s="2723"/>
      <c r="UJY17" s="2723"/>
      <c r="UJZ17" s="2723"/>
      <c r="UKA17" s="2723"/>
      <c r="UKB17" s="2723"/>
      <c r="UKC17" s="2723"/>
      <c r="UKD17" s="2723"/>
      <c r="UKE17" s="2723"/>
      <c r="UKF17" s="2723"/>
      <c r="UKG17" s="2723"/>
      <c r="UKH17" s="2723"/>
      <c r="UKI17" s="2723"/>
      <c r="UKJ17" s="2723"/>
      <c r="UKK17" s="2723"/>
      <c r="UKL17" s="2723"/>
      <c r="UKM17" s="2723"/>
      <c r="UKN17" s="2723"/>
      <c r="UKO17" s="2723"/>
      <c r="UKP17" s="2723"/>
      <c r="UKQ17" s="2723"/>
      <c r="UKR17" s="2723"/>
      <c r="UKS17" s="2723"/>
      <c r="UKT17" s="2723"/>
      <c r="UKU17" s="2723"/>
      <c r="UKV17" s="2723"/>
      <c r="UKW17" s="2723"/>
      <c r="UKX17" s="2723"/>
      <c r="UKY17" s="2723"/>
      <c r="UKZ17" s="2723"/>
      <c r="ULA17" s="2723"/>
      <c r="ULB17" s="2723"/>
      <c r="ULC17" s="2723"/>
      <c r="ULD17" s="2723"/>
      <c r="ULE17" s="2723"/>
      <c r="ULF17" s="2723"/>
      <c r="ULG17" s="2723"/>
      <c r="ULH17" s="2723"/>
      <c r="ULI17" s="2723"/>
      <c r="ULJ17" s="2723"/>
      <c r="ULK17" s="2723"/>
      <c r="ULL17" s="2723"/>
      <c r="ULM17" s="2723"/>
      <c r="ULN17" s="2723"/>
      <c r="ULO17" s="2723"/>
      <c r="ULP17" s="2723"/>
      <c r="ULQ17" s="2723"/>
      <c r="ULR17" s="2723"/>
      <c r="ULS17" s="2723"/>
      <c r="ULT17" s="2723"/>
      <c r="ULU17" s="2723"/>
      <c r="ULV17" s="2723"/>
      <c r="ULW17" s="2723"/>
      <c r="ULX17" s="2723"/>
      <c r="ULY17" s="2723"/>
      <c r="ULZ17" s="2723"/>
      <c r="UMA17" s="2723"/>
      <c r="UMB17" s="2723"/>
      <c r="UMC17" s="2723"/>
      <c r="UMD17" s="2723"/>
      <c r="UME17" s="2723"/>
      <c r="UMF17" s="2723"/>
      <c r="UMG17" s="2723"/>
      <c r="UMH17" s="2723"/>
      <c r="UMI17" s="2723"/>
      <c r="UMJ17" s="2723"/>
      <c r="UMK17" s="2723"/>
      <c r="UML17" s="2723"/>
      <c r="UMM17" s="2723"/>
      <c r="UMN17" s="2723"/>
      <c r="UMO17" s="2723"/>
      <c r="UMP17" s="2723"/>
      <c r="UMQ17" s="2723"/>
      <c r="UMR17" s="2723"/>
      <c r="UMS17" s="2723"/>
      <c r="UMT17" s="2723"/>
      <c r="UMU17" s="2723"/>
      <c r="UMV17" s="2723"/>
      <c r="UMW17" s="2723"/>
      <c r="UMX17" s="2723"/>
      <c r="UMY17" s="2723"/>
      <c r="UMZ17" s="2723"/>
      <c r="UNA17" s="2723"/>
      <c r="UNB17" s="2723"/>
      <c r="UNC17" s="2723"/>
      <c r="UND17" s="2723"/>
      <c r="UNE17" s="2723"/>
      <c r="UNF17" s="2723"/>
      <c r="UNG17" s="2723"/>
      <c r="UNH17" s="2723"/>
      <c r="UNI17" s="2723"/>
      <c r="UNJ17" s="2723"/>
      <c r="UNK17" s="2723"/>
      <c r="UNL17" s="2723"/>
      <c r="UNM17" s="2723"/>
      <c r="UNN17" s="2723"/>
      <c r="UNO17" s="2723"/>
      <c r="UNP17" s="2723"/>
      <c r="UNQ17" s="2723"/>
      <c r="UNR17" s="2723"/>
      <c r="UNS17" s="2723"/>
      <c r="UNT17" s="2723"/>
      <c r="UNU17" s="2723"/>
      <c r="UNV17" s="2723"/>
      <c r="UNW17" s="2723"/>
      <c r="UNX17" s="2723"/>
      <c r="UNY17" s="2723"/>
      <c r="UNZ17" s="2723"/>
      <c r="UOA17" s="2723"/>
      <c r="UOB17" s="2723"/>
      <c r="UOC17" s="2723"/>
      <c r="UOD17" s="2723"/>
      <c r="UOE17" s="2723"/>
      <c r="UOF17" s="2723"/>
      <c r="UOG17" s="2723"/>
      <c r="UOH17" s="2723"/>
      <c r="UOI17" s="2723"/>
      <c r="UOJ17" s="2723"/>
      <c r="UOK17" s="2723"/>
      <c r="UOL17" s="2723"/>
      <c r="UOM17" s="2723"/>
      <c r="UON17" s="2723"/>
      <c r="UOO17" s="2723"/>
      <c r="UOP17" s="2723"/>
      <c r="UOQ17" s="2723"/>
      <c r="UOR17" s="2723"/>
      <c r="UOS17" s="2723"/>
      <c r="UOT17" s="2723"/>
      <c r="UOU17" s="2723"/>
      <c r="UOV17" s="2723"/>
      <c r="UOW17" s="2723"/>
      <c r="UOX17" s="2723"/>
      <c r="UOY17" s="2723"/>
      <c r="UOZ17" s="2723"/>
      <c r="UPA17" s="2723"/>
      <c r="UPB17" s="2723"/>
      <c r="UPC17" s="2723"/>
      <c r="UPD17" s="2723"/>
      <c r="UPE17" s="2723"/>
      <c r="UPF17" s="2723"/>
      <c r="UPG17" s="2723"/>
      <c r="UPH17" s="2723"/>
      <c r="UPI17" s="2723"/>
      <c r="UPJ17" s="2723"/>
      <c r="UPK17" s="2723"/>
      <c r="UPL17" s="2723"/>
      <c r="UPM17" s="2723"/>
      <c r="UPN17" s="2723"/>
      <c r="UPO17" s="2723"/>
      <c r="UPP17" s="2723"/>
      <c r="UPQ17" s="2723"/>
      <c r="UPR17" s="2723"/>
      <c r="UPS17" s="2723"/>
      <c r="UPT17" s="2723"/>
      <c r="UPU17" s="2723"/>
      <c r="UPV17" s="2723"/>
      <c r="UPW17" s="2723"/>
      <c r="UPX17" s="2723"/>
      <c r="UPY17" s="2723"/>
      <c r="UPZ17" s="2723"/>
      <c r="UQA17" s="2723"/>
      <c r="UQB17" s="2723"/>
      <c r="UQC17" s="2723"/>
      <c r="UQD17" s="2723"/>
      <c r="UQE17" s="2723"/>
      <c r="UQF17" s="2723"/>
      <c r="UQG17" s="2723"/>
      <c r="UQH17" s="2723"/>
      <c r="UQI17" s="2723"/>
      <c r="UQJ17" s="2723"/>
      <c r="UQK17" s="2723"/>
      <c r="UQL17" s="2723"/>
      <c r="UQM17" s="2723"/>
      <c r="UQN17" s="2723"/>
      <c r="UQO17" s="2723"/>
      <c r="UQP17" s="2723"/>
      <c r="UQQ17" s="2723"/>
      <c r="UQR17" s="2723"/>
      <c r="UQS17" s="2723"/>
      <c r="UQT17" s="2723"/>
      <c r="UQU17" s="2723"/>
      <c r="UQV17" s="2723"/>
      <c r="UQW17" s="2723"/>
      <c r="UQX17" s="2723"/>
      <c r="UQY17" s="2723"/>
      <c r="UQZ17" s="2723"/>
      <c r="URA17" s="2723"/>
      <c r="URB17" s="2723"/>
      <c r="URC17" s="2723"/>
      <c r="URD17" s="2723"/>
      <c r="URE17" s="2723"/>
      <c r="URF17" s="2723"/>
      <c r="URG17" s="2723"/>
      <c r="URH17" s="2723"/>
      <c r="URI17" s="2723"/>
      <c r="URJ17" s="2723"/>
      <c r="URK17" s="2723"/>
      <c r="URL17" s="2723"/>
      <c r="URM17" s="2723"/>
      <c r="URN17" s="2723"/>
      <c r="URO17" s="2723"/>
      <c r="URP17" s="2723"/>
      <c r="URQ17" s="2723"/>
      <c r="URR17" s="2723"/>
      <c r="URS17" s="2723"/>
      <c r="URT17" s="2723"/>
      <c r="URU17" s="2723"/>
      <c r="URV17" s="2723"/>
      <c r="URW17" s="2723"/>
      <c r="URX17" s="2723"/>
      <c r="URY17" s="2723"/>
      <c r="URZ17" s="2723"/>
      <c r="USA17" s="2723"/>
      <c r="USB17" s="2723"/>
      <c r="USC17" s="2723"/>
      <c r="USD17" s="2723"/>
      <c r="USE17" s="2723"/>
      <c r="USF17" s="2723"/>
      <c r="USG17" s="2723"/>
      <c r="USH17" s="2723"/>
      <c r="USI17" s="2723"/>
      <c r="USJ17" s="2723"/>
      <c r="USK17" s="2723"/>
      <c r="USL17" s="2723"/>
      <c r="USM17" s="2723"/>
      <c r="USN17" s="2723"/>
      <c r="USO17" s="2723"/>
      <c r="USP17" s="2723"/>
      <c r="USQ17" s="2723"/>
      <c r="USR17" s="2723"/>
      <c r="USS17" s="2723"/>
      <c r="UST17" s="2723"/>
      <c r="USU17" s="2723"/>
      <c r="USV17" s="2723"/>
      <c r="USW17" s="2723"/>
      <c r="USX17" s="2723"/>
      <c r="USY17" s="2723"/>
      <c r="USZ17" s="2723"/>
      <c r="UTA17" s="2723"/>
      <c r="UTB17" s="2723"/>
      <c r="UTC17" s="2723"/>
      <c r="UTD17" s="2723"/>
      <c r="UTE17" s="2723"/>
      <c r="UTF17" s="2723"/>
      <c r="UTG17" s="2723"/>
      <c r="UTH17" s="2723"/>
      <c r="UTI17" s="2723"/>
      <c r="UTJ17" s="2723"/>
      <c r="UTK17" s="2723"/>
      <c r="UTL17" s="2723"/>
      <c r="UTM17" s="2723"/>
      <c r="UTN17" s="2723"/>
      <c r="UTO17" s="2723"/>
      <c r="UTP17" s="2723"/>
      <c r="UTQ17" s="2723"/>
      <c r="UTR17" s="2723"/>
      <c r="UTS17" s="2723"/>
      <c r="UTT17" s="2723"/>
      <c r="UTU17" s="2723"/>
      <c r="UTV17" s="2723"/>
      <c r="UTW17" s="2723"/>
      <c r="UTX17" s="2723"/>
      <c r="UTY17" s="2723"/>
      <c r="UTZ17" s="2723"/>
      <c r="UUA17" s="2723"/>
      <c r="UUB17" s="2723"/>
      <c r="UUC17" s="2723"/>
      <c r="UUD17" s="2723"/>
      <c r="UUE17" s="2723"/>
      <c r="UUF17" s="2723"/>
      <c r="UUG17" s="2723"/>
      <c r="UUH17" s="2723"/>
      <c r="UUI17" s="2723"/>
      <c r="UUJ17" s="2723"/>
      <c r="UUK17" s="2723"/>
      <c r="UUL17" s="2723"/>
      <c r="UUM17" s="2723"/>
      <c r="UUN17" s="2723"/>
      <c r="UUO17" s="2723"/>
      <c r="UUP17" s="2723"/>
      <c r="UUQ17" s="2723"/>
      <c r="UUR17" s="2723"/>
      <c r="UUS17" s="2723"/>
      <c r="UUT17" s="2723"/>
      <c r="UUU17" s="2723"/>
      <c r="UUV17" s="2723"/>
      <c r="UUW17" s="2723"/>
      <c r="UUX17" s="2723"/>
      <c r="UUY17" s="2723"/>
      <c r="UUZ17" s="2723"/>
      <c r="UVA17" s="2723"/>
      <c r="UVB17" s="2723"/>
      <c r="UVC17" s="2723"/>
      <c r="UVD17" s="2723"/>
      <c r="UVE17" s="2723"/>
      <c r="UVF17" s="2723"/>
      <c r="UVG17" s="2723"/>
      <c r="UVH17" s="2723"/>
      <c r="UVI17" s="2723"/>
      <c r="UVJ17" s="2723"/>
      <c r="UVK17" s="2723"/>
      <c r="UVL17" s="2723"/>
      <c r="UVM17" s="2723"/>
      <c r="UVN17" s="2723"/>
      <c r="UVO17" s="2723"/>
      <c r="UVP17" s="2723"/>
      <c r="UVQ17" s="2723"/>
      <c r="UVR17" s="2723"/>
      <c r="UVS17" s="2723"/>
      <c r="UVT17" s="2723"/>
      <c r="UVU17" s="2723"/>
      <c r="UVV17" s="2723"/>
      <c r="UVW17" s="2723"/>
      <c r="UVX17" s="2723"/>
      <c r="UVY17" s="2723"/>
      <c r="UVZ17" s="2723"/>
      <c r="UWA17" s="2723"/>
      <c r="UWB17" s="2723"/>
      <c r="UWC17" s="2723"/>
      <c r="UWD17" s="2723"/>
      <c r="UWE17" s="2723"/>
      <c r="UWF17" s="2723"/>
      <c r="UWG17" s="2723"/>
      <c r="UWH17" s="2723"/>
      <c r="UWI17" s="2723"/>
      <c r="UWJ17" s="2723"/>
      <c r="UWK17" s="2723"/>
      <c r="UWL17" s="2723"/>
      <c r="UWM17" s="2723"/>
      <c r="UWN17" s="2723"/>
      <c r="UWO17" s="2723"/>
      <c r="UWP17" s="2723"/>
      <c r="UWQ17" s="2723"/>
      <c r="UWR17" s="2723"/>
      <c r="UWS17" s="2723"/>
      <c r="UWT17" s="2723"/>
      <c r="UWU17" s="2723"/>
      <c r="UWV17" s="2723"/>
      <c r="UWW17" s="2723"/>
      <c r="UWX17" s="2723"/>
      <c r="UWY17" s="2723"/>
      <c r="UWZ17" s="2723"/>
      <c r="UXA17" s="2723"/>
      <c r="UXB17" s="2723"/>
      <c r="UXC17" s="2723"/>
      <c r="UXD17" s="2723"/>
      <c r="UXE17" s="2723"/>
      <c r="UXF17" s="2723"/>
      <c r="UXG17" s="2723"/>
      <c r="UXH17" s="2723"/>
      <c r="UXI17" s="2723"/>
      <c r="UXJ17" s="2723"/>
      <c r="UXK17" s="2723"/>
      <c r="UXL17" s="2723"/>
      <c r="UXM17" s="2723"/>
      <c r="UXN17" s="2723"/>
      <c r="UXO17" s="2723"/>
      <c r="UXP17" s="2723"/>
      <c r="UXQ17" s="2723"/>
      <c r="UXR17" s="2723"/>
      <c r="UXS17" s="2723"/>
      <c r="UXT17" s="2723"/>
      <c r="UXU17" s="2723"/>
      <c r="UXV17" s="2723"/>
      <c r="UXW17" s="2723"/>
      <c r="UXX17" s="2723"/>
      <c r="UXY17" s="2723"/>
      <c r="UXZ17" s="2723"/>
      <c r="UYA17" s="2723"/>
      <c r="UYB17" s="2723"/>
      <c r="UYC17" s="2723"/>
      <c r="UYD17" s="2723"/>
      <c r="UYE17" s="2723"/>
      <c r="UYF17" s="2723"/>
      <c r="UYG17" s="2723"/>
      <c r="UYH17" s="2723"/>
      <c r="UYI17" s="2723"/>
      <c r="UYJ17" s="2723"/>
      <c r="UYK17" s="2723"/>
      <c r="UYL17" s="2723"/>
      <c r="UYM17" s="2723"/>
      <c r="UYN17" s="2723"/>
      <c r="UYO17" s="2723"/>
      <c r="UYP17" s="2723"/>
      <c r="UYQ17" s="2723"/>
      <c r="UYR17" s="2723"/>
      <c r="UYS17" s="2723"/>
      <c r="UYT17" s="2723"/>
      <c r="UYU17" s="2723"/>
      <c r="UYV17" s="2723"/>
      <c r="UYW17" s="2723"/>
      <c r="UYX17" s="2723"/>
      <c r="UYY17" s="2723"/>
      <c r="UYZ17" s="2723"/>
      <c r="UZA17" s="2723"/>
      <c r="UZB17" s="2723"/>
      <c r="UZC17" s="2723"/>
      <c r="UZD17" s="2723"/>
      <c r="UZE17" s="2723"/>
      <c r="UZF17" s="2723"/>
      <c r="UZG17" s="2723"/>
      <c r="UZH17" s="2723"/>
      <c r="UZI17" s="2723"/>
      <c r="UZJ17" s="2723"/>
      <c r="UZK17" s="2723"/>
      <c r="UZL17" s="2723"/>
      <c r="UZM17" s="2723"/>
      <c r="UZN17" s="2723"/>
      <c r="UZO17" s="2723"/>
      <c r="UZP17" s="2723"/>
      <c r="UZQ17" s="2723"/>
      <c r="UZR17" s="2723"/>
      <c r="UZS17" s="2723"/>
      <c r="UZT17" s="2723"/>
      <c r="UZU17" s="2723"/>
      <c r="UZV17" s="2723"/>
      <c r="UZW17" s="2723"/>
      <c r="UZX17" s="2723"/>
      <c r="UZY17" s="2723"/>
      <c r="UZZ17" s="2723"/>
      <c r="VAA17" s="2723"/>
      <c r="VAB17" s="2723"/>
      <c r="VAC17" s="2723"/>
      <c r="VAD17" s="2723"/>
      <c r="VAE17" s="2723"/>
      <c r="VAF17" s="2723"/>
      <c r="VAG17" s="2723"/>
      <c r="VAH17" s="2723"/>
      <c r="VAI17" s="2723"/>
      <c r="VAJ17" s="2723"/>
      <c r="VAK17" s="2723"/>
      <c r="VAL17" s="2723"/>
      <c r="VAM17" s="2723"/>
      <c r="VAN17" s="2723"/>
      <c r="VAO17" s="2723"/>
      <c r="VAP17" s="2723"/>
      <c r="VAQ17" s="2723"/>
      <c r="VAR17" s="2723"/>
      <c r="VAS17" s="2723"/>
      <c r="VAT17" s="2723"/>
      <c r="VAU17" s="2723"/>
      <c r="VAV17" s="2723"/>
      <c r="VAW17" s="2723"/>
      <c r="VAX17" s="2723"/>
      <c r="VAY17" s="2723"/>
      <c r="VAZ17" s="2723"/>
      <c r="VBA17" s="2723"/>
      <c r="VBB17" s="2723"/>
      <c r="VBC17" s="2723"/>
      <c r="VBD17" s="2723"/>
      <c r="VBE17" s="2723"/>
      <c r="VBF17" s="2723"/>
      <c r="VBG17" s="2723"/>
      <c r="VBH17" s="2723"/>
      <c r="VBI17" s="2723"/>
      <c r="VBJ17" s="2723"/>
      <c r="VBK17" s="2723"/>
      <c r="VBL17" s="2723"/>
      <c r="VBM17" s="2723"/>
      <c r="VBN17" s="2723"/>
      <c r="VBO17" s="2723"/>
      <c r="VBP17" s="2723"/>
      <c r="VBQ17" s="2723"/>
      <c r="VBR17" s="2723"/>
      <c r="VBS17" s="2723"/>
      <c r="VBT17" s="2723"/>
      <c r="VBU17" s="2723"/>
      <c r="VBV17" s="2723"/>
      <c r="VBW17" s="2723"/>
      <c r="VBX17" s="2723"/>
      <c r="VBY17" s="2723"/>
      <c r="VBZ17" s="2723"/>
      <c r="VCA17" s="2723"/>
      <c r="VCB17" s="2723"/>
      <c r="VCC17" s="2723"/>
      <c r="VCD17" s="2723"/>
      <c r="VCE17" s="2723"/>
      <c r="VCF17" s="2723"/>
      <c r="VCG17" s="2723"/>
      <c r="VCH17" s="2723"/>
      <c r="VCI17" s="2723"/>
      <c r="VCJ17" s="2723"/>
      <c r="VCK17" s="2723"/>
      <c r="VCL17" s="2723"/>
      <c r="VCM17" s="2723"/>
      <c r="VCN17" s="2723"/>
      <c r="VCO17" s="2723"/>
      <c r="VCP17" s="2723"/>
      <c r="VCQ17" s="2723"/>
      <c r="VCR17" s="2723"/>
      <c r="VCS17" s="2723"/>
      <c r="VCT17" s="2723"/>
      <c r="VCU17" s="2723"/>
      <c r="VCV17" s="2723"/>
      <c r="VCW17" s="2723"/>
      <c r="VCX17" s="2723"/>
      <c r="VCY17" s="2723"/>
      <c r="VCZ17" s="2723"/>
      <c r="VDA17" s="2723"/>
      <c r="VDB17" s="2723"/>
      <c r="VDC17" s="2723"/>
      <c r="VDD17" s="2723"/>
      <c r="VDE17" s="2723"/>
      <c r="VDF17" s="2723"/>
      <c r="VDG17" s="2723"/>
      <c r="VDH17" s="2723"/>
      <c r="VDI17" s="2723"/>
      <c r="VDJ17" s="2723"/>
      <c r="VDK17" s="2723"/>
      <c r="VDL17" s="2723"/>
      <c r="VDM17" s="2723"/>
      <c r="VDN17" s="2723"/>
      <c r="VDO17" s="2723"/>
      <c r="VDP17" s="2723"/>
      <c r="VDQ17" s="2723"/>
      <c r="VDR17" s="2723"/>
      <c r="VDS17" s="2723"/>
      <c r="VDT17" s="2723"/>
      <c r="VDU17" s="2723"/>
      <c r="VDV17" s="2723"/>
      <c r="VDW17" s="2723"/>
      <c r="VDX17" s="2723"/>
      <c r="VDY17" s="2723"/>
      <c r="VDZ17" s="2723"/>
      <c r="VEA17" s="2723"/>
      <c r="VEB17" s="2723"/>
      <c r="VEC17" s="2723"/>
      <c r="VED17" s="2723"/>
      <c r="VEE17" s="2723"/>
      <c r="VEF17" s="2723"/>
      <c r="VEG17" s="2723"/>
      <c r="VEH17" s="2723"/>
      <c r="VEI17" s="2723"/>
      <c r="VEJ17" s="2723"/>
      <c r="VEK17" s="2723"/>
      <c r="VEL17" s="2723"/>
      <c r="VEM17" s="2723"/>
      <c r="VEN17" s="2723"/>
      <c r="VEO17" s="2723"/>
      <c r="VEP17" s="2723"/>
      <c r="VEQ17" s="2723"/>
      <c r="VER17" s="2723"/>
      <c r="VES17" s="2723"/>
      <c r="VET17" s="2723"/>
      <c r="VEU17" s="2723"/>
      <c r="VEV17" s="2723"/>
      <c r="VEW17" s="2723"/>
      <c r="VEX17" s="2723"/>
      <c r="VEY17" s="2723"/>
      <c r="VEZ17" s="2723"/>
      <c r="VFA17" s="2723"/>
      <c r="VFB17" s="2723"/>
      <c r="VFC17" s="2723"/>
      <c r="VFD17" s="2723"/>
      <c r="VFE17" s="2723"/>
      <c r="VFF17" s="2723"/>
      <c r="VFG17" s="2723"/>
      <c r="VFH17" s="2723"/>
      <c r="VFI17" s="2723"/>
      <c r="VFJ17" s="2723"/>
      <c r="VFK17" s="2723"/>
      <c r="VFL17" s="2723"/>
      <c r="VFM17" s="2723"/>
      <c r="VFN17" s="2723"/>
      <c r="VFO17" s="2723"/>
      <c r="VFP17" s="2723"/>
      <c r="VFQ17" s="2723"/>
      <c r="VFR17" s="2723"/>
      <c r="VFS17" s="2723"/>
      <c r="VFT17" s="2723"/>
      <c r="VFU17" s="2723"/>
      <c r="VFV17" s="2723"/>
      <c r="VFW17" s="2723"/>
      <c r="VFX17" s="2723"/>
      <c r="VFY17" s="2723"/>
      <c r="VFZ17" s="2723"/>
      <c r="VGA17" s="2723"/>
      <c r="VGB17" s="2723"/>
      <c r="VGC17" s="2723"/>
      <c r="VGD17" s="2723"/>
      <c r="VGE17" s="2723"/>
      <c r="VGF17" s="2723"/>
      <c r="VGG17" s="2723"/>
      <c r="VGH17" s="2723"/>
      <c r="VGI17" s="2723"/>
      <c r="VGJ17" s="2723"/>
      <c r="VGK17" s="2723"/>
      <c r="VGL17" s="2723"/>
      <c r="VGM17" s="2723"/>
      <c r="VGN17" s="2723"/>
      <c r="VGO17" s="2723"/>
      <c r="VGP17" s="2723"/>
      <c r="VGQ17" s="2723"/>
      <c r="VGR17" s="2723"/>
      <c r="VGS17" s="2723"/>
      <c r="VGT17" s="2723"/>
      <c r="VGU17" s="2723"/>
      <c r="VGV17" s="2723"/>
      <c r="VGW17" s="2723"/>
      <c r="VGX17" s="2723"/>
      <c r="VGY17" s="2723"/>
      <c r="VGZ17" s="2723"/>
      <c r="VHA17" s="2723"/>
      <c r="VHB17" s="2723"/>
      <c r="VHC17" s="2723"/>
      <c r="VHD17" s="2723"/>
      <c r="VHE17" s="2723"/>
      <c r="VHF17" s="2723"/>
      <c r="VHG17" s="2723"/>
      <c r="VHH17" s="2723"/>
      <c r="VHI17" s="2723"/>
      <c r="VHJ17" s="2723"/>
      <c r="VHK17" s="2723"/>
      <c r="VHL17" s="2723"/>
      <c r="VHM17" s="2723"/>
      <c r="VHN17" s="2723"/>
      <c r="VHO17" s="2723"/>
      <c r="VHP17" s="2723"/>
      <c r="VHQ17" s="2723"/>
      <c r="VHR17" s="2723"/>
      <c r="VHS17" s="2723"/>
      <c r="VHT17" s="2723"/>
      <c r="VHU17" s="2723"/>
      <c r="VHV17" s="2723"/>
      <c r="VHW17" s="2723"/>
      <c r="VHX17" s="2723"/>
      <c r="VHY17" s="2723"/>
      <c r="VHZ17" s="2723"/>
      <c r="VIA17" s="2723"/>
      <c r="VIB17" s="2723"/>
      <c r="VIC17" s="2723"/>
      <c r="VID17" s="2723"/>
      <c r="VIE17" s="2723"/>
      <c r="VIF17" s="2723"/>
      <c r="VIG17" s="2723"/>
      <c r="VIH17" s="2723"/>
      <c r="VII17" s="2723"/>
      <c r="VIJ17" s="2723"/>
      <c r="VIK17" s="2723"/>
      <c r="VIL17" s="2723"/>
      <c r="VIM17" s="2723"/>
      <c r="VIN17" s="2723"/>
      <c r="VIO17" s="2723"/>
      <c r="VIP17" s="2723"/>
      <c r="VIQ17" s="2723"/>
      <c r="VIR17" s="2723"/>
      <c r="VIS17" s="2723"/>
      <c r="VIT17" s="2723"/>
      <c r="VIU17" s="2723"/>
      <c r="VIV17" s="2723"/>
      <c r="VIW17" s="2723"/>
      <c r="VIX17" s="2723"/>
      <c r="VIY17" s="2723"/>
      <c r="VIZ17" s="2723"/>
      <c r="VJA17" s="2723"/>
      <c r="VJB17" s="2723"/>
      <c r="VJC17" s="2723"/>
      <c r="VJD17" s="2723"/>
      <c r="VJE17" s="2723"/>
      <c r="VJF17" s="2723"/>
      <c r="VJG17" s="2723"/>
      <c r="VJH17" s="2723"/>
      <c r="VJI17" s="2723"/>
      <c r="VJJ17" s="2723"/>
      <c r="VJK17" s="2723"/>
      <c r="VJL17" s="2723"/>
      <c r="VJM17" s="2723"/>
      <c r="VJN17" s="2723"/>
      <c r="VJO17" s="2723"/>
      <c r="VJP17" s="2723"/>
      <c r="VJQ17" s="2723"/>
      <c r="VJR17" s="2723"/>
      <c r="VJS17" s="2723"/>
      <c r="VJT17" s="2723"/>
      <c r="VJU17" s="2723"/>
      <c r="VJV17" s="2723"/>
      <c r="VJW17" s="2723"/>
      <c r="VJX17" s="2723"/>
      <c r="VJY17" s="2723"/>
      <c r="VJZ17" s="2723"/>
      <c r="VKA17" s="2723"/>
      <c r="VKB17" s="2723"/>
      <c r="VKC17" s="2723"/>
      <c r="VKD17" s="2723"/>
      <c r="VKE17" s="2723"/>
      <c r="VKF17" s="2723"/>
      <c r="VKG17" s="2723"/>
      <c r="VKH17" s="2723"/>
      <c r="VKI17" s="2723"/>
      <c r="VKJ17" s="2723"/>
      <c r="VKK17" s="2723"/>
      <c r="VKL17" s="2723"/>
      <c r="VKM17" s="2723"/>
      <c r="VKN17" s="2723"/>
      <c r="VKO17" s="2723"/>
      <c r="VKP17" s="2723"/>
      <c r="VKQ17" s="2723"/>
      <c r="VKR17" s="2723"/>
      <c r="VKS17" s="2723"/>
      <c r="VKT17" s="2723"/>
      <c r="VKU17" s="2723"/>
      <c r="VKV17" s="2723"/>
      <c r="VKW17" s="2723"/>
      <c r="VKX17" s="2723"/>
      <c r="VKY17" s="2723"/>
      <c r="VKZ17" s="2723"/>
      <c r="VLA17" s="2723"/>
      <c r="VLB17" s="2723"/>
      <c r="VLC17" s="2723"/>
      <c r="VLD17" s="2723"/>
      <c r="VLE17" s="2723"/>
      <c r="VLF17" s="2723"/>
      <c r="VLG17" s="2723"/>
      <c r="VLH17" s="2723"/>
      <c r="VLI17" s="2723"/>
      <c r="VLJ17" s="2723"/>
      <c r="VLK17" s="2723"/>
      <c r="VLL17" s="2723"/>
      <c r="VLM17" s="2723"/>
      <c r="VLN17" s="2723"/>
      <c r="VLO17" s="2723"/>
      <c r="VLP17" s="2723"/>
      <c r="VLQ17" s="2723"/>
      <c r="VLR17" s="2723"/>
      <c r="VLS17" s="2723"/>
      <c r="VLT17" s="2723"/>
      <c r="VLU17" s="2723"/>
      <c r="VLV17" s="2723"/>
      <c r="VLW17" s="2723"/>
      <c r="VLX17" s="2723"/>
      <c r="VLY17" s="2723"/>
      <c r="VLZ17" s="2723"/>
      <c r="VMA17" s="2723"/>
      <c r="VMB17" s="2723"/>
      <c r="VMC17" s="2723"/>
      <c r="VMD17" s="2723"/>
      <c r="VME17" s="2723"/>
      <c r="VMF17" s="2723"/>
      <c r="VMG17" s="2723"/>
      <c r="VMH17" s="2723"/>
      <c r="VMI17" s="2723"/>
      <c r="VMJ17" s="2723"/>
      <c r="VMK17" s="2723"/>
      <c r="VML17" s="2723"/>
      <c r="VMM17" s="2723"/>
      <c r="VMN17" s="2723"/>
      <c r="VMO17" s="2723"/>
      <c r="VMP17" s="2723"/>
      <c r="VMQ17" s="2723"/>
      <c r="VMR17" s="2723"/>
      <c r="VMS17" s="2723"/>
      <c r="VMT17" s="2723"/>
      <c r="VMU17" s="2723"/>
      <c r="VMV17" s="2723"/>
      <c r="VMW17" s="2723"/>
      <c r="VMX17" s="2723"/>
      <c r="VMY17" s="2723"/>
      <c r="VMZ17" s="2723"/>
      <c r="VNA17" s="2723"/>
      <c r="VNB17" s="2723"/>
      <c r="VNC17" s="2723"/>
      <c r="VND17" s="2723"/>
      <c r="VNE17" s="2723"/>
      <c r="VNF17" s="2723"/>
      <c r="VNG17" s="2723"/>
      <c r="VNH17" s="2723"/>
      <c r="VNI17" s="2723"/>
      <c r="VNJ17" s="2723"/>
      <c r="VNK17" s="2723"/>
      <c r="VNL17" s="2723"/>
      <c r="VNM17" s="2723"/>
      <c r="VNN17" s="2723"/>
      <c r="VNO17" s="2723"/>
      <c r="VNP17" s="2723"/>
      <c r="VNQ17" s="2723"/>
      <c r="VNR17" s="2723"/>
      <c r="VNS17" s="2723"/>
      <c r="VNT17" s="2723"/>
      <c r="VNU17" s="2723"/>
      <c r="VNV17" s="2723"/>
      <c r="VNW17" s="2723"/>
      <c r="VNX17" s="2723"/>
      <c r="VNY17" s="2723"/>
      <c r="VNZ17" s="2723"/>
      <c r="VOA17" s="2723"/>
      <c r="VOB17" s="2723"/>
      <c r="VOC17" s="2723"/>
      <c r="VOD17" s="2723"/>
      <c r="VOE17" s="2723"/>
      <c r="VOF17" s="2723"/>
      <c r="VOG17" s="2723"/>
      <c r="VOH17" s="2723"/>
      <c r="VOI17" s="2723"/>
      <c r="VOJ17" s="2723"/>
      <c r="VOK17" s="2723"/>
      <c r="VOL17" s="2723"/>
      <c r="VOM17" s="2723"/>
      <c r="VON17" s="2723"/>
      <c r="VOO17" s="2723"/>
      <c r="VOP17" s="2723"/>
      <c r="VOQ17" s="2723"/>
      <c r="VOR17" s="2723"/>
      <c r="VOS17" s="2723"/>
      <c r="VOT17" s="2723"/>
      <c r="VOU17" s="2723"/>
      <c r="VOV17" s="2723"/>
      <c r="VOW17" s="2723"/>
      <c r="VOX17" s="2723"/>
      <c r="VOY17" s="2723"/>
      <c r="VOZ17" s="2723"/>
      <c r="VPA17" s="2723"/>
      <c r="VPB17" s="2723"/>
      <c r="VPC17" s="2723"/>
      <c r="VPD17" s="2723"/>
      <c r="VPE17" s="2723"/>
      <c r="VPF17" s="2723"/>
      <c r="VPG17" s="2723"/>
      <c r="VPH17" s="2723"/>
      <c r="VPI17" s="2723"/>
      <c r="VPJ17" s="2723"/>
      <c r="VPK17" s="2723"/>
      <c r="VPL17" s="2723"/>
      <c r="VPM17" s="2723"/>
      <c r="VPN17" s="2723"/>
      <c r="VPO17" s="2723"/>
      <c r="VPP17" s="2723"/>
      <c r="VPQ17" s="2723"/>
      <c r="VPR17" s="2723"/>
      <c r="VPS17" s="2723"/>
      <c r="VPT17" s="2723"/>
      <c r="VPU17" s="2723"/>
      <c r="VPV17" s="2723"/>
      <c r="VPW17" s="2723"/>
      <c r="VPX17" s="2723"/>
      <c r="VPY17" s="2723"/>
      <c r="VPZ17" s="2723"/>
      <c r="VQA17" s="2723"/>
      <c r="VQB17" s="2723"/>
      <c r="VQC17" s="2723"/>
      <c r="VQD17" s="2723"/>
      <c r="VQE17" s="2723"/>
      <c r="VQF17" s="2723"/>
      <c r="VQG17" s="2723"/>
      <c r="VQH17" s="2723"/>
      <c r="VQI17" s="2723"/>
      <c r="VQJ17" s="2723"/>
      <c r="VQK17" s="2723"/>
      <c r="VQL17" s="2723"/>
      <c r="VQM17" s="2723"/>
      <c r="VQN17" s="2723"/>
      <c r="VQO17" s="2723"/>
      <c r="VQP17" s="2723"/>
      <c r="VQQ17" s="2723"/>
      <c r="VQR17" s="2723"/>
      <c r="VQS17" s="2723"/>
      <c r="VQT17" s="2723"/>
      <c r="VQU17" s="2723"/>
      <c r="VQV17" s="2723"/>
      <c r="VQW17" s="2723"/>
      <c r="VQX17" s="2723"/>
      <c r="VQY17" s="2723"/>
      <c r="VQZ17" s="2723"/>
      <c r="VRA17" s="2723"/>
      <c r="VRB17" s="2723"/>
      <c r="VRC17" s="2723"/>
      <c r="VRD17" s="2723"/>
      <c r="VRE17" s="2723"/>
      <c r="VRF17" s="2723"/>
      <c r="VRG17" s="2723"/>
      <c r="VRH17" s="2723"/>
      <c r="VRI17" s="2723"/>
      <c r="VRJ17" s="2723"/>
      <c r="VRK17" s="2723"/>
      <c r="VRL17" s="2723"/>
      <c r="VRM17" s="2723"/>
      <c r="VRN17" s="2723"/>
      <c r="VRO17" s="2723"/>
      <c r="VRP17" s="2723"/>
      <c r="VRQ17" s="2723"/>
      <c r="VRR17" s="2723"/>
      <c r="VRS17" s="2723"/>
      <c r="VRT17" s="2723"/>
      <c r="VRU17" s="2723"/>
      <c r="VRV17" s="2723"/>
      <c r="VRW17" s="2723"/>
      <c r="VRX17" s="2723"/>
      <c r="VRY17" s="2723"/>
      <c r="VRZ17" s="2723"/>
      <c r="VSA17" s="2723"/>
      <c r="VSB17" s="2723"/>
      <c r="VSC17" s="2723"/>
      <c r="VSD17" s="2723"/>
      <c r="VSE17" s="2723"/>
      <c r="VSF17" s="2723"/>
      <c r="VSG17" s="2723"/>
      <c r="VSH17" s="2723"/>
      <c r="VSI17" s="2723"/>
      <c r="VSJ17" s="2723"/>
      <c r="VSK17" s="2723"/>
      <c r="VSL17" s="2723"/>
      <c r="VSM17" s="2723"/>
      <c r="VSN17" s="2723"/>
      <c r="VSO17" s="2723"/>
      <c r="VSP17" s="2723"/>
      <c r="VSQ17" s="2723"/>
      <c r="VSR17" s="2723"/>
      <c r="VSS17" s="2723"/>
      <c r="VST17" s="2723"/>
      <c r="VSU17" s="2723"/>
      <c r="VSV17" s="2723"/>
      <c r="VSW17" s="2723"/>
      <c r="VSX17" s="2723"/>
      <c r="VSY17" s="2723"/>
      <c r="VSZ17" s="2723"/>
      <c r="VTA17" s="2723"/>
      <c r="VTB17" s="2723"/>
      <c r="VTC17" s="2723"/>
      <c r="VTD17" s="2723"/>
      <c r="VTE17" s="2723"/>
      <c r="VTF17" s="2723"/>
      <c r="VTG17" s="2723"/>
      <c r="VTH17" s="2723"/>
      <c r="VTI17" s="2723"/>
      <c r="VTJ17" s="2723"/>
      <c r="VTK17" s="2723"/>
      <c r="VTL17" s="2723"/>
      <c r="VTM17" s="2723"/>
      <c r="VTN17" s="2723"/>
      <c r="VTO17" s="2723"/>
      <c r="VTP17" s="2723"/>
      <c r="VTQ17" s="2723"/>
      <c r="VTR17" s="2723"/>
      <c r="VTS17" s="2723"/>
      <c r="VTT17" s="2723"/>
      <c r="VTU17" s="2723"/>
      <c r="VTV17" s="2723"/>
      <c r="VTW17" s="2723"/>
      <c r="VTX17" s="2723"/>
      <c r="VTY17" s="2723"/>
      <c r="VTZ17" s="2723"/>
      <c r="VUA17" s="2723"/>
      <c r="VUB17" s="2723"/>
      <c r="VUC17" s="2723"/>
      <c r="VUD17" s="2723"/>
      <c r="VUE17" s="2723"/>
      <c r="VUF17" s="2723"/>
      <c r="VUG17" s="2723"/>
      <c r="VUH17" s="2723"/>
      <c r="VUI17" s="2723"/>
      <c r="VUJ17" s="2723"/>
      <c r="VUK17" s="2723"/>
      <c r="VUL17" s="2723"/>
      <c r="VUM17" s="2723"/>
      <c r="VUN17" s="2723"/>
      <c r="VUO17" s="2723"/>
      <c r="VUP17" s="2723"/>
      <c r="VUQ17" s="2723"/>
      <c r="VUR17" s="2723"/>
      <c r="VUS17" s="2723"/>
      <c r="VUT17" s="2723"/>
      <c r="VUU17" s="2723"/>
      <c r="VUV17" s="2723"/>
      <c r="VUW17" s="2723"/>
      <c r="VUX17" s="2723"/>
      <c r="VUY17" s="2723"/>
      <c r="VUZ17" s="2723"/>
      <c r="VVA17" s="2723"/>
      <c r="VVB17" s="2723"/>
      <c r="VVC17" s="2723"/>
      <c r="VVD17" s="2723"/>
      <c r="VVE17" s="2723"/>
      <c r="VVF17" s="2723"/>
      <c r="VVG17" s="2723"/>
      <c r="VVH17" s="2723"/>
      <c r="VVI17" s="2723"/>
      <c r="VVJ17" s="2723"/>
      <c r="VVK17" s="2723"/>
      <c r="VVL17" s="2723"/>
      <c r="VVM17" s="2723"/>
      <c r="VVN17" s="2723"/>
      <c r="VVO17" s="2723"/>
      <c r="VVP17" s="2723"/>
      <c r="VVQ17" s="2723"/>
      <c r="VVR17" s="2723"/>
      <c r="VVS17" s="2723"/>
      <c r="VVT17" s="2723"/>
      <c r="VVU17" s="2723"/>
      <c r="VVV17" s="2723"/>
      <c r="VVW17" s="2723"/>
      <c r="VVX17" s="2723"/>
      <c r="VVY17" s="2723"/>
      <c r="VVZ17" s="2723"/>
      <c r="VWA17" s="2723"/>
      <c r="VWB17" s="2723"/>
      <c r="VWC17" s="2723"/>
      <c r="VWD17" s="2723"/>
      <c r="VWE17" s="2723"/>
      <c r="VWF17" s="2723"/>
      <c r="VWG17" s="2723"/>
      <c r="VWH17" s="2723"/>
      <c r="VWI17" s="2723"/>
      <c r="VWJ17" s="2723"/>
      <c r="VWK17" s="2723"/>
      <c r="VWL17" s="2723"/>
      <c r="VWM17" s="2723"/>
      <c r="VWN17" s="2723"/>
      <c r="VWO17" s="2723"/>
      <c r="VWP17" s="2723"/>
      <c r="VWQ17" s="2723"/>
      <c r="VWR17" s="2723"/>
      <c r="VWS17" s="2723"/>
      <c r="VWT17" s="2723"/>
      <c r="VWU17" s="2723"/>
      <c r="VWV17" s="2723"/>
      <c r="VWW17" s="2723"/>
      <c r="VWX17" s="2723"/>
      <c r="VWY17" s="2723"/>
      <c r="VWZ17" s="2723"/>
      <c r="VXA17" s="2723"/>
      <c r="VXB17" s="2723"/>
      <c r="VXC17" s="2723"/>
      <c r="VXD17" s="2723"/>
      <c r="VXE17" s="2723"/>
      <c r="VXF17" s="2723"/>
      <c r="VXG17" s="2723"/>
      <c r="VXH17" s="2723"/>
      <c r="VXI17" s="2723"/>
      <c r="VXJ17" s="2723"/>
      <c r="VXK17" s="2723"/>
      <c r="VXL17" s="2723"/>
      <c r="VXM17" s="2723"/>
      <c r="VXN17" s="2723"/>
      <c r="VXO17" s="2723"/>
      <c r="VXP17" s="2723"/>
      <c r="VXQ17" s="2723"/>
      <c r="VXR17" s="2723"/>
      <c r="VXS17" s="2723"/>
      <c r="VXT17" s="2723"/>
      <c r="VXU17" s="2723"/>
      <c r="VXV17" s="2723"/>
      <c r="VXW17" s="2723"/>
      <c r="VXX17" s="2723"/>
      <c r="VXY17" s="2723"/>
      <c r="VXZ17" s="2723"/>
      <c r="VYA17" s="2723"/>
      <c r="VYB17" s="2723"/>
      <c r="VYC17" s="2723"/>
      <c r="VYD17" s="2723"/>
      <c r="VYE17" s="2723"/>
      <c r="VYF17" s="2723"/>
      <c r="VYG17" s="2723"/>
      <c r="VYH17" s="2723"/>
      <c r="VYI17" s="2723"/>
      <c r="VYJ17" s="2723"/>
      <c r="VYK17" s="2723"/>
      <c r="VYL17" s="2723"/>
      <c r="VYM17" s="2723"/>
      <c r="VYN17" s="2723"/>
      <c r="VYO17" s="2723"/>
      <c r="VYP17" s="2723"/>
      <c r="VYQ17" s="2723"/>
      <c r="VYR17" s="2723"/>
      <c r="VYS17" s="2723"/>
      <c r="VYT17" s="2723"/>
      <c r="VYU17" s="2723"/>
      <c r="VYV17" s="2723"/>
      <c r="VYW17" s="2723"/>
      <c r="VYX17" s="2723"/>
      <c r="VYY17" s="2723"/>
      <c r="VYZ17" s="2723"/>
      <c r="VZA17" s="2723"/>
      <c r="VZB17" s="2723"/>
      <c r="VZC17" s="2723"/>
      <c r="VZD17" s="2723"/>
      <c r="VZE17" s="2723"/>
      <c r="VZF17" s="2723"/>
      <c r="VZG17" s="2723"/>
      <c r="VZH17" s="2723"/>
      <c r="VZI17" s="2723"/>
      <c r="VZJ17" s="2723"/>
      <c r="VZK17" s="2723"/>
      <c r="VZL17" s="2723"/>
      <c r="VZM17" s="2723"/>
      <c r="VZN17" s="2723"/>
      <c r="VZO17" s="2723"/>
      <c r="VZP17" s="2723"/>
      <c r="VZQ17" s="2723"/>
      <c r="VZR17" s="2723"/>
      <c r="VZS17" s="2723"/>
      <c r="VZT17" s="2723"/>
      <c r="VZU17" s="2723"/>
      <c r="VZV17" s="2723"/>
      <c r="VZW17" s="2723"/>
      <c r="VZX17" s="2723"/>
      <c r="VZY17" s="2723"/>
      <c r="VZZ17" s="2723"/>
      <c r="WAA17" s="2723"/>
      <c r="WAB17" s="2723"/>
      <c r="WAC17" s="2723"/>
      <c r="WAD17" s="2723"/>
      <c r="WAE17" s="2723"/>
      <c r="WAF17" s="2723"/>
      <c r="WAG17" s="2723"/>
      <c r="WAH17" s="2723"/>
      <c r="WAI17" s="2723"/>
      <c r="WAJ17" s="2723"/>
      <c r="WAK17" s="2723"/>
      <c r="WAL17" s="2723"/>
      <c r="WAM17" s="2723"/>
      <c r="WAN17" s="2723"/>
      <c r="WAO17" s="2723"/>
      <c r="WAP17" s="2723"/>
      <c r="WAQ17" s="2723"/>
      <c r="WAR17" s="2723"/>
      <c r="WAS17" s="2723"/>
      <c r="WAT17" s="2723"/>
      <c r="WAU17" s="2723"/>
      <c r="WAV17" s="2723"/>
      <c r="WAW17" s="2723"/>
      <c r="WAX17" s="2723"/>
      <c r="WAY17" s="2723"/>
      <c r="WAZ17" s="2723"/>
      <c r="WBA17" s="2723"/>
      <c r="WBB17" s="2723"/>
      <c r="WBC17" s="2723"/>
      <c r="WBD17" s="2723"/>
      <c r="WBE17" s="2723"/>
      <c r="WBF17" s="2723"/>
      <c r="WBG17" s="2723"/>
      <c r="WBH17" s="2723"/>
      <c r="WBI17" s="2723"/>
      <c r="WBJ17" s="2723"/>
      <c r="WBK17" s="2723"/>
      <c r="WBL17" s="2723"/>
      <c r="WBM17" s="2723"/>
      <c r="WBN17" s="2723"/>
      <c r="WBO17" s="2723"/>
      <c r="WBP17" s="2723"/>
      <c r="WBQ17" s="2723"/>
      <c r="WBR17" s="2723"/>
      <c r="WBS17" s="2723"/>
      <c r="WBT17" s="2723"/>
      <c r="WBU17" s="2723"/>
      <c r="WBV17" s="2723"/>
      <c r="WBW17" s="2723"/>
      <c r="WBX17" s="2723"/>
      <c r="WBY17" s="2723"/>
      <c r="WBZ17" s="2723"/>
      <c r="WCA17" s="2723"/>
      <c r="WCB17" s="2723"/>
      <c r="WCC17" s="2723"/>
      <c r="WCD17" s="2723"/>
      <c r="WCE17" s="2723"/>
      <c r="WCF17" s="2723"/>
      <c r="WCG17" s="2723"/>
      <c r="WCH17" s="2723"/>
      <c r="WCI17" s="2723"/>
      <c r="WCJ17" s="2723"/>
      <c r="WCK17" s="2723"/>
      <c r="WCL17" s="2723"/>
      <c r="WCM17" s="2723"/>
      <c r="WCN17" s="2723"/>
      <c r="WCO17" s="2723"/>
      <c r="WCP17" s="2723"/>
      <c r="WCQ17" s="2723"/>
      <c r="WCR17" s="2723"/>
      <c r="WCS17" s="2723"/>
      <c r="WCT17" s="2723"/>
      <c r="WCU17" s="2723"/>
      <c r="WCV17" s="2723"/>
      <c r="WCW17" s="2723"/>
      <c r="WCX17" s="2723"/>
      <c r="WCY17" s="2723"/>
      <c r="WCZ17" s="2723"/>
      <c r="WDA17" s="2723"/>
      <c r="WDB17" s="2723"/>
      <c r="WDC17" s="2723"/>
      <c r="WDD17" s="2723"/>
      <c r="WDE17" s="2723"/>
      <c r="WDF17" s="2723"/>
      <c r="WDG17" s="2723"/>
      <c r="WDH17" s="2723"/>
      <c r="WDI17" s="2723"/>
      <c r="WDJ17" s="2723"/>
      <c r="WDK17" s="2723"/>
      <c r="WDL17" s="2723"/>
      <c r="WDM17" s="2723"/>
      <c r="WDN17" s="2723"/>
      <c r="WDO17" s="2723"/>
      <c r="WDP17" s="2723"/>
      <c r="WDQ17" s="2723"/>
      <c r="WDR17" s="2723"/>
      <c r="WDS17" s="2723"/>
      <c r="WDT17" s="2723"/>
      <c r="WDU17" s="2723"/>
      <c r="WDV17" s="2723"/>
      <c r="WDW17" s="2723"/>
      <c r="WDX17" s="2723"/>
      <c r="WDY17" s="2723"/>
      <c r="WDZ17" s="2723"/>
      <c r="WEA17" s="2723"/>
      <c r="WEB17" s="2723"/>
      <c r="WEC17" s="2723"/>
      <c r="WED17" s="2723"/>
      <c r="WEE17" s="2723"/>
      <c r="WEF17" s="2723"/>
      <c r="WEG17" s="2723"/>
      <c r="WEH17" s="2723"/>
      <c r="WEI17" s="2723"/>
      <c r="WEJ17" s="2723"/>
      <c r="WEK17" s="2723"/>
      <c r="WEL17" s="2723"/>
      <c r="WEM17" s="2723"/>
      <c r="WEN17" s="2723"/>
      <c r="WEO17" s="2723"/>
      <c r="WEP17" s="2723"/>
      <c r="WEQ17" s="2723"/>
      <c r="WER17" s="2723"/>
      <c r="WES17" s="2723"/>
      <c r="WET17" s="2723"/>
      <c r="WEU17" s="2723"/>
      <c r="WEV17" s="2723"/>
      <c r="WEW17" s="2723"/>
      <c r="WEX17" s="2723"/>
      <c r="WEY17" s="2723"/>
      <c r="WEZ17" s="2723"/>
      <c r="WFA17" s="2723"/>
      <c r="WFB17" s="2723"/>
      <c r="WFC17" s="2723"/>
      <c r="WFD17" s="2723"/>
      <c r="WFE17" s="2723"/>
      <c r="WFF17" s="2723"/>
      <c r="WFG17" s="2723"/>
      <c r="WFH17" s="2723"/>
      <c r="WFI17" s="2723"/>
      <c r="WFJ17" s="2723"/>
      <c r="WFK17" s="2723"/>
      <c r="WFL17" s="2723"/>
      <c r="WFM17" s="2723"/>
      <c r="WFN17" s="2723"/>
      <c r="WFO17" s="2723"/>
      <c r="WFP17" s="2723"/>
      <c r="WFQ17" s="2723"/>
      <c r="WFR17" s="2723"/>
      <c r="WFS17" s="2723"/>
      <c r="WFT17" s="2723"/>
      <c r="WFU17" s="2723"/>
      <c r="WFV17" s="2723"/>
      <c r="WFW17" s="2723"/>
      <c r="WFX17" s="2723"/>
      <c r="WFY17" s="2723"/>
      <c r="WFZ17" s="2723"/>
      <c r="WGA17" s="2723"/>
      <c r="WGB17" s="2723"/>
      <c r="WGC17" s="2723"/>
      <c r="WGD17" s="2723"/>
      <c r="WGE17" s="2723"/>
      <c r="WGF17" s="2723"/>
      <c r="WGG17" s="2723"/>
      <c r="WGH17" s="2723"/>
      <c r="WGI17" s="2723"/>
      <c r="WGJ17" s="2723"/>
      <c r="WGK17" s="2723"/>
      <c r="WGL17" s="2723"/>
      <c r="WGM17" s="2723"/>
      <c r="WGN17" s="2723"/>
      <c r="WGO17" s="2723"/>
      <c r="WGP17" s="2723"/>
      <c r="WGQ17" s="2723"/>
      <c r="WGR17" s="2723"/>
      <c r="WGS17" s="2723"/>
      <c r="WGT17" s="2723"/>
      <c r="WGU17" s="2723"/>
      <c r="WGV17" s="2723"/>
      <c r="WGW17" s="2723"/>
      <c r="WGX17" s="2723"/>
      <c r="WGY17" s="2723"/>
      <c r="WGZ17" s="2723"/>
      <c r="WHA17" s="2723"/>
      <c r="WHB17" s="2723"/>
      <c r="WHC17" s="2723"/>
      <c r="WHD17" s="2723"/>
      <c r="WHE17" s="2723"/>
      <c r="WHF17" s="2723"/>
      <c r="WHG17" s="2723"/>
      <c r="WHH17" s="2723"/>
      <c r="WHI17" s="2723"/>
      <c r="WHJ17" s="2723"/>
      <c r="WHK17" s="2723"/>
      <c r="WHL17" s="2723"/>
      <c r="WHM17" s="2723"/>
      <c r="WHN17" s="2723"/>
      <c r="WHO17" s="2723"/>
      <c r="WHP17" s="2723"/>
      <c r="WHQ17" s="2723"/>
      <c r="WHR17" s="2723"/>
      <c r="WHS17" s="2723"/>
      <c r="WHT17" s="2723"/>
      <c r="WHU17" s="2723"/>
      <c r="WHV17" s="2723"/>
      <c r="WHW17" s="2723"/>
      <c r="WHX17" s="2723"/>
      <c r="WHY17" s="2723"/>
      <c r="WHZ17" s="2723"/>
      <c r="WIA17" s="2723"/>
      <c r="WIB17" s="2723"/>
      <c r="WIC17" s="2723"/>
      <c r="WID17" s="2723"/>
      <c r="WIE17" s="2723"/>
      <c r="WIF17" s="2723"/>
      <c r="WIG17" s="2723"/>
      <c r="WIH17" s="2723"/>
      <c r="WII17" s="2723"/>
      <c r="WIJ17" s="2723"/>
      <c r="WIK17" s="2723"/>
      <c r="WIL17" s="2723"/>
      <c r="WIM17" s="2723"/>
      <c r="WIN17" s="2723"/>
      <c r="WIO17" s="2723"/>
      <c r="WIP17" s="2723"/>
      <c r="WIQ17" s="2723"/>
      <c r="WIR17" s="2723"/>
      <c r="WIS17" s="2723"/>
      <c r="WIT17" s="2723"/>
      <c r="WIU17" s="2723"/>
      <c r="WIV17" s="2723"/>
      <c r="WIW17" s="2723"/>
      <c r="WIX17" s="2723"/>
      <c r="WIY17" s="2723"/>
      <c r="WIZ17" s="2723"/>
      <c r="WJA17" s="2723"/>
      <c r="WJB17" s="2723"/>
      <c r="WJC17" s="2723"/>
      <c r="WJD17" s="2723"/>
      <c r="WJE17" s="2723"/>
      <c r="WJF17" s="2723"/>
      <c r="WJG17" s="2723"/>
      <c r="WJH17" s="2723"/>
      <c r="WJI17" s="2723"/>
      <c r="WJJ17" s="2723"/>
      <c r="WJK17" s="2723"/>
      <c r="WJL17" s="2723"/>
      <c r="WJM17" s="2723"/>
      <c r="WJN17" s="2723"/>
      <c r="WJO17" s="2723"/>
      <c r="WJP17" s="2723"/>
      <c r="WJQ17" s="2723"/>
      <c r="WJR17" s="2723"/>
      <c r="WJS17" s="2723"/>
      <c r="WJT17" s="2723"/>
      <c r="WJU17" s="2723"/>
      <c r="WJV17" s="2723"/>
      <c r="WJW17" s="2723"/>
      <c r="WJX17" s="2723"/>
      <c r="WJY17" s="2723"/>
      <c r="WJZ17" s="2723"/>
      <c r="WKA17" s="2723"/>
      <c r="WKB17" s="2723"/>
      <c r="WKC17" s="2723"/>
      <c r="WKD17" s="2723"/>
      <c r="WKE17" s="2723"/>
      <c r="WKF17" s="2723"/>
      <c r="WKG17" s="2723"/>
      <c r="WKH17" s="2723"/>
      <c r="WKI17" s="2723"/>
      <c r="WKJ17" s="2723"/>
      <c r="WKK17" s="2723"/>
      <c r="WKL17" s="2723"/>
      <c r="WKM17" s="2723"/>
      <c r="WKN17" s="2723"/>
      <c r="WKO17" s="2723"/>
      <c r="WKP17" s="2723"/>
      <c r="WKQ17" s="2723"/>
      <c r="WKR17" s="2723"/>
      <c r="WKS17" s="2723"/>
      <c r="WKT17" s="2723"/>
      <c r="WKU17" s="2723"/>
      <c r="WKV17" s="2723"/>
      <c r="WKW17" s="2723"/>
      <c r="WKX17" s="2723"/>
      <c r="WKY17" s="2723"/>
      <c r="WKZ17" s="2723"/>
      <c r="WLA17" s="2723"/>
      <c r="WLB17" s="2723"/>
      <c r="WLC17" s="2723"/>
      <c r="WLD17" s="2723"/>
      <c r="WLE17" s="2723"/>
      <c r="WLF17" s="2723"/>
      <c r="WLG17" s="2723"/>
      <c r="WLH17" s="2723"/>
      <c r="WLI17" s="2723"/>
      <c r="WLJ17" s="2723"/>
      <c r="WLK17" s="2723"/>
      <c r="WLL17" s="2723"/>
      <c r="WLM17" s="2723"/>
      <c r="WLN17" s="2723"/>
      <c r="WLO17" s="2723"/>
      <c r="WLP17" s="2723"/>
      <c r="WLQ17" s="2723"/>
      <c r="WLR17" s="2723"/>
      <c r="WLS17" s="2723"/>
      <c r="WLT17" s="2723"/>
      <c r="WLU17" s="2723"/>
      <c r="WLV17" s="2723"/>
      <c r="WLW17" s="2723"/>
      <c r="WLX17" s="2723"/>
      <c r="WLY17" s="2723"/>
      <c r="WLZ17" s="2723"/>
      <c r="WMA17" s="2723"/>
      <c r="WMB17" s="2723"/>
      <c r="WMC17" s="2723"/>
      <c r="WMD17" s="2723"/>
      <c r="WME17" s="2723"/>
      <c r="WMF17" s="2723"/>
      <c r="WMG17" s="2723"/>
      <c r="WMH17" s="2723"/>
      <c r="WMI17" s="2723"/>
      <c r="WMJ17" s="2723"/>
      <c r="WMK17" s="2723"/>
      <c r="WML17" s="2723"/>
      <c r="WMM17" s="2723"/>
      <c r="WMN17" s="2723"/>
      <c r="WMO17" s="2723"/>
      <c r="WMP17" s="2723"/>
      <c r="WMQ17" s="2723"/>
      <c r="WMR17" s="2723"/>
      <c r="WMS17" s="2723"/>
      <c r="WMT17" s="2723"/>
      <c r="WMU17" s="2723"/>
      <c r="WMV17" s="2723"/>
      <c r="WMW17" s="2723"/>
      <c r="WMX17" s="2723"/>
      <c r="WMY17" s="2723"/>
      <c r="WMZ17" s="2723"/>
      <c r="WNA17" s="2723"/>
      <c r="WNB17" s="2723"/>
      <c r="WNC17" s="2723"/>
      <c r="WND17" s="2723"/>
      <c r="WNE17" s="2723"/>
      <c r="WNF17" s="2723"/>
      <c r="WNG17" s="2723"/>
      <c r="WNH17" s="2723"/>
      <c r="WNI17" s="2723"/>
      <c r="WNJ17" s="2723"/>
      <c r="WNK17" s="2723"/>
      <c r="WNL17" s="2723"/>
      <c r="WNM17" s="2723"/>
      <c r="WNN17" s="2723"/>
      <c r="WNO17" s="2723"/>
      <c r="WNP17" s="2723"/>
      <c r="WNQ17" s="2723"/>
      <c r="WNR17" s="2723"/>
      <c r="WNS17" s="2723"/>
      <c r="WNT17" s="2723"/>
      <c r="WNU17" s="2723"/>
      <c r="WNV17" s="2723"/>
      <c r="WNW17" s="2723"/>
      <c r="WNX17" s="2723"/>
      <c r="WNY17" s="2723"/>
      <c r="WNZ17" s="2723"/>
      <c r="WOA17" s="2723"/>
      <c r="WOB17" s="2723"/>
      <c r="WOC17" s="2723"/>
      <c r="WOD17" s="2723"/>
      <c r="WOE17" s="2723"/>
      <c r="WOF17" s="2723"/>
      <c r="WOG17" s="2723"/>
      <c r="WOH17" s="2723"/>
      <c r="WOI17" s="2723"/>
      <c r="WOJ17" s="2723"/>
      <c r="WOK17" s="2723"/>
      <c r="WOL17" s="2723"/>
      <c r="WOM17" s="2723"/>
      <c r="WON17" s="2723"/>
      <c r="WOO17" s="2723"/>
      <c r="WOP17" s="2723"/>
      <c r="WOQ17" s="2723"/>
      <c r="WOR17" s="2723"/>
      <c r="WOS17" s="2723"/>
      <c r="WOT17" s="2723"/>
      <c r="WOU17" s="2723"/>
      <c r="WOV17" s="2723"/>
      <c r="WOW17" s="2723"/>
      <c r="WOX17" s="2723"/>
      <c r="WOY17" s="2723"/>
      <c r="WOZ17" s="2723"/>
      <c r="WPA17" s="2723"/>
      <c r="WPB17" s="2723"/>
      <c r="WPC17" s="2723"/>
      <c r="WPD17" s="2723"/>
      <c r="WPE17" s="2723"/>
      <c r="WPF17" s="2723"/>
      <c r="WPG17" s="2723"/>
      <c r="WPH17" s="2723"/>
      <c r="WPI17" s="2723"/>
      <c r="WPJ17" s="2723"/>
      <c r="WPK17" s="2723"/>
      <c r="WPL17" s="2723"/>
      <c r="WPM17" s="2723"/>
      <c r="WPN17" s="2723"/>
      <c r="WPO17" s="2723"/>
      <c r="WPP17" s="2723"/>
      <c r="WPQ17" s="2723"/>
      <c r="WPR17" s="2723"/>
      <c r="WPS17" s="2723"/>
      <c r="WPT17" s="2723"/>
      <c r="WPU17" s="2723"/>
      <c r="WPV17" s="2723"/>
      <c r="WPW17" s="2723"/>
      <c r="WPX17" s="2723"/>
      <c r="WPY17" s="2723"/>
      <c r="WPZ17" s="2723"/>
      <c r="WQA17" s="2723"/>
      <c r="WQB17" s="2723"/>
      <c r="WQC17" s="2723"/>
      <c r="WQD17" s="2723"/>
      <c r="WQE17" s="2723"/>
      <c r="WQF17" s="2723"/>
      <c r="WQG17" s="2723"/>
      <c r="WQH17" s="2723"/>
      <c r="WQI17" s="2723"/>
      <c r="WQJ17" s="2723"/>
      <c r="WQK17" s="2723"/>
      <c r="WQL17" s="2723"/>
      <c r="WQM17" s="2723"/>
      <c r="WQN17" s="2723"/>
      <c r="WQO17" s="2723"/>
      <c r="WQP17" s="2723"/>
      <c r="WQQ17" s="2723"/>
      <c r="WQR17" s="2723"/>
      <c r="WQS17" s="2723"/>
      <c r="WQT17" s="2723"/>
      <c r="WQU17" s="2723"/>
      <c r="WQV17" s="2723"/>
      <c r="WQW17" s="2723"/>
      <c r="WQX17" s="2723"/>
      <c r="WQY17" s="2723"/>
      <c r="WQZ17" s="2723"/>
      <c r="WRA17" s="2723"/>
      <c r="WRB17" s="2723"/>
      <c r="WRC17" s="2723"/>
      <c r="WRD17" s="2723"/>
      <c r="WRE17" s="2723"/>
      <c r="WRF17" s="2723"/>
      <c r="WRG17" s="2723"/>
      <c r="WRH17" s="2723"/>
      <c r="WRI17" s="2723"/>
      <c r="WRJ17" s="2723"/>
      <c r="WRK17" s="2723"/>
      <c r="WRL17" s="2723"/>
      <c r="WRM17" s="2723"/>
      <c r="WRN17" s="2723"/>
      <c r="WRO17" s="2723"/>
      <c r="WRP17" s="2723"/>
      <c r="WRQ17" s="2723"/>
      <c r="WRR17" s="2723"/>
      <c r="WRS17" s="2723"/>
      <c r="WRT17" s="2723"/>
      <c r="WRU17" s="2723"/>
      <c r="WRV17" s="2723"/>
      <c r="WRW17" s="2723"/>
      <c r="WRX17" s="2723"/>
      <c r="WRY17" s="2723"/>
      <c r="WRZ17" s="2723"/>
      <c r="WSA17" s="2723"/>
      <c r="WSB17" s="2723"/>
      <c r="WSC17" s="2723"/>
      <c r="WSD17" s="2723"/>
      <c r="WSE17" s="2723"/>
      <c r="WSF17" s="2723"/>
      <c r="WSG17" s="2723"/>
      <c r="WSH17" s="2723"/>
      <c r="WSI17" s="2723"/>
      <c r="WSJ17" s="2723"/>
      <c r="WSK17" s="2723"/>
      <c r="WSL17" s="2723"/>
      <c r="WSM17" s="2723"/>
      <c r="WSN17" s="2723"/>
      <c r="WSO17" s="2723"/>
      <c r="WSP17" s="2723"/>
      <c r="WSQ17" s="2723"/>
      <c r="WSR17" s="2723"/>
      <c r="WSS17" s="2723"/>
      <c r="WST17" s="2723"/>
      <c r="WSU17" s="2723"/>
      <c r="WSV17" s="2723"/>
      <c r="WSW17" s="2723"/>
      <c r="WSX17" s="2723"/>
      <c r="WSY17" s="2723"/>
      <c r="WSZ17" s="2723"/>
      <c r="WTA17" s="2723"/>
      <c r="WTB17" s="2723"/>
      <c r="WTC17" s="2723"/>
      <c r="WTD17" s="2723"/>
      <c r="WTE17" s="2723"/>
      <c r="WTF17" s="2723"/>
      <c r="WTG17" s="2723"/>
      <c r="WTH17" s="2723"/>
      <c r="WTI17" s="2723"/>
      <c r="WTJ17" s="2723"/>
      <c r="WTK17" s="2723"/>
      <c r="WTL17" s="2723"/>
      <c r="WTM17" s="2723"/>
      <c r="WTN17" s="2723"/>
      <c r="WTO17" s="2723"/>
      <c r="WTP17" s="2723"/>
      <c r="WTQ17" s="2723"/>
      <c r="WTR17" s="2723"/>
      <c r="WTS17" s="2723"/>
      <c r="WTT17" s="2723"/>
      <c r="WTU17" s="2723"/>
      <c r="WTV17" s="2723"/>
      <c r="WTW17" s="2723"/>
      <c r="WTX17" s="2723"/>
      <c r="WTY17" s="2723"/>
      <c r="WTZ17" s="2723"/>
      <c r="WUA17" s="2723"/>
      <c r="WUB17" s="2723"/>
      <c r="WUC17" s="2723"/>
      <c r="WUD17" s="2723"/>
      <c r="WUE17" s="2723"/>
      <c r="WUF17" s="2723"/>
      <c r="WUG17" s="2723"/>
      <c r="WUH17" s="2723"/>
      <c r="WUI17" s="2723"/>
      <c r="WUJ17" s="2723"/>
      <c r="WUK17" s="2723"/>
      <c r="WUL17" s="2723"/>
      <c r="WUM17" s="2723"/>
      <c r="WUN17" s="2723"/>
      <c r="WUO17" s="2723"/>
      <c r="WUP17" s="2723"/>
      <c r="WUQ17" s="2723"/>
      <c r="WUR17" s="2723"/>
      <c r="WUS17" s="2723"/>
      <c r="WUT17" s="2723"/>
      <c r="WUU17" s="2723"/>
      <c r="WUV17" s="2723"/>
      <c r="WUW17" s="2723"/>
      <c r="WUX17" s="2723"/>
      <c r="WUY17" s="2723"/>
      <c r="WUZ17" s="2723"/>
      <c r="WVA17" s="2723"/>
      <c r="WVB17" s="2723"/>
      <c r="WVC17" s="2723"/>
      <c r="WVD17" s="2723"/>
      <c r="WVE17" s="2723"/>
      <c r="WVF17" s="2723"/>
      <c r="WVG17" s="2723"/>
      <c r="WVH17" s="2723"/>
      <c r="WVI17" s="2723"/>
      <c r="WVJ17" s="2723"/>
      <c r="WVK17" s="2723"/>
      <c r="WVL17" s="2723"/>
      <c r="WVM17" s="2723"/>
      <c r="WVN17" s="2723"/>
      <c r="WVO17" s="2723"/>
      <c r="WVP17" s="2723"/>
      <c r="WVQ17" s="2723"/>
      <c r="WVR17" s="2723"/>
      <c r="WVS17" s="2723"/>
      <c r="WVT17" s="2723"/>
      <c r="WVU17" s="2723"/>
      <c r="WVV17" s="2723"/>
      <c r="WVW17" s="2723"/>
      <c r="WVX17" s="2723"/>
      <c r="WVY17" s="2723"/>
      <c r="WVZ17" s="2723"/>
      <c r="WWA17" s="2723"/>
      <c r="WWB17" s="2723"/>
      <c r="WWC17" s="2723"/>
      <c r="WWD17" s="2723"/>
      <c r="WWE17" s="2723"/>
      <c r="WWF17" s="2723"/>
      <c r="WWG17" s="2723"/>
      <c r="WWH17" s="2723"/>
      <c r="WWI17" s="2723"/>
      <c r="WWJ17" s="2723"/>
      <c r="WWK17" s="2723"/>
      <c r="WWL17" s="2723"/>
      <c r="WWM17" s="2723"/>
      <c r="WWN17" s="2723"/>
      <c r="WWO17" s="2723"/>
      <c r="WWP17" s="2723"/>
      <c r="WWQ17" s="2723"/>
      <c r="WWR17" s="2723"/>
      <c r="WWS17" s="2723"/>
      <c r="WWT17" s="2723"/>
      <c r="WWU17" s="2723"/>
      <c r="WWV17" s="2723"/>
      <c r="WWW17" s="2723"/>
      <c r="WWX17" s="2723"/>
      <c r="WWY17" s="2723"/>
      <c r="WWZ17" s="2723"/>
      <c r="WXA17" s="2723"/>
      <c r="WXB17" s="2723"/>
      <c r="WXC17" s="2723"/>
      <c r="WXD17" s="2723"/>
      <c r="WXE17" s="2723"/>
      <c r="WXF17" s="2723"/>
      <c r="WXG17" s="2723"/>
      <c r="WXH17" s="2723"/>
      <c r="WXI17" s="2723"/>
      <c r="WXJ17" s="2723"/>
      <c r="WXK17" s="2723"/>
      <c r="WXL17" s="2723"/>
      <c r="WXM17" s="2723"/>
      <c r="WXN17" s="2723"/>
      <c r="WXO17" s="2723"/>
      <c r="WXP17" s="2723"/>
      <c r="WXQ17" s="2723"/>
      <c r="WXR17" s="2723"/>
      <c r="WXS17" s="2723"/>
      <c r="WXT17" s="2723"/>
      <c r="WXU17" s="2723"/>
      <c r="WXV17" s="2723"/>
      <c r="WXW17" s="2723"/>
      <c r="WXX17" s="2723"/>
      <c r="WXY17" s="2723"/>
      <c r="WXZ17" s="2723"/>
      <c r="WYA17" s="2723"/>
      <c r="WYB17" s="2723"/>
      <c r="WYC17" s="2723"/>
      <c r="WYD17" s="2723"/>
      <c r="WYE17" s="2723"/>
      <c r="WYF17" s="2723"/>
      <c r="WYG17" s="2723"/>
      <c r="WYH17" s="2723"/>
      <c r="WYI17" s="2723"/>
      <c r="WYJ17" s="2723"/>
      <c r="WYK17" s="2723"/>
      <c r="WYL17" s="2723"/>
      <c r="WYM17" s="2723"/>
      <c r="WYN17" s="2723"/>
      <c r="WYO17" s="2723"/>
      <c r="WYP17" s="2723"/>
      <c r="WYQ17" s="2723"/>
      <c r="WYR17" s="2723"/>
      <c r="WYS17" s="2723"/>
      <c r="WYT17" s="2723"/>
      <c r="WYU17" s="2723"/>
      <c r="WYV17" s="2723"/>
      <c r="WYW17" s="2723"/>
      <c r="WYX17" s="2723"/>
      <c r="WYY17" s="2723"/>
      <c r="WYZ17" s="2723"/>
      <c r="WZA17" s="2723"/>
      <c r="WZB17" s="2723"/>
      <c r="WZC17" s="2723"/>
      <c r="WZD17" s="2723"/>
      <c r="WZE17" s="2723"/>
      <c r="WZF17" s="2723"/>
      <c r="WZG17" s="2723"/>
      <c r="WZH17" s="2723"/>
      <c r="WZI17" s="2723"/>
      <c r="WZJ17" s="2723"/>
      <c r="WZK17" s="2723"/>
      <c r="WZL17" s="2723"/>
      <c r="WZM17" s="2723"/>
      <c r="WZN17" s="2723"/>
      <c r="WZO17" s="2723"/>
      <c r="WZP17" s="2723"/>
      <c r="WZQ17" s="2723"/>
      <c r="WZR17" s="2723"/>
      <c r="WZS17" s="2723"/>
      <c r="WZT17" s="2723"/>
      <c r="WZU17" s="2723"/>
      <c r="WZV17" s="2723"/>
      <c r="WZW17" s="2723"/>
      <c r="WZX17" s="2723"/>
      <c r="WZY17" s="2723"/>
      <c r="WZZ17" s="2723"/>
      <c r="XAA17" s="2723"/>
      <c r="XAB17" s="2723"/>
      <c r="XAC17" s="2723"/>
      <c r="XAD17" s="2723"/>
      <c r="XAE17" s="2723"/>
      <c r="XAF17" s="2723"/>
      <c r="XAG17" s="2723"/>
      <c r="XAH17" s="2723"/>
      <c r="XAI17" s="2723"/>
      <c r="XAJ17" s="2723"/>
      <c r="XAK17" s="2723"/>
      <c r="XAL17" s="2723"/>
      <c r="XAM17" s="2723"/>
      <c r="XAN17" s="2723"/>
      <c r="XAO17" s="2723"/>
      <c r="XAP17" s="2723"/>
      <c r="XAQ17" s="2723"/>
      <c r="XAR17" s="2723"/>
      <c r="XAS17" s="2723"/>
      <c r="XAT17" s="2723"/>
      <c r="XAU17" s="2723"/>
      <c r="XAV17" s="2723"/>
      <c r="XAW17" s="2723"/>
      <c r="XAX17" s="2723"/>
      <c r="XAY17" s="2723"/>
      <c r="XAZ17" s="2723"/>
      <c r="XBA17" s="2723"/>
      <c r="XBB17" s="2723"/>
      <c r="XBC17" s="2723"/>
      <c r="XBD17" s="2723"/>
      <c r="XBE17" s="2723"/>
      <c r="XBF17" s="2723"/>
      <c r="XBG17" s="2723"/>
      <c r="XBH17" s="2723"/>
      <c r="XBI17" s="2723"/>
      <c r="XBJ17" s="2723"/>
      <c r="XBK17" s="2723"/>
      <c r="XBL17" s="2723"/>
      <c r="XBM17" s="2723"/>
      <c r="XBN17" s="2723"/>
      <c r="XBO17" s="2723"/>
      <c r="XBP17" s="2723"/>
      <c r="XBQ17" s="2723"/>
      <c r="XBR17" s="2723"/>
      <c r="XBS17" s="2723"/>
      <c r="XBT17" s="2723"/>
      <c r="XBU17" s="2723"/>
      <c r="XBV17" s="2723"/>
      <c r="XBW17" s="2723"/>
      <c r="XBX17" s="2723"/>
      <c r="XBY17" s="2723"/>
      <c r="XBZ17" s="2723"/>
      <c r="XCA17" s="2723"/>
      <c r="XCB17" s="2723"/>
      <c r="XCC17" s="2723"/>
      <c r="XCD17" s="2723"/>
      <c r="XCE17" s="2723"/>
      <c r="XCF17" s="2723"/>
      <c r="XCG17" s="2723"/>
      <c r="XCH17" s="2723"/>
      <c r="XCI17" s="2723"/>
      <c r="XCJ17" s="2723"/>
      <c r="XCK17" s="2723"/>
      <c r="XCL17" s="2723"/>
      <c r="XCM17" s="2723"/>
      <c r="XCN17" s="2723"/>
      <c r="XCO17" s="2723"/>
      <c r="XCP17" s="2723"/>
      <c r="XCQ17" s="2723"/>
      <c r="XCR17" s="2723"/>
      <c r="XCS17" s="2723"/>
      <c r="XCT17" s="2723"/>
      <c r="XCU17" s="2723"/>
      <c r="XCV17" s="2723"/>
      <c r="XCW17" s="2723"/>
      <c r="XCX17" s="2723"/>
      <c r="XCY17" s="2723"/>
      <c r="XCZ17" s="2723"/>
      <c r="XDA17" s="2723"/>
      <c r="XDB17" s="2723"/>
      <c r="XDC17" s="2723"/>
      <c r="XDD17" s="2723"/>
      <c r="XDE17" s="2723"/>
      <c r="XDF17" s="2723"/>
      <c r="XDG17" s="2723"/>
      <c r="XDH17" s="2723"/>
      <c r="XDI17" s="2723"/>
      <c r="XDJ17" s="2723"/>
      <c r="XDK17" s="2723"/>
      <c r="XDL17" s="2723"/>
      <c r="XDM17" s="2723"/>
      <c r="XDN17" s="2723"/>
      <c r="XDO17" s="2723"/>
      <c r="XDP17" s="2723"/>
      <c r="XDQ17" s="2723"/>
      <c r="XDR17" s="2723"/>
      <c r="XDS17" s="2723"/>
      <c r="XDT17" s="2723"/>
      <c r="XDU17" s="2723"/>
      <c r="XDV17" s="2723"/>
      <c r="XDW17" s="2723"/>
      <c r="XDX17" s="2723"/>
      <c r="XDY17" s="2723"/>
      <c r="XDZ17" s="2723"/>
      <c r="XEA17" s="2723"/>
      <c r="XEB17" s="2723"/>
      <c r="XEC17" s="2723"/>
      <c r="XED17" s="2723"/>
      <c r="XEE17" s="2723"/>
      <c r="XEF17" s="2723"/>
      <c r="XEG17" s="2723"/>
      <c r="XEH17" s="2723"/>
      <c r="XEI17" s="2723"/>
      <c r="XEJ17" s="2723"/>
      <c r="XEK17" s="2723"/>
      <c r="XEL17" s="2723"/>
      <c r="XEM17" s="2723"/>
      <c r="XEN17" s="2723"/>
      <c r="XEO17" s="2723"/>
      <c r="XEP17" s="2723"/>
      <c r="XEQ17" s="2723"/>
      <c r="XER17" s="2723"/>
      <c r="XES17" s="2723"/>
      <c r="XET17" s="2723"/>
      <c r="XEU17" s="2723"/>
      <c r="XEV17" s="2723"/>
      <c r="XEW17" s="2723"/>
      <c r="XEX17" s="2723"/>
      <c r="XEY17" s="2723"/>
      <c r="XEZ17" s="2723"/>
      <c r="XFA17" s="2723"/>
      <c r="XFB17" s="2723"/>
      <c r="XFC17" s="2723"/>
      <c r="XFD17" s="2723"/>
    </row>
    <row r="18" spans="1:16384" ht="15.5">
      <c r="A18" s="2780" t="s">
        <v>460</v>
      </c>
      <c r="B18" s="2780"/>
      <c r="C18" s="2780"/>
      <c r="D18" s="2780"/>
      <c r="E18" s="2780"/>
      <c r="F18" s="1465"/>
      <c r="G18" s="1465"/>
      <c r="H18" s="1465"/>
      <c r="I18" s="1465"/>
      <c r="J18" s="75"/>
      <c r="K18" s="89"/>
      <c r="L18" s="89"/>
      <c r="M18" s="89"/>
      <c r="N18" s="89"/>
      <c r="O18" s="89"/>
      <c r="P18" s="89"/>
      <c r="Q18" s="89"/>
      <c r="R18" s="89"/>
      <c r="S18" s="89"/>
      <c r="T18" s="89"/>
      <c r="U18" s="2723"/>
      <c r="V18" s="2723"/>
      <c r="W18" s="2723"/>
      <c r="X18" s="2723"/>
      <c r="Y18" s="2723"/>
      <c r="Z18" s="2723"/>
      <c r="AA18" s="2723"/>
      <c r="AB18" s="2723"/>
      <c r="AC18" s="2723"/>
      <c r="AD18" s="2723"/>
      <c r="AE18" s="2723"/>
      <c r="AF18" s="2723"/>
      <c r="AG18" s="2723"/>
      <c r="AH18" s="2723"/>
      <c r="AI18" s="2723"/>
      <c r="AJ18" s="2723"/>
      <c r="AK18" s="2723"/>
      <c r="AL18" s="2723"/>
      <c r="AM18" s="2723"/>
      <c r="AN18" s="2723"/>
      <c r="AO18" s="2723"/>
      <c r="AP18" s="2723"/>
      <c r="AQ18" s="2723"/>
      <c r="AR18" s="2723"/>
      <c r="AS18" s="2723"/>
      <c r="AT18" s="2723"/>
      <c r="AU18" s="2723"/>
      <c r="AV18" s="2723"/>
      <c r="AW18" s="2723"/>
      <c r="AX18" s="2723"/>
      <c r="AY18" s="2723"/>
      <c r="AZ18" s="2723"/>
      <c r="BA18" s="2723"/>
      <c r="BB18" s="2723"/>
      <c r="BC18" s="2723"/>
      <c r="BD18" s="2723"/>
      <c r="BE18" s="2723"/>
      <c r="BF18" s="2723"/>
      <c r="BG18" s="2723"/>
      <c r="BH18" s="2723"/>
      <c r="BI18" s="2723"/>
      <c r="BJ18" s="2723"/>
      <c r="BK18" s="2723"/>
      <c r="BL18" s="2723"/>
      <c r="BM18" s="2723"/>
      <c r="BN18" s="2723"/>
      <c r="BO18" s="2723"/>
      <c r="BP18" s="2723"/>
      <c r="BQ18" s="2723"/>
      <c r="BR18" s="2723"/>
      <c r="BS18" s="2723"/>
      <c r="BT18" s="2723"/>
      <c r="BU18" s="2723"/>
      <c r="BV18" s="2723"/>
      <c r="BW18" s="2723"/>
      <c r="BX18" s="2723"/>
      <c r="BY18" s="2723"/>
      <c r="BZ18" s="2723"/>
      <c r="CA18" s="2723"/>
      <c r="CB18" s="2723"/>
      <c r="CC18" s="2723"/>
      <c r="CD18" s="2723"/>
      <c r="CE18" s="2723"/>
      <c r="CF18" s="2723"/>
      <c r="CG18" s="2723"/>
      <c r="CH18" s="2723"/>
      <c r="CI18" s="2723"/>
      <c r="CJ18" s="2723"/>
      <c r="CK18" s="2723"/>
      <c r="CL18" s="2723"/>
      <c r="CM18" s="2723"/>
      <c r="CN18" s="2723"/>
      <c r="CO18" s="2723"/>
      <c r="CP18" s="2723"/>
      <c r="CQ18" s="2723"/>
      <c r="CR18" s="2723"/>
      <c r="CS18" s="2723"/>
      <c r="CT18" s="2723"/>
      <c r="CU18" s="2723"/>
      <c r="CV18" s="2723"/>
      <c r="CW18" s="2723"/>
      <c r="CX18" s="2723"/>
      <c r="CY18" s="2723"/>
      <c r="CZ18" s="2723"/>
      <c r="DA18" s="2723"/>
      <c r="DB18" s="2723"/>
      <c r="DC18" s="2723"/>
      <c r="DD18" s="2723"/>
      <c r="DE18" s="2723"/>
      <c r="DF18" s="2723"/>
      <c r="DG18" s="2723"/>
      <c r="DH18" s="2723"/>
      <c r="DI18" s="2723"/>
      <c r="DJ18" s="2723"/>
      <c r="DK18" s="2723"/>
      <c r="DL18" s="2723"/>
      <c r="DM18" s="2723"/>
      <c r="DN18" s="2723"/>
      <c r="DO18" s="2723"/>
      <c r="DP18" s="2723"/>
      <c r="DQ18" s="2723"/>
      <c r="DR18" s="2723"/>
      <c r="DS18" s="2723"/>
      <c r="DT18" s="2723"/>
      <c r="DU18" s="2723"/>
      <c r="DV18" s="2723"/>
      <c r="DW18" s="2723"/>
      <c r="DX18" s="2723"/>
      <c r="DY18" s="2723"/>
      <c r="DZ18" s="2723"/>
      <c r="EA18" s="2723"/>
      <c r="EB18" s="2723"/>
      <c r="EC18" s="2723"/>
      <c r="ED18" s="2723"/>
      <c r="EE18" s="2723"/>
      <c r="EF18" s="2723"/>
      <c r="EG18" s="2723"/>
      <c r="EH18" s="2723"/>
      <c r="EI18" s="2723"/>
      <c r="EJ18" s="2723"/>
      <c r="EK18" s="2723"/>
      <c r="EL18" s="2723"/>
      <c r="EM18" s="2723"/>
      <c r="EN18" s="2723"/>
      <c r="EO18" s="2723"/>
      <c r="EP18" s="2723"/>
      <c r="EQ18" s="2723"/>
      <c r="ER18" s="2723"/>
      <c r="ES18" s="2723"/>
      <c r="ET18" s="2723"/>
      <c r="EU18" s="2723"/>
      <c r="EV18" s="2723"/>
      <c r="EW18" s="2723"/>
      <c r="EX18" s="2723"/>
      <c r="EY18" s="2723"/>
      <c r="EZ18" s="2723"/>
      <c r="FA18" s="2723"/>
      <c r="FB18" s="2723"/>
      <c r="FC18" s="2723"/>
      <c r="FD18" s="2723"/>
      <c r="FE18" s="2723"/>
      <c r="FF18" s="2723"/>
      <c r="FG18" s="2723"/>
      <c r="FH18" s="2723"/>
      <c r="FI18" s="2723"/>
      <c r="FJ18" s="2723"/>
      <c r="FK18" s="2723"/>
      <c r="FL18" s="2723"/>
      <c r="FM18" s="2723"/>
      <c r="FN18" s="2723"/>
      <c r="FO18" s="2723"/>
      <c r="FP18" s="2723"/>
      <c r="FQ18" s="2723"/>
      <c r="FR18" s="2723"/>
      <c r="FS18" s="2723"/>
      <c r="FT18" s="2723"/>
      <c r="FU18" s="2723"/>
      <c r="FV18" s="2723"/>
      <c r="FW18" s="2723"/>
      <c r="FX18" s="2723"/>
      <c r="FY18" s="2723"/>
      <c r="FZ18" s="2723"/>
      <c r="GA18" s="2723"/>
      <c r="GB18" s="2723"/>
      <c r="GC18" s="2723"/>
      <c r="GD18" s="2723"/>
      <c r="GE18" s="2723"/>
      <c r="GF18" s="2723"/>
      <c r="GG18" s="2723"/>
      <c r="GH18" s="2723"/>
      <c r="GI18" s="2723"/>
      <c r="GJ18" s="2723"/>
      <c r="GK18" s="2723"/>
      <c r="GL18" s="2723"/>
      <c r="GM18" s="2723"/>
      <c r="GN18" s="2723"/>
      <c r="GO18" s="2723"/>
      <c r="GP18" s="2723"/>
      <c r="GQ18" s="2723"/>
      <c r="GR18" s="2723"/>
      <c r="GS18" s="2723"/>
      <c r="GT18" s="2723"/>
      <c r="GU18" s="2723"/>
      <c r="GV18" s="2723"/>
      <c r="GW18" s="2723"/>
      <c r="GX18" s="2723"/>
      <c r="GY18" s="2723"/>
      <c r="GZ18" s="2723"/>
      <c r="HA18" s="2723"/>
      <c r="HB18" s="2723"/>
      <c r="HC18" s="2723"/>
      <c r="HD18" s="2723"/>
      <c r="HE18" s="2723"/>
      <c r="HF18" s="2723"/>
      <c r="HG18" s="2723"/>
      <c r="HH18" s="2723"/>
      <c r="HI18" s="2723"/>
      <c r="HJ18" s="2723"/>
      <c r="HK18" s="2723"/>
      <c r="HL18" s="2723"/>
      <c r="HM18" s="2723"/>
      <c r="HN18" s="2723"/>
      <c r="HO18" s="2723"/>
      <c r="HP18" s="2723"/>
      <c r="HQ18" s="2723"/>
      <c r="HR18" s="2723"/>
      <c r="HS18" s="2723"/>
      <c r="HT18" s="2723"/>
      <c r="HU18" s="2723"/>
      <c r="HV18" s="2723"/>
      <c r="HW18" s="2723"/>
      <c r="HX18" s="2723"/>
      <c r="HY18" s="2723"/>
      <c r="HZ18" s="2723"/>
      <c r="IA18" s="2723"/>
      <c r="IB18" s="2723"/>
      <c r="IC18" s="2723"/>
      <c r="ID18" s="2723"/>
      <c r="IE18" s="2723"/>
      <c r="IF18" s="2723"/>
      <c r="IG18" s="2723"/>
      <c r="IH18" s="2723"/>
      <c r="II18" s="2723"/>
      <c r="IJ18" s="2723"/>
      <c r="IK18" s="2723"/>
      <c r="IL18" s="2723"/>
      <c r="IM18" s="2723"/>
      <c r="IN18" s="2723"/>
      <c r="IO18" s="2723"/>
      <c r="IP18" s="2723"/>
      <c r="IQ18" s="2723"/>
      <c r="IR18" s="2723"/>
      <c r="IS18" s="2723"/>
      <c r="IT18" s="2723"/>
      <c r="IU18" s="2723"/>
      <c r="IV18" s="2723"/>
      <c r="IW18" s="2723"/>
      <c r="IX18" s="2723"/>
      <c r="IY18" s="2723"/>
      <c r="IZ18" s="2723"/>
      <c r="JA18" s="2723"/>
      <c r="JB18" s="2723"/>
      <c r="JC18" s="2723"/>
      <c r="JD18" s="2723"/>
      <c r="JE18" s="2723"/>
      <c r="JF18" s="2723"/>
      <c r="JG18" s="2723"/>
      <c r="JH18" s="2723"/>
      <c r="JI18" s="2723"/>
      <c r="JJ18" s="2723"/>
      <c r="JK18" s="2723"/>
      <c r="JL18" s="2723"/>
      <c r="JM18" s="2723"/>
      <c r="JN18" s="2723"/>
      <c r="JO18" s="2723"/>
      <c r="JP18" s="2723"/>
      <c r="JQ18" s="2723"/>
      <c r="JR18" s="2723"/>
      <c r="JS18" s="2723"/>
      <c r="JT18" s="2723"/>
      <c r="JU18" s="2723"/>
      <c r="JV18" s="2723"/>
      <c r="JW18" s="2723"/>
      <c r="JX18" s="2723"/>
      <c r="JY18" s="2723"/>
      <c r="JZ18" s="2723"/>
      <c r="KA18" s="2723"/>
      <c r="KB18" s="2723"/>
      <c r="KC18" s="2723"/>
      <c r="KD18" s="2723"/>
      <c r="KE18" s="2723"/>
      <c r="KF18" s="2723"/>
      <c r="KG18" s="2723"/>
      <c r="KH18" s="2723"/>
      <c r="KI18" s="2723"/>
      <c r="KJ18" s="2723"/>
      <c r="KK18" s="2723"/>
      <c r="KL18" s="2723"/>
      <c r="KM18" s="2723"/>
      <c r="KN18" s="2723"/>
      <c r="KO18" s="2723"/>
      <c r="KP18" s="2723"/>
      <c r="KQ18" s="2723"/>
      <c r="KR18" s="2723"/>
      <c r="KS18" s="2723"/>
      <c r="KT18" s="2723"/>
      <c r="KU18" s="2723"/>
      <c r="KV18" s="2723"/>
      <c r="KW18" s="2723"/>
      <c r="KX18" s="2723"/>
      <c r="KY18" s="2723"/>
      <c r="KZ18" s="2723"/>
      <c r="LA18" s="2723"/>
      <c r="LB18" s="2723"/>
      <c r="LC18" s="2723"/>
      <c r="LD18" s="2723"/>
      <c r="LE18" s="2723"/>
      <c r="LF18" s="2723"/>
      <c r="LG18" s="2723"/>
      <c r="LH18" s="2723"/>
      <c r="LI18" s="2723"/>
      <c r="LJ18" s="2723"/>
      <c r="LK18" s="2723"/>
      <c r="LL18" s="2723"/>
      <c r="LM18" s="2723"/>
      <c r="LN18" s="2723"/>
      <c r="LO18" s="2723"/>
      <c r="LP18" s="2723"/>
      <c r="LQ18" s="2723"/>
      <c r="LR18" s="2723"/>
      <c r="LS18" s="2723"/>
      <c r="LT18" s="2723"/>
      <c r="LU18" s="2723"/>
      <c r="LV18" s="2723"/>
      <c r="LW18" s="2723"/>
      <c r="LX18" s="2723"/>
      <c r="LY18" s="2723"/>
      <c r="LZ18" s="2723"/>
      <c r="MA18" s="2723"/>
      <c r="MB18" s="2723"/>
      <c r="MC18" s="2723"/>
      <c r="MD18" s="2723"/>
      <c r="ME18" s="2723"/>
      <c r="MF18" s="2723"/>
      <c r="MG18" s="2723"/>
      <c r="MH18" s="2723"/>
      <c r="MI18" s="2723"/>
      <c r="MJ18" s="2723"/>
      <c r="MK18" s="2723"/>
      <c r="ML18" s="2723"/>
      <c r="MM18" s="2723"/>
      <c r="MN18" s="2723"/>
      <c r="MO18" s="2723"/>
      <c r="MP18" s="2723"/>
      <c r="MQ18" s="2723"/>
      <c r="MR18" s="2723"/>
      <c r="MS18" s="2723"/>
      <c r="MT18" s="2723"/>
      <c r="MU18" s="2723"/>
      <c r="MV18" s="2723"/>
      <c r="MW18" s="2723"/>
      <c r="MX18" s="2723"/>
      <c r="MY18" s="2723"/>
      <c r="MZ18" s="2723"/>
      <c r="NA18" s="2723"/>
      <c r="NB18" s="2723"/>
      <c r="NC18" s="2723"/>
      <c r="ND18" s="2723"/>
      <c r="NE18" s="2723"/>
      <c r="NF18" s="2723"/>
      <c r="NG18" s="2723"/>
      <c r="NH18" s="2723"/>
      <c r="NI18" s="2723"/>
      <c r="NJ18" s="2723"/>
      <c r="NK18" s="2723"/>
      <c r="NL18" s="2723"/>
      <c r="NM18" s="2723"/>
      <c r="NN18" s="2723"/>
      <c r="NO18" s="2723"/>
      <c r="NP18" s="2723"/>
      <c r="NQ18" s="2723"/>
      <c r="NR18" s="2723"/>
      <c r="NS18" s="2723"/>
      <c r="NT18" s="2723"/>
      <c r="NU18" s="2723"/>
      <c r="NV18" s="2723"/>
      <c r="NW18" s="2723"/>
      <c r="NX18" s="2723"/>
      <c r="NY18" s="2723"/>
      <c r="NZ18" s="2723"/>
      <c r="OA18" s="2723"/>
      <c r="OB18" s="2723"/>
      <c r="OC18" s="2723"/>
      <c r="OD18" s="2723"/>
      <c r="OE18" s="2723"/>
      <c r="OF18" s="2723"/>
      <c r="OG18" s="2723"/>
      <c r="OH18" s="2723"/>
      <c r="OI18" s="2723"/>
      <c r="OJ18" s="2723"/>
      <c r="OK18" s="2723"/>
      <c r="OL18" s="2723"/>
      <c r="OM18" s="2723"/>
      <c r="ON18" s="2723"/>
      <c r="OO18" s="2723"/>
      <c r="OP18" s="2723"/>
      <c r="OQ18" s="2723"/>
      <c r="OR18" s="2723"/>
      <c r="OS18" s="2723"/>
      <c r="OT18" s="2723"/>
      <c r="OU18" s="2723"/>
      <c r="OV18" s="2723"/>
      <c r="OW18" s="2723"/>
      <c r="OX18" s="2723"/>
      <c r="OY18" s="2723"/>
      <c r="OZ18" s="2723"/>
      <c r="PA18" s="2723"/>
      <c r="PB18" s="2723"/>
      <c r="PC18" s="2723"/>
      <c r="PD18" s="2723"/>
      <c r="PE18" s="2723"/>
      <c r="PF18" s="2723"/>
      <c r="PG18" s="2723"/>
      <c r="PH18" s="2723"/>
      <c r="PI18" s="2723"/>
      <c r="PJ18" s="2723"/>
      <c r="PK18" s="2723"/>
      <c r="PL18" s="2723"/>
      <c r="PM18" s="2723"/>
      <c r="PN18" s="2723"/>
      <c r="PO18" s="2723"/>
      <c r="PP18" s="2723"/>
      <c r="PQ18" s="2723"/>
      <c r="PR18" s="2723"/>
      <c r="PS18" s="2723"/>
      <c r="PT18" s="2723"/>
      <c r="PU18" s="2723"/>
      <c r="PV18" s="2723"/>
      <c r="PW18" s="2723"/>
      <c r="PX18" s="2723"/>
      <c r="PY18" s="2723"/>
      <c r="PZ18" s="2723"/>
      <c r="QA18" s="2723"/>
      <c r="QB18" s="2723"/>
      <c r="QC18" s="2723"/>
      <c r="QD18" s="2723"/>
      <c r="QE18" s="2723"/>
      <c r="QF18" s="2723"/>
      <c r="QG18" s="2723"/>
      <c r="QH18" s="2723"/>
      <c r="QI18" s="2723"/>
      <c r="QJ18" s="2723"/>
      <c r="QK18" s="2723"/>
      <c r="QL18" s="2723"/>
      <c r="QM18" s="2723"/>
      <c r="QN18" s="2723"/>
      <c r="QO18" s="2723"/>
      <c r="QP18" s="2723"/>
      <c r="QQ18" s="2723"/>
      <c r="QR18" s="2723"/>
      <c r="QS18" s="2723"/>
      <c r="QT18" s="2723"/>
      <c r="QU18" s="2723"/>
      <c r="QV18" s="2723"/>
      <c r="QW18" s="2723"/>
      <c r="QX18" s="2723"/>
      <c r="QY18" s="2723"/>
      <c r="QZ18" s="2723"/>
      <c r="RA18" s="2723"/>
      <c r="RB18" s="2723"/>
      <c r="RC18" s="2723"/>
      <c r="RD18" s="2723"/>
      <c r="RE18" s="2723"/>
      <c r="RF18" s="2723"/>
      <c r="RG18" s="2723"/>
      <c r="RH18" s="2723"/>
      <c r="RI18" s="2723"/>
      <c r="RJ18" s="2723"/>
      <c r="RK18" s="2723"/>
      <c r="RL18" s="2723"/>
      <c r="RM18" s="2723"/>
      <c r="RN18" s="2723"/>
      <c r="RO18" s="2723"/>
      <c r="RP18" s="2723"/>
      <c r="RQ18" s="2723"/>
      <c r="RR18" s="2723"/>
      <c r="RS18" s="2723"/>
      <c r="RT18" s="2723"/>
      <c r="RU18" s="2723"/>
      <c r="RV18" s="2723"/>
      <c r="RW18" s="2723"/>
      <c r="RX18" s="2723"/>
      <c r="RY18" s="2723"/>
      <c r="RZ18" s="2723"/>
      <c r="SA18" s="2723"/>
      <c r="SB18" s="2723"/>
      <c r="SC18" s="2723"/>
      <c r="SD18" s="2723"/>
      <c r="SE18" s="2723"/>
      <c r="SF18" s="2723"/>
      <c r="SG18" s="2723"/>
      <c r="SH18" s="2723"/>
      <c r="SI18" s="2723"/>
      <c r="SJ18" s="2723"/>
      <c r="SK18" s="2723"/>
      <c r="SL18" s="2723"/>
      <c r="SM18" s="2723"/>
      <c r="SN18" s="2723"/>
      <c r="SO18" s="2723"/>
      <c r="SP18" s="2723"/>
      <c r="SQ18" s="2723"/>
      <c r="SR18" s="2723"/>
      <c r="SS18" s="2723"/>
      <c r="ST18" s="2723"/>
      <c r="SU18" s="2723"/>
      <c r="SV18" s="2723"/>
      <c r="SW18" s="2723"/>
      <c r="SX18" s="2723"/>
      <c r="SY18" s="2723"/>
      <c r="SZ18" s="2723"/>
      <c r="TA18" s="2723"/>
      <c r="TB18" s="2723"/>
      <c r="TC18" s="2723"/>
      <c r="TD18" s="2723"/>
      <c r="TE18" s="2723"/>
      <c r="TF18" s="2723"/>
      <c r="TG18" s="2723"/>
      <c r="TH18" s="2723"/>
      <c r="TI18" s="2723"/>
      <c r="TJ18" s="2723"/>
      <c r="TK18" s="2723"/>
      <c r="TL18" s="2723"/>
      <c r="TM18" s="2723"/>
      <c r="TN18" s="2723"/>
      <c r="TO18" s="2723"/>
      <c r="TP18" s="2723"/>
      <c r="TQ18" s="2723"/>
      <c r="TR18" s="2723"/>
      <c r="TS18" s="2723"/>
      <c r="TT18" s="2723"/>
      <c r="TU18" s="2723"/>
      <c r="TV18" s="2723"/>
      <c r="TW18" s="2723"/>
      <c r="TX18" s="2723"/>
      <c r="TY18" s="2723"/>
      <c r="TZ18" s="2723"/>
      <c r="UA18" s="2723"/>
      <c r="UB18" s="2723"/>
      <c r="UC18" s="2723"/>
      <c r="UD18" s="2723"/>
      <c r="UE18" s="2723"/>
      <c r="UF18" s="2723"/>
      <c r="UG18" s="2723"/>
      <c r="UH18" s="2723"/>
      <c r="UI18" s="2723"/>
      <c r="UJ18" s="2723"/>
      <c r="UK18" s="2723"/>
      <c r="UL18" s="2723"/>
      <c r="UM18" s="2723"/>
      <c r="UN18" s="2723"/>
      <c r="UO18" s="2723"/>
      <c r="UP18" s="2723"/>
      <c r="UQ18" s="2723"/>
      <c r="UR18" s="2723"/>
      <c r="US18" s="2723"/>
      <c r="UT18" s="2723"/>
      <c r="UU18" s="2723"/>
      <c r="UV18" s="2723"/>
      <c r="UW18" s="2723"/>
      <c r="UX18" s="2723"/>
      <c r="UY18" s="2723"/>
      <c r="UZ18" s="2723"/>
      <c r="VA18" s="2723"/>
      <c r="VB18" s="2723"/>
      <c r="VC18" s="2723"/>
      <c r="VD18" s="2723"/>
      <c r="VE18" s="2723"/>
      <c r="VF18" s="2723"/>
      <c r="VG18" s="2723"/>
      <c r="VH18" s="2723"/>
      <c r="VI18" s="2723"/>
      <c r="VJ18" s="2723"/>
      <c r="VK18" s="2723"/>
      <c r="VL18" s="2723"/>
      <c r="VM18" s="2723"/>
      <c r="VN18" s="2723"/>
      <c r="VO18" s="2723"/>
      <c r="VP18" s="2723"/>
      <c r="VQ18" s="2723"/>
      <c r="VR18" s="2723"/>
      <c r="VS18" s="2723"/>
      <c r="VT18" s="2723"/>
      <c r="VU18" s="2723"/>
      <c r="VV18" s="2723"/>
      <c r="VW18" s="2723"/>
      <c r="VX18" s="2723"/>
      <c r="VY18" s="2723"/>
      <c r="VZ18" s="2723"/>
      <c r="WA18" s="2723"/>
      <c r="WB18" s="2723"/>
      <c r="WC18" s="2723"/>
      <c r="WD18" s="2723"/>
      <c r="WE18" s="2723"/>
      <c r="WF18" s="2723"/>
      <c r="WG18" s="2723"/>
      <c r="WH18" s="2723"/>
      <c r="WI18" s="2723"/>
      <c r="WJ18" s="2723"/>
      <c r="WK18" s="2723"/>
      <c r="WL18" s="2723"/>
      <c r="WM18" s="2723"/>
      <c r="WN18" s="2723"/>
      <c r="WO18" s="2723"/>
      <c r="WP18" s="2723"/>
      <c r="WQ18" s="2723"/>
      <c r="WR18" s="2723"/>
      <c r="WS18" s="2723"/>
      <c r="WT18" s="2723"/>
      <c r="WU18" s="2723"/>
      <c r="WV18" s="2723"/>
      <c r="WW18" s="2723"/>
      <c r="WX18" s="2723"/>
      <c r="WY18" s="2723"/>
      <c r="WZ18" s="2723"/>
      <c r="XA18" s="2723"/>
      <c r="XB18" s="2723"/>
      <c r="XC18" s="2723"/>
      <c r="XD18" s="2723"/>
      <c r="XE18" s="2723"/>
      <c r="XF18" s="2723"/>
      <c r="XG18" s="2723"/>
      <c r="XH18" s="2723"/>
      <c r="XI18" s="2723"/>
      <c r="XJ18" s="2723"/>
      <c r="XK18" s="2723"/>
      <c r="XL18" s="2723"/>
      <c r="XM18" s="2723"/>
      <c r="XN18" s="2723"/>
      <c r="XO18" s="2723"/>
      <c r="XP18" s="2723"/>
      <c r="XQ18" s="2723"/>
      <c r="XR18" s="2723"/>
      <c r="XS18" s="2723"/>
      <c r="XT18" s="2723"/>
      <c r="XU18" s="2723"/>
      <c r="XV18" s="2723"/>
      <c r="XW18" s="2723"/>
      <c r="XX18" s="2723"/>
      <c r="XY18" s="2723"/>
      <c r="XZ18" s="2723"/>
      <c r="YA18" s="2723"/>
      <c r="YB18" s="2723"/>
      <c r="YC18" s="2723"/>
      <c r="YD18" s="2723"/>
      <c r="YE18" s="2723"/>
      <c r="YF18" s="2723"/>
      <c r="YG18" s="2723"/>
      <c r="YH18" s="2723"/>
      <c r="YI18" s="2723"/>
      <c r="YJ18" s="2723"/>
      <c r="YK18" s="2723"/>
      <c r="YL18" s="2723"/>
      <c r="YM18" s="2723"/>
      <c r="YN18" s="2723"/>
      <c r="YO18" s="2723"/>
      <c r="YP18" s="2723"/>
      <c r="YQ18" s="2723"/>
      <c r="YR18" s="2723"/>
      <c r="YS18" s="2723"/>
      <c r="YT18" s="2723"/>
      <c r="YU18" s="2723"/>
      <c r="YV18" s="2723"/>
      <c r="YW18" s="2723"/>
      <c r="YX18" s="2723"/>
      <c r="YY18" s="2723"/>
      <c r="YZ18" s="2723"/>
      <c r="ZA18" s="2723"/>
      <c r="ZB18" s="2723"/>
      <c r="ZC18" s="2723"/>
      <c r="ZD18" s="2723"/>
      <c r="ZE18" s="2723"/>
      <c r="ZF18" s="2723"/>
      <c r="ZG18" s="2723"/>
      <c r="ZH18" s="2723"/>
      <c r="ZI18" s="2723"/>
      <c r="ZJ18" s="2723"/>
      <c r="ZK18" s="2723"/>
      <c r="ZL18" s="2723"/>
      <c r="ZM18" s="2723"/>
      <c r="ZN18" s="2723"/>
      <c r="ZO18" s="2723"/>
      <c r="ZP18" s="2723"/>
      <c r="ZQ18" s="2723"/>
      <c r="ZR18" s="2723"/>
      <c r="ZS18" s="2723"/>
      <c r="ZT18" s="2723"/>
      <c r="ZU18" s="2723"/>
      <c r="ZV18" s="2723"/>
      <c r="ZW18" s="2723"/>
      <c r="ZX18" s="2723"/>
      <c r="ZY18" s="2723"/>
      <c r="ZZ18" s="2723"/>
      <c r="AAA18" s="2723"/>
      <c r="AAB18" s="2723"/>
      <c r="AAC18" s="2723"/>
      <c r="AAD18" s="2723"/>
      <c r="AAE18" s="2723"/>
      <c r="AAF18" s="2723"/>
      <c r="AAG18" s="2723"/>
      <c r="AAH18" s="2723"/>
      <c r="AAI18" s="2723"/>
      <c r="AAJ18" s="2723"/>
      <c r="AAK18" s="2723"/>
      <c r="AAL18" s="2723"/>
      <c r="AAM18" s="2723"/>
      <c r="AAN18" s="2723"/>
      <c r="AAO18" s="2723"/>
      <c r="AAP18" s="2723"/>
      <c r="AAQ18" s="2723"/>
      <c r="AAR18" s="2723"/>
      <c r="AAS18" s="2723"/>
      <c r="AAT18" s="2723"/>
      <c r="AAU18" s="2723"/>
      <c r="AAV18" s="2723"/>
      <c r="AAW18" s="2723"/>
      <c r="AAX18" s="2723"/>
      <c r="AAY18" s="2723"/>
      <c r="AAZ18" s="2723"/>
      <c r="ABA18" s="2723"/>
      <c r="ABB18" s="2723"/>
      <c r="ABC18" s="2723"/>
      <c r="ABD18" s="2723"/>
      <c r="ABE18" s="2723"/>
      <c r="ABF18" s="2723"/>
      <c r="ABG18" s="2723"/>
      <c r="ABH18" s="2723"/>
      <c r="ABI18" s="2723"/>
      <c r="ABJ18" s="2723"/>
      <c r="ABK18" s="2723"/>
      <c r="ABL18" s="2723"/>
      <c r="ABM18" s="2723"/>
      <c r="ABN18" s="2723"/>
      <c r="ABO18" s="2723"/>
      <c r="ABP18" s="2723"/>
      <c r="ABQ18" s="2723"/>
      <c r="ABR18" s="2723"/>
      <c r="ABS18" s="2723"/>
      <c r="ABT18" s="2723"/>
      <c r="ABU18" s="2723"/>
      <c r="ABV18" s="2723"/>
      <c r="ABW18" s="2723"/>
      <c r="ABX18" s="2723"/>
      <c r="ABY18" s="2723"/>
      <c r="ABZ18" s="2723"/>
      <c r="ACA18" s="2723"/>
      <c r="ACB18" s="2723"/>
      <c r="ACC18" s="2723"/>
      <c r="ACD18" s="2723"/>
      <c r="ACE18" s="2723"/>
      <c r="ACF18" s="2723"/>
      <c r="ACG18" s="2723"/>
      <c r="ACH18" s="2723"/>
      <c r="ACI18" s="2723"/>
      <c r="ACJ18" s="2723"/>
      <c r="ACK18" s="2723"/>
      <c r="ACL18" s="2723"/>
      <c r="ACM18" s="2723"/>
      <c r="ACN18" s="2723"/>
      <c r="ACO18" s="2723"/>
      <c r="ACP18" s="2723"/>
      <c r="ACQ18" s="2723"/>
      <c r="ACR18" s="2723"/>
      <c r="ACS18" s="2723"/>
      <c r="ACT18" s="2723"/>
      <c r="ACU18" s="2723"/>
      <c r="ACV18" s="2723"/>
      <c r="ACW18" s="2723"/>
      <c r="ACX18" s="2723"/>
      <c r="ACY18" s="2723"/>
      <c r="ACZ18" s="2723"/>
      <c r="ADA18" s="2723"/>
      <c r="ADB18" s="2723"/>
      <c r="ADC18" s="2723"/>
      <c r="ADD18" s="2723"/>
      <c r="ADE18" s="2723"/>
      <c r="ADF18" s="2723"/>
      <c r="ADG18" s="2723"/>
      <c r="ADH18" s="2723"/>
      <c r="ADI18" s="2723"/>
      <c r="ADJ18" s="2723"/>
      <c r="ADK18" s="2723"/>
      <c r="ADL18" s="2723"/>
      <c r="ADM18" s="2723"/>
      <c r="ADN18" s="2723"/>
      <c r="ADO18" s="2723"/>
      <c r="ADP18" s="2723"/>
      <c r="ADQ18" s="2723"/>
      <c r="ADR18" s="2723"/>
      <c r="ADS18" s="2723"/>
      <c r="ADT18" s="2723"/>
      <c r="ADU18" s="2723"/>
      <c r="ADV18" s="2723"/>
      <c r="ADW18" s="2723"/>
      <c r="ADX18" s="2723"/>
      <c r="ADY18" s="2723"/>
      <c r="ADZ18" s="2723"/>
      <c r="AEA18" s="2723"/>
      <c r="AEB18" s="2723"/>
      <c r="AEC18" s="2723"/>
      <c r="AED18" s="2723"/>
      <c r="AEE18" s="2723"/>
      <c r="AEF18" s="2723"/>
      <c r="AEG18" s="2723"/>
      <c r="AEH18" s="2723"/>
      <c r="AEI18" s="2723"/>
      <c r="AEJ18" s="2723"/>
      <c r="AEK18" s="2723"/>
      <c r="AEL18" s="2723"/>
      <c r="AEM18" s="2723"/>
      <c r="AEN18" s="2723"/>
      <c r="AEO18" s="2723"/>
      <c r="AEP18" s="2723"/>
      <c r="AEQ18" s="2723"/>
      <c r="AER18" s="2723"/>
      <c r="AES18" s="2723"/>
      <c r="AET18" s="2723"/>
      <c r="AEU18" s="2723"/>
      <c r="AEV18" s="2723"/>
      <c r="AEW18" s="2723"/>
      <c r="AEX18" s="2723"/>
      <c r="AEY18" s="2723"/>
      <c r="AEZ18" s="2723"/>
      <c r="AFA18" s="2723"/>
      <c r="AFB18" s="2723"/>
      <c r="AFC18" s="2723"/>
      <c r="AFD18" s="2723"/>
      <c r="AFE18" s="2723"/>
      <c r="AFF18" s="2723"/>
      <c r="AFG18" s="2723"/>
      <c r="AFH18" s="2723"/>
      <c r="AFI18" s="2723"/>
      <c r="AFJ18" s="2723"/>
      <c r="AFK18" s="2723"/>
      <c r="AFL18" s="2723"/>
      <c r="AFM18" s="2723"/>
      <c r="AFN18" s="2723"/>
      <c r="AFO18" s="2723"/>
      <c r="AFP18" s="2723"/>
      <c r="AFQ18" s="2723"/>
      <c r="AFR18" s="2723"/>
      <c r="AFS18" s="2723"/>
      <c r="AFT18" s="2723"/>
      <c r="AFU18" s="2723"/>
      <c r="AFV18" s="2723"/>
      <c r="AFW18" s="2723"/>
      <c r="AFX18" s="2723"/>
      <c r="AFY18" s="2723"/>
      <c r="AFZ18" s="2723"/>
      <c r="AGA18" s="2723"/>
      <c r="AGB18" s="2723"/>
      <c r="AGC18" s="2723"/>
      <c r="AGD18" s="2723"/>
      <c r="AGE18" s="2723"/>
      <c r="AGF18" s="2723"/>
      <c r="AGG18" s="2723"/>
      <c r="AGH18" s="2723"/>
      <c r="AGI18" s="2723"/>
      <c r="AGJ18" s="2723"/>
      <c r="AGK18" s="2723"/>
      <c r="AGL18" s="2723"/>
      <c r="AGM18" s="2723"/>
      <c r="AGN18" s="2723"/>
      <c r="AGO18" s="2723"/>
      <c r="AGP18" s="2723"/>
      <c r="AGQ18" s="2723"/>
      <c r="AGR18" s="2723"/>
      <c r="AGS18" s="2723"/>
      <c r="AGT18" s="2723"/>
      <c r="AGU18" s="2723"/>
      <c r="AGV18" s="2723"/>
      <c r="AGW18" s="2723"/>
      <c r="AGX18" s="2723"/>
      <c r="AGY18" s="2723"/>
      <c r="AGZ18" s="2723"/>
      <c r="AHA18" s="2723"/>
      <c r="AHB18" s="2723"/>
      <c r="AHC18" s="2723"/>
      <c r="AHD18" s="2723"/>
      <c r="AHE18" s="2723"/>
      <c r="AHF18" s="2723"/>
      <c r="AHG18" s="2723"/>
      <c r="AHH18" s="2723"/>
      <c r="AHI18" s="2723"/>
      <c r="AHJ18" s="2723"/>
      <c r="AHK18" s="2723"/>
      <c r="AHL18" s="2723"/>
      <c r="AHM18" s="2723"/>
      <c r="AHN18" s="2723"/>
      <c r="AHO18" s="2723"/>
      <c r="AHP18" s="2723"/>
      <c r="AHQ18" s="2723"/>
      <c r="AHR18" s="2723"/>
      <c r="AHS18" s="2723"/>
      <c r="AHT18" s="2723"/>
      <c r="AHU18" s="2723"/>
      <c r="AHV18" s="2723"/>
      <c r="AHW18" s="2723"/>
      <c r="AHX18" s="2723"/>
      <c r="AHY18" s="2723"/>
      <c r="AHZ18" s="2723"/>
      <c r="AIA18" s="2723"/>
      <c r="AIB18" s="2723"/>
      <c r="AIC18" s="2723"/>
      <c r="AID18" s="2723"/>
      <c r="AIE18" s="2723"/>
      <c r="AIF18" s="2723"/>
      <c r="AIG18" s="2723"/>
      <c r="AIH18" s="2723"/>
      <c r="AII18" s="2723"/>
      <c r="AIJ18" s="2723"/>
      <c r="AIK18" s="2723"/>
      <c r="AIL18" s="2723"/>
      <c r="AIM18" s="2723"/>
      <c r="AIN18" s="2723"/>
      <c r="AIO18" s="2723"/>
      <c r="AIP18" s="2723"/>
      <c r="AIQ18" s="2723"/>
      <c r="AIR18" s="2723"/>
      <c r="AIS18" s="2723"/>
      <c r="AIT18" s="2723"/>
      <c r="AIU18" s="2723"/>
      <c r="AIV18" s="2723"/>
      <c r="AIW18" s="2723"/>
      <c r="AIX18" s="2723"/>
      <c r="AIY18" s="2723"/>
      <c r="AIZ18" s="2723"/>
      <c r="AJA18" s="2723"/>
      <c r="AJB18" s="2723"/>
      <c r="AJC18" s="2723"/>
      <c r="AJD18" s="2723"/>
      <c r="AJE18" s="2723"/>
      <c r="AJF18" s="2723"/>
      <c r="AJG18" s="2723"/>
      <c r="AJH18" s="2723"/>
      <c r="AJI18" s="2723"/>
      <c r="AJJ18" s="2723"/>
      <c r="AJK18" s="2723"/>
      <c r="AJL18" s="2723"/>
      <c r="AJM18" s="2723"/>
      <c r="AJN18" s="2723"/>
      <c r="AJO18" s="2723"/>
      <c r="AJP18" s="2723"/>
      <c r="AJQ18" s="2723"/>
      <c r="AJR18" s="2723"/>
      <c r="AJS18" s="2723"/>
      <c r="AJT18" s="2723"/>
      <c r="AJU18" s="2723"/>
      <c r="AJV18" s="2723"/>
      <c r="AJW18" s="2723"/>
      <c r="AJX18" s="2723"/>
      <c r="AJY18" s="2723"/>
      <c r="AJZ18" s="2723"/>
      <c r="AKA18" s="2723"/>
      <c r="AKB18" s="2723"/>
      <c r="AKC18" s="2723"/>
      <c r="AKD18" s="2723"/>
      <c r="AKE18" s="2723"/>
      <c r="AKF18" s="2723"/>
      <c r="AKG18" s="2723"/>
      <c r="AKH18" s="2723"/>
      <c r="AKI18" s="2723"/>
      <c r="AKJ18" s="2723"/>
      <c r="AKK18" s="2723"/>
      <c r="AKL18" s="2723"/>
      <c r="AKM18" s="2723"/>
      <c r="AKN18" s="2723"/>
      <c r="AKO18" s="2723"/>
      <c r="AKP18" s="2723"/>
      <c r="AKQ18" s="2723"/>
      <c r="AKR18" s="2723"/>
      <c r="AKS18" s="2723"/>
      <c r="AKT18" s="2723"/>
      <c r="AKU18" s="2723"/>
      <c r="AKV18" s="2723"/>
      <c r="AKW18" s="2723"/>
      <c r="AKX18" s="2723"/>
      <c r="AKY18" s="2723"/>
      <c r="AKZ18" s="2723"/>
      <c r="ALA18" s="2723"/>
      <c r="ALB18" s="2723"/>
      <c r="ALC18" s="2723"/>
      <c r="ALD18" s="2723"/>
      <c r="ALE18" s="2723"/>
      <c r="ALF18" s="2723"/>
      <c r="ALG18" s="2723"/>
      <c r="ALH18" s="2723"/>
      <c r="ALI18" s="2723"/>
      <c r="ALJ18" s="2723"/>
      <c r="ALK18" s="2723"/>
      <c r="ALL18" s="2723"/>
      <c r="ALM18" s="2723"/>
      <c r="ALN18" s="2723"/>
      <c r="ALO18" s="2723"/>
      <c r="ALP18" s="2723"/>
      <c r="ALQ18" s="2723"/>
      <c r="ALR18" s="2723"/>
      <c r="ALS18" s="2723"/>
      <c r="ALT18" s="2723"/>
      <c r="ALU18" s="2723"/>
      <c r="ALV18" s="2723"/>
      <c r="ALW18" s="2723"/>
      <c r="ALX18" s="2723"/>
      <c r="ALY18" s="2723"/>
      <c r="ALZ18" s="2723"/>
      <c r="AMA18" s="2723"/>
      <c r="AMB18" s="2723"/>
      <c r="AMC18" s="2723"/>
      <c r="AMD18" s="2723"/>
      <c r="AME18" s="2723"/>
      <c r="AMF18" s="2723"/>
      <c r="AMG18" s="2723"/>
      <c r="AMH18" s="2723"/>
      <c r="AMI18" s="2723"/>
      <c r="AMJ18" s="2723"/>
      <c r="AMK18" s="2723"/>
      <c r="AML18" s="2723"/>
      <c r="AMM18" s="2723"/>
      <c r="AMN18" s="2723"/>
      <c r="AMO18" s="2723"/>
      <c r="AMP18" s="2723"/>
      <c r="AMQ18" s="2723"/>
      <c r="AMR18" s="2723"/>
      <c r="AMS18" s="2723"/>
      <c r="AMT18" s="2723"/>
      <c r="AMU18" s="2723"/>
      <c r="AMV18" s="2723"/>
      <c r="AMW18" s="2723"/>
      <c r="AMX18" s="2723"/>
      <c r="AMY18" s="2723"/>
      <c r="AMZ18" s="2723"/>
      <c r="ANA18" s="2723"/>
      <c r="ANB18" s="2723"/>
      <c r="ANC18" s="2723"/>
      <c r="AND18" s="2723"/>
      <c r="ANE18" s="2723"/>
      <c r="ANF18" s="2723"/>
      <c r="ANG18" s="2723"/>
      <c r="ANH18" s="2723"/>
      <c r="ANI18" s="2723"/>
      <c r="ANJ18" s="2723"/>
      <c r="ANK18" s="2723"/>
      <c r="ANL18" s="2723"/>
      <c r="ANM18" s="2723"/>
      <c r="ANN18" s="2723"/>
      <c r="ANO18" s="2723"/>
      <c r="ANP18" s="2723"/>
      <c r="ANQ18" s="2723"/>
      <c r="ANR18" s="2723"/>
      <c r="ANS18" s="2723"/>
      <c r="ANT18" s="2723"/>
      <c r="ANU18" s="2723"/>
      <c r="ANV18" s="2723"/>
      <c r="ANW18" s="2723"/>
      <c r="ANX18" s="2723"/>
      <c r="ANY18" s="2723"/>
      <c r="ANZ18" s="2723"/>
      <c r="AOA18" s="2723"/>
      <c r="AOB18" s="2723"/>
      <c r="AOC18" s="2723"/>
      <c r="AOD18" s="2723"/>
      <c r="AOE18" s="2723"/>
      <c r="AOF18" s="2723"/>
      <c r="AOG18" s="2723"/>
      <c r="AOH18" s="2723"/>
      <c r="AOI18" s="2723"/>
      <c r="AOJ18" s="2723"/>
      <c r="AOK18" s="2723"/>
      <c r="AOL18" s="2723"/>
      <c r="AOM18" s="2723"/>
      <c r="AON18" s="2723"/>
      <c r="AOO18" s="2723"/>
      <c r="AOP18" s="2723"/>
      <c r="AOQ18" s="2723"/>
      <c r="AOR18" s="2723"/>
      <c r="AOS18" s="2723"/>
      <c r="AOT18" s="2723"/>
      <c r="AOU18" s="2723"/>
      <c r="AOV18" s="2723"/>
      <c r="AOW18" s="2723"/>
      <c r="AOX18" s="2723"/>
      <c r="AOY18" s="2723"/>
      <c r="AOZ18" s="2723"/>
      <c r="APA18" s="2723"/>
      <c r="APB18" s="2723"/>
      <c r="APC18" s="2723"/>
      <c r="APD18" s="2723"/>
      <c r="APE18" s="2723"/>
      <c r="APF18" s="2723"/>
      <c r="APG18" s="2723"/>
      <c r="APH18" s="2723"/>
      <c r="API18" s="2723"/>
      <c r="APJ18" s="2723"/>
      <c r="APK18" s="2723"/>
      <c r="APL18" s="2723"/>
      <c r="APM18" s="2723"/>
      <c r="APN18" s="2723"/>
      <c r="APO18" s="2723"/>
      <c r="APP18" s="2723"/>
      <c r="APQ18" s="2723"/>
      <c r="APR18" s="2723"/>
      <c r="APS18" s="2723"/>
      <c r="APT18" s="2723"/>
      <c r="APU18" s="2723"/>
      <c r="APV18" s="2723"/>
      <c r="APW18" s="2723"/>
      <c r="APX18" s="2723"/>
      <c r="APY18" s="2723"/>
      <c r="APZ18" s="2723"/>
      <c r="AQA18" s="2723"/>
      <c r="AQB18" s="2723"/>
      <c r="AQC18" s="2723"/>
      <c r="AQD18" s="2723"/>
      <c r="AQE18" s="2723"/>
      <c r="AQF18" s="2723"/>
      <c r="AQG18" s="2723"/>
      <c r="AQH18" s="2723"/>
      <c r="AQI18" s="2723"/>
      <c r="AQJ18" s="2723"/>
      <c r="AQK18" s="2723"/>
      <c r="AQL18" s="2723"/>
      <c r="AQM18" s="2723"/>
      <c r="AQN18" s="2723"/>
      <c r="AQO18" s="2723"/>
      <c r="AQP18" s="2723"/>
      <c r="AQQ18" s="2723"/>
      <c r="AQR18" s="2723"/>
      <c r="AQS18" s="2723"/>
      <c r="AQT18" s="2723"/>
      <c r="AQU18" s="2723"/>
      <c r="AQV18" s="2723"/>
      <c r="AQW18" s="2723"/>
      <c r="AQX18" s="2723"/>
      <c r="AQY18" s="2723"/>
      <c r="AQZ18" s="2723"/>
      <c r="ARA18" s="2723"/>
      <c r="ARB18" s="2723"/>
      <c r="ARC18" s="2723"/>
      <c r="ARD18" s="2723"/>
      <c r="ARE18" s="2723"/>
      <c r="ARF18" s="2723"/>
      <c r="ARG18" s="2723"/>
      <c r="ARH18" s="2723"/>
      <c r="ARI18" s="2723"/>
      <c r="ARJ18" s="2723"/>
      <c r="ARK18" s="2723"/>
      <c r="ARL18" s="2723"/>
      <c r="ARM18" s="2723"/>
      <c r="ARN18" s="2723"/>
      <c r="ARO18" s="2723"/>
      <c r="ARP18" s="2723"/>
      <c r="ARQ18" s="2723"/>
      <c r="ARR18" s="2723"/>
      <c r="ARS18" s="2723"/>
      <c r="ART18" s="2723"/>
      <c r="ARU18" s="2723"/>
      <c r="ARV18" s="2723"/>
      <c r="ARW18" s="2723"/>
      <c r="ARX18" s="2723"/>
      <c r="ARY18" s="2723"/>
      <c r="ARZ18" s="2723"/>
      <c r="ASA18" s="2723"/>
      <c r="ASB18" s="2723"/>
      <c r="ASC18" s="2723"/>
      <c r="ASD18" s="2723"/>
      <c r="ASE18" s="2723"/>
      <c r="ASF18" s="2723"/>
      <c r="ASG18" s="2723"/>
      <c r="ASH18" s="2723"/>
      <c r="ASI18" s="2723"/>
      <c r="ASJ18" s="2723"/>
      <c r="ASK18" s="2723"/>
      <c r="ASL18" s="2723"/>
      <c r="ASM18" s="2723"/>
      <c r="ASN18" s="2723"/>
      <c r="ASO18" s="2723"/>
      <c r="ASP18" s="2723"/>
      <c r="ASQ18" s="2723"/>
      <c r="ASR18" s="2723"/>
      <c r="ASS18" s="2723"/>
      <c r="AST18" s="2723"/>
      <c r="ASU18" s="2723"/>
      <c r="ASV18" s="2723"/>
      <c r="ASW18" s="2723"/>
      <c r="ASX18" s="2723"/>
      <c r="ASY18" s="2723"/>
      <c r="ASZ18" s="2723"/>
      <c r="ATA18" s="2723"/>
      <c r="ATB18" s="2723"/>
      <c r="ATC18" s="2723"/>
      <c r="ATD18" s="2723"/>
      <c r="ATE18" s="2723"/>
      <c r="ATF18" s="2723"/>
      <c r="ATG18" s="2723"/>
      <c r="ATH18" s="2723"/>
      <c r="ATI18" s="2723"/>
      <c r="ATJ18" s="2723"/>
      <c r="ATK18" s="2723"/>
      <c r="ATL18" s="2723"/>
      <c r="ATM18" s="2723"/>
      <c r="ATN18" s="2723"/>
      <c r="ATO18" s="2723"/>
      <c r="ATP18" s="2723"/>
      <c r="ATQ18" s="2723"/>
      <c r="ATR18" s="2723"/>
      <c r="ATS18" s="2723"/>
      <c r="ATT18" s="2723"/>
      <c r="ATU18" s="2723"/>
      <c r="ATV18" s="2723"/>
      <c r="ATW18" s="2723"/>
      <c r="ATX18" s="2723"/>
      <c r="ATY18" s="2723"/>
      <c r="ATZ18" s="2723"/>
      <c r="AUA18" s="2723"/>
      <c r="AUB18" s="2723"/>
      <c r="AUC18" s="2723"/>
      <c r="AUD18" s="2723"/>
      <c r="AUE18" s="2723"/>
      <c r="AUF18" s="2723"/>
      <c r="AUG18" s="2723"/>
      <c r="AUH18" s="2723"/>
      <c r="AUI18" s="2723"/>
      <c r="AUJ18" s="2723"/>
      <c r="AUK18" s="2723"/>
      <c r="AUL18" s="2723"/>
      <c r="AUM18" s="2723"/>
      <c r="AUN18" s="2723"/>
      <c r="AUO18" s="2723"/>
      <c r="AUP18" s="2723"/>
      <c r="AUQ18" s="2723"/>
      <c r="AUR18" s="2723"/>
      <c r="AUS18" s="2723"/>
      <c r="AUT18" s="2723"/>
      <c r="AUU18" s="2723"/>
      <c r="AUV18" s="2723"/>
      <c r="AUW18" s="2723"/>
      <c r="AUX18" s="2723"/>
      <c r="AUY18" s="2723"/>
      <c r="AUZ18" s="2723"/>
      <c r="AVA18" s="2723"/>
      <c r="AVB18" s="2723"/>
      <c r="AVC18" s="2723"/>
      <c r="AVD18" s="2723"/>
      <c r="AVE18" s="2723"/>
      <c r="AVF18" s="2723"/>
      <c r="AVG18" s="2723"/>
      <c r="AVH18" s="2723"/>
      <c r="AVI18" s="2723"/>
      <c r="AVJ18" s="2723"/>
      <c r="AVK18" s="2723"/>
      <c r="AVL18" s="2723"/>
      <c r="AVM18" s="2723"/>
      <c r="AVN18" s="2723"/>
      <c r="AVO18" s="2723"/>
      <c r="AVP18" s="2723"/>
      <c r="AVQ18" s="2723"/>
      <c r="AVR18" s="2723"/>
      <c r="AVS18" s="2723"/>
      <c r="AVT18" s="2723"/>
      <c r="AVU18" s="2723"/>
      <c r="AVV18" s="2723"/>
      <c r="AVW18" s="2723"/>
      <c r="AVX18" s="2723"/>
      <c r="AVY18" s="2723"/>
      <c r="AVZ18" s="2723"/>
      <c r="AWA18" s="2723"/>
      <c r="AWB18" s="2723"/>
      <c r="AWC18" s="2723"/>
      <c r="AWD18" s="2723"/>
      <c r="AWE18" s="2723"/>
      <c r="AWF18" s="2723"/>
      <c r="AWG18" s="2723"/>
      <c r="AWH18" s="2723"/>
      <c r="AWI18" s="2723"/>
      <c r="AWJ18" s="2723"/>
      <c r="AWK18" s="2723"/>
      <c r="AWL18" s="2723"/>
      <c r="AWM18" s="2723"/>
      <c r="AWN18" s="2723"/>
      <c r="AWO18" s="2723"/>
      <c r="AWP18" s="2723"/>
      <c r="AWQ18" s="2723"/>
      <c r="AWR18" s="2723"/>
      <c r="AWS18" s="2723"/>
      <c r="AWT18" s="2723"/>
      <c r="AWU18" s="2723"/>
      <c r="AWV18" s="2723"/>
      <c r="AWW18" s="2723"/>
      <c r="AWX18" s="2723"/>
      <c r="AWY18" s="2723"/>
      <c r="AWZ18" s="2723"/>
      <c r="AXA18" s="2723"/>
      <c r="AXB18" s="2723"/>
      <c r="AXC18" s="2723"/>
      <c r="AXD18" s="2723"/>
      <c r="AXE18" s="2723"/>
      <c r="AXF18" s="2723"/>
      <c r="AXG18" s="2723"/>
      <c r="AXH18" s="2723"/>
      <c r="AXI18" s="2723"/>
      <c r="AXJ18" s="2723"/>
      <c r="AXK18" s="2723"/>
      <c r="AXL18" s="2723"/>
      <c r="AXM18" s="2723"/>
      <c r="AXN18" s="2723"/>
      <c r="AXO18" s="2723"/>
      <c r="AXP18" s="2723"/>
      <c r="AXQ18" s="2723"/>
      <c r="AXR18" s="2723"/>
      <c r="AXS18" s="2723"/>
      <c r="AXT18" s="2723"/>
      <c r="AXU18" s="2723"/>
      <c r="AXV18" s="2723"/>
      <c r="AXW18" s="2723"/>
      <c r="AXX18" s="2723"/>
      <c r="AXY18" s="2723"/>
      <c r="AXZ18" s="2723"/>
      <c r="AYA18" s="2723"/>
      <c r="AYB18" s="2723"/>
      <c r="AYC18" s="2723"/>
      <c r="AYD18" s="2723"/>
      <c r="AYE18" s="2723"/>
      <c r="AYF18" s="2723"/>
      <c r="AYG18" s="2723"/>
      <c r="AYH18" s="2723"/>
      <c r="AYI18" s="2723"/>
      <c r="AYJ18" s="2723"/>
      <c r="AYK18" s="2723"/>
      <c r="AYL18" s="2723"/>
      <c r="AYM18" s="2723"/>
      <c r="AYN18" s="2723"/>
      <c r="AYO18" s="2723"/>
      <c r="AYP18" s="2723"/>
      <c r="AYQ18" s="2723"/>
      <c r="AYR18" s="2723"/>
      <c r="AYS18" s="2723"/>
      <c r="AYT18" s="2723"/>
      <c r="AYU18" s="2723"/>
      <c r="AYV18" s="2723"/>
      <c r="AYW18" s="2723"/>
      <c r="AYX18" s="2723"/>
      <c r="AYY18" s="2723"/>
      <c r="AYZ18" s="2723"/>
      <c r="AZA18" s="2723"/>
      <c r="AZB18" s="2723"/>
      <c r="AZC18" s="2723"/>
      <c r="AZD18" s="2723"/>
      <c r="AZE18" s="2723"/>
      <c r="AZF18" s="2723"/>
      <c r="AZG18" s="2723"/>
      <c r="AZH18" s="2723"/>
      <c r="AZI18" s="2723"/>
      <c r="AZJ18" s="2723"/>
      <c r="AZK18" s="2723"/>
      <c r="AZL18" s="2723"/>
      <c r="AZM18" s="2723"/>
      <c r="AZN18" s="2723"/>
      <c r="AZO18" s="2723"/>
      <c r="AZP18" s="2723"/>
      <c r="AZQ18" s="2723"/>
      <c r="AZR18" s="2723"/>
      <c r="AZS18" s="2723"/>
      <c r="AZT18" s="2723"/>
      <c r="AZU18" s="2723"/>
      <c r="AZV18" s="2723"/>
      <c r="AZW18" s="2723"/>
      <c r="AZX18" s="2723"/>
      <c r="AZY18" s="2723"/>
      <c r="AZZ18" s="2723"/>
      <c r="BAA18" s="2723"/>
      <c r="BAB18" s="2723"/>
      <c r="BAC18" s="2723"/>
      <c r="BAD18" s="2723"/>
      <c r="BAE18" s="2723"/>
      <c r="BAF18" s="2723"/>
      <c r="BAG18" s="2723"/>
      <c r="BAH18" s="2723"/>
      <c r="BAI18" s="2723"/>
      <c r="BAJ18" s="2723"/>
      <c r="BAK18" s="2723"/>
      <c r="BAL18" s="2723"/>
      <c r="BAM18" s="2723"/>
      <c r="BAN18" s="2723"/>
      <c r="BAO18" s="2723"/>
      <c r="BAP18" s="2723"/>
      <c r="BAQ18" s="2723"/>
      <c r="BAR18" s="2723"/>
      <c r="BAS18" s="2723"/>
      <c r="BAT18" s="2723"/>
      <c r="BAU18" s="2723"/>
      <c r="BAV18" s="2723"/>
      <c r="BAW18" s="2723"/>
      <c r="BAX18" s="2723"/>
      <c r="BAY18" s="2723"/>
      <c r="BAZ18" s="2723"/>
      <c r="BBA18" s="2723"/>
      <c r="BBB18" s="2723"/>
      <c r="BBC18" s="2723"/>
      <c r="BBD18" s="2723"/>
      <c r="BBE18" s="2723"/>
      <c r="BBF18" s="2723"/>
      <c r="BBG18" s="2723"/>
      <c r="BBH18" s="2723"/>
      <c r="BBI18" s="2723"/>
      <c r="BBJ18" s="2723"/>
      <c r="BBK18" s="2723"/>
      <c r="BBL18" s="2723"/>
      <c r="BBM18" s="2723"/>
      <c r="BBN18" s="2723"/>
      <c r="BBO18" s="2723"/>
      <c r="BBP18" s="2723"/>
      <c r="BBQ18" s="2723"/>
      <c r="BBR18" s="2723"/>
      <c r="BBS18" s="2723"/>
      <c r="BBT18" s="2723"/>
      <c r="BBU18" s="2723"/>
      <c r="BBV18" s="2723"/>
      <c r="BBW18" s="2723"/>
      <c r="BBX18" s="2723"/>
      <c r="BBY18" s="2723"/>
      <c r="BBZ18" s="2723"/>
      <c r="BCA18" s="2723"/>
      <c r="BCB18" s="2723"/>
      <c r="BCC18" s="2723"/>
      <c r="BCD18" s="2723"/>
      <c r="BCE18" s="2723"/>
      <c r="BCF18" s="2723"/>
      <c r="BCG18" s="2723"/>
      <c r="BCH18" s="2723"/>
      <c r="BCI18" s="2723"/>
      <c r="BCJ18" s="2723"/>
      <c r="BCK18" s="2723"/>
      <c r="BCL18" s="2723"/>
      <c r="BCM18" s="2723"/>
      <c r="BCN18" s="2723"/>
      <c r="BCO18" s="2723"/>
      <c r="BCP18" s="2723"/>
      <c r="BCQ18" s="2723"/>
      <c r="BCR18" s="2723"/>
      <c r="BCS18" s="2723"/>
      <c r="BCT18" s="2723"/>
      <c r="BCU18" s="2723"/>
      <c r="BCV18" s="2723"/>
      <c r="BCW18" s="2723"/>
      <c r="BCX18" s="2723"/>
      <c r="BCY18" s="2723"/>
      <c r="BCZ18" s="2723"/>
      <c r="BDA18" s="2723"/>
      <c r="BDB18" s="2723"/>
      <c r="BDC18" s="2723"/>
      <c r="BDD18" s="2723"/>
      <c r="BDE18" s="2723"/>
      <c r="BDF18" s="2723"/>
      <c r="BDG18" s="2723"/>
      <c r="BDH18" s="2723"/>
      <c r="BDI18" s="2723"/>
      <c r="BDJ18" s="2723"/>
      <c r="BDK18" s="2723"/>
      <c r="BDL18" s="2723"/>
      <c r="BDM18" s="2723"/>
      <c r="BDN18" s="2723"/>
      <c r="BDO18" s="2723"/>
      <c r="BDP18" s="2723"/>
      <c r="BDQ18" s="2723"/>
      <c r="BDR18" s="2723"/>
      <c r="BDS18" s="2723"/>
      <c r="BDT18" s="2723"/>
      <c r="BDU18" s="2723"/>
      <c r="BDV18" s="2723"/>
      <c r="BDW18" s="2723"/>
      <c r="BDX18" s="2723"/>
      <c r="BDY18" s="2723"/>
      <c r="BDZ18" s="2723"/>
      <c r="BEA18" s="2723"/>
      <c r="BEB18" s="2723"/>
      <c r="BEC18" s="2723"/>
      <c r="BED18" s="2723"/>
      <c r="BEE18" s="2723"/>
      <c r="BEF18" s="2723"/>
      <c r="BEG18" s="2723"/>
      <c r="BEH18" s="2723"/>
      <c r="BEI18" s="2723"/>
      <c r="BEJ18" s="2723"/>
      <c r="BEK18" s="2723"/>
      <c r="BEL18" s="2723"/>
      <c r="BEM18" s="2723"/>
      <c r="BEN18" s="2723"/>
      <c r="BEO18" s="2723"/>
      <c r="BEP18" s="2723"/>
      <c r="BEQ18" s="2723"/>
      <c r="BER18" s="2723"/>
      <c r="BES18" s="2723"/>
      <c r="BET18" s="2723"/>
      <c r="BEU18" s="2723"/>
      <c r="BEV18" s="2723"/>
      <c r="BEW18" s="2723"/>
      <c r="BEX18" s="2723"/>
      <c r="BEY18" s="2723"/>
      <c r="BEZ18" s="2723"/>
      <c r="BFA18" s="2723"/>
      <c r="BFB18" s="2723"/>
      <c r="BFC18" s="2723"/>
      <c r="BFD18" s="2723"/>
      <c r="BFE18" s="2723"/>
      <c r="BFF18" s="2723"/>
      <c r="BFG18" s="2723"/>
      <c r="BFH18" s="2723"/>
      <c r="BFI18" s="2723"/>
      <c r="BFJ18" s="2723"/>
      <c r="BFK18" s="2723"/>
      <c r="BFL18" s="2723"/>
      <c r="BFM18" s="2723"/>
      <c r="BFN18" s="2723"/>
      <c r="BFO18" s="2723"/>
      <c r="BFP18" s="2723"/>
      <c r="BFQ18" s="2723"/>
      <c r="BFR18" s="2723"/>
      <c r="BFS18" s="2723"/>
      <c r="BFT18" s="2723"/>
      <c r="BFU18" s="2723"/>
      <c r="BFV18" s="2723"/>
      <c r="BFW18" s="2723"/>
      <c r="BFX18" s="2723"/>
      <c r="BFY18" s="2723"/>
      <c r="BFZ18" s="2723"/>
      <c r="BGA18" s="2723"/>
      <c r="BGB18" s="2723"/>
      <c r="BGC18" s="2723"/>
      <c r="BGD18" s="2723"/>
      <c r="BGE18" s="2723"/>
      <c r="BGF18" s="2723"/>
      <c r="BGG18" s="2723"/>
      <c r="BGH18" s="2723"/>
      <c r="BGI18" s="2723"/>
      <c r="BGJ18" s="2723"/>
      <c r="BGK18" s="2723"/>
      <c r="BGL18" s="2723"/>
      <c r="BGM18" s="2723"/>
      <c r="BGN18" s="2723"/>
      <c r="BGO18" s="2723"/>
      <c r="BGP18" s="2723"/>
      <c r="BGQ18" s="2723"/>
      <c r="BGR18" s="2723"/>
      <c r="BGS18" s="2723"/>
      <c r="BGT18" s="2723"/>
      <c r="BGU18" s="2723"/>
      <c r="BGV18" s="2723"/>
      <c r="BGW18" s="2723"/>
      <c r="BGX18" s="2723"/>
      <c r="BGY18" s="2723"/>
      <c r="BGZ18" s="2723"/>
      <c r="BHA18" s="2723"/>
      <c r="BHB18" s="2723"/>
      <c r="BHC18" s="2723"/>
      <c r="BHD18" s="2723"/>
      <c r="BHE18" s="2723"/>
      <c r="BHF18" s="2723"/>
      <c r="BHG18" s="2723"/>
      <c r="BHH18" s="2723"/>
      <c r="BHI18" s="2723"/>
      <c r="BHJ18" s="2723"/>
      <c r="BHK18" s="2723"/>
      <c r="BHL18" s="2723"/>
      <c r="BHM18" s="2723"/>
      <c r="BHN18" s="2723"/>
      <c r="BHO18" s="2723"/>
      <c r="BHP18" s="2723"/>
      <c r="BHQ18" s="2723"/>
      <c r="BHR18" s="2723"/>
      <c r="BHS18" s="2723"/>
      <c r="BHT18" s="2723"/>
      <c r="BHU18" s="2723"/>
      <c r="BHV18" s="2723"/>
      <c r="BHW18" s="2723"/>
      <c r="BHX18" s="2723"/>
      <c r="BHY18" s="2723"/>
      <c r="BHZ18" s="2723"/>
      <c r="BIA18" s="2723"/>
      <c r="BIB18" s="2723"/>
      <c r="BIC18" s="2723"/>
      <c r="BID18" s="2723"/>
      <c r="BIE18" s="2723"/>
      <c r="BIF18" s="2723"/>
      <c r="BIG18" s="2723"/>
      <c r="BIH18" s="2723"/>
      <c r="BII18" s="2723"/>
      <c r="BIJ18" s="2723"/>
      <c r="BIK18" s="2723"/>
      <c r="BIL18" s="2723"/>
      <c r="BIM18" s="2723"/>
      <c r="BIN18" s="2723"/>
      <c r="BIO18" s="2723"/>
      <c r="BIP18" s="2723"/>
      <c r="BIQ18" s="2723"/>
      <c r="BIR18" s="2723"/>
      <c r="BIS18" s="2723"/>
      <c r="BIT18" s="2723"/>
      <c r="BIU18" s="2723"/>
      <c r="BIV18" s="2723"/>
      <c r="BIW18" s="2723"/>
      <c r="BIX18" s="2723"/>
      <c r="BIY18" s="2723"/>
      <c r="BIZ18" s="2723"/>
      <c r="BJA18" s="2723"/>
      <c r="BJB18" s="2723"/>
      <c r="BJC18" s="2723"/>
      <c r="BJD18" s="2723"/>
      <c r="BJE18" s="2723"/>
      <c r="BJF18" s="2723"/>
      <c r="BJG18" s="2723"/>
      <c r="BJH18" s="2723"/>
      <c r="BJI18" s="2723"/>
      <c r="BJJ18" s="2723"/>
      <c r="BJK18" s="2723"/>
      <c r="BJL18" s="2723"/>
      <c r="BJM18" s="2723"/>
      <c r="BJN18" s="2723"/>
      <c r="BJO18" s="2723"/>
      <c r="BJP18" s="2723"/>
      <c r="BJQ18" s="2723"/>
      <c r="BJR18" s="2723"/>
      <c r="BJS18" s="2723"/>
      <c r="BJT18" s="2723"/>
      <c r="BJU18" s="2723"/>
      <c r="BJV18" s="2723"/>
      <c r="BJW18" s="2723"/>
      <c r="BJX18" s="2723"/>
      <c r="BJY18" s="2723"/>
      <c r="BJZ18" s="2723"/>
      <c r="BKA18" s="2723"/>
      <c r="BKB18" s="2723"/>
      <c r="BKC18" s="2723"/>
      <c r="BKD18" s="2723"/>
      <c r="BKE18" s="2723"/>
      <c r="BKF18" s="2723"/>
      <c r="BKG18" s="2723"/>
      <c r="BKH18" s="2723"/>
      <c r="BKI18" s="2723"/>
      <c r="BKJ18" s="2723"/>
      <c r="BKK18" s="2723"/>
      <c r="BKL18" s="2723"/>
      <c r="BKM18" s="2723"/>
      <c r="BKN18" s="2723"/>
      <c r="BKO18" s="2723"/>
      <c r="BKP18" s="2723"/>
      <c r="BKQ18" s="2723"/>
      <c r="BKR18" s="2723"/>
      <c r="BKS18" s="2723"/>
      <c r="BKT18" s="2723"/>
      <c r="BKU18" s="2723"/>
      <c r="BKV18" s="2723"/>
      <c r="BKW18" s="2723"/>
      <c r="BKX18" s="2723"/>
      <c r="BKY18" s="2723"/>
      <c r="BKZ18" s="2723"/>
      <c r="BLA18" s="2723"/>
      <c r="BLB18" s="2723"/>
      <c r="BLC18" s="2723"/>
      <c r="BLD18" s="2723"/>
      <c r="BLE18" s="2723"/>
      <c r="BLF18" s="2723"/>
      <c r="BLG18" s="2723"/>
      <c r="BLH18" s="2723"/>
      <c r="BLI18" s="2723"/>
      <c r="BLJ18" s="2723"/>
      <c r="BLK18" s="2723"/>
      <c r="BLL18" s="2723"/>
      <c r="BLM18" s="2723"/>
      <c r="BLN18" s="2723"/>
      <c r="BLO18" s="2723"/>
      <c r="BLP18" s="2723"/>
      <c r="BLQ18" s="2723"/>
      <c r="BLR18" s="2723"/>
      <c r="BLS18" s="2723"/>
      <c r="BLT18" s="2723"/>
      <c r="BLU18" s="2723"/>
      <c r="BLV18" s="2723"/>
      <c r="BLW18" s="2723"/>
      <c r="BLX18" s="2723"/>
      <c r="BLY18" s="2723"/>
      <c r="BLZ18" s="2723"/>
      <c r="BMA18" s="2723"/>
      <c r="BMB18" s="2723"/>
      <c r="BMC18" s="2723"/>
      <c r="BMD18" s="2723"/>
      <c r="BME18" s="2723"/>
      <c r="BMF18" s="2723"/>
      <c r="BMG18" s="2723"/>
      <c r="BMH18" s="2723"/>
      <c r="BMI18" s="2723"/>
      <c r="BMJ18" s="2723"/>
      <c r="BMK18" s="2723"/>
      <c r="BML18" s="2723"/>
      <c r="BMM18" s="2723"/>
      <c r="BMN18" s="2723"/>
      <c r="BMO18" s="2723"/>
      <c r="BMP18" s="2723"/>
      <c r="BMQ18" s="2723"/>
      <c r="BMR18" s="2723"/>
      <c r="BMS18" s="2723"/>
      <c r="BMT18" s="2723"/>
      <c r="BMU18" s="2723"/>
      <c r="BMV18" s="2723"/>
      <c r="BMW18" s="2723"/>
      <c r="BMX18" s="2723"/>
      <c r="BMY18" s="2723"/>
      <c r="BMZ18" s="2723"/>
      <c r="BNA18" s="2723"/>
      <c r="BNB18" s="2723"/>
      <c r="BNC18" s="2723"/>
      <c r="BND18" s="2723"/>
      <c r="BNE18" s="2723"/>
      <c r="BNF18" s="2723"/>
      <c r="BNG18" s="2723"/>
      <c r="BNH18" s="2723"/>
      <c r="BNI18" s="2723"/>
      <c r="BNJ18" s="2723"/>
      <c r="BNK18" s="2723"/>
      <c r="BNL18" s="2723"/>
      <c r="BNM18" s="2723"/>
      <c r="BNN18" s="2723"/>
      <c r="BNO18" s="2723"/>
      <c r="BNP18" s="2723"/>
      <c r="BNQ18" s="2723"/>
      <c r="BNR18" s="2723"/>
      <c r="BNS18" s="2723"/>
      <c r="BNT18" s="2723"/>
      <c r="BNU18" s="2723"/>
      <c r="BNV18" s="2723"/>
      <c r="BNW18" s="2723"/>
      <c r="BNX18" s="2723"/>
      <c r="BNY18" s="2723"/>
      <c r="BNZ18" s="2723"/>
      <c r="BOA18" s="2723"/>
      <c r="BOB18" s="2723"/>
      <c r="BOC18" s="2723"/>
      <c r="BOD18" s="2723"/>
      <c r="BOE18" s="2723"/>
      <c r="BOF18" s="2723"/>
      <c r="BOG18" s="2723"/>
      <c r="BOH18" s="2723"/>
      <c r="BOI18" s="2723"/>
      <c r="BOJ18" s="2723"/>
      <c r="BOK18" s="2723"/>
      <c r="BOL18" s="2723"/>
      <c r="BOM18" s="2723"/>
      <c r="BON18" s="2723"/>
      <c r="BOO18" s="2723"/>
      <c r="BOP18" s="2723"/>
      <c r="BOQ18" s="2723"/>
      <c r="BOR18" s="2723"/>
      <c r="BOS18" s="2723"/>
      <c r="BOT18" s="2723"/>
      <c r="BOU18" s="2723"/>
      <c r="BOV18" s="2723"/>
      <c r="BOW18" s="2723"/>
      <c r="BOX18" s="2723"/>
      <c r="BOY18" s="2723"/>
      <c r="BOZ18" s="2723"/>
      <c r="BPA18" s="2723"/>
      <c r="BPB18" s="2723"/>
      <c r="BPC18" s="2723"/>
      <c r="BPD18" s="2723"/>
      <c r="BPE18" s="2723"/>
      <c r="BPF18" s="2723"/>
      <c r="BPG18" s="2723"/>
      <c r="BPH18" s="2723"/>
      <c r="BPI18" s="2723"/>
      <c r="BPJ18" s="2723"/>
      <c r="BPK18" s="2723"/>
      <c r="BPL18" s="2723"/>
      <c r="BPM18" s="2723"/>
      <c r="BPN18" s="2723"/>
      <c r="BPO18" s="2723"/>
      <c r="BPP18" s="2723"/>
      <c r="BPQ18" s="2723"/>
      <c r="BPR18" s="2723"/>
      <c r="BPS18" s="2723"/>
      <c r="BPT18" s="2723"/>
      <c r="BPU18" s="2723"/>
      <c r="BPV18" s="2723"/>
      <c r="BPW18" s="2723"/>
      <c r="BPX18" s="2723"/>
      <c r="BPY18" s="2723"/>
      <c r="BPZ18" s="2723"/>
      <c r="BQA18" s="2723"/>
      <c r="BQB18" s="2723"/>
      <c r="BQC18" s="2723"/>
      <c r="BQD18" s="2723"/>
      <c r="BQE18" s="2723"/>
      <c r="BQF18" s="2723"/>
      <c r="BQG18" s="2723"/>
      <c r="BQH18" s="2723"/>
      <c r="BQI18" s="2723"/>
      <c r="BQJ18" s="2723"/>
      <c r="BQK18" s="2723"/>
      <c r="BQL18" s="2723"/>
      <c r="BQM18" s="2723"/>
      <c r="BQN18" s="2723"/>
      <c r="BQO18" s="2723"/>
      <c r="BQP18" s="2723"/>
      <c r="BQQ18" s="2723"/>
      <c r="BQR18" s="2723"/>
      <c r="BQS18" s="2723"/>
      <c r="BQT18" s="2723"/>
      <c r="BQU18" s="2723"/>
      <c r="BQV18" s="2723"/>
      <c r="BQW18" s="2723"/>
      <c r="BQX18" s="2723"/>
      <c r="BQY18" s="2723"/>
      <c r="BQZ18" s="2723"/>
      <c r="BRA18" s="2723"/>
      <c r="BRB18" s="2723"/>
      <c r="BRC18" s="2723"/>
      <c r="BRD18" s="2723"/>
      <c r="BRE18" s="2723"/>
      <c r="BRF18" s="2723"/>
      <c r="BRG18" s="2723"/>
      <c r="BRH18" s="2723"/>
      <c r="BRI18" s="2723"/>
      <c r="BRJ18" s="2723"/>
      <c r="BRK18" s="2723"/>
      <c r="BRL18" s="2723"/>
      <c r="BRM18" s="2723"/>
      <c r="BRN18" s="2723"/>
      <c r="BRO18" s="2723"/>
      <c r="BRP18" s="2723"/>
      <c r="BRQ18" s="2723"/>
      <c r="BRR18" s="2723"/>
      <c r="BRS18" s="2723"/>
      <c r="BRT18" s="2723"/>
      <c r="BRU18" s="2723"/>
      <c r="BRV18" s="2723"/>
      <c r="BRW18" s="2723"/>
      <c r="BRX18" s="2723"/>
      <c r="BRY18" s="2723"/>
      <c r="BRZ18" s="2723"/>
      <c r="BSA18" s="2723"/>
      <c r="BSB18" s="2723"/>
      <c r="BSC18" s="2723"/>
      <c r="BSD18" s="2723"/>
      <c r="BSE18" s="2723"/>
      <c r="BSF18" s="2723"/>
      <c r="BSG18" s="2723"/>
      <c r="BSH18" s="2723"/>
      <c r="BSI18" s="2723"/>
      <c r="BSJ18" s="2723"/>
      <c r="BSK18" s="2723"/>
      <c r="BSL18" s="2723"/>
      <c r="BSM18" s="2723"/>
      <c r="BSN18" s="2723"/>
      <c r="BSO18" s="2723"/>
      <c r="BSP18" s="2723"/>
      <c r="BSQ18" s="2723"/>
      <c r="BSR18" s="2723"/>
      <c r="BSS18" s="2723"/>
      <c r="BST18" s="2723"/>
      <c r="BSU18" s="2723"/>
      <c r="BSV18" s="2723"/>
      <c r="BSW18" s="2723"/>
      <c r="BSX18" s="2723"/>
      <c r="BSY18" s="2723"/>
      <c r="BSZ18" s="2723"/>
      <c r="BTA18" s="2723"/>
      <c r="BTB18" s="2723"/>
      <c r="BTC18" s="2723"/>
      <c r="BTD18" s="2723"/>
      <c r="BTE18" s="2723"/>
      <c r="BTF18" s="2723"/>
      <c r="BTG18" s="2723"/>
      <c r="BTH18" s="2723"/>
      <c r="BTI18" s="2723"/>
      <c r="BTJ18" s="2723"/>
      <c r="BTK18" s="2723"/>
      <c r="BTL18" s="2723"/>
      <c r="BTM18" s="2723"/>
      <c r="BTN18" s="2723"/>
      <c r="BTO18" s="2723"/>
      <c r="BTP18" s="2723"/>
      <c r="BTQ18" s="2723"/>
      <c r="BTR18" s="2723"/>
      <c r="BTS18" s="2723"/>
      <c r="BTT18" s="2723"/>
      <c r="BTU18" s="2723"/>
      <c r="BTV18" s="2723"/>
      <c r="BTW18" s="2723"/>
      <c r="BTX18" s="2723"/>
      <c r="BTY18" s="2723"/>
      <c r="BTZ18" s="2723"/>
      <c r="BUA18" s="2723"/>
      <c r="BUB18" s="2723"/>
      <c r="BUC18" s="2723"/>
      <c r="BUD18" s="2723"/>
      <c r="BUE18" s="2723"/>
      <c r="BUF18" s="2723"/>
      <c r="BUG18" s="2723"/>
      <c r="BUH18" s="2723"/>
      <c r="BUI18" s="2723"/>
      <c r="BUJ18" s="2723"/>
      <c r="BUK18" s="2723"/>
      <c r="BUL18" s="2723"/>
      <c r="BUM18" s="2723"/>
      <c r="BUN18" s="2723"/>
      <c r="BUO18" s="2723"/>
      <c r="BUP18" s="2723"/>
      <c r="BUQ18" s="2723"/>
      <c r="BUR18" s="2723"/>
      <c r="BUS18" s="2723"/>
      <c r="BUT18" s="2723"/>
      <c r="BUU18" s="2723"/>
      <c r="BUV18" s="2723"/>
      <c r="BUW18" s="2723"/>
      <c r="BUX18" s="2723"/>
      <c r="BUY18" s="2723"/>
      <c r="BUZ18" s="2723"/>
      <c r="BVA18" s="2723"/>
      <c r="BVB18" s="2723"/>
      <c r="BVC18" s="2723"/>
      <c r="BVD18" s="2723"/>
      <c r="BVE18" s="2723"/>
      <c r="BVF18" s="2723"/>
      <c r="BVG18" s="2723"/>
      <c r="BVH18" s="2723"/>
      <c r="BVI18" s="2723"/>
      <c r="BVJ18" s="2723"/>
      <c r="BVK18" s="2723"/>
      <c r="BVL18" s="2723"/>
      <c r="BVM18" s="2723"/>
      <c r="BVN18" s="2723"/>
      <c r="BVO18" s="2723"/>
      <c r="BVP18" s="2723"/>
      <c r="BVQ18" s="2723"/>
      <c r="BVR18" s="2723"/>
      <c r="BVS18" s="2723"/>
      <c r="BVT18" s="2723"/>
      <c r="BVU18" s="2723"/>
      <c r="BVV18" s="2723"/>
      <c r="BVW18" s="2723"/>
      <c r="BVX18" s="2723"/>
      <c r="BVY18" s="2723"/>
      <c r="BVZ18" s="2723"/>
      <c r="BWA18" s="2723"/>
      <c r="BWB18" s="2723"/>
      <c r="BWC18" s="2723"/>
      <c r="BWD18" s="2723"/>
      <c r="BWE18" s="2723"/>
      <c r="BWF18" s="2723"/>
      <c r="BWG18" s="2723"/>
      <c r="BWH18" s="2723"/>
      <c r="BWI18" s="2723"/>
      <c r="BWJ18" s="2723"/>
      <c r="BWK18" s="2723"/>
      <c r="BWL18" s="2723"/>
      <c r="BWM18" s="2723"/>
      <c r="BWN18" s="2723"/>
      <c r="BWO18" s="2723"/>
      <c r="BWP18" s="2723"/>
      <c r="BWQ18" s="2723"/>
      <c r="BWR18" s="2723"/>
      <c r="BWS18" s="2723"/>
      <c r="BWT18" s="2723"/>
      <c r="BWU18" s="2723"/>
      <c r="BWV18" s="2723"/>
      <c r="BWW18" s="2723"/>
      <c r="BWX18" s="2723"/>
      <c r="BWY18" s="2723"/>
      <c r="BWZ18" s="2723"/>
      <c r="BXA18" s="2723"/>
      <c r="BXB18" s="2723"/>
      <c r="BXC18" s="2723"/>
      <c r="BXD18" s="2723"/>
      <c r="BXE18" s="2723"/>
      <c r="BXF18" s="2723"/>
      <c r="BXG18" s="2723"/>
      <c r="BXH18" s="2723"/>
      <c r="BXI18" s="2723"/>
      <c r="BXJ18" s="2723"/>
      <c r="BXK18" s="2723"/>
      <c r="BXL18" s="2723"/>
      <c r="BXM18" s="2723"/>
      <c r="BXN18" s="2723"/>
      <c r="BXO18" s="2723"/>
      <c r="BXP18" s="2723"/>
      <c r="BXQ18" s="2723"/>
      <c r="BXR18" s="2723"/>
      <c r="BXS18" s="2723"/>
      <c r="BXT18" s="2723"/>
      <c r="BXU18" s="2723"/>
      <c r="BXV18" s="2723"/>
      <c r="BXW18" s="2723"/>
      <c r="BXX18" s="2723"/>
      <c r="BXY18" s="2723"/>
      <c r="BXZ18" s="2723"/>
      <c r="BYA18" s="2723"/>
      <c r="BYB18" s="2723"/>
      <c r="BYC18" s="2723"/>
      <c r="BYD18" s="2723"/>
      <c r="BYE18" s="2723"/>
      <c r="BYF18" s="2723"/>
      <c r="BYG18" s="2723"/>
      <c r="BYH18" s="2723"/>
      <c r="BYI18" s="2723"/>
      <c r="BYJ18" s="2723"/>
      <c r="BYK18" s="2723"/>
      <c r="BYL18" s="2723"/>
      <c r="BYM18" s="2723"/>
      <c r="BYN18" s="2723"/>
      <c r="BYO18" s="2723"/>
      <c r="BYP18" s="2723"/>
      <c r="BYQ18" s="2723"/>
      <c r="BYR18" s="2723"/>
      <c r="BYS18" s="2723"/>
      <c r="BYT18" s="2723"/>
      <c r="BYU18" s="2723"/>
      <c r="BYV18" s="2723"/>
      <c r="BYW18" s="2723"/>
      <c r="BYX18" s="2723"/>
      <c r="BYY18" s="2723"/>
      <c r="BYZ18" s="2723"/>
      <c r="BZA18" s="2723"/>
      <c r="BZB18" s="2723"/>
      <c r="BZC18" s="2723"/>
      <c r="BZD18" s="2723"/>
      <c r="BZE18" s="2723"/>
      <c r="BZF18" s="2723"/>
      <c r="BZG18" s="2723"/>
      <c r="BZH18" s="2723"/>
      <c r="BZI18" s="2723"/>
      <c r="BZJ18" s="2723"/>
      <c r="BZK18" s="2723"/>
      <c r="BZL18" s="2723"/>
      <c r="BZM18" s="2723"/>
      <c r="BZN18" s="2723"/>
      <c r="BZO18" s="2723"/>
      <c r="BZP18" s="2723"/>
      <c r="BZQ18" s="2723"/>
      <c r="BZR18" s="2723"/>
      <c r="BZS18" s="2723"/>
      <c r="BZT18" s="2723"/>
      <c r="BZU18" s="2723"/>
      <c r="BZV18" s="2723"/>
      <c r="BZW18" s="2723"/>
      <c r="BZX18" s="2723"/>
      <c r="BZY18" s="2723"/>
      <c r="BZZ18" s="2723"/>
      <c r="CAA18" s="2723"/>
      <c r="CAB18" s="2723"/>
      <c r="CAC18" s="2723"/>
      <c r="CAD18" s="2723"/>
      <c r="CAE18" s="2723"/>
      <c r="CAF18" s="2723"/>
      <c r="CAG18" s="2723"/>
      <c r="CAH18" s="2723"/>
      <c r="CAI18" s="2723"/>
      <c r="CAJ18" s="2723"/>
      <c r="CAK18" s="2723"/>
      <c r="CAL18" s="2723"/>
      <c r="CAM18" s="2723"/>
      <c r="CAN18" s="2723"/>
      <c r="CAO18" s="2723"/>
      <c r="CAP18" s="2723"/>
      <c r="CAQ18" s="2723"/>
      <c r="CAR18" s="2723"/>
      <c r="CAS18" s="2723"/>
      <c r="CAT18" s="2723"/>
      <c r="CAU18" s="2723"/>
      <c r="CAV18" s="2723"/>
      <c r="CAW18" s="2723"/>
      <c r="CAX18" s="2723"/>
      <c r="CAY18" s="2723"/>
      <c r="CAZ18" s="2723"/>
      <c r="CBA18" s="2723"/>
      <c r="CBB18" s="2723"/>
      <c r="CBC18" s="2723"/>
      <c r="CBD18" s="2723"/>
      <c r="CBE18" s="2723"/>
      <c r="CBF18" s="2723"/>
      <c r="CBG18" s="2723"/>
      <c r="CBH18" s="2723"/>
      <c r="CBI18" s="2723"/>
      <c r="CBJ18" s="2723"/>
      <c r="CBK18" s="2723"/>
      <c r="CBL18" s="2723"/>
      <c r="CBM18" s="2723"/>
      <c r="CBN18" s="2723"/>
      <c r="CBO18" s="2723"/>
      <c r="CBP18" s="2723"/>
      <c r="CBQ18" s="2723"/>
      <c r="CBR18" s="2723"/>
      <c r="CBS18" s="2723"/>
      <c r="CBT18" s="2723"/>
      <c r="CBU18" s="2723"/>
      <c r="CBV18" s="2723"/>
      <c r="CBW18" s="2723"/>
      <c r="CBX18" s="2723"/>
      <c r="CBY18" s="2723"/>
      <c r="CBZ18" s="2723"/>
      <c r="CCA18" s="2723"/>
      <c r="CCB18" s="2723"/>
      <c r="CCC18" s="2723"/>
      <c r="CCD18" s="2723"/>
      <c r="CCE18" s="2723"/>
      <c r="CCF18" s="2723"/>
      <c r="CCG18" s="2723"/>
      <c r="CCH18" s="2723"/>
      <c r="CCI18" s="2723"/>
      <c r="CCJ18" s="2723"/>
      <c r="CCK18" s="2723"/>
      <c r="CCL18" s="2723"/>
      <c r="CCM18" s="2723"/>
      <c r="CCN18" s="2723"/>
      <c r="CCO18" s="2723"/>
      <c r="CCP18" s="2723"/>
      <c r="CCQ18" s="2723"/>
      <c r="CCR18" s="2723"/>
      <c r="CCS18" s="2723"/>
      <c r="CCT18" s="2723"/>
      <c r="CCU18" s="2723"/>
      <c r="CCV18" s="2723"/>
      <c r="CCW18" s="2723"/>
      <c r="CCX18" s="2723"/>
      <c r="CCY18" s="2723"/>
      <c r="CCZ18" s="2723"/>
      <c r="CDA18" s="2723"/>
      <c r="CDB18" s="2723"/>
      <c r="CDC18" s="2723"/>
      <c r="CDD18" s="2723"/>
      <c r="CDE18" s="2723"/>
      <c r="CDF18" s="2723"/>
      <c r="CDG18" s="2723"/>
      <c r="CDH18" s="2723"/>
      <c r="CDI18" s="2723"/>
      <c r="CDJ18" s="2723"/>
      <c r="CDK18" s="2723"/>
      <c r="CDL18" s="2723"/>
      <c r="CDM18" s="2723"/>
      <c r="CDN18" s="2723"/>
      <c r="CDO18" s="2723"/>
      <c r="CDP18" s="2723"/>
      <c r="CDQ18" s="2723"/>
      <c r="CDR18" s="2723"/>
      <c r="CDS18" s="2723"/>
      <c r="CDT18" s="2723"/>
      <c r="CDU18" s="2723"/>
      <c r="CDV18" s="2723"/>
      <c r="CDW18" s="2723"/>
      <c r="CDX18" s="2723"/>
      <c r="CDY18" s="2723"/>
      <c r="CDZ18" s="2723"/>
      <c r="CEA18" s="2723"/>
      <c r="CEB18" s="2723"/>
      <c r="CEC18" s="2723"/>
      <c r="CED18" s="2723"/>
      <c r="CEE18" s="2723"/>
      <c r="CEF18" s="2723"/>
      <c r="CEG18" s="2723"/>
      <c r="CEH18" s="2723"/>
      <c r="CEI18" s="2723"/>
      <c r="CEJ18" s="2723"/>
      <c r="CEK18" s="2723"/>
      <c r="CEL18" s="2723"/>
      <c r="CEM18" s="2723"/>
      <c r="CEN18" s="2723"/>
      <c r="CEO18" s="2723"/>
      <c r="CEP18" s="2723"/>
      <c r="CEQ18" s="2723"/>
      <c r="CER18" s="2723"/>
      <c r="CES18" s="2723"/>
      <c r="CET18" s="2723"/>
      <c r="CEU18" s="2723"/>
      <c r="CEV18" s="2723"/>
      <c r="CEW18" s="2723"/>
      <c r="CEX18" s="2723"/>
      <c r="CEY18" s="2723"/>
      <c r="CEZ18" s="2723"/>
      <c r="CFA18" s="2723"/>
      <c r="CFB18" s="2723"/>
      <c r="CFC18" s="2723"/>
      <c r="CFD18" s="2723"/>
      <c r="CFE18" s="2723"/>
      <c r="CFF18" s="2723"/>
      <c r="CFG18" s="2723"/>
      <c r="CFH18" s="2723"/>
      <c r="CFI18" s="2723"/>
      <c r="CFJ18" s="2723"/>
      <c r="CFK18" s="2723"/>
      <c r="CFL18" s="2723"/>
      <c r="CFM18" s="2723"/>
      <c r="CFN18" s="2723"/>
      <c r="CFO18" s="2723"/>
      <c r="CFP18" s="2723"/>
      <c r="CFQ18" s="2723"/>
      <c r="CFR18" s="2723"/>
      <c r="CFS18" s="2723"/>
      <c r="CFT18" s="2723"/>
      <c r="CFU18" s="2723"/>
      <c r="CFV18" s="2723"/>
      <c r="CFW18" s="2723"/>
      <c r="CFX18" s="2723"/>
      <c r="CFY18" s="2723"/>
      <c r="CFZ18" s="2723"/>
      <c r="CGA18" s="2723"/>
      <c r="CGB18" s="2723"/>
      <c r="CGC18" s="2723"/>
      <c r="CGD18" s="2723"/>
      <c r="CGE18" s="2723"/>
      <c r="CGF18" s="2723"/>
      <c r="CGG18" s="2723"/>
      <c r="CGH18" s="2723"/>
      <c r="CGI18" s="2723"/>
      <c r="CGJ18" s="2723"/>
      <c r="CGK18" s="2723"/>
      <c r="CGL18" s="2723"/>
      <c r="CGM18" s="2723"/>
      <c r="CGN18" s="2723"/>
      <c r="CGO18" s="2723"/>
      <c r="CGP18" s="2723"/>
      <c r="CGQ18" s="2723"/>
      <c r="CGR18" s="2723"/>
      <c r="CGS18" s="2723"/>
      <c r="CGT18" s="2723"/>
      <c r="CGU18" s="2723"/>
      <c r="CGV18" s="2723"/>
      <c r="CGW18" s="2723"/>
      <c r="CGX18" s="2723"/>
      <c r="CGY18" s="2723"/>
      <c r="CGZ18" s="2723"/>
      <c r="CHA18" s="2723"/>
      <c r="CHB18" s="2723"/>
      <c r="CHC18" s="2723"/>
      <c r="CHD18" s="2723"/>
      <c r="CHE18" s="2723"/>
      <c r="CHF18" s="2723"/>
      <c r="CHG18" s="2723"/>
      <c r="CHH18" s="2723"/>
      <c r="CHI18" s="2723"/>
      <c r="CHJ18" s="2723"/>
      <c r="CHK18" s="2723"/>
      <c r="CHL18" s="2723"/>
      <c r="CHM18" s="2723"/>
      <c r="CHN18" s="2723"/>
      <c r="CHO18" s="2723"/>
      <c r="CHP18" s="2723"/>
      <c r="CHQ18" s="2723"/>
      <c r="CHR18" s="2723"/>
      <c r="CHS18" s="2723"/>
      <c r="CHT18" s="2723"/>
      <c r="CHU18" s="2723"/>
      <c r="CHV18" s="2723"/>
      <c r="CHW18" s="2723"/>
      <c r="CHX18" s="2723"/>
      <c r="CHY18" s="2723"/>
      <c r="CHZ18" s="2723"/>
      <c r="CIA18" s="2723"/>
      <c r="CIB18" s="2723"/>
      <c r="CIC18" s="2723"/>
      <c r="CID18" s="2723"/>
      <c r="CIE18" s="2723"/>
      <c r="CIF18" s="2723"/>
      <c r="CIG18" s="2723"/>
      <c r="CIH18" s="2723"/>
      <c r="CII18" s="2723"/>
      <c r="CIJ18" s="2723"/>
      <c r="CIK18" s="2723"/>
      <c r="CIL18" s="2723"/>
      <c r="CIM18" s="2723"/>
      <c r="CIN18" s="2723"/>
      <c r="CIO18" s="2723"/>
      <c r="CIP18" s="2723"/>
      <c r="CIQ18" s="2723"/>
      <c r="CIR18" s="2723"/>
      <c r="CIS18" s="2723"/>
      <c r="CIT18" s="2723"/>
      <c r="CIU18" s="2723"/>
      <c r="CIV18" s="2723"/>
      <c r="CIW18" s="2723"/>
      <c r="CIX18" s="2723"/>
      <c r="CIY18" s="2723"/>
      <c r="CIZ18" s="2723"/>
      <c r="CJA18" s="2723"/>
      <c r="CJB18" s="2723"/>
      <c r="CJC18" s="2723"/>
      <c r="CJD18" s="2723"/>
      <c r="CJE18" s="2723"/>
      <c r="CJF18" s="2723"/>
      <c r="CJG18" s="2723"/>
      <c r="CJH18" s="2723"/>
      <c r="CJI18" s="2723"/>
      <c r="CJJ18" s="2723"/>
      <c r="CJK18" s="2723"/>
      <c r="CJL18" s="2723"/>
      <c r="CJM18" s="2723"/>
      <c r="CJN18" s="2723"/>
      <c r="CJO18" s="2723"/>
      <c r="CJP18" s="2723"/>
      <c r="CJQ18" s="2723"/>
      <c r="CJR18" s="2723"/>
      <c r="CJS18" s="2723"/>
      <c r="CJT18" s="2723"/>
      <c r="CJU18" s="2723"/>
      <c r="CJV18" s="2723"/>
      <c r="CJW18" s="2723"/>
      <c r="CJX18" s="2723"/>
      <c r="CJY18" s="2723"/>
      <c r="CJZ18" s="2723"/>
      <c r="CKA18" s="2723"/>
      <c r="CKB18" s="2723"/>
      <c r="CKC18" s="2723"/>
      <c r="CKD18" s="2723"/>
      <c r="CKE18" s="2723"/>
      <c r="CKF18" s="2723"/>
      <c r="CKG18" s="2723"/>
      <c r="CKH18" s="2723"/>
      <c r="CKI18" s="2723"/>
      <c r="CKJ18" s="2723"/>
      <c r="CKK18" s="2723"/>
      <c r="CKL18" s="2723"/>
      <c r="CKM18" s="2723"/>
      <c r="CKN18" s="2723"/>
      <c r="CKO18" s="2723"/>
      <c r="CKP18" s="2723"/>
      <c r="CKQ18" s="2723"/>
      <c r="CKR18" s="2723"/>
      <c r="CKS18" s="2723"/>
      <c r="CKT18" s="2723"/>
      <c r="CKU18" s="2723"/>
      <c r="CKV18" s="2723"/>
      <c r="CKW18" s="2723"/>
      <c r="CKX18" s="2723"/>
      <c r="CKY18" s="2723"/>
      <c r="CKZ18" s="2723"/>
      <c r="CLA18" s="2723"/>
      <c r="CLB18" s="2723"/>
      <c r="CLC18" s="2723"/>
      <c r="CLD18" s="2723"/>
      <c r="CLE18" s="2723"/>
      <c r="CLF18" s="2723"/>
      <c r="CLG18" s="2723"/>
      <c r="CLH18" s="2723"/>
      <c r="CLI18" s="2723"/>
      <c r="CLJ18" s="2723"/>
      <c r="CLK18" s="2723"/>
      <c r="CLL18" s="2723"/>
      <c r="CLM18" s="2723"/>
      <c r="CLN18" s="2723"/>
      <c r="CLO18" s="2723"/>
      <c r="CLP18" s="2723"/>
      <c r="CLQ18" s="2723"/>
      <c r="CLR18" s="2723"/>
      <c r="CLS18" s="2723"/>
      <c r="CLT18" s="2723"/>
      <c r="CLU18" s="2723"/>
      <c r="CLV18" s="2723"/>
      <c r="CLW18" s="2723"/>
      <c r="CLX18" s="2723"/>
      <c r="CLY18" s="2723"/>
      <c r="CLZ18" s="2723"/>
      <c r="CMA18" s="2723"/>
      <c r="CMB18" s="2723"/>
      <c r="CMC18" s="2723"/>
      <c r="CMD18" s="2723"/>
      <c r="CME18" s="2723"/>
      <c r="CMF18" s="2723"/>
      <c r="CMG18" s="2723"/>
      <c r="CMH18" s="2723"/>
      <c r="CMI18" s="2723"/>
      <c r="CMJ18" s="2723"/>
      <c r="CMK18" s="2723"/>
      <c r="CML18" s="2723"/>
      <c r="CMM18" s="2723"/>
      <c r="CMN18" s="2723"/>
      <c r="CMO18" s="2723"/>
      <c r="CMP18" s="2723"/>
      <c r="CMQ18" s="2723"/>
      <c r="CMR18" s="2723"/>
      <c r="CMS18" s="2723"/>
      <c r="CMT18" s="2723"/>
      <c r="CMU18" s="2723"/>
      <c r="CMV18" s="2723"/>
      <c r="CMW18" s="2723"/>
      <c r="CMX18" s="2723"/>
      <c r="CMY18" s="2723"/>
      <c r="CMZ18" s="2723"/>
      <c r="CNA18" s="2723"/>
      <c r="CNB18" s="2723"/>
      <c r="CNC18" s="2723"/>
      <c r="CND18" s="2723"/>
      <c r="CNE18" s="2723"/>
      <c r="CNF18" s="2723"/>
      <c r="CNG18" s="2723"/>
      <c r="CNH18" s="2723"/>
      <c r="CNI18" s="2723"/>
      <c r="CNJ18" s="2723"/>
      <c r="CNK18" s="2723"/>
      <c r="CNL18" s="2723"/>
      <c r="CNM18" s="2723"/>
      <c r="CNN18" s="2723"/>
      <c r="CNO18" s="2723"/>
      <c r="CNP18" s="2723"/>
      <c r="CNQ18" s="2723"/>
      <c r="CNR18" s="2723"/>
      <c r="CNS18" s="2723"/>
      <c r="CNT18" s="2723"/>
      <c r="CNU18" s="2723"/>
      <c r="CNV18" s="2723"/>
      <c r="CNW18" s="2723"/>
      <c r="CNX18" s="2723"/>
      <c r="CNY18" s="2723"/>
      <c r="CNZ18" s="2723"/>
      <c r="COA18" s="2723"/>
      <c r="COB18" s="2723"/>
      <c r="COC18" s="2723"/>
      <c r="COD18" s="2723"/>
      <c r="COE18" s="2723"/>
      <c r="COF18" s="2723"/>
      <c r="COG18" s="2723"/>
      <c r="COH18" s="2723"/>
      <c r="COI18" s="2723"/>
      <c r="COJ18" s="2723"/>
      <c r="COK18" s="2723"/>
      <c r="COL18" s="2723"/>
      <c r="COM18" s="2723"/>
      <c r="CON18" s="2723"/>
      <c r="COO18" s="2723"/>
      <c r="COP18" s="2723"/>
      <c r="COQ18" s="2723"/>
      <c r="COR18" s="2723"/>
      <c r="COS18" s="2723"/>
      <c r="COT18" s="2723"/>
      <c r="COU18" s="2723"/>
      <c r="COV18" s="2723"/>
      <c r="COW18" s="2723"/>
      <c r="COX18" s="2723"/>
      <c r="COY18" s="2723"/>
      <c r="COZ18" s="2723"/>
      <c r="CPA18" s="2723"/>
      <c r="CPB18" s="2723"/>
      <c r="CPC18" s="2723"/>
      <c r="CPD18" s="2723"/>
      <c r="CPE18" s="2723"/>
      <c r="CPF18" s="2723"/>
      <c r="CPG18" s="2723"/>
      <c r="CPH18" s="2723"/>
      <c r="CPI18" s="2723"/>
      <c r="CPJ18" s="2723"/>
      <c r="CPK18" s="2723"/>
      <c r="CPL18" s="2723"/>
      <c r="CPM18" s="2723"/>
      <c r="CPN18" s="2723"/>
      <c r="CPO18" s="2723"/>
      <c r="CPP18" s="2723"/>
      <c r="CPQ18" s="2723"/>
      <c r="CPR18" s="2723"/>
      <c r="CPS18" s="2723"/>
      <c r="CPT18" s="2723"/>
      <c r="CPU18" s="2723"/>
      <c r="CPV18" s="2723"/>
      <c r="CPW18" s="2723"/>
      <c r="CPX18" s="2723"/>
      <c r="CPY18" s="2723"/>
      <c r="CPZ18" s="2723"/>
      <c r="CQA18" s="2723"/>
      <c r="CQB18" s="2723"/>
      <c r="CQC18" s="2723"/>
      <c r="CQD18" s="2723"/>
      <c r="CQE18" s="2723"/>
      <c r="CQF18" s="2723"/>
      <c r="CQG18" s="2723"/>
      <c r="CQH18" s="2723"/>
      <c r="CQI18" s="2723"/>
      <c r="CQJ18" s="2723"/>
      <c r="CQK18" s="2723"/>
      <c r="CQL18" s="2723"/>
      <c r="CQM18" s="2723"/>
      <c r="CQN18" s="2723"/>
      <c r="CQO18" s="2723"/>
      <c r="CQP18" s="2723"/>
      <c r="CQQ18" s="2723"/>
      <c r="CQR18" s="2723"/>
      <c r="CQS18" s="2723"/>
      <c r="CQT18" s="2723"/>
      <c r="CQU18" s="2723"/>
      <c r="CQV18" s="2723"/>
      <c r="CQW18" s="2723"/>
      <c r="CQX18" s="2723"/>
      <c r="CQY18" s="2723"/>
      <c r="CQZ18" s="2723"/>
      <c r="CRA18" s="2723"/>
      <c r="CRB18" s="2723"/>
      <c r="CRC18" s="2723"/>
      <c r="CRD18" s="2723"/>
      <c r="CRE18" s="2723"/>
      <c r="CRF18" s="2723"/>
      <c r="CRG18" s="2723"/>
      <c r="CRH18" s="2723"/>
      <c r="CRI18" s="2723"/>
      <c r="CRJ18" s="2723"/>
      <c r="CRK18" s="2723"/>
      <c r="CRL18" s="2723"/>
      <c r="CRM18" s="2723"/>
      <c r="CRN18" s="2723"/>
      <c r="CRO18" s="2723"/>
      <c r="CRP18" s="2723"/>
      <c r="CRQ18" s="2723"/>
      <c r="CRR18" s="2723"/>
      <c r="CRS18" s="2723"/>
      <c r="CRT18" s="2723"/>
      <c r="CRU18" s="2723"/>
      <c r="CRV18" s="2723"/>
      <c r="CRW18" s="2723"/>
      <c r="CRX18" s="2723"/>
      <c r="CRY18" s="2723"/>
      <c r="CRZ18" s="2723"/>
      <c r="CSA18" s="2723"/>
      <c r="CSB18" s="2723"/>
      <c r="CSC18" s="2723"/>
      <c r="CSD18" s="2723"/>
      <c r="CSE18" s="2723"/>
      <c r="CSF18" s="2723"/>
      <c r="CSG18" s="2723"/>
      <c r="CSH18" s="2723"/>
      <c r="CSI18" s="2723"/>
      <c r="CSJ18" s="2723"/>
      <c r="CSK18" s="2723"/>
      <c r="CSL18" s="2723"/>
      <c r="CSM18" s="2723"/>
      <c r="CSN18" s="2723"/>
      <c r="CSO18" s="2723"/>
      <c r="CSP18" s="2723"/>
      <c r="CSQ18" s="2723"/>
      <c r="CSR18" s="2723"/>
      <c r="CSS18" s="2723"/>
      <c r="CST18" s="2723"/>
      <c r="CSU18" s="2723"/>
      <c r="CSV18" s="2723"/>
      <c r="CSW18" s="2723"/>
      <c r="CSX18" s="2723"/>
      <c r="CSY18" s="2723"/>
      <c r="CSZ18" s="2723"/>
      <c r="CTA18" s="2723"/>
      <c r="CTB18" s="2723"/>
      <c r="CTC18" s="2723"/>
      <c r="CTD18" s="2723"/>
      <c r="CTE18" s="2723"/>
      <c r="CTF18" s="2723"/>
      <c r="CTG18" s="2723"/>
      <c r="CTH18" s="2723"/>
      <c r="CTI18" s="2723"/>
      <c r="CTJ18" s="2723"/>
      <c r="CTK18" s="2723"/>
      <c r="CTL18" s="2723"/>
      <c r="CTM18" s="2723"/>
      <c r="CTN18" s="2723"/>
      <c r="CTO18" s="2723"/>
      <c r="CTP18" s="2723"/>
      <c r="CTQ18" s="2723"/>
      <c r="CTR18" s="2723"/>
      <c r="CTS18" s="2723"/>
      <c r="CTT18" s="2723"/>
      <c r="CTU18" s="2723"/>
      <c r="CTV18" s="2723"/>
      <c r="CTW18" s="2723"/>
      <c r="CTX18" s="2723"/>
      <c r="CTY18" s="2723"/>
      <c r="CTZ18" s="2723"/>
      <c r="CUA18" s="2723"/>
      <c r="CUB18" s="2723"/>
      <c r="CUC18" s="2723"/>
      <c r="CUD18" s="2723"/>
      <c r="CUE18" s="2723"/>
      <c r="CUF18" s="2723"/>
      <c r="CUG18" s="2723"/>
      <c r="CUH18" s="2723"/>
      <c r="CUI18" s="2723"/>
      <c r="CUJ18" s="2723"/>
      <c r="CUK18" s="2723"/>
      <c r="CUL18" s="2723"/>
      <c r="CUM18" s="2723"/>
      <c r="CUN18" s="2723"/>
      <c r="CUO18" s="2723"/>
      <c r="CUP18" s="2723"/>
      <c r="CUQ18" s="2723"/>
      <c r="CUR18" s="2723"/>
      <c r="CUS18" s="2723"/>
      <c r="CUT18" s="2723"/>
      <c r="CUU18" s="2723"/>
      <c r="CUV18" s="2723"/>
      <c r="CUW18" s="2723"/>
      <c r="CUX18" s="2723"/>
      <c r="CUY18" s="2723"/>
      <c r="CUZ18" s="2723"/>
      <c r="CVA18" s="2723"/>
      <c r="CVB18" s="2723"/>
      <c r="CVC18" s="2723"/>
      <c r="CVD18" s="2723"/>
      <c r="CVE18" s="2723"/>
      <c r="CVF18" s="2723"/>
      <c r="CVG18" s="2723"/>
      <c r="CVH18" s="2723"/>
      <c r="CVI18" s="2723"/>
      <c r="CVJ18" s="2723"/>
      <c r="CVK18" s="2723"/>
      <c r="CVL18" s="2723"/>
      <c r="CVM18" s="2723"/>
      <c r="CVN18" s="2723"/>
      <c r="CVO18" s="2723"/>
      <c r="CVP18" s="2723"/>
      <c r="CVQ18" s="2723"/>
      <c r="CVR18" s="2723"/>
      <c r="CVS18" s="2723"/>
      <c r="CVT18" s="2723"/>
      <c r="CVU18" s="2723"/>
      <c r="CVV18" s="2723"/>
      <c r="CVW18" s="2723"/>
      <c r="CVX18" s="2723"/>
      <c r="CVY18" s="2723"/>
      <c r="CVZ18" s="2723"/>
      <c r="CWA18" s="2723"/>
      <c r="CWB18" s="2723"/>
      <c r="CWC18" s="2723"/>
      <c r="CWD18" s="2723"/>
      <c r="CWE18" s="2723"/>
      <c r="CWF18" s="2723"/>
      <c r="CWG18" s="2723"/>
      <c r="CWH18" s="2723"/>
      <c r="CWI18" s="2723"/>
      <c r="CWJ18" s="2723"/>
      <c r="CWK18" s="2723"/>
      <c r="CWL18" s="2723"/>
      <c r="CWM18" s="2723"/>
      <c r="CWN18" s="2723"/>
      <c r="CWO18" s="2723"/>
      <c r="CWP18" s="2723"/>
      <c r="CWQ18" s="2723"/>
      <c r="CWR18" s="2723"/>
      <c r="CWS18" s="2723"/>
      <c r="CWT18" s="2723"/>
      <c r="CWU18" s="2723"/>
      <c r="CWV18" s="2723"/>
      <c r="CWW18" s="2723"/>
      <c r="CWX18" s="2723"/>
      <c r="CWY18" s="2723"/>
      <c r="CWZ18" s="2723"/>
      <c r="CXA18" s="2723"/>
      <c r="CXB18" s="2723"/>
      <c r="CXC18" s="2723"/>
      <c r="CXD18" s="2723"/>
      <c r="CXE18" s="2723"/>
      <c r="CXF18" s="2723"/>
      <c r="CXG18" s="2723"/>
      <c r="CXH18" s="2723"/>
      <c r="CXI18" s="2723"/>
      <c r="CXJ18" s="2723"/>
      <c r="CXK18" s="2723"/>
      <c r="CXL18" s="2723"/>
      <c r="CXM18" s="2723"/>
      <c r="CXN18" s="2723"/>
      <c r="CXO18" s="2723"/>
      <c r="CXP18" s="2723"/>
      <c r="CXQ18" s="2723"/>
      <c r="CXR18" s="2723"/>
      <c r="CXS18" s="2723"/>
      <c r="CXT18" s="2723"/>
      <c r="CXU18" s="2723"/>
      <c r="CXV18" s="2723"/>
      <c r="CXW18" s="2723"/>
      <c r="CXX18" s="2723"/>
      <c r="CXY18" s="2723"/>
      <c r="CXZ18" s="2723"/>
      <c r="CYA18" s="2723"/>
      <c r="CYB18" s="2723"/>
      <c r="CYC18" s="2723"/>
      <c r="CYD18" s="2723"/>
      <c r="CYE18" s="2723"/>
      <c r="CYF18" s="2723"/>
      <c r="CYG18" s="2723"/>
      <c r="CYH18" s="2723"/>
      <c r="CYI18" s="2723"/>
      <c r="CYJ18" s="2723"/>
      <c r="CYK18" s="2723"/>
      <c r="CYL18" s="2723"/>
      <c r="CYM18" s="2723"/>
      <c r="CYN18" s="2723"/>
      <c r="CYO18" s="2723"/>
      <c r="CYP18" s="2723"/>
      <c r="CYQ18" s="2723"/>
      <c r="CYR18" s="2723"/>
      <c r="CYS18" s="2723"/>
      <c r="CYT18" s="2723"/>
      <c r="CYU18" s="2723"/>
      <c r="CYV18" s="2723"/>
      <c r="CYW18" s="2723"/>
      <c r="CYX18" s="2723"/>
      <c r="CYY18" s="2723"/>
      <c r="CYZ18" s="2723"/>
      <c r="CZA18" s="2723"/>
      <c r="CZB18" s="2723"/>
      <c r="CZC18" s="2723"/>
      <c r="CZD18" s="2723"/>
      <c r="CZE18" s="2723"/>
      <c r="CZF18" s="2723"/>
      <c r="CZG18" s="2723"/>
      <c r="CZH18" s="2723"/>
      <c r="CZI18" s="2723"/>
      <c r="CZJ18" s="2723"/>
      <c r="CZK18" s="2723"/>
      <c r="CZL18" s="2723"/>
      <c r="CZM18" s="2723"/>
      <c r="CZN18" s="2723"/>
      <c r="CZO18" s="2723"/>
      <c r="CZP18" s="2723"/>
      <c r="CZQ18" s="2723"/>
      <c r="CZR18" s="2723"/>
      <c r="CZS18" s="2723"/>
      <c r="CZT18" s="2723"/>
      <c r="CZU18" s="2723"/>
      <c r="CZV18" s="2723"/>
      <c r="CZW18" s="2723"/>
      <c r="CZX18" s="2723"/>
      <c r="CZY18" s="2723"/>
      <c r="CZZ18" s="2723"/>
      <c r="DAA18" s="2723"/>
      <c r="DAB18" s="2723"/>
      <c r="DAC18" s="2723"/>
      <c r="DAD18" s="2723"/>
      <c r="DAE18" s="2723"/>
      <c r="DAF18" s="2723"/>
      <c r="DAG18" s="2723"/>
      <c r="DAH18" s="2723"/>
      <c r="DAI18" s="2723"/>
      <c r="DAJ18" s="2723"/>
      <c r="DAK18" s="2723"/>
      <c r="DAL18" s="2723"/>
      <c r="DAM18" s="2723"/>
      <c r="DAN18" s="2723"/>
      <c r="DAO18" s="2723"/>
      <c r="DAP18" s="2723"/>
      <c r="DAQ18" s="2723"/>
      <c r="DAR18" s="2723"/>
      <c r="DAS18" s="2723"/>
      <c r="DAT18" s="2723"/>
      <c r="DAU18" s="2723"/>
      <c r="DAV18" s="2723"/>
      <c r="DAW18" s="2723"/>
      <c r="DAX18" s="2723"/>
      <c r="DAY18" s="2723"/>
      <c r="DAZ18" s="2723"/>
      <c r="DBA18" s="2723"/>
      <c r="DBB18" s="2723"/>
      <c r="DBC18" s="2723"/>
      <c r="DBD18" s="2723"/>
      <c r="DBE18" s="2723"/>
      <c r="DBF18" s="2723"/>
      <c r="DBG18" s="2723"/>
      <c r="DBH18" s="2723"/>
      <c r="DBI18" s="2723"/>
      <c r="DBJ18" s="2723"/>
      <c r="DBK18" s="2723"/>
      <c r="DBL18" s="2723"/>
      <c r="DBM18" s="2723"/>
      <c r="DBN18" s="2723"/>
      <c r="DBO18" s="2723"/>
      <c r="DBP18" s="2723"/>
      <c r="DBQ18" s="2723"/>
      <c r="DBR18" s="2723"/>
      <c r="DBS18" s="2723"/>
      <c r="DBT18" s="2723"/>
      <c r="DBU18" s="2723"/>
      <c r="DBV18" s="2723"/>
      <c r="DBW18" s="2723"/>
      <c r="DBX18" s="2723"/>
      <c r="DBY18" s="2723"/>
      <c r="DBZ18" s="2723"/>
      <c r="DCA18" s="2723"/>
      <c r="DCB18" s="2723"/>
      <c r="DCC18" s="2723"/>
      <c r="DCD18" s="2723"/>
      <c r="DCE18" s="2723"/>
      <c r="DCF18" s="2723"/>
      <c r="DCG18" s="2723"/>
      <c r="DCH18" s="2723"/>
      <c r="DCI18" s="2723"/>
      <c r="DCJ18" s="2723"/>
      <c r="DCK18" s="2723"/>
      <c r="DCL18" s="2723"/>
      <c r="DCM18" s="2723"/>
      <c r="DCN18" s="2723"/>
      <c r="DCO18" s="2723"/>
      <c r="DCP18" s="2723"/>
      <c r="DCQ18" s="2723"/>
      <c r="DCR18" s="2723"/>
      <c r="DCS18" s="2723"/>
      <c r="DCT18" s="2723"/>
      <c r="DCU18" s="2723"/>
      <c r="DCV18" s="2723"/>
      <c r="DCW18" s="2723"/>
      <c r="DCX18" s="2723"/>
      <c r="DCY18" s="2723"/>
      <c r="DCZ18" s="2723"/>
      <c r="DDA18" s="2723"/>
      <c r="DDB18" s="2723"/>
      <c r="DDC18" s="2723"/>
      <c r="DDD18" s="2723"/>
      <c r="DDE18" s="2723"/>
      <c r="DDF18" s="2723"/>
      <c r="DDG18" s="2723"/>
      <c r="DDH18" s="2723"/>
      <c r="DDI18" s="2723"/>
      <c r="DDJ18" s="2723"/>
      <c r="DDK18" s="2723"/>
      <c r="DDL18" s="2723"/>
      <c r="DDM18" s="2723"/>
      <c r="DDN18" s="2723"/>
      <c r="DDO18" s="2723"/>
      <c r="DDP18" s="2723"/>
      <c r="DDQ18" s="2723"/>
      <c r="DDR18" s="2723"/>
      <c r="DDS18" s="2723"/>
      <c r="DDT18" s="2723"/>
      <c r="DDU18" s="2723"/>
      <c r="DDV18" s="2723"/>
      <c r="DDW18" s="2723"/>
      <c r="DDX18" s="2723"/>
      <c r="DDY18" s="2723"/>
      <c r="DDZ18" s="2723"/>
      <c r="DEA18" s="2723"/>
      <c r="DEB18" s="2723"/>
      <c r="DEC18" s="2723"/>
      <c r="DED18" s="2723"/>
      <c r="DEE18" s="2723"/>
      <c r="DEF18" s="2723"/>
      <c r="DEG18" s="2723"/>
      <c r="DEH18" s="2723"/>
      <c r="DEI18" s="2723"/>
      <c r="DEJ18" s="2723"/>
      <c r="DEK18" s="2723"/>
      <c r="DEL18" s="2723"/>
      <c r="DEM18" s="2723"/>
      <c r="DEN18" s="2723"/>
      <c r="DEO18" s="2723"/>
      <c r="DEP18" s="2723"/>
      <c r="DEQ18" s="2723"/>
      <c r="DER18" s="2723"/>
      <c r="DES18" s="2723"/>
      <c r="DET18" s="2723"/>
      <c r="DEU18" s="2723"/>
      <c r="DEV18" s="2723"/>
      <c r="DEW18" s="2723"/>
      <c r="DEX18" s="2723"/>
      <c r="DEY18" s="2723"/>
      <c r="DEZ18" s="2723"/>
      <c r="DFA18" s="2723"/>
      <c r="DFB18" s="2723"/>
      <c r="DFC18" s="2723"/>
      <c r="DFD18" s="2723"/>
      <c r="DFE18" s="2723"/>
      <c r="DFF18" s="2723"/>
      <c r="DFG18" s="2723"/>
      <c r="DFH18" s="2723"/>
      <c r="DFI18" s="2723"/>
      <c r="DFJ18" s="2723"/>
      <c r="DFK18" s="2723"/>
      <c r="DFL18" s="2723"/>
      <c r="DFM18" s="2723"/>
      <c r="DFN18" s="2723"/>
      <c r="DFO18" s="2723"/>
      <c r="DFP18" s="2723"/>
      <c r="DFQ18" s="2723"/>
      <c r="DFR18" s="2723"/>
      <c r="DFS18" s="2723"/>
      <c r="DFT18" s="2723"/>
      <c r="DFU18" s="2723"/>
      <c r="DFV18" s="2723"/>
      <c r="DFW18" s="2723"/>
      <c r="DFX18" s="2723"/>
      <c r="DFY18" s="2723"/>
      <c r="DFZ18" s="2723"/>
      <c r="DGA18" s="2723"/>
      <c r="DGB18" s="2723"/>
      <c r="DGC18" s="2723"/>
      <c r="DGD18" s="2723"/>
      <c r="DGE18" s="2723"/>
      <c r="DGF18" s="2723"/>
      <c r="DGG18" s="2723"/>
      <c r="DGH18" s="2723"/>
      <c r="DGI18" s="2723"/>
      <c r="DGJ18" s="2723"/>
      <c r="DGK18" s="2723"/>
      <c r="DGL18" s="2723"/>
      <c r="DGM18" s="2723"/>
      <c r="DGN18" s="2723"/>
      <c r="DGO18" s="2723"/>
      <c r="DGP18" s="2723"/>
      <c r="DGQ18" s="2723"/>
      <c r="DGR18" s="2723"/>
      <c r="DGS18" s="2723"/>
      <c r="DGT18" s="2723"/>
      <c r="DGU18" s="2723"/>
      <c r="DGV18" s="2723"/>
      <c r="DGW18" s="2723"/>
      <c r="DGX18" s="2723"/>
      <c r="DGY18" s="2723"/>
      <c r="DGZ18" s="2723"/>
      <c r="DHA18" s="2723"/>
      <c r="DHB18" s="2723"/>
      <c r="DHC18" s="2723"/>
      <c r="DHD18" s="2723"/>
      <c r="DHE18" s="2723"/>
      <c r="DHF18" s="2723"/>
      <c r="DHG18" s="2723"/>
      <c r="DHH18" s="2723"/>
      <c r="DHI18" s="2723"/>
      <c r="DHJ18" s="2723"/>
      <c r="DHK18" s="2723"/>
      <c r="DHL18" s="2723"/>
      <c r="DHM18" s="2723"/>
      <c r="DHN18" s="2723"/>
      <c r="DHO18" s="2723"/>
      <c r="DHP18" s="2723"/>
      <c r="DHQ18" s="2723"/>
      <c r="DHR18" s="2723"/>
      <c r="DHS18" s="2723"/>
      <c r="DHT18" s="2723"/>
      <c r="DHU18" s="2723"/>
      <c r="DHV18" s="2723"/>
      <c r="DHW18" s="2723"/>
      <c r="DHX18" s="2723"/>
      <c r="DHY18" s="2723"/>
      <c r="DHZ18" s="2723"/>
      <c r="DIA18" s="2723"/>
      <c r="DIB18" s="2723"/>
      <c r="DIC18" s="2723"/>
      <c r="DID18" s="2723"/>
      <c r="DIE18" s="2723"/>
      <c r="DIF18" s="2723"/>
      <c r="DIG18" s="2723"/>
      <c r="DIH18" s="2723"/>
      <c r="DII18" s="2723"/>
      <c r="DIJ18" s="2723"/>
      <c r="DIK18" s="2723"/>
      <c r="DIL18" s="2723"/>
      <c r="DIM18" s="2723"/>
      <c r="DIN18" s="2723"/>
      <c r="DIO18" s="2723"/>
      <c r="DIP18" s="2723"/>
      <c r="DIQ18" s="2723"/>
      <c r="DIR18" s="2723"/>
      <c r="DIS18" s="2723"/>
      <c r="DIT18" s="2723"/>
      <c r="DIU18" s="2723"/>
      <c r="DIV18" s="2723"/>
      <c r="DIW18" s="2723"/>
      <c r="DIX18" s="2723"/>
      <c r="DIY18" s="2723"/>
      <c r="DIZ18" s="2723"/>
      <c r="DJA18" s="2723"/>
      <c r="DJB18" s="2723"/>
      <c r="DJC18" s="2723"/>
      <c r="DJD18" s="2723"/>
      <c r="DJE18" s="2723"/>
      <c r="DJF18" s="2723"/>
      <c r="DJG18" s="2723"/>
      <c r="DJH18" s="2723"/>
      <c r="DJI18" s="2723"/>
      <c r="DJJ18" s="2723"/>
      <c r="DJK18" s="2723"/>
      <c r="DJL18" s="2723"/>
      <c r="DJM18" s="2723"/>
      <c r="DJN18" s="2723"/>
      <c r="DJO18" s="2723"/>
      <c r="DJP18" s="2723"/>
      <c r="DJQ18" s="2723"/>
      <c r="DJR18" s="2723"/>
      <c r="DJS18" s="2723"/>
      <c r="DJT18" s="2723"/>
      <c r="DJU18" s="2723"/>
      <c r="DJV18" s="2723"/>
      <c r="DJW18" s="2723"/>
      <c r="DJX18" s="2723"/>
      <c r="DJY18" s="2723"/>
      <c r="DJZ18" s="2723"/>
      <c r="DKA18" s="2723"/>
      <c r="DKB18" s="2723"/>
      <c r="DKC18" s="2723"/>
      <c r="DKD18" s="2723"/>
      <c r="DKE18" s="2723"/>
      <c r="DKF18" s="2723"/>
      <c r="DKG18" s="2723"/>
      <c r="DKH18" s="2723"/>
      <c r="DKI18" s="2723"/>
      <c r="DKJ18" s="2723"/>
      <c r="DKK18" s="2723"/>
      <c r="DKL18" s="2723"/>
      <c r="DKM18" s="2723"/>
      <c r="DKN18" s="2723"/>
      <c r="DKO18" s="2723"/>
      <c r="DKP18" s="2723"/>
      <c r="DKQ18" s="2723"/>
      <c r="DKR18" s="2723"/>
      <c r="DKS18" s="2723"/>
      <c r="DKT18" s="2723"/>
      <c r="DKU18" s="2723"/>
      <c r="DKV18" s="2723"/>
      <c r="DKW18" s="2723"/>
      <c r="DKX18" s="2723"/>
      <c r="DKY18" s="2723"/>
      <c r="DKZ18" s="2723"/>
      <c r="DLA18" s="2723"/>
      <c r="DLB18" s="2723"/>
      <c r="DLC18" s="2723"/>
      <c r="DLD18" s="2723"/>
      <c r="DLE18" s="2723"/>
      <c r="DLF18" s="2723"/>
      <c r="DLG18" s="2723"/>
      <c r="DLH18" s="2723"/>
      <c r="DLI18" s="2723"/>
      <c r="DLJ18" s="2723"/>
      <c r="DLK18" s="2723"/>
      <c r="DLL18" s="2723"/>
      <c r="DLM18" s="2723"/>
      <c r="DLN18" s="2723"/>
      <c r="DLO18" s="2723"/>
      <c r="DLP18" s="2723"/>
      <c r="DLQ18" s="2723"/>
      <c r="DLR18" s="2723"/>
      <c r="DLS18" s="2723"/>
      <c r="DLT18" s="2723"/>
      <c r="DLU18" s="2723"/>
      <c r="DLV18" s="2723"/>
      <c r="DLW18" s="2723"/>
      <c r="DLX18" s="2723"/>
      <c r="DLY18" s="2723"/>
      <c r="DLZ18" s="2723"/>
      <c r="DMA18" s="2723"/>
      <c r="DMB18" s="2723"/>
      <c r="DMC18" s="2723"/>
      <c r="DMD18" s="2723"/>
      <c r="DME18" s="2723"/>
      <c r="DMF18" s="2723"/>
      <c r="DMG18" s="2723"/>
      <c r="DMH18" s="2723"/>
      <c r="DMI18" s="2723"/>
      <c r="DMJ18" s="2723"/>
      <c r="DMK18" s="2723"/>
      <c r="DML18" s="2723"/>
      <c r="DMM18" s="2723"/>
      <c r="DMN18" s="2723"/>
      <c r="DMO18" s="2723"/>
      <c r="DMP18" s="2723"/>
      <c r="DMQ18" s="2723"/>
      <c r="DMR18" s="2723"/>
      <c r="DMS18" s="2723"/>
      <c r="DMT18" s="2723"/>
      <c r="DMU18" s="2723"/>
      <c r="DMV18" s="2723"/>
      <c r="DMW18" s="2723"/>
      <c r="DMX18" s="2723"/>
      <c r="DMY18" s="2723"/>
      <c r="DMZ18" s="2723"/>
      <c r="DNA18" s="2723"/>
      <c r="DNB18" s="2723"/>
      <c r="DNC18" s="2723"/>
      <c r="DND18" s="2723"/>
      <c r="DNE18" s="2723"/>
      <c r="DNF18" s="2723"/>
      <c r="DNG18" s="2723"/>
      <c r="DNH18" s="2723"/>
      <c r="DNI18" s="2723"/>
      <c r="DNJ18" s="2723"/>
      <c r="DNK18" s="2723"/>
      <c r="DNL18" s="2723"/>
      <c r="DNM18" s="2723"/>
      <c r="DNN18" s="2723"/>
      <c r="DNO18" s="2723"/>
      <c r="DNP18" s="2723"/>
      <c r="DNQ18" s="2723"/>
      <c r="DNR18" s="2723"/>
      <c r="DNS18" s="2723"/>
      <c r="DNT18" s="2723"/>
      <c r="DNU18" s="2723"/>
      <c r="DNV18" s="2723"/>
      <c r="DNW18" s="2723"/>
      <c r="DNX18" s="2723"/>
      <c r="DNY18" s="2723"/>
      <c r="DNZ18" s="2723"/>
      <c r="DOA18" s="2723"/>
      <c r="DOB18" s="2723"/>
      <c r="DOC18" s="2723"/>
      <c r="DOD18" s="2723"/>
      <c r="DOE18" s="2723"/>
      <c r="DOF18" s="2723"/>
      <c r="DOG18" s="2723"/>
      <c r="DOH18" s="2723"/>
      <c r="DOI18" s="2723"/>
      <c r="DOJ18" s="2723"/>
      <c r="DOK18" s="2723"/>
      <c r="DOL18" s="2723"/>
      <c r="DOM18" s="2723"/>
      <c r="DON18" s="2723"/>
      <c r="DOO18" s="2723"/>
      <c r="DOP18" s="2723"/>
      <c r="DOQ18" s="2723"/>
      <c r="DOR18" s="2723"/>
      <c r="DOS18" s="2723"/>
      <c r="DOT18" s="2723"/>
      <c r="DOU18" s="2723"/>
      <c r="DOV18" s="2723"/>
      <c r="DOW18" s="2723"/>
      <c r="DOX18" s="2723"/>
      <c r="DOY18" s="2723"/>
      <c r="DOZ18" s="2723"/>
      <c r="DPA18" s="2723"/>
      <c r="DPB18" s="2723"/>
      <c r="DPC18" s="2723"/>
      <c r="DPD18" s="2723"/>
      <c r="DPE18" s="2723"/>
      <c r="DPF18" s="2723"/>
      <c r="DPG18" s="2723"/>
      <c r="DPH18" s="2723"/>
      <c r="DPI18" s="2723"/>
      <c r="DPJ18" s="2723"/>
      <c r="DPK18" s="2723"/>
      <c r="DPL18" s="2723"/>
      <c r="DPM18" s="2723"/>
      <c r="DPN18" s="2723"/>
      <c r="DPO18" s="2723"/>
      <c r="DPP18" s="2723"/>
      <c r="DPQ18" s="2723"/>
      <c r="DPR18" s="2723"/>
      <c r="DPS18" s="2723"/>
      <c r="DPT18" s="2723"/>
      <c r="DPU18" s="2723"/>
      <c r="DPV18" s="2723"/>
      <c r="DPW18" s="2723"/>
      <c r="DPX18" s="2723"/>
      <c r="DPY18" s="2723"/>
      <c r="DPZ18" s="2723"/>
      <c r="DQA18" s="2723"/>
      <c r="DQB18" s="2723"/>
      <c r="DQC18" s="2723"/>
      <c r="DQD18" s="2723"/>
      <c r="DQE18" s="2723"/>
      <c r="DQF18" s="2723"/>
      <c r="DQG18" s="2723"/>
      <c r="DQH18" s="2723"/>
      <c r="DQI18" s="2723"/>
      <c r="DQJ18" s="2723"/>
      <c r="DQK18" s="2723"/>
      <c r="DQL18" s="2723"/>
      <c r="DQM18" s="2723"/>
      <c r="DQN18" s="2723"/>
      <c r="DQO18" s="2723"/>
      <c r="DQP18" s="2723"/>
      <c r="DQQ18" s="2723"/>
      <c r="DQR18" s="2723"/>
      <c r="DQS18" s="2723"/>
      <c r="DQT18" s="2723"/>
      <c r="DQU18" s="2723"/>
      <c r="DQV18" s="2723"/>
      <c r="DQW18" s="2723"/>
      <c r="DQX18" s="2723"/>
      <c r="DQY18" s="2723"/>
      <c r="DQZ18" s="2723"/>
      <c r="DRA18" s="2723"/>
      <c r="DRB18" s="2723"/>
      <c r="DRC18" s="2723"/>
      <c r="DRD18" s="2723"/>
      <c r="DRE18" s="2723"/>
      <c r="DRF18" s="2723"/>
      <c r="DRG18" s="2723"/>
      <c r="DRH18" s="2723"/>
      <c r="DRI18" s="2723"/>
      <c r="DRJ18" s="2723"/>
      <c r="DRK18" s="2723"/>
      <c r="DRL18" s="2723"/>
      <c r="DRM18" s="2723"/>
      <c r="DRN18" s="2723"/>
      <c r="DRO18" s="2723"/>
      <c r="DRP18" s="2723"/>
      <c r="DRQ18" s="2723"/>
      <c r="DRR18" s="2723"/>
      <c r="DRS18" s="2723"/>
      <c r="DRT18" s="2723"/>
      <c r="DRU18" s="2723"/>
      <c r="DRV18" s="2723"/>
      <c r="DRW18" s="2723"/>
      <c r="DRX18" s="2723"/>
      <c r="DRY18" s="2723"/>
      <c r="DRZ18" s="2723"/>
      <c r="DSA18" s="2723"/>
      <c r="DSB18" s="2723"/>
      <c r="DSC18" s="2723"/>
      <c r="DSD18" s="2723"/>
      <c r="DSE18" s="2723"/>
      <c r="DSF18" s="2723"/>
      <c r="DSG18" s="2723"/>
      <c r="DSH18" s="2723"/>
      <c r="DSI18" s="2723"/>
      <c r="DSJ18" s="2723"/>
      <c r="DSK18" s="2723"/>
      <c r="DSL18" s="2723"/>
      <c r="DSM18" s="2723"/>
      <c r="DSN18" s="2723"/>
      <c r="DSO18" s="2723"/>
      <c r="DSP18" s="2723"/>
      <c r="DSQ18" s="2723"/>
      <c r="DSR18" s="2723"/>
      <c r="DSS18" s="2723"/>
      <c r="DST18" s="2723"/>
      <c r="DSU18" s="2723"/>
      <c r="DSV18" s="2723"/>
      <c r="DSW18" s="2723"/>
      <c r="DSX18" s="2723"/>
      <c r="DSY18" s="2723"/>
      <c r="DSZ18" s="2723"/>
      <c r="DTA18" s="2723"/>
      <c r="DTB18" s="2723"/>
      <c r="DTC18" s="2723"/>
      <c r="DTD18" s="2723"/>
      <c r="DTE18" s="2723"/>
      <c r="DTF18" s="2723"/>
      <c r="DTG18" s="2723"/>
      <c r="DTH18" s="2723"/>
      <c r="DTI18" s="2723"/>
      <c r="DTJ18" s="2723"/>
      <c r="DTK18" s="2723"/>
      <c r="DTL18" s="2723"/>
      <c r="DTM18" s="2723"/>
      <c r="DTN18" s="2723"/>
      <c r="DTO18" s="2723"/>
      <c r="DTP18" s="2723"/>
      <c r="DTQ18" s="2723"/>
      <c r="DTR18" s="2723"/>
      <c r="DTS18" s="2723"/>
      <c r="DTT18" s="2723"/>
      <c r="DTU18" s="2723"/>
      <c r="DTV18" s="2723"/>
      <c r="DTW18" s="2723"/>
      <c r="DTX18" s="2723"/>
      <c r="DTY18" s="2723"/>
      <c r="DTZ18" s="2723"/>
      <c r="DUA18" s="2723"/>
      <c r="DUB18" s="2723"/>
      <c r="DUC18" s="2723"/>
      <c r="DUD18" s="2723"/>
      <c r="DUE18" s="2723"/>
      <c r="DUF18" s="2723"/>
      <c r="DUG18" s="2723"/>
      <c r="DUH18" s="2723"/>
      <c r="DUI18" s="2723"/>
      <c r="DUJ18" s="2723"/>
      <c r="DUK18" s="2723"/>
      <c r="DUL18" s="2723"/>
      <c r="DUM18" s="2723"/>
      <c r="DUN18" s="2723"/>
      <c r="DUO18" s="2723"/>
      <c r="DUP18" s="2723"/>
      <c r="DUQ18" s="2723"/>
      <c r="DUR18" s="2723"/>
      <c r="DUS18" s="2723"/>
      <c r="DUT18" s="2723"/>
      <c r="DUU18" s="2723"/>
      <c r="DUV18" s="2723"/>
      <c r="DUW18" s="2723"/>
      <c r="DUX18" s="2723"/>
      <c r="DUY18" s="2723"/>
      <c r="DUZ18" s="2723"/>
      <c r="DVA18" s="2723"/>
      <c r="DVB18" s="2723"/>
      <c r="DVC18" s="2723"/>
      <c r="DVD18" s="2723"/>
      <c r="DVE18" s="2723"/>
      <c r="DVF18" s="2723"/>
      <c r="DVG18" s="2723"/>
      <c r="DVH18" s="2723"/>
      <c r="DVI18" s="2723"/>
      <c r="DVJ18" s="2723"/>
      <c r="DVK18" s="2723"/>
      <c r="DVL18" s="2723"/>
      <c r="DVM18" s="2723"/>
      <c r="DVN18" s="2723"/>
      <c r="DVO18" s="2723"/>
      <c r="DVP18" s="2723"/>
      <c r="DVQ18" s="2723"/>
      <c r="DVR18" s="2723"/>
      <c r="DVS18" s="2723"/>
      <c r="DVT18" s="2723"/>
      <c r="DVU18" s="2723"/>
      <c r="DVV18" s="2723"/>
      <c r="DVW18" s="2723"/>
      <c r="DVX18" s="2723"/>
      <c r="DVY18" s="2723"/>
      <c r="DVZ18" s="2723"/>
      <c r="DWA18" s="2723"/>
      <c r="DWB18" s="2723"/>
      <c r="DWC18" s="2723"/>
      <c r="DWD18" s="2723"/>
      <c r="DWE18" s="2723"/>
      <c r="DWF18" s="2723"/>
      <c r="DWG18" s="2723"/>
      <c r="DWH18" s="2723"/>
      <c r="DWI18" s="2723"/>
      <c r="DWJ18" s="2723"/>
      <c r="DWK18" s="2723"/>
      <c r="DWL18" s="2723"/>
      <c r="DWM18" s="2723"/>
      <c r="DWN18" s="2723"/>
      <c r="DWO18" s="2723"/>
      <c r="DWP18" s="2723"/>
      <c r="DWQ18" s="2723"/>
      <c r="DWR18" s="2723"/>
      <c r="DWS18" s="2723"/>
      <c r="DWT18" s="2723"/>
      <c r="DWU18" s="2723"/>
      <c r="DWV18" s="2723"/>
      <c r="DWW18" s="2723"/>
      <c r="DWX18" s="2723"/>
      <c r="DWY18" s="2723"/>
      <c r="DWZ18" s="2723"/>
      <c r="DXA18" s="2723"/>
      <c r="DXB18" s="2723"/>
      <c r="DXC18" s="2723"/>
      <c r="DXD18" s="2723"/>
      <c r="DXE18" s="2723"/>
      <c r="DXF18" s="2723"/>
      <c r="DXG18" s="2723"/>
      <c r="DXH18" s="2723"/>
      <c r="DXI18" s="2723"/>
      <c r="DXJ18" s="2723"/>
      <c r="DXK18" s="2723"/>
      <c r="DXL18" s="2723"/>
      <c r="DXM18" s="2723"/>
      <c r="DXN18" s="2723"/>
      <c r="DXO18" s="2723"/>
      <c r="DXP18" s="2723"/>
      <c r="DXQ18" s="2723"/>
      <c r="DXR18" s="2723"/>
      <c r="DXS18" s="2723"/>
      <c r="DXT18" s="2723"/>
      <c r="DXU18" s="2723"/>
      <c r="DXV18" s="2723"/>
      <c r="DXW18" s="2723"/>
      <c r="DXX18" s="2723"/>
      <c r="DXY18" s="2723"/>
      <c r="DXZ18" s="2723"/>
      <c r="DYA18" s="2723"/>
      <c r="DYB18" s="2723"/>
      <c r="DYC18" s="2723"/>
      <c r="DYD18" s="2723"/>
      <c r="DYE18" s="2723"/>
      <c r="DYF18" s="2723"/>
      <c r="DYG18" s="2723"/>
      <c r="DYH18" s="2723"/>
      <c r="DYI18" s="2723"/>
      <c r="DYJ18" s="2723"/>
      <c r="DYK18" s="2723"/>
      <c r="DYL18" s="2723"/>
      <c r="DYM18" s="2723"/>
      <c r="DYN18" s="2723"/>
      <c r="DYO18" s="2723"/>
      <c r="DYP18" s="2723"/>
      <c r="DYQ18" s="2723"/>
      <c r="DYR18" s="2723"/>
      <c r="DYS18" s="2723"/>
      <c r="DYT18" s="2723"/>
      <c r="DYU18" s="2723"/>
      <c r="DYV18" s="2723"/>
      <c r="DYW18" s="2723"/>
      <c r="DYX18" s="2723"/>
      <c r="DYY18" s="2723"/>
      <c r="DYZ18" s="2723"/>
      <c r="DZA18" s="2723"/>
      <c r="DZB18" s="2723"/>
      <c r="DZC18" s="2723"/>
      <c r="DZD18" s="2723"/>
      <c r="DZE18" s="2723"/>
      <c r="DZF18" s="2723"/>
      <c r="DZG18" s="2723"/>
      <c r="DZH18" s="2723"/>
      <c r="DZI18" s="2723"/>
      <c r="DZJ18" s="2723"/>
      <c r="DZK18" s="2723"/>
      <c r="DZL18" s="2723"/>
      <c r="DZM18" s="2723"/>
      <c r="DZN18" s="2723"/>
      <c r="DZO18" s="2723"/>
      <c r="DZP18" s="2723"/>
      <c r="DZQ18" s="2723"/>
      <c r="DZR18" s="2723"/>
      <c r="DZS18" s="2723"/>
      <c r="DZT18" s="2723"/>
      <c r="DZU18" s="2723"/>
      <c r="DZV18" s="2723"/>
      <c r="DZW18" s="2723"/>
      <c r="DZX18" s="2723"/>
      <c r="DZY18" s="2723"/>
      <c r="DZZ18" s="2723"/>
      <c r="EAA18" s="2723"/>
      <c r="EAB18" s="2723"/>
      <c r="EAC18" s="2723"/>
      <c r="EAD18" s="2723"/>
      <c r="EAE18" s="2723"/>
      <c r="EAF18" s="2723"/>
      <c r="EAG18" s="2723"/>
      <c r="EAH18" s="2723"/>
      <c r="EAI18" s="2723"/>
      <c r="EAJ18" s="2723"/>
      <c r="EAK18" s="2723"/>
      <c r="EAL18" s="2723"/>
      <c r="EAM18" s="2723"/>
      <c r="EAN18" s="2723"/>
      <c r="EAO18" s="2723"/>
      <c r="EAP18" s="2723"/>
      <c r="EAQ18" s="2723"/>
      <c r="EAR18" s="2723"/>
      <c r="EAS18" s="2723"/>
      <c r="EAT18" s="2723"/>
      <c r="EAU18" s="2723"/>
      <c r="EAV18" s="2723"/>
      <c r="EAW18" s="2723"/>
      <c r="EAX18" s="2723"/>
      <c r="EAY18" s="2723"/>
      <c r="EAZ18" s="2723"/>
      <c r="EBA18" s="2723"/>
      <c r="EBB18" s="2723"/>
      <c r="EBC18" s="2723"/>
      <c r="EBD18" s="2723"/>
      <c r="EBE18" s="2723"/>
      <c r="EBF18" s="2723"/>
      <c r="EBG18" s="2723"/>
      <c r="EBH18" s="2723"/>
      <c r="EBI18" s="2723"/>
      <c r="EBJ18" s="2723"/>
      <c r="EBK18" s="2723"/>
      <c r="EBL18" s="2723"/>
      <c r="EBM18" s="2723"/>
      <c r="EBN18" s="2723"/>
      <c r="EBO18" s="2723"/>
      <c r="EBP18" s="2723"/>
      <c r="EBQ18" s="2723"/>
      <c r="EBR18" s="2723"/>
      <c r="EBS18" s="2723"/>
      <c r="EBT18" s="2723"/>
      <c r="EBU18" s="2723"/>
      <c r="EBV18" s="2723"/>
      <c r="EBW18" s="2723"/>
      <c r="EBX18" s="2723"/>
      <c r="EBY18" s="2723"/>
      <c r="EBZ18" s="2723"/>
      <c r="ECA18" s="2723"/>
      <c r="ECB18" s="2723"/>
      <c r="ECC18" s="2723"/>
      <c r="ECD18" s="2723"/>
      <c r="ECE18" s="2723"/>
      <c r="ECF18" s="2723"/>
      <c r="ECG18" s="2723"/>
      <c r="ECH18" s="2723"/>
      <c r="ECI18" s="2723"/>
      <c r="ECJ18" s="2723"/>
      <c r="ECK18" s="2723"/>
      <c r="ECL18" s="2723"/>
      <c r="ECM18" s="2723"/>
      <c r="ECN18" s="2723"/>
      <c r="ECO18" s="2723"/>
      <c r="ECP18" s="2723"/>
      <c r="ECQ18" s="2723"/>
      <c r="ECR18" s="2723"/>
      <c r="ECS18" s="2723"/>
      <c r="ECT18" s="2723"/>
      <c r="ECU18" s="2723"/>
      <c r="ECV18" s="2723"/>
      <c r="ECW18" s="2723"/>
      <c r="ECX18" s="2723"/>
      <c r="ECY18" s="2723"/>
      <c r="ECZ18" s="2723"/>
      <c r="EDA18" s="2723"/>
      <c r="EDB18" s="2723"/>
      <c r="EDC18" s="2723"/>
      <c r="EDD18" s="2723"/>
      <c r="EDE18" s="2723"/>
      <c r="EDF18" s="2723"/>
      <c r="EDG18" s="2723"/>
      <c r="EDH18" s="2723"/>
      <c r="EDI18" s="2723"/>
      <c r="EDJ18" s="2723"/>
      <c r="EDK18" s="2723"/>
      <c r="EDL18" s="2723"/>
      <c r="EDM18" s="2723"/>
      <c r="EDN18" s="2723"/>
      <c r="EDO18" s="2723"/>
      <c r="EDP18" s="2723"/>
      <c r="EDQ18" s="2723"/>
      <c r="EDR18" s="2723"/>
      <c r="EDS18" s="2723"/>
      <c r="EDT18" s="2723"/>
      <c r="EDU18" s="2723"/>
      <c r="EDV18" s="2723"/>
      <c r="EDW18" s="2723"/>
      <c r="EDX18" s="2723"/>
      <c r="EDY18" s="2723"/>
      <c r="EDZ18" s="2723"/>
      <c r="EEA18" s="2723"/>
      <c r="EEB18" s="2723"/>
      <c r="EEC18" s="2723"/>
      <c r="EED18" s="2723"/>
      <c r="EEE18" s="2723"/>
      <c r="EEF18" s="2723"/>
      <c r="EEG18" s="2723"/>
      <c r="EEH18" s="2723"/>
      <c r="EEI18" s="2723"/>
      <c r="EEJ18" s="2723"/>
      <c r="EEK18" s="2723"/>
      <c r="EEL18" s="2723"/>
      <c r="EEM18" s="2723"/>
      <c r="EEN18" s="2723"/>
      <c r="EEO18" s="2723"/>
      <c r="EEP18" s="2723"/>
      <c r="EEQ18" s="2723"/>
      <c r="EER18" s="2723"/>
      <c r="EES18" s="2723"/>
      <c r="EET18" s="2723"/>
      <c r="EEU18" s="2723"/>
      <c r="EEV18" s="2723"/>
      <c r="EEW18" s="2723"/>
      <c r="EEX18" s="2723"/>
      <c r="EEY18" s="2723"/>
      <c r="EEZ18" s="2723"/>
      <c r="EFA18" s="2723"/>
      <c r="EFB18" s="2723"/>
      <c r="EFC18" s="2723"/>
      <c r="EFD18" s="2723"/>
      <c r="EFE18" s="2723"/>
      <c r="EFF18" s="2723"/>
      <c r="EFG18" s="2723"/>
      <c r="EFH18" s="2723"/>
      <c r="EFI18" s="2723"/>
      <c r="EFJ18" s="2723"/>
      <c r="EFK18" s="2723"/>
      <c r="EFL18" s="2723"/>
      <c r="EFM18" s="2723"/>
      <c r="EFN18" s="2723"/>
      <c r="EFO18" s="2723"/>
      <c r="EFP18" s="2723"/>
      <c r="EFQ18" s="2723"/>
      <c r="EFR18" s="2723"/>
      <c r="EFS18" s="2723"/>
      <c r="EFT18" s="2723"/>
      <c r="EFU18" s="2723"/>
      <c r="EFV18" s="2723"/>
      <c r="EFW18" s="2723"/>
      <c r="EFX18" s="2723"/>
      <c r="EFY18" s="2723"/>
      <c r="EFZ18" s="2723"/>
      <c r="EGA18" s="2723"/>
      <c r="EGB18" s="2723"/>
      <c r="EGC18" s="2723"/>
      <c r="EGD18" s="2723"/>
      <c r="EGE18" s="2723"/>
      <c r="EGF18" s="2723"/>
      <c r="EGG18" s="2723"/>
      <c r="EGH18" s="2723"/>
      <c r="EGI18" s="2723"/>
      <c r="EGJ18" s="2723"/>
      <c r="EGK18" s="2723"/>
      <c r="EGL18" s="2723"/>
      <c r="EGM18" s="2723"/>
      <c r="EGN18" s="2723"/>
      <c r="EGO18" s="2723"/>
      <c r="EGP18" s="2723"/>
      <c r="EGQ18" s="2723"/>
      <c r="EGR18" s="2723"/>
      <c r="EGS18" s="2723"/>
      <c r="EGT18" s="2723"/>
      <c r="EGU18" s="2723"/>
      <c r="EGV18" s="2723"/>
      <c r="EGW18" s="2723"/>
      <c r="EGX18" s="2723"/>
      <c r="EGY18" s="2723"/>
      <c r="EGZ18" s="2723"/>
      <c r="EHA18" s="2723"/>
      <c r="EHB18" s="2723"/>
      <c r="EHC18" s="2723"/>
      <c r="EHD18" s="2723"/>
      <c r="EHE18" s="2723"/>
      <c r="EHF18" s="2723"/>
      <c r="EHG18" s="2723"/>
      <c r="EHH18" s="2723"/>
      <c r="EHI18" s="2723"/>
      <c r="EHJ18" s="2723"/>
      <c r="EHK18" s="2723"/>
      <c r="EHL18" s="2723"/>
      <c r="EHM18" s="2723"/>
      <c r="EHN18" s="2723"/>
      <c r="EHO18" s="2723"/>
      <c r="EHP18" s="2723"/>
      <c r="EHQ18" s="2723"/>
      <c r="EHR18" s="2723"/>
      <c r="EHS18" s="2723"/>
      <c r="EHT18" s="2723"/>
      <c r="EHU18" s="2723"/>
      <c r="EHV18" s="2723"/>
      <c r="EHW18" s="2723"/>
      <c r="EHX18" s="2723"/>
      <c r="EHY18" s="2723"/>
      <c r="EHZ18" s="2723"/>
      <c r="EIA18" s="2723"/>
      <c r="EIB18" s="2723"/>
      <c r="EIC18" s="2723"/>
      <c r="EID18" s="2723"/>
      <c r="EIE18" s="2723"/>
      <c r="EIF18" s="2723"/>
      <c r="EIG18" s="2723"/>
      <c r="EIH18" s="2723"/>
      <c r="EII18" s="2723"/>
      <c r="EIJ18" s="2723"/>
      <c r="EIK18" s="2723"/>
      <c r="EIL18" s="2723"/>
      <c r="EIM18" s="2723"/>
      <c r="EIN18" s="2723"/>
      <c r="EIO18" s="2723"/>
      <c r="EIP18" s="2723"/>
      <c r="EIQ18" s="2723"/>
      <c r="EIR18" s="2723"/>
      <c r="EIS18" s="2723"/>
      <c r="EIT18" s="2723"/>
      <c r="EIU18" s="2723"/>
      <c r="EIV18" s="2723"/>
      <c r="EIW18" s="2723"/>
      <c r="EIX18" s="2723"/>
      <c r="EIY18" s="2723"/>
      <c r="EIZ18" s="2723"/>
      <c r="EJA18" s="2723"/>
      <c r="EJB18" s="2723"/>
      <c r="EJC18" s="2723"/>
      <c r="EJD18" s="2723"/>
      <c r="EJE18" s="2723"/>
      <c r="EJF18" s="2723"/>
      <c r="EJG18" s="2723"/>
      <c r="EJH18" s="2723"/>
      <c r="EJI18" s="2723"/>
      <c r="EJJ18" s="2723"/>
      <c r="EJK18" s="2723"/>
      <c r="EJL18" s="2723"/>
      <c r="EJM18" s="2723"/>
      <c r="EJN18" s="2723"/>
      <c r="EJO18" s="2723"/>
      <c r="EJP18" s="2723"/>
      <c r="EJQ18" s="2723"/>
      <c r="EJR18" s="2723"/>
      <c r="EJS18" s="2723"/>
      <c r="EJT18" s="2723"/>
      <c r="EJU18" s="2723"/>
      <c r="EJV18" s="2723"/>
      <c r="EJW18" s="2723"/>
      <c r="EJX18" s="2723"/>
      <c r="EJY18" s="2723"/>
      <c r="EJZ18" s="2723"/>
      <c r="EKA18" s="2723"/>
      <c r="EKB18" s="2723"/>
      <c r="EKC18" s="2723"/>
      <c r="EKD18" s="2723"/>
      <c r="EKE18" s="2723"/>
      <c r="EKF18" s="2723"/>
      <c r="EKG18" s="2723"/>
      <c r="EKH18" s="2723"/>
      <c r="EKI18" s="2723"/>
      <c r="EKJ18" s="2723"/>
      <c r="EKK18" s="2723"/>
      <c r="EKL18" s="2723"/>
      <c r="EKM18" s="2723"/>
      <c r="EKN18" s="2723"/>
      <c r="EKO18" s="2723"/>
      <c r="EKP18" s="2723"/>
      <c r="EKQ18" s="2723"/>
      <c r="EKR18" s="2723"/>
      <c r="EKS18" s="2723"/>
      <c r="EKT18" s="2723"/>
      <c r="EKU18" s="2723"/>
      <c r="EKV18" s="2723"/>
      <c r="EKW18" s="2723"/>
      <c r="EKX18" s="2723"/>
      <c r="EKY18" s="2723"/>
      <c r="EKZ18" s="2723"/>
      <c r="ELA18" s="2723"/>
      <c r="ELB18" s="2723"/>
      <c r="ELC18" s="2723"/>
      <c r="ELD18" s="2723"/>
      <c r="ELE18" s="2723"/>
      <c r="ELF18" s="2723"/>
      <c r="ELG18" s="2723"/>
      <c r="ELH18" s="2723"/>
      <c r="ELI18" s="2723"/>
      <c r="ELJ18" s="2723"/>
      <c r="ELK18" s="2723"/>
      <c r="ELL18" s="2723"/>
      <c r="ELM18" s="2723"/>
      <c r="ELN18" s="2723"/>
      <c r="ELO18" s="2723"/>
      <c r="ELP18" s="2723"/>
      <c r="ELQ18" s="2723"/>
      <c r="ELR18" s="2723"/>
      <c r="ELS18" s="2723"/>
      <c r="ELT18" s="2723"/>
      <c r="ELU18" s="2723"/>
      <c r="ELV18" s="2723"/>
      <c r="ELW18" s="2723"/>
      <c r="ELX18" s="2723"/>
      <c r="ELY18" s="2723"/>
      <c r="ELZ18" s="2723"/>
      <c r="EMA18" s="2723"/>
      <c r="EMB18" s="2723"/>
      <c r="EMC18" s="2723"/>
      <c r="EMD18" s="2723"/>
      <c r="EME18" s="2723"/>
      <c r="EMF18" s="2723"/>
      <c r="EMG18" s="2723"/>
      <c r="EMH18" s="2723"/>
      <c r="EMI18" s="2723"/>
      <c r="EMJ18" s="2723"/>
      <c r="EMK18" s="2723"/>
      <c r="EML18" s="2723"/>
      <c r="EMM18" s="2723"/>
      <c r="EMN18" s="2723"/>
      <c r="EMO18" s="2723"/>
      <c r="EMP18" s="2723"/>
      <c r="EMQ18" s="2723"/>
      <c r="EMR18" s="2723"/>
      <c r="EMS18" s="2723"/>
      <c r="EMT18" s="2723"/>
      <c r="EMU18" s="2723"/>
      <c r="EMV18" s="2723"/>
      <c r="EMW18" s="2723"/>
      <c r="EMX18" s="2723"/>
      <c r="EMY18" s="2723"/>
      <c r="EMZ18" s="2723"/>
      <c r="ENA18" s="2723"/>
      <c r="ENB18" s="2723"/>
      <c r="ENC18" s="2723"/>
      <c r="END18" s="2723"/>
      <c r="ENE18" s="2723"/>
      <c r="ENF18" s="2723"/>
      <c r="ENG18" s="2723"/>
      <c r="ENH18" s="2723"/>
      <c r="ENI18" s="2723"/>
      <c r="ENJ18" s="2723"/>
      <c r="ENK18" s="2723"/>
      <c r="ENL18" s="2723"/>
      <c r="ENM18" s="2723"/>
      <c r="ENN18" s="2723"/>
      <c r="ENO18" s="2723"/>
      <c r="ENP18" s="2723"/>
      <c r="ENQ18" s="2723"/>
      <c r="ENR18" s="2723"/>
      <c r="ENS18" s="2723"/>
      <c r="ENT18" s="2723"/>
      <c r="ENU18" s="2723"/>
      <c r="ENV18" s="2723"/>
      <c r="ENW18" s="2723"/>
      <c r="ENX18" s="2723"/>
      <c r="ENY18" s="2723"/>
      <c r="ENZ18" s="2723"/>
      <c r="EOA18" s="2723"/>
      <c r="EOB18" s="2723"/>
      <c r="EOC18" s="2723"/>
      <c r="EOD18" s="2723"/>
      <c r="EOE18" s="2723"/>
      <c r="EOF18" s="2723"/>
      <c r="EOG18" s="2723"/>
      <c r="EOH18" s="2723"/>
      <c r="EOI18" s="2723"/>
      <c r="EOJ18" s="2723"/>
      <c r="EOK18" s="2723"/>
      <c r="EOL18" s="2723"/>
      <c r="EOM18" s="2723"/>
      <c r="EON18" s="2723"/>
      <c r="EOO18" s="2723"/>
      <c r="EOP18" s="2723"/>
      <c r="EOQ18" s="2723"/>
      <c r="EOR18" s="2723"/>
      <c r="EOS18" s="2723"/>
      <c r="EOT18" s="2723"/>
      <c r="EOU18" s="2723"/>
      <c r="EOV18" s="2723"/>
      <c r="EOW18" s="2723"/>
      <c r="EOX18" s="2723"/>
      <c r="EOY18" s="2723"/>
      <c r="EOZ18" s="2723"/>
      <c r="EPA18" s="2723"/>
      <c r="EPB18" s="2723"/>
      <c r="EPC18" s="2723"/>
      <c r="EPD18" s="2723"/>
      <c r="EPE18" s="2723"/>
      <c r="EPF18" s="2723"/>
      <c r="EPG18" s="2723"/>
      <c r="EPH18" s="2723"/>
      <c r="EPI18" s="2723"/>
      <c r="EPJ18" s="2723"/>
      <c r="EPK18" s="2723"/>
      <c r="EPL18" s="2723"/>
      <c r="EPM18" s="2723"/>
      <c r="EPN18" s="2723"/>
      <c r="EPO18" s="2723"/>
      <c r="EPP18" s="2723"/>
      <c r="EPQ18" s="2723"/>
      <c r="EPR18" s="2723"/>
      <c r="EPS18" s="2723"/>
      <c r="EPT18" s="2723"/>
      <c r="EPU18" s="2723"/>
      <c r="EPV18" s="2723"/>
      <c r="EPW18" s="2723"/>
      <c r="EPX18" s="2723"/>
      <c r="EPY18" s="2723"/>
      <c r="EPZ18" s="2723"/>
      <c r="EQA18" s="2723"/>
      <c r="EQB18" s="2723"/>
      <c r="EQC18" s="2723"/>
      <c r="EQD18" s="2723"/>
      <c r="EQE18" s="2723"/>
      <c r="EQF18" s="2723"/>
      <c r="EQG18" s="2723"/>
      <c r="EQH18" s="2723"/>
      <c r="EQI18" s="2723"/>
      <c r="EQJ18" s="2723"/>
      <c r="EQK18" s="2723"/>
      <c r="EQL18" s="2723"/>
      <c r="EQM18" s="2723"/>
      <c r="EQN18" s="2723"/>
      <c r="EQO18" s="2723"/>
      <c r="EQP18" s="2723"/>
      <c r="EQQ18" s="2723"/>
      <c r="EQR18" s="2723"/>
      <c r="EQS18" s="2723"/>
      <c r="EQT18" s="2723"/>
      <c r="EQU18" s="2723"/>
      <c r="EQV18" s="2723"/>
      <c r="EQW18" s="2723"/>
      <c r="EQX18" s="2723"/>
      <c r="EQY18" s="2723"/>
      <c r="EQZ18" s="2723"/>
      <c r="ERA18" s="2723"/>
      <c r="ERB18" s="2723"/>
      <c r="ERC18" s="2723"/>
      <c r="ERD18" s="2723"/>
      <c r="ERE18" s="2723"/>
      <c r="ERF18" s="2723"/>
      <c r="ERG18" s="2723"/>
      <c r="ERH18" s="2723"/>
      <c r="ERI18" s="2723"/>
      <c r="ERJ18" s="2723"/>
      <c r="ERK18" s="2723"/>
      <c r="ERL18" s="2723"/>
      <c r="ERM18" s="2723"/>
      <c r="ERN18" s="2723"/>
      <c r="ERO18" s="2723"/>
      <c r="ERP18" s="2723"/>
      <c r="ERQ18" s="2723"/>
      <c r="ERR18" s="2723"/>
      <c r="ERS18" s="2723"/>
      <c r="ERT18" s="2723"/>
      <c r="ERU18" s="2723"/>
      <c r="ERV18" s="2723"/>
      <c r="ERW18" s="2723"/>
      <c r="ERX18" s="2723"/>
      <c r="ERY18" s="2723"/>
      <c r="ERZ18" s="2723"/>
      <c r="ESA18" s="2723"/>
      <c r="ESB18" s="2723"/>
      <c r="ESC18" s="2723"/>
      <c r="ESD18" s="2723"/>
      <c r="ESE18" s="2723"/>
      <c r="ESF18" s="2723"/>
      <c r="ESG18" s="2723"/>
      <c r="ESH18" s="2723"/>
      <c r="ESI18" s="2723"/>
      <c r="ESJ18" s="2723"/>
      <c r="ESK18" s="2723"/>
      <c r="ESL18" s="2723"/>
      <c r="ESM18" s="2723"/>
      <c r="ESN18" s="2723"/>
      <c r="ESO18" s="2723"/>
      <c r="ESP18" s="2723"/>
      <c r="ESQ18" s="2723"/>
      <c r="ESR18" s="2723"/>
      <c r="ESS18" s="2723"/>
      <c r="EST18" s="2723"/>
      <c r="ESU18" s="2723"/>
      <c r="ESV18" s="2723"/>
      <c r="ESW18" s="2723"/>
      <c r="ESX18" s="2723"/>
      <c r="ESY18" s="2723"/>
      <c r="ESZ18" s="2723"/>
      <c r="ETA18" s="2723"/>
      <c r="ETB18" s="2723"/>
      <c r="ETC18" s="2723"/>
      <c r="ETD18" s="2723"/>
      <c r="ETE18" s="2723"/>
      <c r="ETF18" s="2723"/>
      <c r="ETG18" s="2723"/>
      <c r="ETH18" s="2723"/>
      <c r="ETI18" s="2723"/>
      <c r="ETJ18" s="2723"/>
      <c r="ETK18" s="2723"/>
      <c r="ETL18" s="2723"/>
      <c r="ETM18" s="2723"/>
      <c r="ETN18" s="2723"/>
      <c r="ETO18" s="2723"/>
      <c r="ETP18" s="2723"/>
      <c r="ETQ18" s="2723"/>
      <c r="ETR18" s="2723"/>
      <c r="ETS18" s="2723"/>
      <c r="ETT18" s="2723"/>
      <c r="ETU18" s="2723"/>
      <c r="ETV18" s="2723"/>
      <c r="ETW18" s="2723"/>
      <c r="ETX18" s="2723"/>
      <c r="ETY18" s="2723"/>
      <c r="ETZ18" s="2723"/>
      <c r="EUA18" s="2723"/>
      <c r="EUB18" s="2723"/>
      <c r="EUC18" s="2723"/>
      <c r="EUD18" s="2723"/>
      <c r="EUE18" s="2723"/>
      <c r="EUF18" s="2723"/>
      <c r="EUG18" s="2723"/>
      <c r="EUH18" s="2723"/>
      <c r="EUI18" s="2723"/>
      <c r="EUJ18" s="2723"/>
      <c r="EUK18" s="2723"/>
      <c r="EUL18" s="2723"/>
      <c r="EUM18" s="2723"/>
      <c r="EUN18" s="2723"/>
      <c r="EUO18" s="2723"/>
      <c r="EUP18" s="2723"/>
      <c r="EUQ18" s="2723"/>
      <c r="EUR18" s="2723"/>
      <c r="EUS18" s="2723"/>
      <c r="EUT18" s="2723"/>
      <c r="EUU18" s="2723"/>
      <c r="EUV18" s="2723"/>
      <c r="EUW18" s="2723"/>
      <c r="EUX18" s="2723"/>
      <c r="EUY18" s="2723"/>
      <c r="EUZ18" s="2723"/>
      <c r="EVA18" s="2723"/>
      <c r="EVB18" s="2723"/>
      <c r="EVC18" s="2723"/>
      <c r="EVD18" s="2723"/>
      <c r="EVE18" s="2723"/>
      <c r="EVF18" s="2723"/>
      <c r="EVG18" s="2723"/>
      <c r="EVH18" s="2723"/>
      <c r="EVI18" s="2723"/>
      <c r="EVJ18" s="2723"/>
      <c r="EVK18" s="2723"/>
      <c r="EVL18" s="2723"/>
      <c r="EVM18" s="2723"/>
      <c r="EVN18" s="2723"/>
      <c r="EVO18" s="2723"/>
      <c r="EVP18" s="2723"/>
      <c r="EVQ18" s="2723"/>
      <c r="EVR18" s="2723"/>
      <c r="EVS18" s="2723"/>
      <c r="EVT18" s="2723"/>
      <c r="EVU18" s="2723"/>
      <c r="EVV18" s="2723"/>
      <c r="EVW18" s="2723"/>
      <c r="EVX18" s="2723"/>
      <c r="EVY18" s="2723"/>
      <c r="EVZ18" s="2723"/>
      <c r="EWA18" s="2723"/>
      <c r="EWB18" s="2723"/>
      <c r="EWC18" s="2723"/>
      <c r="EWD18" s="2723"/>
      <c r="EWE18" s="2723"/>
      <c r="EWF18" s="2723"/>
      <c r="EWG18" s="2723"/>
      <c r="EWH18" s="2723"/>
      <c r="EWI18" s="2723"/>
      <c r="EWJ18" s="2723"/>
      <c r="EWK18" s="2723"/>
      <c r="EWL18" s="2723"/>
      <c r="EWM18" s="2723"/>
      <c r="EWN18" s="2723"/>
      <c r="EWO18" s="2723"/>
      <c r="EWP18" s="2723"/>
      <c r="EWQ18" s="2723"/>
      <c r="EWR18" s="2723"/>
      <c r="EWS18" s="2723"/>
      <c r="EWT18" s="2723"/>
      <c r="EWU18" s="2723"/>
      <c r="EWV18" s="2723"/>
      <c r="EWW18" s="2723"/>
      <c r="EWX18" s="2723"/>
      <c r="EWY18" s="2723"/>
      <c r="EWZ18" s="2723"/>
      <c r="EXA18" s="2723"/>
      <c r="EXB18" s="2723"/>
      <c r="EXC18" s="2723"/>
      <c r="EXD18" s="2723"/>
      <c r="EXE18" s="2723"/>
      <c r="EXF18" s="2723"/>
      <c r="EXG18" s="2723"/>
      <c r="EXH18" s="2723"/>
      <c r="EXI18" s="2723"/>
      <c r="EXJ18" s="2723"/>
      <c r="EXK18" s="2723"/>
      <c r="EXL18" s="2723"/>
      <c r="EXM18" s="2723"/>
      <c r="EXN18" s="2723"/>
      <c r="EXO18" s="2723"/>
      <c r="EXP18" s="2723"/>
      <c r="EXQ18" s="2723"/>
      <c r="EXR18" s="2723"/>
      <c r="EXS18" s="2723"/>
      <c r="EXT18" s="2723"/>
      <c r="EXU18" s="2723"/>
      <c r="EXV18" s="2723"/>
      <c r="EXW18" s="2723"/>
      <c r="EXX18" s="2723"/>
      <c r="EXY18" s="2723"/>
      <c r="EXZ18" s="2723"/>
      <c r="EYA18" s="2723"/>
      <c r="EYB18" s="2723"/>
      <c r="EYC18" s="2723"/>
      <c r="EYD18" s="2723"/>
      <c r="EYE18" s="2723"/>
      <c r="EYF18" s="2723"/>
      <c r="EYG18" s="2723"/>
      <c r="EYH18" s="2723"/>
      <c r="EYI18" s="2723"/>
      <c r="EYJ18" s="2723"/>
      <c r="EYK18" s="2723"/>
      <c r="EYL18" s="2723"/>
      <c r="EYM18" s="2723"/>
      <c r="EYN18" s="2723"/>
      <c r="EYO18" s="2723"/>
      <c r="EYP18" s="2723"/>
      <c r="EYQ18" s="2723"/>
      <c r="EYR18" s="2723"/>
      <c r="EYS18" s="2723"/>
      <c r="EYT18" s="2723"/>
      <c r="EYU18" s="2723"/>
      <c r="EYV18" s="2723"/>
      <c r="EYW18" s="2723"/>
      <c r="EYX18" s="2723"/>
      <c r="EYY18" s="2723"/>
      <c r="EYZ18" s="2723"/>
      <c r="EZA18" s="2723"/>
      <c r="EZB18" s="2723"/>
      <c r="EZC18" s="2723"/>
      <c r="EZD18" s="2723"/>
      <c r="EZE18" s="2723"/>
      <c r="EZF18" s="2723"/>
      <c r="EZG18" s="2723"/>
      <c r="EZH18" s="2723"/>
      <c r="EZI18" s="2723"/>
      <c r="EZJ18" s="2723"/>
      <c r="EZK18" s="2723"/>
      <c r="EZL18" s="2723"/>
      <c r="EZM18" s="2723"/>
      <c r="EZN18" s="2723"/>
      <c r="EZO18" s="2723"/>
      <c r="EZP18" s="2723"/>
      <c r="EZQ18" s="2723"/>
      <c r="EZR18" s="2723"/>
      <c r="EZS18" s="2723"/>
      <c r="EZT18" s="2723"/>
      <c r="EZU18" s="2723"/>
      <c r="EZV18" s="2723"/>
      <c r="EZW18" s="2723"/>
      <c r="EZX18" s="2723"/>
      <c r="EZY18" s="2723"/>
      <c r="EZZ18" s="2723"/>
      <c r="FAA18" s="2723"/>
      <c r="FAB18" s="2723"/>
      <c r="FAC18" s="2723"/>
      <c r="FAD18" s="2723"/>
      <c r="FAE18" s="2723"/>
      <c r="FAF18" s="2723"/>
      <c r="FAG18" s="2723"/>
      <c r="FAH18" s="2723"/>
      <c r="FAI18" s="2723"/>
      <c r="FAJ18" s="2723"/>
      <c r="FAK18" s="2723"/>
      <c r="FAL18" s="2723"/>
      <c r="FAM18" s="2723"/>
      <c r="FAN18" s="2723"/>
      <c r="FAO18" s="2723"/>
      <c r="FAP18" s="2723"/>
      <c r="FAQ18" s="2723"/>
      <c r="FAR18" s="2723"/>
      <c r="FAS18" s="2723"/>
      <c r="FAT18" s="2723"/>
      <c r="FAU18" s="2723"/>
      <c r="FAV18" s="2723"/>
      <c r="FAW18" s="2723"/>
      <c r="FAX18" s="2723"/>
      <c r="FAY18" s="2723"/>
      <c r="FAZ18" s="2723"/>
      <c r="FBA18" s="2723"/>
      <c r="FBB18" s="2723"/>
      <c r="FBC18" s="2723"/>
      <c r="FBD18" s="2723"/>
      <c r="FBE18" s="2723"/>
      <c r="FBF18" s="2723"/>
      <c r="FBG18" s="2723"/>
      <c r="FBH18" s="2723"/>
      <c r="FBI18" s="2723"/>
      <c r="FBJ18" s="2723"/>
      <c r="FBK18" s="2723"/>
      <c r="FBL18" s="2723"/>
      <c r="FBM18" s="2723"/>
      <c r="FBN18" s="2723"/>
      <c r="FBO18" s="2723"/>
      <c r="FBP18" s="2723"/>
      <c r="FBQ18" s="2723"/>
      <c r="FBR18" s="2723"/>
      <c r="FBS18" s="2723"/>
      <c r="FBT18" s="2723"/>
      <c r="FBU18" s="2723"/>
      <c r="FBV18" s="2723"/>
      <c r="FBW18" s="2723"/>
      <c r="FBX18" s="2723"/>
      <c r="FBY18" s="2723"/>
      <c r="FBZ18" s="2723"/>
      <c r="FCA18" s="2723"/>
      <c r="FCB18" s="2723"/>
      <c r="FCC18" s="2723"/>
      <c r="FCD18" s="2723"/>
      <c r="FCE18" s="2723"/>
      <c r="FCF18" s="2723"/>
      <c r="FCG18" s="2723"/>
      <c r="FCH18" s="2723"/>
      <c r="FCI18" s="2723"/>
      <c r="FCJ18" s="2723"/>
      <c r="FCK18" s="2723"/>
      <c r="FCL18" s="2723"/>
      <c r="FCM18" s="2723"/>
      <c r="FCN18" s="2723"/>
      <c r="FCO18" s="2723"/>
      <c r="FCP18" s="2723"/>
      <c r="FCQ18" s="2723"/>
      <c r="FCR18" s="2723"/>
      <c r="FCS18" s="2723"/>
      <c r="FCT18" s="2723"/>
      <c r="FCU18" s="2723"/>
      <c r="FCV18" s="2723"/>
      <c r="FCW18" s="2723"/>
      <c r="FCX18" s="2723"/>
      <c r="FCY18" s="2723"/>
      <c r="FCZ18" s="2723"/>
      <c r="FDA18" s="2723"/>
      <c r="FDB18" s="2723"/>
      <c r="FDC18" s="2723"/>
      <c r="FDD18" s="2723"/>
      <c r="FDE18" s="2723"/>
      <c r="FDF18" s="2723"/>
      <c r="FDG18" s="2723"/>
      <c r="FDH18" s="2723"/>
      <c r="FDI18" s="2723"/>
      <c r="FDJ18" s="2723"/>
      <c r="FDK18" s="2723"/>
      <c r="FDL18" s="2723"/>
      <c r="FDM18" s="2723"/>
      <c r="FDN18" s="2723"/>
      <c r="FDO18" s="2723"/>
      <c r="FDP18" s="2723"/>
      <c r="FDQ18" s="2723"/>
      <c r="FDR18" s="2723"/>
      <c r="FDS18" s="2723"/>
      <c r="FDT18" s="2723"/>
      <c r="FDU18" s="2723"/>
      <c r="FDV18" s="2723"/>
      <c r="FDW18" s="2723"/>
      <c r="FDX18" s="2723"/>
      <c r="FDY18" s="2723"/>
      <c r="FDZ18" s="2723"/>
      <c r="FEA18" s="2723"/>
      <c r="FEB18" s="2723"/>
      <c r="FEC18" s="2723"/>
      <c r="FED18" s="2723"/>
      <c r="FEE18" s="2723"/>
      <c r="FEF18" s="2723"/>
      <c r="FEG18" s="2723"/>
      <c r="FEH18" s="2723"/>
      <c r="FEI18" s="2723"/>
      <c r="FEJ18" s="2723"/>
      <c r="FEK18" s="2723"/>
      <c r="FEL18" s="2723"/>
      <c r="FEM18" s="2723"/>
      <c r="FEN18" s="2723"/>
      <c r="FEO18" s="2723"/>
      <c r="FEP18" s="2723"/>
      <c r="FEQ18" s="2723"/>
      <c r="FER18" s="2723"/>
      <c r="FES18" s="2723"/>
      <c r="FET18" s="2723"/>
      <c r="FEU18" s="2723"/>
      <c r="FEV18" s="2723"/>
      <c r="FEW18" s="2723"/>
      <c r="FEX18" s="2723"/>
      <c r="FEY18" s="2723"/>
      <c r="FEZ18" s="2723"/>
      <c r="FFA18" s="2723"/>
      <c r="FFB18" s="2723"/>
      <c r="FFC18" s="2723"/>
      <c r="FFD18" s="2723"/>
      <c r="FFE18" s="2723"/>
      <c r="FFF18" s="2723"/>
      <c r="FFG18" s="2723"/>
      <c r="FFH18" s="2723"/>
      <c r="FFI18" s="2723"/>
      <c r="FFJ18" s="2723"/>
      <c r="FFK18" s="2723"/>
      <c r="FFL18" s="2723"/>
      <c r="FFM18" s="2723"/>
      <c r="FFN18" s="2723"/>
      <c r="FFO18" s="2723"/>
      <c r="FFP18" s="2723"/>
      <c r="FFQ18" s="2723"/>
      <c r="FFR18" s="2723"/>
      <c r="FFS18" s="2723"/>
      <c r="FFT18" s="2723"/>
      <c r="FFU18" s="2723"/>
      <c r="FFV18" s="2723"/>
      <c r="FFW18" s="2723"/>
      <c r="FFX18" s="2723"/>
      <c r="FFY18" s="2723"/>
      <c r="FFZ18" s="2723"/>
      <c r="FGA18" s="2723"/>
      <c r="FGB18" s="2723"/>
      <c r="FGC18" s="2723"/>
      <c r="FGD18" s="2723"/>
      <c r="FGE18" s="2723"/>
      <c r="FGF18" s="2723"/>
      <c r="FGG18" s="2723"/>
      <c r="FGH18" s="2723"/>
      <c r="FGI18" s="2723"/>
      <c r="FGJ18" s="2723"/>
      <c r="FGK18" s="2723"/>
      <c r="FGL18" s="2723"/>
      <c r="FGM18" s="2723"/>
      <c r="FGN18" s="2723"/>
      <c r="FGO18" s="2723"/>
      <c r="FGP18" s="2723"/>
      <c r="FGQ18" s="2723"/>
      <c r="FGR18" s="2723"/>
      <c r="FGS18" s="2723"/>
      <c r="FGT18" s="2723"/>
      <c r="FGU18" s="2723"/>
      <c r="FGV18" s="2723"/>
      <c r="FGW18" s="2723"/>
      <c r="FGX18" s="2723"/>
      <c r="FGY18" s="2723"/>
      <c r="FGZ18" s="2723"/>
      <c r="FHA18" s="2723"/>
      <c r="FHB18" s="2723"/>
      <c r="FHC18" s="2723"/>
      <c r="FHD18" s="2723"/>
      <c r="FHE18" s="2723"/>
      <c r="FHF18" s="2723"/>
      <c r="FHG18" s="2723"/>
      <c r="FHH18" s="2723"/>
      <c r="FHI18" s="2723"/>
      <c r="FHJ18" s="2723"/>
      <c r="FHK18" s="2723"/>
      <c r="FHL18" s="2723"/>
      <c r="FHM18" s="2723"/>
      <c r="FHN18" s="2723"/>
      <c r="FHO18" s="2723"/>
      <c r="FHP18" s="2723"/>
      <c r="FHQ18" s="2723"/>
      <c r="FHR18" s="2723"/>
      <c r="FHS18" s="2723"/>
      <c r="FHT18" s="2723"/>
      <c r="FHU18" s="2723"/>
      <c r="FHV18" s="2723"/>
      <c r="FHW18" s="2723"/>
      <c r="FHX18" s="2723"/>
      <c r="FHY18" s="2723"/>
      <c r="FHZ18" s="2723"/>
      <c r="FIA18" s="2723"/>
      <c r="FIB18" s="2723"/>
      <c r="FIC18" s="2723"/>
      <c r="FID18" s="2723"/>
      <c r="FIE18" s="2723"/>
      <c r="FIF18" s="2723"/>
      <c r="FIG18" s="2723"/>
      <c r="FIH18" s="2723"/>
      <c r="FII18" s="2723"/>
      <c r="FIJ18" s="2723"/>
      <c r="FIK18" s="2723"/>
      <c r="FIL18" s="2723"/>
      <c r="FIM18" s="2723"/>
      <c r="FIN18" s="2723"/>
      <c r="FIO18" s="2723"/>
      <c r="FIP18" s="2723"/>
      <c r="FIQ18" s="2723"/>
      <c r="FIR18" s="2723"/>
      <c r="FIS18" s="2723"/>
      <c r="FIT18" s="2723"/>
      <c r="FIU18" s="2723"/>
      <c r="FIV18" s="2723"/>
      <c r="FIW18" s="2723"/>
      <c r="FIX18" s="2723"/>
      <c r="FIY18" s="2723"/>
      <c r="FIZ18" s="2723"/>
      <c r="FJA18" s="2723"/>
      <c r="FJB18" s="2723"/>
      <c r="FJC18" s="2723"/>
      <c r="FJD18" s="2723"/>
      <c r="FJE18" s="2723"/>
      <c r="FJF18" s="2723"/>
      <c r="FJG18" s="2723"/>
      <c r="FJH18" s="2723"/>
      <c r="FJI18" s="2723"/>
      <c r="FJJ18" s="2723"/>
      <c r="FJK18" s="2723"/>
      <c r="FJL18" s="2723"/>
      <c r="FJM18" s="2723"/>
      <c r="FJN18" s="2723"/>
      <c r="FJO18" s="2723"/>
      <c r="FJP18" s="2723"/>
      <c r="FJQ18" s="2723"/>
      <c r="FJR18" s="2723"/>
      <c r="FJS18" s="2723"/>
      <c r="FJT18" s="2723"/>
      <c r="FJU18" s="2723"/>
      <c r="FJV18" s="2723"/>
      <c r="FJW18" s="2723"/>
      <c r="FJX18" s="2723"/>
      <c r="FJY18" s="2723"/>
      <c r="FJZ18" s="2723"/>
      <c r="FKA18" s="2723"/>
      <c r="FKB18" s="2723"/>
      <c r="FKC18" s="2723"/>
      <c r="FKD18" s="2723"/>
      <c r="FKE18" s="2723"/>
      <c r="FKF18" s="2723"/>
      <c r="FKG18" s="2723"/>
      <c r="FKH18" s="2723"/>
      <c r="FKI18" s="2723"/>
      <c r="FKJ18" s="2723"/>
      <c r="FKK18" s="2723"/>
      <c r="FKL18" s="2723"/>
      <c r="FKM18" s="2723"/>
      <c r="FKN18" s="2723"/>
      <c r="FKO18" s="2723"/>
      <c r="FKP18" s="2723"/>
      <c r="FKQ18" s="2723"/>
      <c r="FKR18" s="2723"/>
      <c r="FKS18" s="2723"/>
      <c r="FKT18" s="2723"/>
      <c r="FKU18" s="2723"/>
      <c r="FKV18" s="2723"/>
      <c r="FKW18" s="2723"/>
      <c r="FKX18" s="2723"/>
      <c r="FKY18" s="2723"/>
      <c r="FKZ18" s="2723"/>
      <c r="FLA18" s="2723"/>
      <c r="FLB18" s="2723"/>
      <c r="FLC18" s="2723"/>
      <c r="FLD18" s="2723"/>
      <c r="FLE18" s="2723"/>
      <c r="FLF18" s="2723"/>
      <c r="FLG18" s="2723"/>
      <c r="FLH18" s="2723"/>
      <c r="FLI18" s="2723"/>
      <c r="FLJ18" s="2723"/>
      <c r="FLK18" s="2723"/>
      <c r="FLL18" s="2723"/>
      <c r="FLM18" s="2723"/>
      <c r="FLN18" s="2723"/>
      <c r="FLO18" s="2723"/>
      <c r="FLP18" s="2723"/>
      <c r="FLQ18" s="2723"/>
      <c r="FLR18" s="2723"/>
      <c r="FLS18" s="2723"/>
      <c r="FLT18" s="2723"/>
      <c r="FLU18" s="2723"/>
      <c r="FLV18" s="2723"/>
      <c r="FLW18" s="2723"/>
      <c r="FLX18" s="2723"/>
      <c r="FLY18" s="2723"/>
      <c r="FLZ18" s="2723"/>
      <c r="FMA18" s="2723"/>
      <c r="FMB18" s="2723"/>
      <c r="FMC18" s="2723"/>
      <c r="FMD18" s="2723"/>
      <c r="FME18" s="2723"/>
      <c r="FMF18" s="2723"/>
      <c r="FMG18" s="2723"/>
      <c r="FMH18" s="2723"/>
      <c r="FMI18" s="2723"/>
      <c r="FMJ18" s="2723"/>
      <c r="FMK18" s="2723"/>
      <c r="FML18" s="2723"/>
      <c r="FMM18" s="2723"/>
      <c r="FMN18" s="2723"/>
      <c r="FMO18" s="2723"/>
      <c r="FMP18" s="2723"/>
      <c r="FMQ18" s="2723"/>
      <c r="FMR18" s="2723"/>
      <c r="FMS18" s="2723"/>
      <c r="FMT18" s="2723"/>
      <c r="FMU18" s="2723"/>
      <c r="FMV18" s="2723"/>
      <c r="FMW18" s="2723"/>
      <c r="FMX18" s="2723"/>
      <c r="FMY18" s="2723"/>
      <c r="FMZ18" s="2723"/>
      <c r="FNA18" s="2723"/>
      <c r="FNB18" s="2723"/>
      <c r="FNC18" s="2723"/>
      <c r="FND18" s="2723"/>
      <c r="FNE18" s="2723"/>
      <c r="FNF18" s="2723"/>
      <c r="FNG18" s="2723"/>
      <c r="FNH18" s="2723"/>
      <c r="FNI18" s="2723"/>
      <c r="FNJ18" s="2723"/>
      <c r="FNK18" s="2723"/>
      <c r="FNL18" s="2723"/>
      <c r="FNM18" s="2723"/>
      <c r="FNN18" s="2723"/>
      <c r="FNO18" s="2723"/>
      <c r="FNP18" s="2723"/>
      <c r="FNQ18" s="2723"/>
      <c r="FNR18" s="2723"/>
      <c r="FNS18" s="2723"/>
      <c r="FNT18" s="2723"/>
      <c r="FNU18" s="2723"/>
      <c r="FNV18" s="2723"/>
      <c r="FNW18" s="2723"/>
      <c r="FNX18" s="2723"/>
      <c r="FNY18" s="2723"/>
      <c r="FNZ18" s="2723"/>
      <c r="FOA18" s="2723"/>
      <c r="FOB18" s="2723"/>
      <c r="FOC18" s="2723"/>
      <c r="FOD18" s="2723"/>
      <c r="FOE18" s="2723"/>
      <c r="FOF18" s="2723"/>
      <c r="FOG18" s="2723"/>
      <c r="FOH18" s="2723"/>
      <c r="FOI18" s="2723"/>
      <c r="FOJ18" s="2723"/>
      <c r="FOK18" s="2723"/>
      <c r="FOL18" s="2723"/>
      <c r="FOM18" s="2723"/>
      <c r="FON18" s="2723"/>
      <c r="FOO18" s="2723"/>
      <c r="FOP18" s="2723"/>
      <c r="FOQ18" s="2723"/>
      <c r="FOR18" s="2723"/>
      <c r="FOS18" s="2723"/>
      <c r="FOT18" s="2723"/>
      <c r="FOU18" s="2723"/>
      <c r="FOV18" s="2723"/>
      <c r="FOW18" s="2723"/>
      <c r="FOX18" s="2723"/>
      <c r="FOY18" s="2723"/>
      <c r="FOZ18" s="2723"/>
      <c r="FPA18" s="2723"/>
      <c r="FPB18" s="2723"/>
      <c r="FPC18" s="2723"/>
      <c r="FPD18" s="2723"/>
      <c r="FPE18" s="2723"/>
      <c r="FPF18" s="2723"/>
      <c r="FPG18" s="2723"/>
      <c r="FPH18" s="2723"/>
      <c r="FPI18" s="2723"/>
      <c r="FPJ18" s="2723"/>
      <c r="FPK18" s="2723"/>
      <c r="FPL18" s="2723"/>
      <c r="FPM18" s="2723"/>
      <c r="FPN18" s="2723"/>
      <c r="FPO18" s="2723"/>
      <c r="FPP18" s="2723"/>
      <c r="FPQ18" s="2723"/>
      <c r="FPR18" s="2723"/>
      <c r="FPS18" s="2723"/>
      <c r="FPT18" s="2723"/>
      <c r="FPU18" s="2723"/>
      <c r="FPV18" s="2723"/>
      <c r="FPW18" s="2723"/>
      <c r="FPX18" s="2723"/>
      <c r="FPY18" s="2723"/>
      <c r="FPZ18" s="2723"/>
      <c r="FQA18" s="2723"/>
      <c r="FQB18" s="2723"/>
      <c r="FQC18" s="2723"/>
      <c r="FQD18" s="2723"/>
      <c r="FQE18" s="2723"/>
      <c r="FQF18" s="2723"/>
      <c r="FQG18" s="2723"/>
      <c r="FQH18" s="2723"/>
      <c r="FQI18" s="2723"/>
      <c r="FQJ18" s="2723"/>
      <c r="FQK18" s="2723"/>
      <c r="FQL18" s="2723"/>
      <c r="FQM18" s="2723"/>
      <c r="FQN18" s="2723"/>
      <c r="FQO18" s="2723"/>
      <c r="FQP18" s="2723"/>
      <c r="FQQ18" s="2723"/>
      <c r="FQR18" s="2723"/>
      <c r="FQS18" s="2723"/>
      <c r="FQT18" s="2723"/>
      <c r="FQU18" s="2723"/>
      <c r="FQV18" s="2723"/>
      <c r="FQW18" s="2723"/>
      <c r="FQX18" s="2723"/>
      <c r="FQY18" s="2723"/>
      <c r="FQZ18" s="2723"/>
      <c r="FRA18" s="2723"/>
      <c r="FRB18" s="2723"/>
      <c r="FRC18" s="2723"/>
      <c r="FRD18" s="2723"/>
      <c r="FRE18" s="2723"/>
      <c r="FRF18" s="2723"/>
      <c r="FRG18" s="2723"/>
      <c r="FRH18" s="2723"/>
      <c r="FRI18" s="2723"/>
      <c r="FRJ18" s="2723"/>
      <c r="FRK18" s="2723"/>
      <c r="FRL18" s="2723"/>
      <c r="FRM18" s="2723"/>
      <c r="FRN18" s="2723"/>
      <c r="FRO18" s="2723"/>
      <c r="FRP18" s="2723"/>
      <c r="FRQ18" s="2723"/>
      <c r="FRR18" s="2723"/>
      <c r="FRS18" s="2723"/>
      <c r="FRT18" s="2723"/>
      <c r="FRU18" s="2723"/>
      <c r="FRV18" s="2723"/>
      <c r="FRW18" s="2723"/>
      <c r="FRX18" s="2723"/>
      <c r="FRY18" s="2723"/>
      <c r="FRZ18" s="2723"/>
      <c r="FSA18" s="2723"/>
      <c r="FSB18" s="2723"/>
      <c r="FSC18" s="2723"/>
      <c r="FSD18" s="2723"/>
      <c r="FSE18" s="2723"/>
      <c r="FSF18" s="2723"/>
      <c r="FSG18" s="2723"/>
      <c r="FSH18" s="2723"/>
      <c r="FSI18" s="2723"/>
      <c r="FSJ18" s="2723"/>
      <c r="FSK18" s="2723"/>
      <c r="FSL18" s="2723"/>
      <c r="FSM18" s="2723"/>
      <c r="FSN18" s="2723"/>
      <c r="FSO18" s="2723"/>
      <c r="FSP18" s="2723"/>
      <c r="FSQ18" s="2723"/>
      <c r="FSR18" s="2723"/>
      <c r="FSS18" s="2723"/>
      <c r="FST18" s="2723"/>
      <c r="FSU18" s="2723"/>
      <c r="FSV18" s="2723"/>
      <c r="FSW18" s="2723"/>
      <c r="FSX18" s="2723"/>
      <c r="FSY18" s="2723"/>
      <c r="FSZ18" s="2723"/>
      <c r="FTA18" s="2723"/>
      <c r="FTB18" s="2723"/>
      <c r="FTC18" s="2723"/>
      <c r="FTD18" s="2723"/>
      <c r="FTE18" s="2723"/>
      <c r="FTF18" s="2723"/>
      <c r="FTG18" s="2723"/>
      <c r="FTH18" s="2723"/>
      <c r="FTI18" s="2723"/>
      <c r="FTJ18" s="2723"/>
      <c r="FTK18" s="2723"/>
      <c r="FTL18" s="2723"/>
      <c r="FTM18" s="2723"/>
      <c r="FTN18" s="2723"/>
      <c r="FTO18" s="2723"/>
      <c r="FTP18" s="2723"/>
      <c r="FTQ18" s="2723"/>
      <c r="FTR18" s="2723"/>
      <c r="FTS18" s="2723"/>
      <c r="FTT18" s="2723"/>
      <c r="FTU18" s="2723"/>
      <c r="FTV18" s="2723"/>
      <c r="FTW18" s="2723"/>
      <c r="FTX18" s="2723"/>
      <c r="FTY18" s="2723"/>
      <c r="FTZ18" s="2723"/>
      <c r="FUA18" s="2723"/>
      <c r="FUB18" s="2723"/>
      <c r="FUC18" s="2723"/>
      <c r="FUD18" s="2723"/>
      <c r="FUE18" s="2723"/>
      <c r="FUF18" s="2723"/>
      <c r="FUG18" s="2723"/>
      <c r="FUH18" s="2723"/>
      <c r="FUI18" s="2723"/>
      <c r="FUJ18" s="2723"/>
      <c r="FUK18" s="2723"/>
      <c r="FUL18" s="2723"/>
      <c r="FUM18" s="2723"/>
      <c r="FUN18" s="2723"/>
      <c r="FUO18" s="2723"/>
      <c r="FUP18" s="2723"/>
      <c r="FUQ18" s="2723"/>
      <c r="FUR18" s="2723"/>
      <c r="FUS18" s="2723"/>
      <c r="FUT18" s="2723"/>
      <c r="FUU18" s="2723"/>
      <c r="FUV18" s="2723"/>
      <c r="FUW18" s="2723"/>
      <c r="FUX18" s="2723"/>
      <c r="FUY18" s="2723"/>
      <c r="FUZ18" s="2723"/>
      <c r="FVA18" s="2723"/>
      <c r="FVB18" s="2723"/>
      <c r="FVC18" s="2723"/>
      <c r="FVD18" s="2723"/>
      <c r="FVE18" s="2723"/>
      <c r="FVF18" s="2723"/>
      <c r="FVG18" s="2723"/>
      <c r="FVH18" s="2723"/>
      <c r="FVI18" s="2723"/>
      <c r="FVJ18" s="2723"/>
      <c r="FVK18" s="2723"/>
      <c r="FVL18" s="2723"/>
      <c r="FVM18" s="2723"/>
      <c r="FVN18" s="2723"/>
      <c r="FVO18" s="2723"/>
      <c r="FVP18" s="2723"/>
      <c r="FVQ18" s="2723"/>
      <c r="FVR18" s="2723"/>
      <c r="FVS18" s="2723"/>
      <c r="FVT18" s="2723"/>
      <c r="FVU18" s="2723"/>
      <c r="FVV18" s="2723"/>
      <c r="FVW18" s="2723"/>
      <c r="FVX18" s="2723"/>
      <c r="FVY18" s="2723"/>
      <c r="FVZ18" s="2723"/>
      <c r="FWA18" s="2723"/>
      <c r="FWB18" s="2723"/>
      <c r="FWC18" s="2723"/>
      <c r="FWD18" s="2723"/>
      <c r="FWE18" s="2723"/>
      <c r="FWF18" s="2723"/>
      <c r="FWG18" s="2723"/>
      <c r="FWH18" s="2723"/>
      <c r="FWI18" s="2723"/>
      <c r="FWJ18" s="2723"/>
      <c r="FWK18" s="2723"/>
      <c r="FWL18" s="2723"/>
      <c r="FWM18" s="2723"/>
      <c r="FWN18" s="2723"/>
      <c r="FWO18" s="2723"/>
      <c r="FWP18" s="2723"/>
      <c r="FWQ18" s="2723"/>
      <c r="FWR18" s="2723"/>
      <c r="FWS18" s="2723"/>
      <c r="FWT18" s="2723"/>
      <c r="FWU18" s="2723"/>
      <c r="FWV18" s="2723"/>
      <c r="FWW18" s="2723"/>
      <c r="FWX18" s="2723"/>
      <c r="FWY18" s="2723"/>
      <c r="FWZ18" s="2723"/>
      <c r="FXA18" s="2723"/>
      <c r="FXB18" s="2723"/>
      <c r="FXC18" s="2723"/>
      <c r="FXD18" s="2723"/>
      <c r="FXE18" s="2723"/>
      <c r="FXF18" s="2723"/>
      <c r="FXG18" s="2723"/>
      <c r="FXH18" s="2723"/>
      <c r="FXI18" s="2723"/>
      <c r="FXJ18" s="2723"/>
      <c r="FXK18" s="2723"/>
      <c r="FXL18" s="2723"/>
      <c r="FXM18" s="2723"/>
      <c r="FXN18" s="2723"/>
      <c r="FXO18" s="2723"/>
      <c r="FXP18" s="2723"/>
      <c r="FXQ18" s="2723"/>
      <c r="FXR18" s="2723"/>
      <c r="FXS18" s="2723"/>
      <c r="FXT18" s="2723"/>
      <c r="FXU18" s="2723"/>
      <c r="FXV18" s="2723"/>
      <c r="FXW18" s="2723"/>
      <c r="FXX18" s="2723"/>
      <c r="FXY18" s="2723"/>
      <c r="FXZ18" s="2723"/>
      <c r="FYA18" s="2723"/>
      <c r="FYB18" s="2723"/>
      <c r="FYC18" s="2723"/>
      <c r="FYD18" s="2723"/>
      <c r="FYE18" s="2723"/>
      <c r="FYF18" s="2723"/>
      <c r="FYG18" s="2723"/>
      <c r="FYH18" s="2723"/>
      <c r="FYI18" s="2723"/>
      <c r="FYJ18" s="2723"/>
      <c r="FYK18" s="2723"/>
      <c r="FYL18" s="2723"/>
      <c r="FYM18" s="2723"/>
      <c r="FYN18" s="2723"/>
      <c r="FYO18" s="2723"/>
      <c r="FYP18" s="2723"/>
      <c r="FYQ18" s="2723"/>
      <c r="FYR18" s="2723"/>
      <c r="FYS18" s="2723"/>
      <c r="FYT18" s="2723"/>
      <c r="FYU18" s="2723"/>
      <c r="FYV18" s="2723"/>
      <c r="FYW18" s="2723"/>
      <c r="FYX18" s="2723"/>
      <c r="FYY18" s="2723"/>
      <c r="FYZ18" s="2723"/>
      <c r="FZA18" s="2723"/>
      <c r="FZB18" s="2723"/>
      <c r="FZC18" s="2723"/>
      <c r="FZD18" s="2723"/>
      <c r="FZE18" s="2723"/>
      <c r="FZF18" s="2723"/>
      <c r="FZG18" s="2723"/>
      <c r="FZH18" s="2723"/>
      <c r="FZI18" s="2723"/>
      <c r="FZJ18" s="2723"/>
      <c r="FZK18" s="2723"/>
      <c r="FZL18" s="2723"/>
      <c r="FZM18" s="2723"/>
      <c r="FZN18" s="2723"/>
      <c r="FZO18" s="2723"/>
      <c r="FZP18" s="2723"/>
      <c r="FZQ18" s="2723"/>
      <c r="FZR18" s="2723"/>
      <c r="FZS18" s="2723"/>
      <c r="FZT18" s="2723"/>
      <c r="FZU18" s="2723"/>
      <c r="FZV18" s="2723"/>
      <c r="FZW18" s="2723"/>
      <c r="FZX18" s="2723"/>
      <c r="FZY18" s="2723"/>
      <c r="FZZ18" s="2723"/>
      <c r="GAA18" s="2723"/>
      <c r="GAB18" s="2723"/>
      <c r="GAC18" s="2723"/>
      <c r="GAD18" s="2723"/>
      <c r="GAE18" s="2723"/>
      <c r="GAF18" s="2723"/>
      <c r="GAG18" s="2723"/>
      <c r="GAH18" s="2723"/>
      <c r="GAI18" s="2723"/>
      <c r="GAJ18" s="2723"/>
      <c r="GAK18" s="2723"/>
      <c r="GAL18" s="2723"/>
      <c r="GAM18" s="2723"/>
      <c r="GAN18" s="2723"/>
      <c r="GAO18" s="2723"/>
      <c r="GAP18" s="2723"/>
      <c r="GAQ18" s="2723"/>
      <c r="GAR18" s="2723"/>
      <c r="GAS18" s="2723"/>
      <c r="GAT18" s="2723"/>
      <c r="GAU18" s="2723"/>
      <c r="GAV18" s="2723"/>
      <c r="GAW18" s="2723"/>
      <c r="GAX18" s="2723"/>
      <c r="GAY18" s="2723"/>
      <c r="GAZ18" s="2723"/>
      <c r="GBA18" s="2723"/>
      <c r="GBB18" s="2723"/>
      <c r="GBC18" s="2723"/>
      <c r="GBD18" s="2723"/>
      <c r="GBE18" s="2723"/>
      <c r="GBF18" s="2723"/>
      <c r="GBG18" s="2723"/>
      <c r="GBH18" s="2723"/>
      <c r="GBI18" s="2723"/>
      <c r="GBJ18" s="2723"/>
      <c r="GBK18" s="2723"/>
      <c r="GBL18" s="2723"/>
      <c r="GBM18" s="2723"/>
      <c r="GBN18" s="2723"/>
      <c r="GBO18" s="2723"/>
      <c r="GBP18" s="2723"/>
      <c r="GBQ18" s="2723"/>
      <c r="GBR18" s="2723"/>
      <c r="GBS18" s="2723"/>
      <c r="GBT18" s="2723"/>
      <c r="GBU18" s="2723"/>
      <c r="GBV18" s="2723"/>
      <c r="GBW18" s="2723"/>
      <c r="GBX18" s="2723"/>
      <c r="GBY18" s="2723"/>
      <c r="GBZ18" s="2723"/>
      <c r="GCA18" s="2723"/>
      <c r="GCB18" s="2723"/>
      <c r="GCC18" s="2723"/>
      <c r="GCD18" s="2723"/>
      <c r="GCE18" s="2723"/>
      <c r="GCF18" s="2723"/>
      <c r="GCG18" s="2723"/>
      <c r="GCH18" s="2723"/>
      <c r="GCI18" s="2723"/>
      <c r="GCJ18" s="2723"/>
      <c r="GCK18" s="2723"/>
      <c r="GCL18" s="2723"/>
      <c r="GCM18" s="2723"/>
      <c r="GCN18" s="2723"/>
      <c r="GCO18" s="2723"/>
      <c r="GCP18" s="2723"/>
      <c r="GCQ18" s="2723"/>
      <c r="GCR18" s="2723"/>
      <c r="GCS18" s="2723"/>
      <c r="GCT18" s="2723"/>
      <c r="GCU18" s="2723"/>
      <c r="GCV18" s="2723"/>
      <c r="GCW18" s="2723"/>
      <c r="GCX18" s="2723"/>
      <c r="GCY18" s="2723"/>
      <c r="GCZ18" s="2723"/>
      <c r="GDA18" s="2723"/>
      <c r="GDB18" s="2723"/>
      <c r="GDC18" s="2723"/>
      <c r="GDD18" s="2723"/>
      <c r="GDE18" s="2723"/>
      <c r="GDF18" s="2723"/>
      <c r="GDG18" s="2723"/>
      <c r="GDH18" s="2723"/>
      <c r="GDI18" s="2723"/>
      <c r="GDJ18" s="2723"/>
      <c r="GDK18" s="2723"/>
      <c r="GDL18" s="2723"/>
      <c r="GDM18" s="2723"/>
      <c r="GDN18" s="2723"/>
      <c r="GDO18" s="2723"/>
      <c r="GDP18" s="2723"/>
      <c r="GDQ18" s="2723"/>
      <c r="GDR18" s="2723"/>
      <c r="GDS18" s="2723"/>
      <c r="GDT18" s="2723"/>
      <c r="GDU18" s="2723"/>
      <c r="GDV18" s="2723"/>
      <c r="GDW18" s="2723"/>
      <c r="GDX18" s="2723"/>
      <c r="GDY18" s="2723"/>
      <c r="GDZ18" s="2723"/>
      <c r="GEA18" s="2723"/>
      <c r="GEB18" s="2723"/>
      <c r="GEC18" s="2723"/>
      <c r="GED18" s="2723"/>
      <c r="GEE18" s="2723"/>
      <c r="GEF18" s="2723"/>
      <c r="GEG18" s="2723"/>
      <c r="GEH18" s="2723"/>
      <c r="GEI18" s="2723"/>
      <c r="GEJ18" s="2723"/>
      <c r="GEK18" s="2723"/>
      <c r="GEL18" s="2723"/>
      <c r="GEM18" s="2723"/>
      <c r="GEN18" s="2723"/>
      <c r="GEO18" s="2723"/>
      <c r="GEP18" s="2723"/>
      <c r="GEQ18" s="2723"/>
      <c r="GER18" s="2723"/>
      <c r="GES18" s="2723"/>
      <c r="GET18" s="2723"/>
      <c r="GEU18" s="2723"/>
      <c r="GEV18" s="2723"/>
      <c r="GEW18" s="2723"/>
      <c r="GEX18" s="2723"/>
      <c r="GEY18" s="2723"/>
      <c r="GEZ18" s="2723"/>
      <c r="GFA18" s="2723"/>
      <c r="GFB18" s="2723"/>
      <c r="GFC18" s="2723"/>
      <c r="GFD18" s="2723"/>
      <c r="GFE18" s="2723"/>
      <c r="GFF18" s="2723"/>
      <c r="GFG18" s="2723"/>
      <c r="GFH18" s="2723"/>
      <c r="GFI18" s="2723"/>
      <c r="GFJ18" s="2723"/>
      <c r="GFK18" s="2723"/>
      <c r="GFL18" s="2723"/>
      <c r="GFM18" s="2723"/>
      <c r="GFN18" s="2723"/>
      <c r="GFO18" s="2723"/>
      <c r="GFP18" s="2723"/>
      <c r="GFQ18" s="2723"/>
      <c r="GFR18" s="2723"/>
      <c r="GFS18" s="2723"/>
      <c r="GFT18" s="2723"/>
      <c r="GFU18" s="2723"/>
      <c r="GFV18" s="2723"/>
      <c r="GFW18" s="2723"/>
      <c r="GFX18" s="2723"/>
      <c r="GFY18" s="2723"/>
      <c r="GFZ18" s="2723"/>
      <c r="GGA18" s="2723"/>
      <c r="GGB18" s="2723"/>
      <c r="GGC18" s="2723"/>
      <c r="GGD18" s="2723"/>
      <c r="GGE18" s="2723"/>
      <c r="GGF18" s="2723"/>
      <c r="GGG18" s="2723"/>
      <c r="GGH18" s="2723"/>
      <c r="GGI18" s="2723"/>
      <c r="GGJ18" s="2723"/>
      <c r="GGK18" s="2723"/>
      <c r="GGL18" s="2723"/>
      <c r="GGM18" s="2723"/>
      <c r="GGN18" s="2723"/>
      <c r="GGO18" s="2723"/>
      <c r="GGP18" s="2723"/>
      <c r="GGQ18" s="2723"/>
      <c r="GGR18" s="2723"/>
      <c r="GGS18" s="2723"/>
      <c r="GGT18" s="2723"/>
      <c r="GGU18" s="2723"/>
      <c r="GGV18" s="2723"/>
      <c r="GGW18" s="2723"/>
      <c r="GGX18" s="2723"/>
      <c r="GGY18" s="2723"/>
      <c r="GGZ18" s="2723"/>
      <c r="GHA18" s="2723"/>
      <c r="GHB18" s="2723"/>
      <c r="GHC18" s="2723"/>
      <c r="GHD18" s="2723"/>
      <c r="GHE18" s="2723"/>
      <c r="GHF18" s="2723"/>
      <c r="GHG18" s="2723"/>
      <c r="GHH18" s="2723"/>
      <c r="GHI18" s="2723"/>
      <c r="GHJ18" s="2723"/>
      <c r="GHK18" s="2723"/>
      <c r="GHL18" s="2723"/>
      <c r="GHM18" s="2723"/>
      <c r="GHN18" s="2723"/>
      <c r="GHO18" s="2723"/>
      <c r="GHP18" s="2723"/>
      <c r="GHQ18" s="2723"/>
      <c r="GHR18" s="2723"/>
      <c r="GHS18" s="2723"/>
      <c r="GHT18" s="2723"/>
      <c r="GHU18" s="2723"/>
      <c r="GHV18" s="2723"/>
      <c r="GHW18" s="2723"/>
      <c r="GHX18" s="2723"/>
      <c r="GHY18" s="2723"/>
      <c r="GHZ18" s="2723"/>
      <c r="GIA18" s="2723"/>
      <c r="GIB18" s="2723"/>
      <c r="GIC18" s="2723"/>
      <c r="GID18" s="2723"/>
      <c r="GIE18" s="2723"/>
      <c r="GIF18" s="2723"/>
      <c r="GIG18" s="2723"/>
      <c r="GIH18" s="2723"/>
      <c r="GII18" s="2723"/>
      <c r="GIJ18" s="2723"/>
      <c r="GIK18" s="2723"/>
      <c r="GIL18" s="2723"/>
      <c r="GIM18" s="2723"/>
      <c r="GIN18" s="2723"/>
      <c r="GIO18" s="2723"/>
      <c r="GIP18" s="2723"/>
      <c r="GIQ18" s="2723"/>
      <c r="GIR18" s="2723"/>
      <c r="GIS18" s="2723"/>
      <c r="GIT18" s="2723"/>
      <c r="GIU18" s="2723"/>
      <c r="GIV18" s="2723"/>
      <c r="GIW18" s="2723"/>
      <c r="GIX18" s="2723"/>
      <c r="GIY18" s="2723"/>
      <c r="GIZ18" s="2723"/>
      <c r="GJA18" s="2723"/>
      <c r="GJB18" s="2723"/>
      <c r="GJC18" s="2723"/>
      <c r="GJD18" s="2723"/>
      <c r="GJE18" s="2723"/>
      <c r="GJF18" s="2723"/>
      <c r="GJG18" s="2723"/>
      <c r="GJH18" s="2723"/>
      <c r="GJI18" s="2723"/>
      <c r="GJJ18" s="2723"/>
      <c r="GJK18" s="2723"/>
      <c r="GJL18" s="2723"/>
      <c r="GJM18" s="2723"/>
      <c r="GJN18" s="2723"/>
      <c r="GJO18" s="2723"/>
      <c r="GJP18" s="2723"/>
      <c r="GJQ18" s="2723"/>
      <c r="GJR18" s="2723"/>
      <c r="GJS18" s="2723"/>
      <c r="GJT18" s="2723"/>
      <c r="GJU18" s="2723"/>
      <c r="GJV18" s="2723"/>
      <c r="GJW18" s="2723"/>
      <c r="GJX18" s="2723"/>
      <c r="GJY18" s="2723"/>
      <c r="GJZ18" s="2723"/>
      <c r="GKA18" s="2723"/>
      <c r="GKB18" s="2723"/>
      <c r="GKC18" s="2723"/>
      <c r="GKD18" s="2723"/>
      <c r="GKE18" s="2723"/>
      <c r="GKF18" s="2723"/>
      <c r="GKG18" s="2723"/>
      <c r="GKH18" s="2723"/>
      <c r="GKI18" s="2723"/>
      <c r="GKJ18" s="2723"/>
      <c r="GKK18" s="2723"/>
      <c r="GKL18" s="2723"/>
      <c r="GKM18" s="2723"/>
      <c r="GKN18" s="2723"/>
      <c r="GKO18" s="2723"/>
      <c r="GKP18" s="2723"/>
      <c r="GKQ18" s="2723"/>
      <c r="GKR18" s="2723"/>
      <c r="GKS18" s="2723"/>
      <c r="GKT18" s="2723"/>
      <c r="GKU18" s="2723"/>
      <c r="GKV18" s="2723"/>
      <c r="GKW18" s="2723"/>
      <c r="GKX18" s="2723"/>
      <c r="GKY18" s="2723"/>
      <c r="GKZ18" s="2723"/>
      <c r="GLA18" s="2723"/>
      <c r="GLB18" s="2723"/>
      <c r="GLC18" s="2723"/>
      <c r="GLD18" s="2723"/>
      <c r="GLE18" s="2723"/>
      <c r="GLF18" s="2723"/>
      <c r="GLG18" s="2723"/>
      <c r="GLH18" s="2723"/>
      <c r="GLI18" s="2723"/>
      <c r="GLJ18" s="2723"/>
      <c r="GLK18" s="2723"/>
      <c r="GLL18" s="2723"/>
      <c r="GLM18" s="2723"/>
      <c r="GLN18" s="2723"/>
      <c r="GLO18" s="2723"/>
      <c r="GLP18" s="2723"/>
      <c r="GLQ18" s="2723"/>
      <c r="GLR18" s="2723"/>
      <c r="GLS18" s="2723"/>
      <c r="GLT18" s="2723"/>
      <c r="GLU18" s="2723"/>
      <c r="GLV18" s="2723"/>
      <c r="GLW18" s="2723"/>
      <c r="GLX18" s="2723"/>
      <c r="GLY18" s="2723"/>
      <c r="GLZ18" s="2723"/>
      <c r="GMA18" s="2723"/>
      <c r="GMB18" s="2723"/>
      <c r="GMC18" s="2723"/>
      <c r="GMD18" s="2723"/>
      <c r="GME18" s="2723"/>
      <c r="GMF18" s="2723"/>
      <c r="GMG18" s="2723"/>
      <c r="GMH18" s="2723"/>
      <c r="GMI18" s="2723"/>
      <c r="GMJ18" s="2723"/>
      <c r="GMK18" s="2723"/>
      <c r="GML18" s="2723"/>
      <c r="GMM18" s="2723"/>
      <c r="GMN18" s="2723"/>
      <c r="GMO18" s="2723"/>
      <c r="GMP18" s="2723"/>
      <c r="GMQ18" s="2723"/>
      <c r="GMR18" s="2723"/>
      <c r="GMS18" s="2723"/>
      <c r="GMT18" s="2723"/>
      <c r="GMU18" s="2723"/>
      <c r="GMV18" s="2723"/>
      <c r="GMW18" s="2723"/>
      <c r="GMX18" s="2723"/>
      <c r="GMY18" s="2723"/>
      <c r="GMZ18" s="2723"/>
      <c r="GNA18" s="2723"/>
      <c r="GNB18" s="2723"/>
      <c r="GNC18" s="2723"/>
      <c r="GND18" s="2723"/>
      <c r="GNE18" s="2723"/>
      <c r="GNF18" s="2723"/>
      <c r="GNG18" s="2723"/>
      <c r="GNH18" s="2723"/>
      <c r="GNI18" s="2723"/>
      <c r="GNJ18" s="2723"/>
      <c r="GNK18" s="2723"/>
      <c r="GNL18" s="2723"/>
      <c r="GNM18" s="2723"/>
      <c r="GNN18" s="2723"/>
      <c r="GNO18" s="2723"/>
      <c r="GNP18" s="2723"/>
      <c r="GNQ18" s="2723"/>
      <c r="GNR18" s="2723"/>
      <c r="GNS18" s="2723"/>
      <c r="GNT18" s="2723"/>
      <c r="GNU18" s="2723"/>
      <c r="GNV18" s="2723"/>
      <c r="GNW18" s="2723"/>
      <c r="GNX18" s="2723"/>
      <c r="GNY18" s="2723"/>
      <c r="GNZ18" s="2723"/>
      <c r="GOA18" s="2723"/>
      <c r="GOB18" s="2723"/>
      <c r="GOC18" s="2723"/>
      <c r="GOD18" s="2723"/>
      <c r="GOE18" s="2723"/>
      <c r="GOF18" s="2723"/>
      <c r="GOG18" s="2723"/>
      <c r="GOH18" s="2723"/>
      <c r="GOI18" s="2723"/>
      <c r="GOJ18" s="2723"/>
      <c r="GOK18" s="2723"/>
      <c r="GOL18" s="2723"/>
      <c r="GOM18" s="2723"/>
      <c r="GON18" s="2723"/>
      <c r="GOO18" s="2723"/>
      <c r="GOP18" s="2723"/>
      <c r="GOQ18" s="2723"/>
      <c r="GOR18" s="2723"/>
      <c r="GOS18" s="2723"/>
      <c r="GOT18" s="2723"/>
      <c r="GOU18" s="2723"/>
      <c r="GOV18" s="2723"/>
      <c r="GOW18" s="2723"/>
      <c r="GOX18" s="2723"/>
      <c r="GOY18" s="2723"/>
      <c r="GOZ18" s="2723"/>
      <c r="GPA18" s="2723"/>
      <c r="GPB18" s="2723"/>
      <c r="GPC18" s="2723"/>
      <c r="GPD18" s="2723"/>
      <c r="GPE18" s="2723"/>
      <c r="GPF18" s="2723"/>
      <c r="GPG18" s="2723"/>
      <c r="GPH18" s="2723"/>
      <c r="GPI18" s="2723"/>
      <c r="GPJ18" s="2723"/>
      <c r="GPK18" s="2723"/>
      <c r="GPL18" s="2723"/>
      <c r="GPM18" s="2723"/>
      <c r="GPN18" s="2723"/>
      <c r="GPO18" s="2723"/>
      <c r="GPP18" s="2723"/>
      <c r="GPQ18" s="2723"/>
      <c r="GPR18" s="2723"/>
      <c r="GPS18" s="2723"/>
      <c r="GPT18" s="2723"/>
      <c r="GPU18" s="2723"/>
      <c r="GPV18" s="2723"/>
      <c r="GPW18" s="2723"/>
      <c r="GPX18" s="2723"/>
      <c r="GPY18" s="2723"/>
      <c r="GPZ18" s="2723"/>
      <c r="GQA18" s="2723"/>
      <c r="GQB18" s="2723"/>
      <c r="GQC18" s="2723"/>
      <c r="GQD18" s="2723"/>
      <c r="GQE18" s="2723"/>
      <c r="GQF18" s="2723"/>
      <c r="GQG18" s="2723"/>
      <c r="GQH18" s="2723"/>
      <c r="GQI18" s="2723"/>
      <c r="GQJ18" s="2723"/>
      <c r="GQK18" s="2723"/>
      <c r="GQL18" s="2723"/>
      <c r="GQM18" s="2723"/>
      <c r="GQN18" s="2723"/>
      <c r="GQO18" s="2723"/>
      <c r="GQP18" s="2723"/>
      <c r="GQQ18" s="2723"/>
      <c r="GQR18" s="2723"/>
      <c r="GQS18" s="2723"/>
      <c r="GQT18" s="2723"/>
      <c r="GQU18" s="2723"/>
      <c r="GQV18" s="2723"/>
      <c r="GQW18" s="2723"/>
      <c r="GQX18" s="2723"/>
      <c r="GQY18" s="2723"/>
      <c r="GQZ18" s="2723"/>
      <c r="GRA18" s="2723"/>
      <c r="GRB18" s="2723"/>
      <c r="GRC18" s="2723"/>
      <c r="GRD18" s="2723"/>
      <c r="GRE18" s="2723"/>
      <c r="GRF18" s="2723"/>
      <c r="GRG18" s="2723"/>
      <c r="GRH18" s="2723"/>
      <c r="GRI18" s="2723"/>
      <c r="GRJ18" s="2723"/>
      <c r="GRK18" s="2723"/>
      <c r="GRL18" s="2723"/>
      <c r="GRM18" s="2723"/>
      <c r="GRN18" s="2723"/>
      <c r="GRO18" s="2723"/>
      <c r="GRP18" s="2723"/>
      <c r="GRQ18" s="2723"/>
      <c r="GRR18" s="2723"/>
      <c r="GRS18" s="2723"/>
      <c r="GRT18" s="2723"/>
      <c r="GRU18" s="2723"/>
      <c r="GRV18" s="2723"/>
      <c r="GRW18" s="2723"/>
      <c r="GRX18" s="2723"/>
      <c r="GRY18" s="2723"/>
      <c r="GRZ18" s="2723"/>
      <c r="GSA18" s="2723"/>
      <c r="GSB18" s="2723"/>
      <c r="GSC18" s="2723"/>
      <c r="GSD18" s="2723"/>
      <c r="GSE18" s="2723"/>
      <c r="GSF18" s="2723"/>
      <c r="GSG18" s="2723"/>
      <c r="GSH18" s="2723"/>
      <c r="GSI18" s="2723"/>
      <c r="GSJ18" s="2723"/>
      <c r="GSK18" s="2723"/>
      <c r="GSL18" s="2723"/>
      <c r="GSM18" s="2723"/>
      <c r="GSN18" s="2723"/>
      <c r="GSO18" s="2723"/>
      <c r="GSP18" s="2723"/>
      <c r="GSQ18" s="2723"/>
      <c r="GSR18" s="2723"/>
      <c r="GSS18" s="2723"/>
      <c r="GST18" s="2723"/>
      <c r="GSU18" s="2723"/>
      <c r="GSV18" s="2723"/>
      <c r="GSW18" s="2723"/>
      <c r="GSX18" s="2723"/>
      <c r="GSY18" s="2723"/>
      <c r="GSZ18" s="2723"/>
      <c r="GTA18" s="2723"/>
      <c r="GTB18" s="2723"/>
      <c r="GTC18" s="2723"/>
      <c r="GTD18" s="2723"/>
      <c r="GTE18" s="2723"/>
      <c r="GTF18" s="2723"/>
      <c r="GTG18" s="2723"/>
      <c r="GTH18" s="2723"/>
      <c r="GTI18" s="2723"/>
      <c r="GTJ18" s="2723"/>
      <c r="GTK18" s="2723"/>
      <c r="GTL18" s="2723"/>
      <c r="GTM18" s="2723"/>
      <c r="GTN18" s="2723"/>
      <c r="GTO18" s="2723"/>
      <c r="GTP18" s="2723"/>
      <c r="GTQ18" s="2723"/>
      <c r="GTR18" s="2723"/>
      <c r="GTS18" s="2723"/>
      <c r="GTT18" s="2723"/>
      <c r="GTU18" s="2723"/>
      <c r="GTV18" s="2723"/>
      <c r="GTW18" s="2723"/>
      <c r="GTX18" s="2723"/>
      <c r="GTY18" s="2723"/>
      <c r="GTZ18" s="2723"/>
      <c r="GUA18" s="2723"/>
      <c r="GUB18" s="2723"/>
      <c r="GUC18" s="2723"/>
      <c r="GUD18" s="2723"/>
      <c r="GUE18" s="2723"/>
      <c r="GUF18" s="2723"/>
      <c r="GUG18" s="2723"/>
      <c r="GUH18" s="2723"/>
      <c r="GUI18" s="2723"/>
      <c r="GUJ18" s="2723"/>
      <c r="GUK18" s="2723"/>
      <c r="GUL18" s="2723"/>
      <c r="GUM18" s="2723"/>
      <c r="GUN18" s="2723"/>
      <c r="GUO18" s="2723"/>
      <c r="GUP18" s="2723"/>
      <c r="GUQ18" s="2723"/>
      <c r="GUR18" s="2723"/>
      <c r="GUS18" s="2723"/>
      <c r="GUT18" s="2723"/>
      <c r="GUU18" s="2723"/>
      <c r="GUV18" s="2723"/>
      <c r="GUW18" s="2723"/>
      <c r="GUX18" s="2723"/>
      <c r="GUY18" s="2723"/>
      <c r="GUZ18" s="2723"/>
      <c r="GVA18" s="2723"/>
      <c r="GVB18" s="2723"/>
      <c r="GVC18" s="2723"/>
      <c r="GVD18" s="2723"/>
      <c r="GVE18" s="2723"/>
      <c r="GVF18" s="2723"/>
      <c r="GVG18" s="2723"/>
      <c r="GVH18" s="2723"/>
      <c r="GVI18" s="2723"/>
      <c r="GVJ18" s="2723"/>
      <c r="GVK18" s="2723"/>
      <c r="GVL18" s="2723"/>
      <c r="GVM18" s="2723"/>
      <c r="GVN18" s="2723"/>
      <c r="GVO18" s="2723"/>
      <c r="GVP18" s="2723"/>
      <c r="GVQ18" s="2723"/>
      <c r="GVR18" s="2723"/>
      <c r="GVS18" s="2723"/>
      <c r="GVT18" s="2723"/>
      <c r="GVU18" s="2723"/>
      <c r="GVV18" s="2723"/>
      <c r="GVW18" s="2723"/>
      <c r="GVX18" s="2723"/>
      <c r="GVY18" s="2723"/>
      <c r="GVZ18" s="2723"/>
      <c r="GWA18" s="2723"/>
      <c r="GWB18" s="2723"/>
      <c r="GWC18" s="2723"/>
      <c r="GWD18" s="2723"/>
      <c r="GWE18" s="2723"/>
      <c r="GWF18" s="2723"/>
      <c r="GWG18" s="2723"/>
      <c r="GWH18" s="2723"/>
      <c r="GWI18" s="2723"/>
      <c r="GWJ18" s="2723"/>
      <c r="GWK18" s="2723"/>
      <c r="GWL18" s="2723"/>
      <c r="GWM18" s="2723"/>
      <c r="GWN18" s="2723"/>
      <c r="GWO18" s="2723"/>
      <c r="GWP18" s="2723"/>
      <c r="GWQ18" s="2723"/>
      <c r="GWR18" s="2723"/>
      <c r="GWS18" s="2723"/>
      <c r="GWT18" s="2723"/>
      <c r="GWU18" s="2723"/>
      <c r="GWV18" s="2723"/>
      <c r="GWW18" s="2723"/>
      <c r="GWX18" s="2723"/>
      <c r="GWY18" s="2723"/>
      <c r="GWZ18" s="2723"/>
      <c r="GXA18" s="2723"/>
      <c r="GXB18" s="2723"/>
      <c r="GXC18" s="2723"/>
      <c r="GXD18" s="2723"/>
      <c r="GXE18" s="2723"/>
      <c r="GXF18" s="2723"/>
      <c r="GXG18" s="2723"/>
      <c r="GXH18" s="2723"/>
      <c r="GXI18" s="2723"/>
      <c r="GXJ18" s="2723"/>
      <c r="GXK18" s="2723"/>
      <c r="GXL18" s="2723"/>
      <c r="GXM18" s="2723"/>
      <c r="GXN18" s="2723"/>
      <c r="GXO18" s="2723"/>
      <c r="GXP18" s="2723"/>
      <c r="GXQ18" s="2723"/>
      <c r="GXR18" s="2723"/>
      <c r="GXS18" s="2723"/>
      <c r="GXT18" s="2723"/>
      <c r="GXU18" s="2723"/>
      <c r="GXV18" s="2723"/>
      <c r="GXW18" s="2723"/>
      <c r="GXX18" s="2723"/>
      <c r="GXY18" s="2723"/>
      <c r="GXZ18" s="2723"/>
      <c r="GYA18" s="2723"/>
      <c r="GYB18" s="2723"/>
      <c r="GYC18" s="2723"/>
      <c r="GYD18" s="2723"/>
      <c r="GYE18" s="2723"/>
      <c r="GYF18" s="2723"/>
      <c r="GYG18" s="2723"/>
      <c r="GYH18" s="2723"/>
      <c r="GYI18" s="2723"/>
      <c r="GYJ18" s="2723"/>
      <c r="GYK18" s="2723"/>
      <c r="GYL18" s="2723"/>
      <c r="GYM18" s="2723"/>
      <c r="GYN18" s="2723"/>
      <c r="GYO18" s="2723"/>
      <c r="GYP18" s="2723"/>
      <c r="GYQ18" s="2723"/>
      <c r="GYR18" s="2723"/>
      <c r="GYS18" s="2723"/>
      <c r="GYT18" s="2723"/>
      <c r="GYU18" s="2723"/>
      <c r="GYV18" s="2723"/>
      <c r="GYW18" s="2723"/>
      <c r="GYX18" s="2723"/>
      <c r="GYY18" s="2723"/>
      <c r="GYZ18" s="2723"/>
      <c r="GZA18" s="2723"/>
      <c r="GZB18" s="2723"/>
      <c r="GZC18" s="2723"/>
      <c r="GZD18" s="2723"/>
      <c r="GZE18" s="2723"/>
      <c r="GZF18" s="2723"/>
      <c r="GZG18" s="2723"/>
      <c r="GZH18" s="2723"/>
      <c r="GZI18" s="2723"/>
      <c r="GZJ18" s="2723"/>
      <c r="GZK18" s="2723"/>
      <c r="GZL18" s="2723"/>
      <c r="GZM18" s="2723"/>
      <c r="GZN18" s="2723"/>
      <c r="GZO18" s="2723"/>
      <c r="GZP18" s="2723"/>
      <c r="GZQ18" s="2723"/>
      <c r="GZR18" s="2723"/>
      <c r="GZS18" s="2723"/>
      <c r="GZT18" s="2723"/>
      <c r="GZU18" s="2723"/>
      <c r="GZV18" s="2723"/>
      <c r="GZW18" s="2723"/>
      <c r="GZX18" s="2723"/>
      <c r="GZY18" s="2723"/>
      <c r="GZZ18" s="2723"/>
      <c r="HAA18" s="2723"/>
      <c r="HAB18" s="2723"/>
      <c r="HAC18" s="2723"/>
      <c r="HAD18" s="2723"/>
      <c r="HAE18" s="2723"/>
      <c r="HAF18" s="2723"/>
      <c r="HAG18" s="2723"/>
      <c r="HAH18" s="2723"/>
      <c r="HAI18" s="2723"/>
      <c r="HAJ18" s="2723"/>
      <c r="HAK18" s="2723"/>
      <c r="HAL18" s="2723"/>
      <c r="HAM18" s="2723"/>
      <c r="HAN18" s="2723"/>
      <c r="HAO18" s="2723"/>
      <c r="HAP18" s="2723"/>
      <c r="HAQ18" s="2723"/>
      <c r="HAR18" s="2723"/>
      <c r="HAS18" s="2723"/>
      <c r="HAT18" s="2723"/>
      <c r="HAU18" s="2723"/>
      <c r="HAV18" s="2723"/>
      <c r="HAW18" s="2723"/>
      <c r="HAX18" s="2723"/>
      <c r="HAY18" s="2723"/>
      <c r="HAZ18" s="2723"/>
      <c r="HBA18" s="2723"/>
      <c r="HBB18" s="2723"/>
      <c r="HBC18" s="2723"/>
      <c r="HBD18" s="2723"/>
      <c r="HBE18" s="2723"/>
      <c r="HBF18" s="2723"/>
      <c r="HBG18" s="2723"/>
      <c r="HBH18" s="2723"/>
      <c r="HBI18" s="2723"/>
      <c r="HBJ18" s="2723"/>
      <c r="HBK18" s="2723"/>
      <c r="HBL18" s="2723"/>
      <c r="HBM18" s="2723"/>
      <c r="HBN18" s="2723"/>
      <c r="HBO18" s="2723"/>
      <c r="HBP18" s="2723"/>
      <c r="HBQ18" s="2723"/>
      <c r="HBR18" s="2723"/>
      <c r="HBS18" s="2723"/>
      <c r="HBT18" s="2723"/>
      <c r="HBU18" s="2723"/>
      <c r="HBV18" s="2723"/>
      <c r="HBW18" s="2723"/>
      <c r="HBX18" s="2723"/>
      <c r="HBY18" s="2723"/>
      <c r="HBZ18" s="2723"/>
      <c r="HCA18" s="2723"/>
      <c r="HCB18" s="2723"/>
      <c r="HCC18" s="2723"/>
      <c r="HCD18" s="2723"/>
      <c r="HCE18" s="2723"/>
      <c r="HCF18" s="2723"/>
      <c r="HCG18" s="2723"/>
      <c r="HCH18" s="2723"/>
      <c r="HCI18" s="2723"/>
      <c r="HCJ18" s="2723"/>
      <c r="HCK18" s="2723"/>
      <c r="HCL18" s="2723"/>
      <c r="HCM18" s="2723"/>
      <c r="HCN18" s="2723"/>
      <c r="HCO18" s="2723"/>
      <c r="HCP18" s="2723"/>
      <c r="HCQ18" s="2723"/>
      <c r="HCR18" s="2723"/>
      <c r="HCS18" s="2723"/>
      <c r="HCT18" s="2723"/>
      <c r="HCU18" s="2723"/>
      <c r="HCV18" s="2723"/>
      <c r="HCW18" s="2723"/>
      <c r="HCX18" s="2723"/>
      <c r="HCY18" s="2723"/>
      <c r="HCZ18" s="2723"/>
      <c r="HDA18" s="2723"/>
      <c r="HDB18" s="2723"/>
      <c r="HDC18" s="2723"/>
      <c r="HDD18" s="2723"/>
      <c r="HDE18" s="2723"/>
      <c r="HDF18" s="2723"/>
      <c r="HDG18" s="2723"/>
      <c r="HDH18" s="2723"/>
      <c r="HDI18" s="2723"/>
      <c r="HDJ18" s="2723"/>
      <c r="HDK18" s="2723"/>
      <c r="HDL18" s="2723"/>
      <c r="HDM18" s="2723"/>
      <c r="HDN18" s="2723"/>
      <c r="HDO18" s="2723"/>
      <c r="HDP18" s="2723"/>
      <c r="HDQ18" s="2723"/>
      <c r="HDR18" s="2723"/>
      <c r="HDS18" s="2723"/>
      <c r="HDT18" s="2723"/>
      <c r="HDU18" s="2723"/>
      <c r="HDV18" s="2723"/>
      <c r="HDW18" s="2723"/>
      <c r="HDX18" s="2723"/>
      <c r="HDY18" s="2723"/>
      <c r="HDZ18" s="2723"/>
      <c r="HEA18" s="2723"/>
      <c r="HEB18" s="2723"/>
      <c r="HEC18" s="2723"/>
      <c r="HED18" s="2723"/>
      <c r="HEE18" s="2723"/>
      <c r="HEF18" s="2723"/>
      <c r="HEG18" s="2723"/>
      <c r="HEH18" s="2723"/>
      <c r="HEI18" s="2723"/>
      <c r="HEJ18" s="2723"/>
      <c r="HEK18" s="2723"/>
      <c r="HEL18" s="2723"/>
      <c r="HEM18" s="2723"/>
      <c r="HEN18" s="2723"/>
      <c r="HEO18" s="2723"/>
      <c r="HEP18" s="2723"/>
      <c r="HEQ18" s="2723"/>
      <c r="HER18" s="2723"/>
      <c r="HES18" s="2723"/>
      <c r="HET18" s="2723"/>
      <c r="HEU18" s="2723"/>
      <c r="HEV18" s="2723"/>
      <c r="HEW18" s="2723"/>
      <c r="HEX18" s="2723"/>
      <c r="HEY18" s="2723"/>
      <c r="HEZ18" s="2723"/>
      <c r="HFA18" s="2723"/>
      <c r="HFB18" s="2723"/>
      <c r="HFC18" s="2723"/>
      <c r="HFD18" s="2723"/>
      <c r="HFE18" s="2723"/>
      <c r="HFF18" s="2723"/>
      <c r="HFG18" s="2723"/>
      <c r="HFH18" s="2723"/>
      <c r="HFI18" s="2723"/>
      <c r="HFJ18" s="2723"/>
      <c r="HFK18" s="2723"/>
      <c r="HFL18" s="2723"/>
      <c r="HFM18" s="2723"/>
      <c r="HFN18" s="2723"/>
      <c r="HFO18" s="2723"/>
      <c r="HFP18" s="2723"/>
      <c r="HFQ18" s="2723"/>
      <c r="HFR18" s="2723"/>
      <c r="HFS18" s="2723"/>
      <c r="HFT18" s="2723"/>
      <c r="HFU18" s="2723"/>
      <c r="HFV18" s="2723"/>
      <c r="HFW18" s="2723"/>
      <c r="HFX18" s="2723"/>
      <c r="HFY18" s="2723"/>
      <c r="HFZ18" s="2723"/>
      <c r="HGA18" s="2723"/>
      <c r="HGB18" s="2723"/>
      <c r="HGC18" s="2723"/>
      <c r="HGD18" s="2723"/>
      <c r="HGE18" s="2723"/>
      <c r="HGF18" s="2723"/>
      <c r="HGG18" s="2723"/>
      <c r="HGH18" s="2723"/>
      <c r="HGI18" s="2723"/>
      <c r="HGJ18" s="2723"/>
      <c r="HGK18" s="2723"/>
      <c r="HGL18" s="2723"/>
      <c r="HGM18" s="2723"/>
      <c r="HGN18" s="2723"/>
      <c r="HGO18" s="2723"/>
      <c r="HGP18" s="2723"/>
      <c r="HGQ18" s="2723"/>
      <c r="HGR18" s="2723"/>
      <c r="HGS18" s="2723"/>
      <c r="HGT18" s="2723"/>
      <c r="HGU18" s="2723"/>
      <c r="HGV18" s="2723"/>
      <c r="HGW18" s="2723"/>
      <c r="HGX18" s="2723"/>
      <c r="HGY18" s="2723"/>
      <c r="HGZ18" s="2723"/>
      <c r="HHA18" s="2723"/>
      <c r="HHB18" s="2723"/>
      <c r="HHC18" s="2723"/>
      <c r="HHD18" s="2723"/>
      <c r="HHE18" s="2723"/>
      <c r="HHF18" s="2723"/>
      <c r="HHG18" s="2723"/>
      <c r="HHH18" s="2723"/>
      <c r="HHI18" s="2723"/>
      <c r="HHJ18" s="2723"/>
      <c r="HHK18" s="2723"/>
      <c r="HHL18" s="2723"/>
      <c r="HHM18" s="2723"/>
      <c r="HHN18" s="2723"/>
      <c r="HHO18" s="2723"/>
      <c r="HHP18" s="2723"/>
      <c r="HHQ18" s="2723"/>
      <c r="HHR18" s="2723"/>
      <c r="HHS18" s="2723"/>
      <c r="HHT18" s="2723"/>
      <c r="HHU18" s="2723"/>
      <c r="HHV18" s="2723"/>
      <c r="HHW18" s="2723"/>
      <c r="HHX18" s="2723"/>
      <c r="HHY18" s="2723"/>
      <c r="HHZ18" s="2723"/>
      <c r="HIA18" s="2723"/>
      <c r="HIB18" s="2723"/>
      <c r="HIC18" s="2723"/>
      <c r="HID18" s="2723"/>
      <c r="HIE18" s="2723"/>
      <c r="HIF18" s="2723"/>
      <c r="HIG18" s="2723"/>
      <c r="HIH18" s="2723"/>
      <c r="HII18" s="2723"/>
      <c r="HIJ18" s="2723"/>
      <c r="HIK18" s="2723"/>
      <c r="HIL18" s="2723"/>
      <c r="HIM18" s="2723"/>
      <c r="HIN18" s="2723"/>
      <c r="HIO18" s="2723"/>
      <c r="HIP18" s="2723"/>
      <c r="HIQ18" s="2723"/>
      <c r="HIR18" s="2723"/>
      <c r="HIS18" s="2723"/>
      <c r="HIT18" s="2723"/>
      <c r="HIU18" s="2723"/>
      <c r="HIV18" s="2723"/>
      <c r="HIW18" s="2723"/>
      <c r="HIX18" s="2723"/>
      <c r="HIY18" s="2723"/>
      <c r="HIZ18" s="2723"/>
      <c r="HJA18" s="2723"/>
      <c r="HJB18" s="2723"/>
      <c r="HJC18" s="2723"/>
      <c r="HJD18" s="2723"/>
      <c r="HJE18" s="2723"/>
      <c r="HJF18" s="2723"/>
      <c r="HJG18" s="2723"/>
      <c r="HJH18" s="2723"/>
      <c r="HJI18" s="2723"/>
      <c r="HJJ18" s="2723"/>
      <c r="HJK18" s="2723"/>
      <c r="HJL18" s="2723"/>
      <c r="HJM18" s="2723"/>
      <c r="HJN18" s="2723"/>
      <c r="HJO18" s="2723"/>
      <c r="HJP18" s="2723"/>
      <c r="HJQ18" s="2723"/>
      <c r="HJR18" s="2723"/>
      <c r="HJS18" s="2723"/>
      <c r="HJT18" s="2723"/>
      <c r="HJU18" s="2723"/>
      <c r="HJV18" s="2723"/>
      <c r="HJW18" s="2723"/>
      <c r="HJX18" s="2723"/>
      <c r="HJY18" s="2723"/>
      <c r="HJZ18" s="2723"/>
      <c r="HKA18" s="2723"/>
      <c r="HKB18" s="2723"/>
      <c r="HKC18" s="2723"/>
      <c r="HKD18" s="2723"/>
      <c r="HKE18" s="2723"/>
      <c r="HKF18" s="2723"/>
      <c r="HKG18" s="2723"/>
      <c r="HKH18" s="2723"/>
      <c r="HKI18" s="2723"/>
      <c r="HKJ18" s="2723"/>
      <c r="HKK18" s="2723"/>
      <c r="HKL18" s="2723"/>
      <c r="HKM18" s="2723"/>
      <c r="HKN18" s="2723"/>
      <c r="HKO18" s="2723"/>
      <c r="HKP18" s="2723"/>
      <c r="HKQ18" s="2723"/>
      <c r="HKR18" s="2723"/>
      <c r="HKS18" s="2723"/>
      <c r="HKT18" s="2723"/>
      <c r="HKU18" s="2723"/>
      <c r="HKV18" s="2723"/>
      <c r="HKW18" s="2723"/>
      <c r="HKX18" s="2723"/>
      <c r="HKY18" s="2723"/>
      <c r="HKZ18" s="2723"/>
      <c r="HLA18" s="2723"/>
      <c r="HLB18" s="2723"/>
      <c r="HLC18" s="2723"/>
      <c r="HLD18" s="2723"/>
      <c r="HLE18" s="2723"/>
      <c r="HLF18" s="2723"/>
      <c r="HLG18" s="2723"/>
      <c r="HLH18" s="2723"/>
      <c r="HLI18" s="2723"/>
      <c r="HLJ18" s="2723"/>
      <c r="HLK18" s="2723"/>
      <c r="HLL18" s="2723"/>
      <c r="HLM18" s="2723"/>
      <c r="HLN18" s="2723"/>
      <c r="HLO18" s="2723"/>
      <c r="HLP18" s="2723"/>
      <c r="HLQ18" s="2723"/>
      <c r="HLR18" s="2723"/>
      <c r="HLS18" s="2723"/>
      <c r="HLT18" s="2723"/>
      <c r="HLU18" s="2723"/>
      <c r="HLV18" s="2723"/>
      <c r="HLW18" s="2723"/>
      <c r="HLX18" s="2723"/>
      <c r="HLY18" s="2723"/>
      <c r="HLZ18" s="2723"/>
      <c r="HMA18" s="2723"/>
      <c r="HMB18" s="2723"/>
      <c r="HMC18" s="2723"/>
      <c r="HMD18" s="2723"/>
      <c r="HME18" s="2723"/>
      <c r="HMF18" s="2723"/>
      <c r="HMG18" s="2723"/>
      <c r="HMH18" s="2723"/>
      <c r="HMI18" s="2723"/>
      <c r="HMJ18" s="2723"/>
      <c r="HMK18" s="2723"/>
      <c r="HML18" s="2723"/>
      <c r="HMM18" s="2723"/>
      <c r="HMN18" s="2723"/>
      <c r="HMO18" s="2723"/>
      <c r="HMP18" s="2723"/>
      <c r="HMQ18" s="2723"/>
      <c r="HMR18" s="2723"/>
      <c r="HMS18" s="2723"/>
      <c r="HMT18" s="2723"/>
      <c r="HMU18" s="2723"/>
      <c r="HMV18" s="2723"/>
      <c r="HMW18" s="2723"/>
      <c r="HMX18" s="2723"/>
      <c r="HMY18" s="2723"/>
      <c r="HMZ18" s="2723"/>
      <c r="HNA18" s="2723"/>
      <c r="HNB18" s="2723"/>
      <c r="HNC18" s="2723"/>
      <c r="HND18" s="2723"/>
      <c r="HNE18" s="2723"/>
      <c r="HNF18" s="2723"/>
      <c r="HNG18" s="2723"/>
      <c r="HNH18" s="2723"/>
      <c r="HNI18" s="2723"/>
      <c r="HNJ18" s="2723"/>
      <c r="HNK18" s="2723"/>
      <c r="HNL18" s="2723"/>
      <c r="HNM18" s="2723"/>
      <c r="HNN18" s="2723"/>
      <c r="HNO18" s="2723"/>
      <c r="HNP18" s="2723"/>
      <c r="HNQ18" s="2723"/>
      <c r="HNR18" s="2723"/>
      <c r="HNS18" s="2723"/>
      <c r="HNT18" s="2723"/>
      <c r="HNU18" s="2723"/>
      <c r="HNV18" s="2723"/>
      <c r="HNW18" s="2723"/>
      <c r="HNX18" s="2723"/>
      <c r="HNY18" s="2723"/>
      <c r="HNZ18" s="2723"/>
      <c r="HOA18" s="2723"/>
      <c r="HOB18" s="2723"/>
      <c r="HOC18" s="2723"/>
      <c r="HOD18" s="2723"/>
      <c r="HOE18" s="2723"/>
      <c r="HOF18" s="2723"/>
      <c r="HOG18" s="2723"/>
      <c r="HOH18" s="2723"/>
      <c r="HOI18" s="2723"/>
      <c r="HOJ18" s="2723"/>
      <c r="HOK18" s="2723"/>
      <c r="HOL18" s="2723"/>
      <c r="HOM18" s="2723"/>
      <c r="HON18" s="2723"/>
      <c r="HOO18" s="2723"/>
      <c r="HOP18" s="2723"/>
      <c r="HOQ18" s="2723"/>
      <c r="HOR18" s="2723"/>
      <c r="HOS18" s="2723"/>
      <c r="HOT18" s="2723"/>
      <c r="HOU18" s="2723"/>
      <c r="HOV18" s="2723"/>
      <c r="HOW18" s="2723"/>
      <c r="HOX18" s="2723"/>
      <c r="HOY18" s="2723"/>
      <c r="HOZ18" s="2723"/>
      <c r="HPA18" s="2723"/>
      <c r="HPB18" s="2723"/>
      <c r="HPC18" s="2723"/>
      <c r="HPD18" s="2723"/>
      <c r="HPE18" s="2723"/>
      <c r="HPF18" s="2723"/>
      <c r="HPG18" s="2723"/>
      <c r="HPH18" s="2723"/>
      <c r="HPI18" s="2723"/>
      <c r="HPJ18" s="2723"/>
      <c r="HPK18" s="2723"/>
      <c r="HPL18" s="2723"/>
      <c r="HPM18" s="2723"/>
      <c r="HPN18" s="2723"/>
      <c r="HPO18" s="2723"/>
      <c r="HPP18" s="2723"/>
      <c r="HPQ18" s="2723"/>
      <c r="HPR18" s="2723"/>
      <c r="HPS18" s="2723"/>
      <c r="HPT18" s="2723"/>
      <c r="HPU18" s="2723"/>
      <c r="HPV18" s="2723"/>
      <c r="HPW18" s="2723"/>
      <c r="HPX18" s="2723"/>
      <c r="HPY18" s="2723"/>
      <c r="HPZ18" s="2723"/>
      <c r="HQA18" s="2723"/>
      <c r="HQB18" s="2723"/>
      <c r="HQC18" s="2723"/>
      <c r="HQD18" s="2723"/>
      <c r="HQE18" s="2723"/>
      <c r="HQF18" s="2723"/>
      <c r="HQG18" s="2723"/>
      <c r="HQH18" s="2723"/>
      <c r="HQI18" s="2723"/>
      <c r="HQJ18" s="2723"/>
      <c r="HQK18" s="2723"/>
      <c r="HQL18" s="2723"/>
      <c r="HQM18" s="2723"/>
      <c r="HQN18" s="2723"/>
      <c r="HQO18" s="2723"/>
      <c r="HQP18" s="2723"/>
      <c r="HQQ18" s="2723"/>
      <c r="HQR18" s="2723"/>
      <c r="HQS18" s="2723"/>
      <c r="HQT18" s="2723"/>
      <c r="HQU18" s="2723"/>
      <c r="HQV18" s="2723"/>
      <c r="HQW18" s="2723"/>
      <c r="HQX18" s="2723"/>
      <c r="HQY18" s="2723"/>
      <c r="HQZ18" s="2723"/>
      <c r="HRA18" s="2723"/>
      <c r="HRB18" s="2723"/>
      <c r="HRC18" s="2723"/>
      <c r="HRD18" s="2723"/>
      <c r="HRE18" s="2723"/>
      <c r="HRF18" s="2723"/>
      <c r="HRG18" s="2723"/>
      <c r="HRH18" s="2723"/>
      <c r="HRI18" s="2723"/>
      <c r="HRJ18" s="2723"/>
      <c r="HRK18" s="2723"/>
      <c r="HRL18" s="2723"/>
      <c r="HRM18" s="2723"/>
      <c r="HRN18" s="2723"/>
      <c r="HRO18" s="2723"/>
      <c r="HRP18" s="2723"/>
      <c r="HRQ18" s="2723"/>
      <c r="HRR18" s="2723"/>
      <c r="HRS18" s="2723"/>
      <c r="HRT18" s="2723"/>
      <c r="HRU18" s="2723"/>
      <c r="HRV18" s="2723"/>
      <c r="HRW18" s="2723"/>
      <c r="HRX18" s="2723"/>
      <c r="HRY18" s="2723"/>
      <c r="HRZ18" s="2723"/>
      <c r="HSA18" s="2723"/>
      <c r="HSB18" s="2723"/>
      <c r="HSC18" s="2723"/>
      <c r="HSD18" s="2723"/>
      <c r="HSE18" s="2723"/>
      <c r="HSF18" s="2723"/>
      <c r="HSG18" s="2723"/>
      <c r="HSH18" s="2723"/>
      <c r="HSI18" s="2723"/>
      <c r="HSJ18" s="2723"/>
      <c r="HSK18" s="2723"/>
      <c r="HSL18" s="2723"/>
      <c r="HSM18" s="2723"/>
      <c r="HSN18" s="2723"/>
      <c r="HSO18" s="2723"/>
      <c r="HSP18" s="2723"/>
      <c r="HSQ18" s="2723"/>
      <c r="HSR18" s="2723"/>
      <c r="HSS18" s="2723"/>
      <c r="HST18" s="2723"/>
      <c r="HSU18" s="2723"/>
      <c r="HSV18" s="2723"/>
      <c r="HSW18" s="2723"/>
      <c r="HSX18" s="2723"/>
      <c r="HSY18" s="2723"/>
      <c r="HSZ18" s="2723"/>
      <c r="HTA18" s="2723"/>
      <c r="HTB18" s="2723"/>
      <c r="HTC18" s="2723"/>
      <c r="HTD18" s="2723"/>
      <c r="HTE18" s="2723"/>
      <c r="HTF18" s="2723"/>
      <c r="HTG18" s="2723"/>
      <c r="HTH18" s="2723"/>
      <c r="HTI18" s="2723"/>
      <c r="HTJ18" s="2723"/>
      <c r="HTK18" s="2723"/>
      <c r="HTL18" s="2723"/>
      <c r="HTM18" s="2723"/>
      <c r="HTN18" s="2723"/>
      <c r="HTO18" s="2723"/>
      <c r="HTP18" s="2723"/>
      <c r="HTQ18" s="2723"/>
      <c r="HTR18" s="2723"/>
      <c r="HTS18" s="2723"/>
      <c r="HTT18" s="2723"/>
      <c r="HTU18" s="2723"/>
      <c r="HTV18" s="2723"/>
      <c r="HTW18" s="2723"/>
      <c r="HTX18" s="2723"/>
      <c r="HTY18" s="2723"/>
      <c r="HTZ18" s="2723"/>
      <c r="HUA18" s="2723"/>
      <c r="HUB18" s="2723"/>
      <c r="HUC18" s="2723"/>
      <c r="HUD18" s="2723"/>
      <c r="HUE18" s="2723"/>
      <c r="HUF18" s="2723"/>
      <c r="HUG18" s="2723"/>
      <c r="HUH18" s="2723"/>
      <c r="HUI18" s="2723"/>
      <c r="HUJ18" s="2723"/>
      <c r="HUK18" s="2723"/>
      <c r="HUL18" s="2723"/>
      <c r="HUM18" s="2723"/>
      <c r="HUN18" s="2723"/>
      <c r="HUO18" s="2723"/>
      <c r="HUP18" s="2723"/>
      <c r="HUQ18" s="2723"/>
      <c r="HUR18" s="2723"/>
      <c r="HUS18" s="2723"/>
      <c r="HUT18" s="2723"/>
      <c r="HUU18" s="2723"/>
      <c r="HUV18" s="2723"/>
      <c r="HUW18" s="2723"/>
      <c r="HUX18" s="2723"/>
      <c r="HUY18" s="2723"/>
      <c r="HUZ18" s="2723"/>
      <c r="HVA18" s="2723"/>
      <c r="HVB18" s="2723"/>
      <c r="HVC18" s="2723"/>
      <c r="HVD18" s="2723"/>
      <c r="HVE18" s="2723"/>
      <c r="HVF18" s="2723"/>
      <c r="HVG18" s="2723"/>
      <c r="HVH18" s="2723"/>
      <c r="HVI18" s="2723"/>
      <c r="HVJ18" s="2723"/>
      <c r="HVK18" s="2723"/>
      <c r="HVL18" s="2723"/>
      <c r="HVM18" s="2723"/>
      <c r="HVN18" s="2723"/>
      <c r="HVO18" s="2723"/>
      <c r="HVP18" s="2723"/>
      <c r="HVQ18" s="2723"/>
      <c r="HVR18" s="2723"/>
      <c r="HVS18" s="2723"/>
      <c r="HVT18" s="2723"/>
      <c r="HVU18" s="2723"/>
      <c r="HVV18" s="2723"/>
      <c r="HVW18" s="2723"/>
      <c r="HVX18" s="2723"/>
      <c r="HVY18" s="2723"/>
      <c r="HVZ18" s="2723"/>
      <c r="HWA18" s="2723"/>
      <c r="HWB18" s="2723"/>
      <c r="HWC18" s="2723"/>
      <c r="HWD18" s="2723"/>
      <c r="HWE18" s="2723"/>
      <c r="HWF18" s="2723"/>
      <c r="HWG18" s="2723"/>
      <c r="HWH18" s="2723"/>
      <c r="HWI18" s="2723"/>
      <c r="HWJ18" s="2723"/>
      <c r="HWK18" s="2723"/>
      <c r="HWL18" s="2723"/>
      <c r="HWM18" s="2723"/>
      <c r="HWN18" s="2723"/>
      <c r="HWO18" s="2723"/>
      <c r="HWP18" s="2723"/>
      <c r="HWQ18" s="2723"/>
      <c r="HWR18" s="2723"/>
      <c r="HWS18" s="2723"/>
      <c r="HWT18" s="2723"/>
      <c r="HWU18" s="2723"/>
      <c r="HWV18" s="2723"/>
      <c r="HWW18" s="2723"/>
      <c r="HWX18" s="2723"/>
      <c r="HWY18" s="2723"/>
      <c r="HWZ18" s="2723"/>
      <c r="HXA18" s="2723"/>
      <c r="HXB18" s="2723"/>
      <c r="HXC18" s="2723"/>
      <c r="HXD18" s="2723"/>
      <c r="HXE18" s="2723"/>
      <c r="HXF18" s="2723"/>
      <c r="HXG18" s="2723"/>
      <c r="HXH18" s="2723"/>
      <c r="HXI18" s="2723"/>
      <c r="HXJ18" s="2723"/>
      <c r="HXK18" s="2723"/>
      <c r="HXL18" s="2723"/>
      <c r="HXM18" s="2723"/>
      <c r="HXN18" s="2723"/>
      <c r="HXO18" s="2723"/>
      <c r="HXP18" s="2723"/>
      <c r="HXQ18" s="2723"/>
      <c r="HXR18" s="2723"/>
      <c r="HXS18" s="2723"/>
      <c r="HXT18" s="2723"/>
      <c r="HXU18" s="2723"/>
      <c r="HXV18" s="2723"/>
      <c r="HXW18" s="2723"/>
      <c r="HXX18" s="2723"/>
      <c r="HXY18" s="2723"/>
      <c r="HXZ18" s="2723"/>
      <c r="HYA18" s="2723"/>
      <c r="HYB18" s="2723"/>
      <c r="HYC18" s="2723"/>
      <c r="HYD18" s="2723"/>
      <c r="HYE18" s="2723"/>
      <c r="HYF18" s="2723"/>
      <c r="HYG18" s="2723"/>
      <c r="HYH18" s="2723"/>
      <c r="HYI18" s="2723"/>
      <c r="HYJ18" s="2723"/>
      <c r="HYK18" s="2723"/>
      <c r="HYL18" s="2723"/>
      <c r="HYM18" s="2723"/>
      <c r="HYN18" s="2723"/>
      <c r="HYO18" s="2723"/>
      <c r="HYP18" s="2723"/>
      <c r="HYQ18" s="2723"/>
      <c r="HYR18" s="2723"/>
      <c r="HYS18" s="2723"/>
      <c r="HYT18" s="2723"/>
      <c r="HYU18" s="2723"/>
      <c r="HYV18" s="2723"/>
      <c r="HYW18" s="2723"/>
      <c r="HYX18" s="2723"/>
      <c r="HYY18" s="2723"/>
      <c r="HYZ18" s="2723"/>
      <c r="HZA18" s="2723"/>
      <c r="HZB18" s="2723"/>
      <c r="HZC18" s="2723"/>
      <c r="HZD18" s="2723"/>
      <c r="HZE18" s="2723"/>
      <c r="HZF18" s="2723"/>
      <c r="HZG18" s="2723"/>
      <c r="HZH18" s="2723"/>
      <c r="HZI18" s="2723"/>
      <c r="HZJ18" s="2723"/>
      <c r="HZK18" s="2723"/>
      <c r="HZL18" s="2723"/>
      <c r="HZM18" s="2723"/>
      <c r="HZN18" s="2723"/>
      <c r="HZO18" s="2723"/>
      <c r="HZP18" s="2723"/>
      <c r="HZQ18" s="2723"/>
      <c r="HZR18" s="2723"/>
      <c r="HZS18" s="2723"/>
      <c r="HZT18" s="2723"/>
      <c r="HZU18" s="2723"/>
      <c r="HZV18" s="2723"/>
      <c r="HZW18" s="2723"/>
      <c r="HZX18" s="2723"/>
      <c r="HZY18" s="2723"/>
      <c r="HZZ18" s="2723"/>
      <c r="IAA18" s="2723"/>
      <c r="IAB18" s="2723"/>
      <c r="IAC18" s="2723"/>
      <c r="IAD18" s="2723"/>
      <c r="IAE18" s="2723"/>
      <c r="IAF18" s="2723"/>
      <c r="IAG18" s="2723"/>
      <c r="IAH18" s="2723"/>
      <c r="IAI18" s="2723"/>
      <c r="IAJ18" s="2723"/>
      <c r="IAK18" s="2723"/>
      <c r="IAL18" s="2723"/>
      <c r="IAM18" s="2723"/>
      <c r="IAN18" s="2723"/>
      <c r="IAO18" s="2723"/>
      <c r="IAP18" s="2723"/>
      <c r="IAQ18" s="2723"/>
      <c r="IAR18" s="2723"/>
      <c r="IAS18" s="2723"/>
      <c r="IAT18" s="2723"/>
      <c r="IAU18" s="2723"/>
      <c r="IAV18" s="2723"/>
      <c r="IAW18" s="2723"/>
      <c r="IAX18" s="2723"/>
      <c r="IAY18" s="2723"/>
      <c r="IAZ18" s="2723"/>
      <c r="IBA18" s="2723"/>
      <c r="IBB18" s="2723"/>
      <c r="IBC18" s="2723"/>
      <c r="IBD18" s="2723"/>
      <c r="IBE18" s="2723"/>
      <c r="IBF18" s="2723"/>
      <c r="IBG18" s="2723"/>
      <c r="IBH18" s="2723"/>
      <c r="IBI18" s="2723"/>
      <c r="IBJ18" s="2723"/>
      <c r="IBK18" s="2723"/>
      <c r="IBL18" s="2723"/>
      <c r="IBM18" s="2723"/>
      <c r="IBN18" s="2723"/>
      <c r="IBO18" s="2723"/>
      <c r="IBP18" s="2723"/>
      <c r="IBQ18" s="2723"/>
      <c r="IBR18" s="2723"/>
      <c r="IBS18" s="2723"/>
      <c r="IBT18" s="2723"/>
      <c r="IBU18" s="2723"/>
      <c r="IBV18" s="2723"/>
      <c r="IBW18" s="2723"/>
      <c r="IBX18" s="2723"/>
      <c r="IBY18" s="2723"/>
      <c r="IBZ18" s="2723"/>
      <c r="ICA18" s="2723"/>
      <c r="ICB18" s="2723"/>
      <c r="ICC18" s="2723"/>
      <c r="ICD18" s="2723"/>
      <c r="ICE18" s="2723"/>
      <c r="ICF18" s="2723"/>
      <c r="ICG18" s="2723"/>
      <c r="ICH18" s="2723"/>
      <c r="ICI18" s="2723"/>
      <c r="ICJ18" s="2723"/>
      <c r="ICK18" s="2723"/>
      <c r="ICL18" s="2723"/>
      <c r="ICM18" s="2723"/>
      <c r="ICN18" s="2723"/>
      <c r="ICO18" s="2723"/>
      <c r="ICP18" s="2723"/>
      <c r="ICQ18" s="2723"/>
      <c r="ICR18" s="2723"/>
      <c r="ICS18" s="2723"/>
      <c r="ICT18" s="2723"/>
      <c r="ICU18" s="2723"/>
      <c r="ICV18" s="2723"/>
      <c r="ICW18" s="2723"/>
      <c r="ICX18" s="2723"/>
      <c r="ICY18" s="2723"/>
      <c r="ICZ18" s="2723"/>
      <c r="IDA18" s="2723"/>
      <c r="IDB18" s="2723"/>
      <c r="IDC18" s="2723"/>
      <c r="IDD18" s="2723"/>
      <c r="IDE18" s="2723"/>
      <c r="IDF18" s="2723"/>
      <c r="IDG18" s="2723"/>
      <c r="IDH18" s="2723"/>
      <c r="IDI18" s="2723"/>
      <c r="IDJ18" s="2723"/>
      <c r="IDK18" s="2723"/>
      <c r="IDL18" s="2723"/>
      <c r="IDM18" s="2723"/>
      <c r="IDN18" s="2723"/>
      <c r="IDO18" s="2723"/>
      <c r="IDP18" s="2723"/>
      <c r="IDQ18" s="2723"/>
      <c r="IDR18" s="2723"/>
      <c r="IDS18" s="2723"/>
      <c r="IDT18" s="2723"/>
      <c r="IDU18" s="2723"/>
      <c r="IDV18" s="2723"/>
      <c r="IDW18" s="2723"/>
      <c r="IDX18" s="2723"/>
      <c r="IDY18" s="2723"/>
      <c r="IDZ18" s="2723"/>
      <c r="IEA18" s="2723"/>
      <c r="IEB18" s="2723"/>
      <c r="IEC18" s="2723"/>
      <c r="IED18" s="2723"/>
      <c r="IEE18" s="2723"/>
      <c r="IEF18" s="2723"/>
      <c r="IEG18" s="2723"/>
      <c r="IEH18" s="2723"/>
      <c r="IEI18" s="2723"/>
      <c r="IEJ18" s="2723"/>
      <c r="IEK18" s="2723"/>
      <c r="IEL18" s="2723"/>
      <c r="IEM18" s="2723"/>
      <c r="IEN18" s="2723"/>
      <c r="IEO18" s="2723"/>
      <c r="IEP18" s="2723"/>
      <c r="IEQ18" s="2723"/>
      <c r="IER18" s="2723"/>
      <c r="IES18" s="2723"/>
      <c r="IET18" s="2723"/>
      <c r="IEU18" s="2723"/>
      <c r="IEV18" s="2723"/>
      <c r="IEW18" s="2723"/>
      <c r="IEX18" s="2723"/>
      <c r="IEY18" s="2723"/>
      <c r="IEZ18" s="2723"/>
      <c r="IFA18" s="2723"/>
      <c r="IFB18" s="2723"/>
      <c r="IFC18" s="2723"/>
      <c r="IFD18" s="2723"/>
      <c r="IFE18" s="2723"/>
      <c r="IFF18" s="2723"/>
      <c r="IFG18" s="2723"/>
      <c r="IFH18" s="2723"/>
      <c r="IFI18" s="2723"/>
      <c r="IFJ18" s="2723"/>
      <c r="IFK18" s="2723"/>
      <c r="IFL18" s="2723"/>
      <c r="IFM18" s="2723"/>
      <c r="IFN18" s="2723"/>
      <c r="IFO18" s="2723"/>
      <c r="IFP18" s="2723"/>
      <c r="IFQ18" s="2723"/>
      <c r="IFR18" s="2723"/>
      <c r="IFS18" s="2723"/>
      <c r="IFT18" s="2723"/>
      <c r="IFU18" s="2723"/>
      <c r="IFV18" s="2723"/>
      <c r="IFW18" s="2723"/>
      <c r="IFX18" s="2723"/>
      <c r="IFY18" s="2723"/>
      <c r="IFZ18" s="2723"/>
      <c r="IGA18" s="2723"/>
      <c r="IGB18" s="2723"/>
      <c r="IGC18" s="2723"/>
      <c r="IGD18" s="2723"/>
      <c r="IGE18" s="2723"/>
      <c r="IGF18" s="2723"/>
      <c r="IGG18" s="2723"/>
      <c r="IGH18" s="2723"/>
      <c r="IGI18" s="2723"/>
      <c r="IGJ18" s="2723"/>
      <c r="IGK18" s="2723"/>
      <c r="IGL18" s="2723"/>
      <c r="IGM18" s="2723"/>
      <c r="IGN18" s="2723"/>
      <c r="IGO18" s="2723"/>
      <c r="IGP18" s="2723"/>
      <c r="IGQ18" s="2723"/>
      <c r="IGR18" s="2723"/>
      <c r="IGS18" s="2723"/>
      <c r="IGT18" s="2723"/>
      <c r="IGU18" s="2723"/>
      <c r="IGV18" s="2723"/>
      <c r="IGW18" s="2723"/>
      <c r="IGX18" s="2723"/>
      <c r="IGY18" s="2723"/>
      <c r="IGZ18" s="2723"/>
      <c r="IHA18" s="2723"/>
      <c r="IHB18" s="2723"/>
      <c r="IHC18" s="2723"/>
      <c r="IHD18" s="2723"/>
      <c r="IHE18" s="2723"/>
      <c r="IHF18" s="2723"/>
      <c r="IHG18" s="2723"/>
      <c r="IHH18" s="2723"/>
      <c r="IHI18" s="2723"/>
      <c r="IHJ18" s="2723"/>
      <c r="IHK18" s="2723"/>
      <c r="IHL18" s="2723"/>
      <c r="IHM18" s="2723"/>
      <c r="IHN18" s="2723"/>
      <c r="IHO18" s="2723"/>
      <c r="IHP18" s="2723"/>
      <c r="IHQ18" s="2723"/>
      <c r="IHR18" s="2723"/>
      <c r="IHS18" s="2723"/>
      <c r="IHT18" s="2723"/>
      <c r="IHU18" s="2723"/>
      <c r="IHV18" s="2723"/>
      <c r="IHW18" s="2723"/>
      <c r="IHX18" s="2723"/>
      <c r="IHY18" s="2723"/>
      <c r="IHZ18" s="2723"/>
      <c r="IIA18" s="2723"/>
      <c r="IIB18" s="2723"/>
      <c r="IIC18" s="2723"/>
      <c r="IID18" s="2723"/>
      <c r="IIE18" s="2723"/>
      <c r="IIF18" s="2723"/>
      <c r="IIG18" s="2723"/>
      <c r="IIH18" s="2723"/>
      <c r="III18" s="2723"/>
      <c r="IIJ18" s="2723"/>
      <c r="IIK18" s="2723"/>
      <c r="IIL18" s="2723"/>
      <c r="IIM18" s="2723"/>
      <c r="IIN18" s="2723"/>
      <c r="IIO18" s="2723"/>
      <c r="IIP18" s="2723"/>
      <c r="IIQ18" s="2723"/>
      <c r="IIR18" s="2723"/>
      <c r="IIS18" s="2723"/>
      <c r="IIT18" s="2723"/>
      <c r="IIU18" s="2723"/>
      <c r="IIV18" s="2723"/>
      <c r="IIW18" s="2723"/>
      <c r="IIX18" s="2723"/>
      <c r="IIY18" s="2723"/>
      <c r="IIZ18" s="2723"/>
      <c r="IJA18" s="2723"/>
      <c r="IJB18" s="2723"/>
      <c r="IJC18" s="2723"/>
      <c r="IJD18" s="2723"/>
      <c r="IJE18" s="2723"/>
      <c r="IJF18" s="2723"/>
      <c r="IJG18" s="2723"/>
      <c r="IJH18" s="2723"/>
      <c r="IJI18" s="2723"/>
      <c r="IJJ18" s="2723"/>
      <c r="IJK18" s="2723"/>
      <c r="IJL18" s="2723"/>
      <c r="IJM18" s="2723"/>
      <c r="IJN18" s="2723"/>
      <c r="IJO18" s="2723"/>
      <c r="IJP18" s="2723"/>
      <c r="IJQ18" s="2723"/>
      <c r="IJR18" s="2723"/>
      <c r="IJS18" s="2723"/>
      <c r="IJT18" s="2723"/>
      <c r="IJU18" s="2723"/>
      <c r="IJV18" s="2723"/>
      <c r="IJW18" s="2723"/>
      <c r="IJX18" s="2723"/>
      <c r="IJY18" s="2723"/>
      <c r="IJZ18" s="2723"/>
      <c r="IKA18" s="2723"/>
      <c r="IKB18" s="2723"/>
      <c r="IKC18" s="2723"/>
      <c r="IKD18" s="2723"/>
      <c r="IKE18" s="2723"/>
      <c r="IKF18" s="2723"/>
      <c r="IKG18" s="2723"/>
      <c r="IKH18" s="2723"/>
      <c r="IKI18" s="2723"/>
      <c r="IKJ18" s="2723"/>
      <c r="IKK18" s="2723"/>
      <c r="IKL18" s="2723"/>
      <c r="IKM18" s="2723"/>
      <c r="IKN18" s="2723"/>
      <c r="IKO18" s="2723"/>
      <c r="IKP18" s="2723"/>
      <c r="IKQ18" s="2723"/>
      <c r="IKR18" s="2723"/>
      <c r="IKS18" s="2723"/>
      <c r="IKT18" s="2723"/>
      <c r="IKU18" s="2723"/>
      <c r="IKV18" s="2723"/>
      <c r="IKW18" s="2723"/>
      <c r="IKX18" s="2723"/>
      <c r="IKY18" s="2723"/>
      <c r="IKZ18" s="2723"/>
      <c r="ILA18" s="2723"/>
      <c r="ILB18" s="2723"/>
      <c r="ILC18" s="2723"/>
      <c r="ILD18" s="2723"/>
      <c r="ILE18" s="2723"/>
      <c r="ILF18" s="2723"/>
      <c r="ILG18" s="2723"/>
      <c r="ILH18" s="2723"/>
      <c r="ILI18" s="2723"/>
      <c r="ILJ18" s="2723"/>
      <c r="ILK18" s="2723"/>
      <c r="ILL18" s="2723"/>
      <c r="ILM18" s="2723"/>
      <c r="ILN18" s="2723"/>
      <c r="ILO18" s="2723"/>
      <c r="ILP18" s="2723"/>
      <c r="ILQ18" s="2723"/>
      <c r="ILR18" s="2723"/>
      <c r="ILS18" s="2723"/>
      <c r="ILT18" s="2723"/>
      <c r="ILU18" s="2723"/>
      <c r="ILV18" s="2723"/>
      <c r="ILW18" s="2723"/>
      <c r="ILX18" s="2723"/>
      <c r="ILY18" s="2723"/>
      <c r="ILZ18" s="2723"/>
      <c r="IMA18" s="2723"/>
      <c r="IMB18" s="2723"/>
      <c r="IMC18" s="2723"/>
      <c r="IMD18" s="2723"/>
      <c r="IME18" s="2723"/>
      <c r="IMF18" s="2723"/>
      <c r="IMG18" s="2723"/>
      <c r="IMH18" s="2723"/>
      <c r="IMI18" s="2723"/>
      <c r="IMJ18" s="2723"/>
      <c r="IMK18" s="2723"/>
      <c r="IML18" s="2723"/>
      <c r="IMM18" s="2723"/>
      <c r="IMN18" s="2723"/>
      <c r="IMO18" s="2723"/>
      <c r="IMP18" s="2723"/>
      <c r="IMQ18" s="2723"/>
      <c r="IMR18" s="2723"/>
      <c r="IMS18" s="2723"/>
      <c r="IMT18" s="2723"/>
      <c r="IMU18" s="2723"/>
      <c r="IMV18" s="2723"/>
      <c r="IMW18" s="2723"/>
      <c r="IMX18" s="2723"/>
      <c r="IMY18" s="2723"/>
      <c r="IMZ18" s="2723"/>
      <c r="INA18" s="2723"/>
      <c r="INB18" s="2723"/>
      <c r="INC18" s="2723"/>
      <c r="IND18" s="2723"/>
      <c r="INE18" s="2723"/>
      <c r="INF18" s="2723"/>
      <c r="ING18" s="2723"/>
      <c r="INH18" s="2723"/>
      <c r="INI18" s="2723"/>
      <c r="INJ18" s="2723"/>
      <c r="INK18" s="2723"/>
      <c r="INL18" s="2723"/>
      <c r="INM18" s="2723"/>
      <c r="INN18" s="2723"/>
      <c r="INO18" s="2723"/>
      <c r="INP18" s="2723"/>
      <c r="INQ18" s="2723"/>
      <c r="INR18" s="2723"/>
      <c r="INS18" s="2723"/>
      <c r="INT18" s="2723"/>
      <c r="INU18" s="2723"/>
      <c r="INV18" s="2723"/>
      <c r="INW18" s="2723"/>
      <c r="INX18" s="2723"/>
      <c r="INY18" s="2723"/>
      <c r="INZ18" s="2723"/>
      <c r="IOA18" s="2723"/>
      <c r="IOB18" s="2723"/>
      <c r="IOC18" s="2723"/>
      <c r="IOD18" s="2723"/>
      <c r="IOE18" s="2723"/>
      <c r="IOF18" s="2723"/>
      <c r="IOG18" s="2723"/>
      <c r="IOH18" s="2723"/>
      <c r="IOI18" s="2723"/>
      <c r="IOJ18" s="2723"/>
      <c r="IOK18" s="2723"/>
      <c r="IOL18" s="2723"/>
      <c r="IOM18" s="2723"/>
      <c r="ION18" s="2723"/>
      <c r="IOO18" s="2723"/>
      <c r="IOP18" s="2723"/>
      <c r="IOQ18" s="2723"/>
      <c r="IOR18" s="2723"/>
      <c r="IOS18" s="2723"/>
      <c r="IOT18" s="2723"/>
      <c r="IOU18" s="2723"/>
      <c r="IOV18" s="2723"/>
      <c r="IOW18" s="2723"/>
      <c r="IOX18" s="2723"/>
      <c r="IOY18" s="2723"/>
      <c r="IOZ18" s="2723"/>
      <c r="IPA18" s="2723"/>
      <c r="IPB18" s="2723"/>
      <c r="IPC18" s="2723"/>
      <c r="IPD18" s="2723"/>
      <c r="IPE18" s="2723"/>
      <c r="IPF18" s="2723"/>
      <c r="IPG18" s="2723"/>
      <c r="IPH18" s="2723"/>
      <c r="IPI18" s="2723"/>
      <c r="IPJ18" s="2723"/>
      <c r="IPK18" s="2723"/>
      <c r="IPL18" s="2723"/>
      <c r="IPM18" s="2723"/>
      <c r="IPN18" s="2723"/>
      <c r="IPO18" s="2723"/>
      <c r="IPP18" s="2723"/>
      <c r="IPQ18" s="2723"/>
      <c r="IPR18" s="2723"/>
      <c r="IPS18" s="2723"/>
      <c r="IPT18" s="2723"/>
      <c r="IPU18" s="2723"/>
      <c r="IPV18" s="2723"/>
      <c r="IPW18" s="2723"/>
      <c r="IPX18" s="2723"/>
      <c r="IPY18" s="2723"/>
      <c r="IPZ18" s="2723"/>
      <c r="IQA18" s="2723"/>
      <c r="IQB18" s="2723"/>
      <c r="IQC18" s="2723"/>
      <c r="IQD18" s="2723"/>
      <c r="IQE18" s="2723"/>
      <c r="IQF18" s="2723"/>
      <c r="IQG18" s="2723"/>
      <c r="IQH18" s="2723"/>
      <c r="IQI18" s="2723"/>
      <c r="IQJ18" s="2723"/>
      <c r="IQK18" s="2723"/>
      <c r="IQL18" s="2723"/>
      <c r="IQM18" s="2723"/>
      <c r="IQN18" s="2723"/>
      <c r="IQO18" s="2723"/>
      <c r="IQP18" s="2723"/>
      <c r="IQQ18" s="2723"/>
      <c r="IQR18" s="2723"/>
      <c r="IQS18" s="2723"/>
      <c r="IQT18" s="2723"/>
      <c r="IQU18" s="2723"/>
      <c r="IQV18" s="2723"/>
      <c r="IQW18" s="2723"/>
      <c r="IQX18" s="2723"/>
      <c r="IQY18" s="2723"/>
      <c r="IQZ18" s="2723"/>
      <c r="IRA18" s="2723"/>
      <c r="IRB18" s="2723"/>
      <c r="IRC18" s="2723"/>
      <c r="IRD18" s="2723"/>
      <c r="IRE18" s="2723"/>
      <c r="IRF18" s="2723"/>
      <c r="IRG18" s="2723"/>
      <c r="IRH18" s="2723"/>
      <c r="IRI18" s="2723"/>
      <c r="IRJ18" s="2723"/>
      <c r="IRK18" s="2723"/>
      <c r="IRL18" s="2723"/>
      <c r="IRM18" s="2723"/>
      <c r="IRN18" s="2723"/>
      <c r="IRO18" s="2723"/>
      <c r="IRP18" s="2723"/>
      <c r="IRQ18" s="2723"/>
      <c r="IRR18" s="2723"/>
      <c r="IRS18" s="2723"/>
      <c r="IRT18" s="2723"/>
      <c r="IRU18" s="2723"/>
      <c r="IRV18" s="2723"/>
      <c r="IRW18" s="2723"/>
      <c r="IRX18" s="2723"/>
      <c r="IRY18" s="2723"/>
      <c r="IRZ18" s="2723"/>
      <c r="ISA18" s="2723"/>
      <c r="ISB18" s="2723"/>
      <c r="ISC18" s="2723"/>
      <c r="ISD18" s="2723"/>
      <c r="ISE18" s="2723"/>
      <c r="ISF18" s="2723"/>
      <c r="ISG18" s="2723"/>
      <c r="ISH18" s="2723"/>
      <c r="ISI18" s="2723"/>
      <c r="ISJ18" s="2723"/>
      <c r="ISK18" s="2723"/>
      <c r="ISL18" s="2723"/>
      <c r="ISM18" s="2723"/>
      <c r="ISN18" s="2723"/>
      <c r="ISO18" s="2723"/>
      <c r="ISP18" s="2723"/>
      <c r="ISQ18" s="2723"/>
      <c r="ISR18" s="2723"/>
      <c r="ISS18" s="2723"/>
      <c r="IST18" s="2723"/>
      <c r="ISU18" s="2723"/>
      <c r="ISV18" s="2723"/>
      <c r="ISW18" s="2723"/>
      <c r="ISX18" s="2723"/>
      <c r="ISY18" s="2723"/>
      <c r="ISZ18" s="2723"/>
      <c r="ITA18" s="2723"/>
      <c r="ITB18" s="2723"/>
      <c r="ITC18" s="2723"/>
      <c r="ITD18" s="2723"/>
      <c r="ITE18" s="2723"/>
      <c r="ITF18" s="2723"/>
      <c r="ITG18" s="2723"/>
      <c r="ITH18" s="2723"/>
      <c r="ITI18" s="2723"/>
      <c r="ITJ18" s="2723"/>
      <c r="ITK18" s="2723"/>
      <c r="ITL18" s="2723"/>
      <c r="ITM18" s="2723"/>
      <c r="ITN18" s="2723"/>
      <c r="ITO18" s="2723"/>
      <c r="ITP18" s="2723"/>
      <c r="ITQ18" s="2723"/>
      <c r="ITR18" s="2723"/>
      <c r="ITS18" s="2723"/>
      <c r="ITT18" s="2723"/>
      <c r="ITU18" s="2723"/>
      <c r="ITV18" s="2723"/>
      <c r="ITW18" s="2723"/>
      <c r="ITX18" s="2723"/>
      <c r="ITY18" s="2723"/>
      <c r="ITZ18" s="2723"/>
      <c r="IUA18" s="2723"/>
      <c r="IUB18" s="2723"/>
      <c r="IUC18" s="2723"/>
      <c r="IUD18" s="2723"/>
      <c r="IUE18" s="2723"/>
      <c r="IUF18" s="2723"/>
      <c r="IUG18" s="2723"/>
      <c r="IUH18" s="2723"/>
      <c r="IUI18" s="2723"/>
      <c r="IUJ18" s="2723"/>
      <c r="IUK18" s="2723"/>
      <c r="IUL18" s="2723"/>
      <c r="IUM18" s="2723"/>
      <c r="IUN18" s="2723"/>
      <c r="IUO18" s="2723"/>
      <c r="IUP18" s="2723"/>
      <c r="IUQ18" s="2723"/>
      <c r="IUR18" s="2723"/>
      <c r="IUS18" s="2723"/>
      <c r="IUT18" s="2723"/>
      <c r="IUU18" s="2723"/>
      <c r="IUV18" s="2723"/>
      <c r="IUW18" s="2723"/>
      <c r="IUX18" s="2723"/>
      <c r="IUY18" s="2723"/>
      <c r="IUZ18" s="2723"/>
      <c r="IVA18" s="2723"/>
      <c r="IVB18" s="2723"/>
      <c r="IVC18" s="2723"/>
      <c r="IVD18" s="2723"/>
      <c r="IVE18" s="2723"/>
      <c r="IVF18" s="2723"/>
      <c r="IVG18" s="2723"/>
      <c r="IVH18" s="2723"/>
      <c r="IVI18" s="2723"/>
      <c r="IVJ18" s="2723"/>
      <c r="IVK18" s="2723"/>
      <c r="IVL18" s="2723"/>
      <c r="IVM18" s="2723"/>
      <c r="IVN18" s="2723"/>
      <c r="IVO18" s="2723"/>
      <c r="IVP18" s="2723"/>
      <c r="IVQ18" s="2723"/>
      <c r="IVR18" s="2723"/>
      <c r="IVS18" s="2723"/>
      <c r="IVT18" s="2723"/>
      <c r="IVU18" s="2723"/>
      <c r="IVV18" s="2723"/>
      <c r="IVW18" s="2723"/>
      <c r="IVX18" s="2723"/>
      <c r="IVY18" s="2723"/>
      <c r="IVZ18" s="2723"/>
      <c r="IWA18" s="2723"/>
      <c r="IWB18" s="2723"/>
      <c r="IWC18" s="2723"/>
      <c r="IWD18" s="2723"/>
      <c r="IWE18" s="2723"/>
      <c r="IWF18" s="2723"/>
      <c r="IWG18" s="2723"/>
      <c r="IWH18" s="2723"/>
      <c r="IWI18" s="2723"/>
      <c r="IWJ18" s="2723"/>
      <c r="IWK18" s="2723"/>
      <c r="IWL18" s="2723"/>
      <c r="IWM18" s="2723"/>
      <c r="IWN18" s="2723"/>
      <c r="IWO18" s="2723"/>
      <c r="IWP18" s="2723"/>
      <c r="IWQ18" s="2723"/>
      <c r="IWR18" s="2723"/>
      <c r="IWS18" s="2723"/>
      <c r="IWT18" s="2723"/>
      <c r="IWU18" s="2723"/>
      <c r="IWV18" s="2723"/>
      <c r="IWW18" s="2723"/>
      <c r="IWX18" s="2723"/>
      <c r="IWY18" s="2723"/>
      <c r="IWZ18" s="2723"/>
      <c r="IXA18" s="2723"/>
      <c r="IXB18" s="2723"/>
      <c r="IXC18" s="2723"/>
      <c r="IXD18" s="2723"/>
      <c r="IXE18" s="2723"/>
      <c r="IXF18" s="2723"/>
      <c r="IXG18" s="2723"/>
      <c r="IXH18" s="2723"/>
      <c r="IXI18" s="2723"/>
      <c r="IXJ18" s="2723"/>
      <c r="IXK18" s="2723"/>
      <c r="IXL18" s="2723"/>
      <c r="IXM18" s="2723"/>
      <c r="IXN18" s="2723"/>
      <c r="IXO18" s="2723"/>
      <c r="IXP18" s="2723"/>
      <c r="IXQ18" s="2723"/>
      <c r="IXR18" s="2723"/>
      <c r="IXS18" s="2723"/>
      <c r="IXT18" s="2723"/>
      <c r="IXU18" s="2723"/>
      <c r="IXV18" s="2723"/>
      <c r="IXW18" s="2723"/>
      <c r="IXX18" s="2723"/>
      <c r="IXY18" s="2723"/>
      <c r="IXZ18" s="2723"/>
      <c r="IYA18" s="2723"/>
      <c r="IYB18" s="2723"/>
      <c r="IYC18" s="2723"/>
      <c r="IYD18" s="2723"/>
      <c r="IYE18" s="2723"/>
      <c r="IYF18" s="2723"/>
      <c r="IYG18" s="2723"/>
      <c r="IYH18" s="2723"/>
      <c r="IYI18" s="2723"/>
      <c r="IYJ18" s="2723"/>
      <c r="IYK18" s="2723"/>
      <c r="IYL18" s="2723"/>
      <c r="IYM18" s="2723"/>
      <c r="IYN18" s="2723"/>
      <c r="IYO18" s="2723"/>
      <c r="IYP18" s="2723"/>
      <c r="IYQ18" s="2723"/>
      <c r="IYR18" s="2723"/>
      <c r="IYS18" s="2723"/>
      <c r="IYT18" s="2723"/>
      <c r="IYU18" s="2723"/>
      <c r="IYV18" s="2723"/>
      <c r="IYW18" s="2723"/>
      <c r="IYX18" s="2723"/>
      <c r="IYY18" s="2723"/>
      <c r="IYZ18" s="2723"/>
      <c r="IZA18" s="2723"/>
      <c r="IZB18" s="2723"/>
      <c r="IZC18" s="2723"/>
      <c r="IZD18" s="2723"/>
      <c r="IZE18" s="2723"/>
      <c r="IZF18" s="2723"/>
      <c r="IZG18" s="2723"/>
      <c r="IZH18" s="2723"/>
      <c r="IZI18" s="2723"/>
      <c r="IZJ18" s="2723"/>
      <c r="IZK18" s="2723"/>
      <c r="IZL18" s="2723"/>
      <c r="IZM18" s="2723"/>
      <c r="IZN18" s="2723"/>
      <c r="IZO18" s="2723"/>
      <c r="IZP18" s="2723"/>
      <c r="IZQ18" s="2723"/>
      <c r="IZR18" s="2723"/>
      <c r="IZS18" s="2723"/>
      <c r="IZT18" s="2723"/>
      <c r="IZU18" s="2723"/>
      <c r="IZV18" s="2723"/>
      <c r="IZW18" s="2723"/>
      <c r="IZX18" s="2723"/>
      <c r="IZY18" s="2723"/>
      <c r="IZZ18" s="2723"/>
      <c r="JAA18" s="2723"/>
      <c r="JAB18" s="2723"/>
      <c r="JAC18" s="2723"/>
      <c r="JAD18" s="2723"/>
      <c r="JAE18" s="2723"/>
      <c r="JAF18" s="2723"/>
      <c r="JAG18" s="2723"/>
      <c r="JAH18" s="2723"/>
      <c r="JAI18" s="2723"/>
      <c r="JAJ18" s="2723"/>
      <c r="JAK18" s="2723"/>
      <c r="JAL18" s="2723"/>
      <c r="JAM18" s="2723"/>
      <c r="JAN18" s="2723"/>
      <c r="JAO18" s="2723"/>
      <c r="JAP18" s="2723"/>
      <c r="JAQ18" s="2723"/>
      <c r="JAR18" s="2723"/>
      <c r="JAS18" s="2723"/>
      <c r="JAT18" s="2723"/>
      <c r="JAU18" s="2723"/>
      <c r="JAV18" s="2723"/>
      <c r="JAW18" s="2723"/>
      <c r="JAX18" s="2723"/>
      <c r="JAY18" s="2723"/>
      <c r="JAZ18" s="2723"/>
      <c r="JBA18" s="2723"/>
      <c r="JBB18" s="2723"/>
      <c r="JBC18" s="2723"/>
      <c r="JBD18" s="2723"/>
      <c r="JBE18" s="2723"/>
      <c r="JBF18" s="2723"/>
      <c r="JBG18" s="2723"/>
      <c r="JBH18" s="2723"/>
      <c r="JBI18" s="2723"/>
      <c r="JBJ18" s="2723"/>
      <c r="JBK18" s="2723"/>
      <c r="JBL18" s="2723"/>
      <c r="JBM18" s="2723"/>
      <c r="JBN18" s="2723"/>
      <c r="JBO18" s="2723"/>
      <c r="JBP18" s="2723"/>
      <c r="JBQ18" s="2723"/>
      <c r="JBR18" s="2723"/>
      <c r="JBS18" s="2723"/>
      <c r="JBT18" s="2723"/>
      <c r="JBU18" s="2723"/>
      <c r="JBV18" s="2723"/>
      <c r="JBW18" s="2723"/>
      <c r="JBX18" s="2723"/>
      <c r="JBY18" s="2723"/>
      <c r="JBZ18" s="2723"/>
      <c r="JCA18" s="2723"/>
      <c r="JCB18" s="2723"/>
      <c r="JCC18" s="2723"/>
      <c r="JCD18" s="2723"/>
      <c r="JCE18" s="2723"/>
      <c r="JCF18" s="2723"/>
      <c r="JCG18" s="2723"/>
      <c r="JCH18" s="2723"/>
      <c r="JCI18" s="2723"/>
      <c r="JCJ18" s="2723"/>
      <c r="JCK18" s="2723"/>
      <c r="JCL18" s="2723"/>
      <c r="JCM18" s="2723"/>
      <c r="JCN18" s="2723"/>
      <c r="JCO18" s="2723"/>
      <c r="JCP18" s="2723"/>
      <c r="JCQ18" s="2723"/>
      <c r="JCR18" s="2723"/>
      <c r="JCS18" s="2723"/>
      <c r="JCT18" s="2723"/>
      <c r="JCU18" s="2723"/>
      <c r="JCV18" s="2723"/>
      <c r="JCW18" s="2723"/>
      <c r="JCX18" s="2723"/>
      <c r="JCY18" s="2723"/>
      <c r="JCZ18" s="2723"/>
      <c r="JDA18" s="2723"/>
      <c r="JDB18" s="2723"/>
      <c r="JDC18" s="2723"/>
      <c r="JDD18" s="2723"/>
      <c r="JDE18" s="2723"/>
      <c r="JDF18" s="2723"/>
      <c r="JDG18" s="2723"/>
      <c r="JDH18" s="2723"/>
      <c r="JDI18" s="2723"/>
      <c r="JDJ18" s="2723"/>
      <c r="JDK18" s="2723"/>
      <c r="JDL18" s="2723"/>
      <c r="JDM18" s="2723"/>
      <c r="JDN18" s="2723"/>
      <c r="JDO18" s="2723"/>
      <c r="JDP18" s="2723"/>
      <c r="JDQ18" s="2723"/>
      <c r="JDR18" s="2723"/>
      <c r="JDS18" s="2723"/>
      <c r="JDT18" s="2723"/>
      <c r="JDU18" s="2723"/>
      <c r="JDV18" s="2723"/>
      <c r="JDW18" s="2723"/>
      <c r="JDX18" s="2723"/>
      <c r="JDY18" s="2723"/>
      <c r="JDZ18" s="2723"/>
      <c r="JEA18" s="2723"/>
      <c r="JEB18" s="2723"/>
      <c r="JEC18" s="2723"/>
      <c r="JED18" s="2723"/>
      <c r="JEE18" s="2723"/>
      <c r="JEF18" s="2723"/>
      <c r="JEG18" s="2723"/>
      <c r="JEH18" s="2723"/>
      <c r="JEI18" s="2723"/>
      <c r="JEJ18" s="2723"/>
      <c r="JEK18" s="2723"/>
      <c r="JEL18" s="2723"/>
      <c r="JEM18" s="2723"/>
      <c r="JEN18" s="2723"/>
      <c r="JEO18" s="2723"/>
      <c r="JEP18" s="2723"/>
      <c r="JEQ18" s="2723"/>
      <c r="JER18" s="2723"/>
      <c r="JES18" s="2723"/>
      <c r="JET18" s="2723"/>
      <c r="JEU18" s="2723"/>
      <c r="JEV18" s="2723"/>
      <c r="JEW18" s="2723"/>
      <c r="JEX18" s="2723"/>
      <c r="JEY18" s="2723"/>
      <c r="JEZ18" s="2723"/>
      <c r="JFA18" s="2723"/>
      <c r="JFB18" s="2723"/>
      <c r="JFC18" s="2723"/>
      <c r="JFD18" s="2723"/>
      <c r="JFE18" s="2723"/>
      <c r="JFF18" s="2723"/>
      <c r="JFG18" s="2723"/>
      <c r="JFH18" s="2723"/>
      <c r="JFI18" s="2723"/>
      <c r="JFJ18" s="2723"/>
      <c r="JFK18" s="2723"/>
      <c r="JFL18" s="2723"/>
      <c r="JFM18" s="2723"/>
      <c r="JFN18" s="2723"/>
      <c r="JFO18" s="2723"/>
      <c r="JFP18" s="2723"/>
      <c r="JFQ18" s="2723"/>
      <c r="JFR18" s="2723"/>
      <c r="JFS18" s="2723"/>
      <c r="JFT18" s="2723"/>
      <c r="JFU18" s="2723"/>
      <c r="JFV18" s="2723"/>
      <c r="JFW18" s="2723"/>
      <c r="JFX18" s="2723"/>
      <c r="JFY18" s="2723"/>
      <c r="JFZ18" s="2723"/>
      <c r="JGA18" s="2723"/>
      <c r="JGB18" s="2723"/>
      <c r="JGC18" s="2723"/>
      <c r="JGD18" s="2723"/>
      <c r="JGE18" s="2723"/>
      <c r="JGF18" s="2723"/>
      <c r="JGG18" s="2723"/>
      <c r="JGH18" s="2723"/>
      <c r="JGI18" s="2723"/>
      <c r="JGJ18" s="2723"/>
      <c r="JGK18" s="2723"/>
      <c r="JGL18" s="2723"/>
      <c r="JGM18" s="2723"/>
      <c r="JGN18" s="2723"/>
      <c r="JGO18" s="2723"/>
      <c r="JGP18" s="2723"/>
      <c r="JGQ18" s="2723"/>
      <c r="JGR18" s="2723"/>
      <c r="JGS18" s="2723"/>
      <c r="JGT18" s="2723"/>
      <c r="JGU18" s="2723"/>
      <c r="JGV18" s="2723"/>
      <c r="JGW18" s="2723"/>
      <c r="JGX18" s="2723"/>
      <c r="JGY18" s="2723"/>
      <c r="JGZ18" s="2723"/>
      <c r="JHA18" s="2723"/>
      <c r="JHB18" s="2723"/>
      <c r="JHC18" s="2723"/>
      <c r="JHD18" s="2723"/>
      <c r="JHE18" s="2723"/>
      <c r="JHF18" s="2723"/>
      <c r="JHG18" s="2723"/>
      <c r="JHH18" s="2723"/>
      <c r="JHI18" s="2723"/>
      <c r="JHJ18" s="2723"/>
      <c r="JHK18" s="2723"/>
      <c r="JHL18" s="2723"/>
      <c r="JHM18" s="2723"/>
      <c r="JHN18" s="2723"/>
      <c r="JHO18" s="2723"/>
      <c r="JHP18" s="2723"/>
      <c r="JHQ18" s="2723"/>
      <c r="JHR18" s="2723"/>
      <c r="JHS18" s="2723"/>
      <c r="JHT18" s="2723"/>
      <c r="JHU18" s="2723"/>
      <c r="JHV18" s="2723"/>
      <c r="JHW18" s="2723"/>
      <c r="JHX18" s="2723"/>
      <c r="JHY18" s="2723"/>
      <c r="JHZ18" s="2723"/>
      <c r="JIA18" s="2723"/>
      <c r="JIB18" s="2723"/>
      <c r="JIC18" s="2723"/>
      <c r="JID18" s="2723"/>
      <c r="JIE18" s="2723"/>
      <c r="JIF18" s="2723"/>
      <c r="JIG18" s="2723"/>
      <c r="JIH18" s="2723"/>
      <c r="JII18" s="2723"/>
      <c r="JIJ18" s="2723"/>
      <c r="JIK18" s="2723"/>
      <c r="JIL18" s="2723"/>
      <c r="JIM18" s="2723"/>
      <c r="JIN18" s="2723"/>
      <c r="JIO18" s="2723"/>
      <c r="JIP18" s="2723"/>
      <c r="JIQ18" s="2723"/>
      <c r="JIR18" s="2723"/>
      <c r="JIS18" s="2723"/>
      <c r="JIT18" s="2723"/>
      <c r="JIU18" s="2723"/>
      <c r="JIV18" s="2723"/>
      <c r="JIW18" s="2723"/>
      <c r="JIX18" s="2723"/>
      <c r="JIY18" s="2723"/>
      <c r="JIZ18" s="2723"/>
      <c r="JJA18" s="2723"/>
      <c r="JJB18" s="2723"/>
      <c r="JJC18" s="2723"/>
      <c r="JJD18" s="2723"/>
      <c r="JJE18" s="2723"/>
      <c r="JJF18" s="2723"/>
      <c r="JJG18" s="2723"/>
      <c r="JJH18" s="2723"/>
      <c r="JJI18" s="2723"/>
      <c r="JJJ18" s="2723"/>
      <c r="JJK18" s="2723"/>
      <c r="JJL18" s="2723"/>
      <c r="JJM18" s="2723"/>
      <c r="JJN18" s="2723"/>
      <c r="JJO18" s="2723"/>
      <c r="JJP18" s="2723"/>
      <c r="JJQ18" s="2723"/>
      <c r="JJR18" s="2723"/>
      <c r="JJS18" s="2723"/>
      <c r="JJT18" s="2723"/>
      <c r="JJU18" s="2723"/>
      <c r="JJV18" s="2723"/>
      <c r="JJW18" s="2723"/>
      <c r="JJX18" s="2723"/>
      <c r="JJY18" s="2723"/>
      <c r="JJZ18" s="2723"/>
      <c r="JKA18" s="2723"/>
      <c r="JKB18" s="2723"/>
      <c r="JKC18" s="2723"/>
      <c r="JKD18" s="2723"/>
      <c r="JKE18" s="2723"/>
      <c r="JKF18" s="2723"/>
      <c r="JKG18" s="2723"/>
      <c r="JKH18" s="2723"/>
      <c r="JKI18" s="2723"/>
      <c r="JKJ18" s="2723"/>
      <c r="JKK18" s="2723"/>
      <c r="JKL18" s="2723"/>
      <c r="JKM18" s="2723"/>
      <c r="JKN18" s="2723"/>
      <c r="JKO18" s="2723"/>
      <c r="JKP18" s="2723"/>
      <c r="JKQ18" s="2723"/>
      <c r="JKR18" s="2723"/>
      <c r="JKS18" s="2723"/>
      <c r="JKT18" s="2723"/>
      <c r="JKU18" s="2723"/>
      <c r="JKV18" s="2723"/>
      <c r="JKW18" s="2723"/>
      <c r="JKX18" s="2723"/>
      <c r="JKY18" s="2723"/>
      <c r="JKZ18" s="2723"/>
      <c r="JLA18" s="2723"/>
      <c r="JLB18" s="2723"/>
      <c r="JLC18" s="2723"/>
      <c r="JLD18" s="2723"/>
      <c r="JLE18" s="2723"/>
      <c r="JLF18" s="2723"/>
      <c r="JLG18" s="2723"/>
      <c r="JLH18" s="2723"/>
      <c r="JLI18" s="2723"/>
      <c r="JLJ18" s="2723"/>
      <c r="JLK18" s="2723"/>
      <c r="JLL18" s="2723"/>
      <c r="JLM18" s="2723"/>
      <c r="JLN18" s="2723"/>
      <c r="JLO18" s="2723"/>
      <c r="JLP18" s="2723"/>
      <c r="JLQ18" s="2723"/>
      <c r="JLR18" s="2723"/>
      <c r="JLS18" s="2723"/>
      <c r="JLT18" s="2723"/>
      <c r="JLU18" s="2723"/>
      <c r="JLV18" s="2723"/>
      <c r="JLW18" s="2723"/>
      <c r="JLX18" s="2723"/>
      <c r="JLY18" s="2723"/>
      <c r="JLZ18" s="2723"/>
      <c r="JMA18" s="2723"/>
      <c r="JMB18" s="2723"/>
      <c r="JMC18" s="2723"/>
      <c r="JMD18" s="2723"/>
      <c r="JME18" s="2723"/>
      <c r="JMF18" s="2723"/>
      <c r="JMG18" s="2723"/>
      <c r="JMH18" s="2723"/>
      <c r="JMI18" s="2723"/>
      <c r="JMJ18" s="2723"/>
      <c r="JMK18" s="2723"/>
      <c r="JML18" s="2723"/>
      <c r="JMM18" s="2723"/>
      <c r="JMN18" s="2723"/>
      <c r="JMO18" s="2723"/>
      <c r="JMP18" s="2723"/>
      <c r="JMQ18" s="2723"/>
      <c r="JMR18" s="2723"/>
      <c r="JMS18" s="2723"/>
      <c r="JMT18" s="2723"/>
      <c r="JMU18" s="2723"/>
      <c r="JMV18" s="2723"/>
      <c r="JMW18" s="2723"/>
      <c r="JMX18" s="2723"/>
      <c r="JMY18" s="2723"/>
      <c r="JMZ18" s="2723"/>
      <c r="JNA18" s="2723"/>
      <c r="JNB18" s="2723"/>
      <c r="JNC18" s="2723"/>
      <c r="JND18" s="2723"/>
      <c r="JNE18" s="2723"/>
      <c r="JNF18" s="2723"/>
      <c r="JNG18" s="2723"/>
      <c r="JNH18" s="2723"/>
      <c r="JNI18" s="2723"/>
      <c r="JNJ18" s="2723"/>
      <c r="JNK18" s="2723"/>
      <c r="JNL18" s="2723"/>
      <c r="JNM18" s="2723"/>
      <c r="JNN18" s="2723"/>
      <c r="JNO18" s="2723"/>
      <c r="JNP18" s="2723"/>
      <c r="JNQ18" s="2723"/>
      <c r="JNR18" s="2723"/>
      <c r="JNS18" s="2723"/>
      <c r="JNT18" s="2723"/>
      <c r="JNU18" s="2723"/>
      <c r="JNV18" s="2723"/>
      <c r="JNW18" s="2723"/>
      <c r="JNX18" s="2723"/>
      <c r="JNY18" s="2723"/>
      <c r="JNZ18" s="2723"/>
      <c r="JOA18" s="2723"/>
      <c r="JOB18" s="2723"/>
      <c r="JOC18" s="2723"/>
      <c r="JOD18" s="2723"/>
      <c r="JOE18" s="2723"/>
      <c r="JOF18" s="2723"/>
      <c r="JOG18" s="2723"/>
      <c r="JOH18" s="2723"/>
      <c r="JOI18" s="2723"/>
      <c r="JOJ18" s="2723"/>
      <c r="JOK18" s="2723"/>
      <c r="JOL18" s="2723"/>
      <c r="JOM18" s="2723"/>
      <c r="JON18" s="2723"/>
      <c r="JOO18" s="2723"/>
      <c r="JOP18" s="2723"/>
      <c r="JOQ18" s="2723"/>
      <c r="JOR18" s="2723"/>
      <c r="JOS18" s="2723"/>
      <c r="JOT18" s="2723"/>
      <c r="JOU18" s="2723"/>
      <c r="JOV18" s="2723"/>
      <c r="JOW18" s="2723"/>
      <c r="JOX18" s="2723"/>
      <c r="JOY18" s="2723"/>
      <c r="JOZ18" s="2723"/>
      <c r="JPA18" s="2723"/>
      <c r="JPB18" s="2723"/>
      <c r="JPC18" s="2723"/>
      <c r="JPD18" s="2723"/>
      <c r="JPE18" s="2723"/>
      <c r="JPF18" s="2723"/>
      <c r="JPG18" s="2723"/>
      <c r="JPH18" s="2723"/>
      <c r="JPI18" s="2723"/>
      <c r="JPJ18" s="2723"/>
      <c r="JPK18" s="2723"/>
      <c r="JPL18" s="2723"/>
      <c r="JPM18" s="2723"/>
      <c r="JPN18" s="2723"/>
      <c r="JPO18" s="2723"/>
      <c r="JPP18" s="2723"/>
      <c r="JPQ18" s="2723"/>
      <c r="JPR18" s="2723"/>
      <c r="JPS18" s="2723"/>
      <c r="JPT18" s="2723"/>
      <c r="JPU18" s="2723"/>
      <c r="JPV18" s="2723"/>
      <c r="JPW18" s="2723"/>
      <c r="JPX18" s="2723"/>
      <c r="JPY18" s="2723"/>
      <c r="JPZ18" s="2723"/>
      <c r="JQA18" s="2723"/>
      <c r="JQB18" s="2723"/>
      <c r="JQC18" s="2723"/>
      <c r="JQD18" s="2723"/>
      <c r="JQE18" s="2723"/>
      <c r="JQF18" s="2723"/>
      <c r="JQG18" s="2723"/>
      <c r="JQH18" s="2723"/>
      <c r="JQI18" s="2723"/>
      <c r="JQJ18" s="2723"/>
      <c r="JQK18" s="2723"/>
      <c r="JQL18" s="2723"/>
      <c r="JQM18" s="2723"/>
      <c r="JQN18" s="2723"/>
      <c r="JQO18" s="2723"/>
      <c r="JQP18" s="2723"/>
      <c r="JQQ18" s="2723"/>
      <c r="JQR18" s="2723"/>
      <c r="JQS18" s="2723"/>
      <c r="JQT18" s="2723"/>
      <c r="JQU18" s="2723"/>
      <c r="JQV18" s="2723"/>
      <c r="JQW18" s="2723"/>
      <c r="JQX18" s="2723"/>
      <c r="JQY18" s="2723"/>
      <c r="JQZ18" s="2723"/>
      <c r="JRA18" s="2723"/>
      <c r="JRB18" s="2723"/>
      <c r="JRC18" s="2723"/>
      <c r="JRD18" s="2723"/>
      <c r="JRE18" s="2723"/>
      <c r="JRF18" s="2723"/>
      <c r="JRG18" s="2723"/>
      <c r="JRH18" s="2723"/>
      <c r="JRI18" s="2723"/>
      <c r="JRJ18" s="2723"/>
      <c r="JRK18" s="2723"/>
      <c r="JRL18" s="2723"/>
      <c r="JRM18" s="2723"/>
      <c r="JRN18" s="2723"/>
      <c r="JRO18" s="2723"/>
      <c r="JRP18" s="2723"/>
      <c r="JRQ18" s="2723"/>
      <c r="JRR18" s="2723"/>
      <c r="JRS18" s="2723"/>
      <c r="JRT18" s="2723"/>
      <c r="JRU18" s="2723"/>
      <c r="JRV18" s="2723"/>
      <c r="JRW18" s="2723"/>
      <c r="JRX18" s="2723"/>
      <c r="JRY18" s="2723"/>
      <c r="JRZ18" s="2723"/>
      <c r="JSA18" s="2723"/>
      <c r="JSB18" s="2723"/>
      <c r="JSC18" s="2723"/>
      <c r="JSD18" s="2723"/>
      <c r="JSE18" s="2723"/>
      <c r="JSF18" s="2723"/>
      <c r="JSG18" s="2723"/>
      <c r="JSH18" s="2723"/>
      <c r="JSI18" s="2723"/>
      <c r="JSJ18" s="2723"/>
      <c r="JSK18" s="2723"/>
      <c r="JSL18" s="2723"/>
      <c r="JSM18" s="2723"/>
      <c r="JSN18" s="2723"/>
      <c r="JSO18" s="2723"/>
      <c r="JSP18" s="2723"/>
      <c r="JSQ18" s="2723"/>
      <c r="JSR18" s="2723"/>
      <c r="JSS18" s="2723"/>
      <c r="JST18" s="2723"/>
      <c r="JSU18" s="2723"/>
      <c r="JSV18" s="2723"/>
      <c r="JSW18" s="2723"/>
      <c r="JSX18" s="2723"/>
      <c r="JSY18" s="2723"/>
      <c r="JSZ18" s="2723"/>
      <c r="JTA18" s="2723"/>
      <c r="JTB18" s="2723"/>
      <c r="JTC18" s="2723"/>
      <c r="JTD18" s="2723"/>
      <c r="JTE18" s="2723"/>
      <c r="JTF18" s="2723"/>
      <c r="JTG18" s="2723"/>
      <c r="JTH18" s="2723"/>
      <c r="JTI18" s="2723"/>
      <c r="JTJ18" s="2723"/>
      <c r="JTK18" s="2723"/>
      <c r="JTL18" s="2723"/>
      <c r="JTM18" s="2723"/>
      <c r="JTN18" s="2723"/>
      <c r="JTO18" s="2723"/>
      <c r="JTP18" s="2723"/>
      <c r="JTQ18" s="2723"/>
      <c r="JTR18" s="2723"/>
      <c r="JTS18" s="2723"/>
      <c r="JTT18" s="2723"/>
      <c r="JTU18" s="2723"/>
      <c r="JTV18" s="2723"/>
      <c r="JTW18" s="2723"/>
      <c r="JTX18" s="2723"/>
      <c r="JTY18" s="2723"/>
      <c r="JTZ18" s="2723"/>
      <c r="JUA18" s="2723"/>
      <c r="JUB18" s="2723"/>
      <c r="JUC18" s="2723"/>
      <c r="JUD18" s="2723"/>
      <c r="JUE18" s="2723"/>
      <c r="JUF18" s="2723"/>
      <c r="JUG18" s="2723"/>
      <c r="JUH18" s="2723"/>
      <c r="JUI18" s="2723"/>
      <c r="JUJ18" s="2723"/>
      <c r="JUK18" s="2723"/>
      <c r="JUL18" s="2723"/>
      <c r="JUM18" s="2723"/>
      <c r="JUN18" s="2723"/>
      <c r="JUO18" s="2723"/>
      <c r="JUP18" s="2723"/>
      <c r="JUQ18" s="2723"/>
      <c r="JUR18" s="2723"/>
      <c r="JUS18" s="2723"/>
      <c r="JUT18" s="2723"/>
      <c r="JUU18" s="2723"/>
      <c r="JUV18" s="2723"/>
      <c r="JUW18" s="2723"/>
      <c r="JUX18" s="2723"/>
      <c r="JUY18" s="2723"/>
      <c r="JUZ18" s="2723"/>
      <c r="JVA18" s="2723"/>
      <c r="JVB18" s="2723"/>
      <c r="JVC18" s="2723"/>
      <c r="JVD18" s="2723"/>
      <c r="JVE18" s="2723"/>
      <c r="JVF18" s="2723"/>
      <c r="JVG18" s="2723"/>
      <c r="JVH18" s="2723"/>
      <c r="JVI18" s="2723"/>
      <c r="JVJ18" s="2723"/>
      <c r="JVK18" s="2723"/>
      <c r="JVL18" s="2723"/>
      <c r="JVM18" s="2723"/>
      <c r="JVN18" s="2723"/>
      <c r="JVO18" s="2723"/>
      <c r="JVP18" s="2723"/>
      <c r="JVQ18" s="2723"/>
      <c r="JVR18" s="2723"/>
      <c r="JVS18" s="2723"/>
      <c r="JVT18" s="2723"/>
      <c r="JVU18" s="2723"/>
      <c r="JVV18" s="2723"/>
      <c r="JVW18" s="2723"/>
      <c r="JVX18" s="2723"/>
      <c r="JVY18" s="2723"/>
      <c r="JVZ18" s="2723"/>
      <c r="JWA18" s="2723"/>
      <c r="JWB18" s="2723"/>
      <c r="JWC18" s="2723"/>
      <c r="JWD18" s="2723"/>
      <c r="JWE18" s="2723"/>
      <c r="JWF18" s="2723"/>
      <c r="JWG18" s="2723"/>
      <c r="JWH18" s="2723"/>
      <c r="JWI18" s="2723"/>
      <c r="JWJ18" s="2723"/>
      <c r="JWK18" s="2723"/>
      <c r="JWL18" s="2723"/>
      <c r="JWM18" s="2723"/>
      <c r="JWN18" s="2723"/>
      <c r="JWO18" s="2723"/>
      <c r="JWP18" s="2723"/>
      <c r="JWQ18" s="2723"/>
      <c r="JWR18" s="2723"/>
      <c r="JWS18" s="2723"/>
      <c r="JWT18" s="2723"/>
      <c r="JWU18" s="2723"/>
      <c r="JWV18" s="2723"/>
      <c r="JWW18" s="2723"/>
      <c r="JWX18" s="2723"/>
      <c r="JWY18" s="2723"/>
      <c r="JWZ18" s="2723"/>
      <c r="JXA18" s="2723"/>
      <c r="JXB18" s="2723"/>
      <c r="JXC18" s="2723"/>
      <c r="JXD18" s="2723"/>
      <c r="JXE18" s="2723"/>
      <c r="JXF18" s="2723"/>
      <c r="JXG18" s="2723"/>
      <c r="JXH18" s="2723"/>
      <c r="JXI18" s="2723"/>
      <c r="JXJ18" s="2723"/>
      <c r="JXK18" s="2723"/>
      <c r="JXL18" s="2723"/>
      <c r="JXM18" s="2723"/>
      <c r="JXN18" s="2723"/>
      <c r="JXO18" s="2723"/>
      <c r="JXP18" s="2723"/>
      <c r="JXQ18" s="2723"/>
      <c r="JXR18" s="2723"/>
      <c r="JXS18" s="2723"/>
      <c r="JXT18" s="2723"/>
      <c r="JXU18" s="2723"/>
      <c r="JXV18" s="2723"/>
      <c r="JXW18" s="2723"/>
      <c r="JXX18" s="2723"/>
      <c r="JXY18" s="2723"/>
      <c r="JXZ18" s="2723"/>
      <c r="JYA18" s="2723"/>
      <c r="JYB18" s="2723"/>
      <c r="JYC18" s="2723"/>
      <c r="JYD18" s="2723"/>
      <c r="JYE18" s="2723"/>
      <c r="JYF18" s="2723"/>
      <c r="JYG18" s="2723"/>
      <c r="JYH18" s="2723"/>
      <c r="JYI18" s="2723"/>
      <c r="JYJ18" s="2723"/>
      <c r="JYK18" s="2723"/>
      <c r="JYL18" s="2723"/>
      <c r="JYM18" s="2723"/>
      <c r="JYN18" s="2723"/>
      <c r="JYO18" s="2723"/>
      <c r="JYP18" s="2723"/>
      <c r="JYQ18" s="2723"/>
      <c r="JYR18" s="2723"/>
      <c r="JYS18" s="2723"/>
      <c r="JYT18" s="2723"/>
      <c r="JYU18" s="2723"/>
      <c r="JYV18" s="2723"/>
      <c r="JYW18" s="2723"/>
      <c r="JYX18" s="2723"/>
      <c r="JYY18" s="2723"/>
      <c r="JYZ18" s="2723"/>
      <c r="JZA18" s="2723"/>
      <c r="JZB18" s="2723"/>
      <c r="JZC18" s="2723"/>
      <c r="JZD18" s="2723"/>
      <c r="JZE18" s="2723"/>
      <c r="JZF18" s="2723"/>
      <c r="JZG18" s="2723"/>
      <c r="JZH18" s="2723"/>
      <c r="JZI18" s="2723"/>
      <c r="JZJ18" s="2723"/>
      <c r="JZK18" s="2723"/>
      <c r="JZL18" s="2723"/>
      <c r="JZM18" s="2723"/>
      <c r="JZN18" s="2723"/>
      <c r="JZO18" s="2723"/>
      <c r="JZP18" s="2723"/>
      <c r="JZQ18" s="2723"/>
      <c r="JZR18" s="2723"/>
      <c r="JZS18" s="2723"/>
      <c r="JZT18" s="2723"/>
      <c r="JZU18" s="2723"/>
      <c r="JZV18" s="2723"/>
      <c r="JZW18" s="2723"/>
      <c r="JZX18" s="2723"/>
      <c r="JZY18" s="2723"/>
      <c r="JZZ18" s="2723"/>
      <c r="KAA18" s="2723"/>
      <c r="KAB18" s="2723"/>
      <c r="KAC18" s="2723"/>
      <c r="KAD18" s="2723"/>
      <c r="KAE18" s="2723"/>
      <c r="KAF18" s="2723"/>
      <c r="KAG18" s="2723"/>
      <c r="KAH18" s="2723"/>
      <c r="KAI18" s="2723"/>
      <c r="KAJ18" s="2723"/>
      <c r="KAK18" s="2723"/>
      <c r="KAL18" s="2723"/>
      <c r="KAM18" s="2723"/>
      <c r="KAN18" s="2723"/>
      <c r="KAO18" s="2723"/>
      <c r="KAP18" s="2723"/>
      <c r="KAQ18" s="2723"/>
      <c r="KAR18" s="2723"/>
      <c r="KAS18" s="2723"/>
      <c r="KAT18" s="2723"/>
      <c r="KAU18" s="2723"/>
      <c r="KAV18" s="2723"/>
      <c r="KAW18" s="2723"/>
      <c r="KAX18" s="2723"/>
      <c r="KAY18" s="2723"/>
      <c r="KAZ18" s="2723"/>
      <c r="KBA18" s="2723"/>
      <c r="KBB18" s="2723"/>
      <c r="KBC18" s="2723"/>
      <c r="KBD18" s="2723"/>
      <c r="KBE18" s="2723"/>
      <c r="KBF18" s="2723"/>
      <c r="KBG18" s="2723"/>
      <c r="KBH18" s="2723"/>
      <c r="KBI18" s="2723"/>
      <c r="KBJ18" s="2723"/>
      <c r="KBK18" s="2723"/>
      <c r="KBL18" s="2723"/>
      <c r="KBM18" s="2723"/>
      <c r="KBN18" s="2723"/>
      <c r="KBO18" s="2723"/>
      <c r="KBP18" s="2723"/>
      <c r="KBQ18" s="2723"/>
      <c r="KBR18" s="2723"/>
      <c r="KBS18" s="2723"/>
      <c r="KBT18" s="2723"/>
      <c r="KBU18" s="2723"/>
      <c r="KBV18" s="2723"/>
      <c r="KBW18" s="2723"/>
      <c r="KBX18" s="2723"/>
      <c r="KBY18" s="2723"/>
      <c r="KBZ18" s="2723"/>
      <c r="KCA18" s="2723"/>
      <c r="KCB18" s="2723"/>
      <c r="KCC18" s="2723"/>
      <c r="KCD18" s="2723"/>
      <c r="KCE18" s="2723"/>
      <c r="KCF18" s="2723"/>
      <c r="KCG18" s="2723"/>
      <c r="KCH18" s="2723"/>
      <c r="KCI18" s="2723"/>
      <c r="KCJ18" s="2723"/>
      <c r="KCK18" s="2723"/>
      <c r="KCL18" s="2723"/>
      <c r="KCM18" s="2723"/>
      <c r="KCN18" s="2723"/>
      <c r="KCO18" s="2723"/>
      <c r="KCP18" s="2723"/>
      <c r="KCQ18" s="2723"/>
      <c r="KCR18" s="2723"/>
      <c r="KCS18" s="2723"/>
      <c r="KCT18" s="2723"/>
      <c r="KCU18" s="2723"/>
      <c r="KCV18" s="2723"/>
      <c r="KCW18" s="2723"/>
      <c r="KCX18" s="2723"/>
      <c r="KCY18" s="2723"/>
      <c r="KCZ18" s="2723"/>
      <c r="KDA18" s="2723"/>
      <c r="KDB18" s="2723"/>
      <c r="KDC18" s="2723"/>
      <c r="KDD18" s="2723"/>
      <c r="KDE18" s="2723"/>
      <c r="KDF18" s="2723"/>
      <c r="KDG18" s="2723"/>
      <c r="KDH18" s="2723"/>
      <c r="KDI18" s="2723"/>
      <c r="KDJ18" s="2723"/>
      <c r="KDK18" s="2723"/>
      <c r="KDL18" s="2723"/>
      <c r="KDM18" s="2723"/>
      <c r="KDN18" s="2723"/>
      <c r="KDO18" s="2723"/>
      <c r="KDP18" s="2723"/>
      <c r="KDQ18" s="2723"/>
      <c r="KDR18" s="2723"/>
      <c r="KDS18" s="2723"/>
      <c r="KDT18" s="2723"/>
      <c r="KDU18" s="2723"/>
      <c r="KDV18" s="2723"/>
      <c r="KDW18" s="2723"/>
      <c r="KDX18" s="2723"/>
      <c r="KDY18" s="2723"/>
      <c r="KDZ18" s="2723"/>
      <c r="KEA18" s="2723"/>
      <c r="KEB18" s="2723"/>
      <c r="KEC18" s="2723"/>
      <c r="KED18" s="2723"/>
      <c r="KEE18" s="2723"/>
      <c r="KEF18" s="2723"/>
      <c r="KEG18" s="2723"/>
      <c r="KEH18" s="2723"/>
      <c r="KEI18" s="2723"/>
      <c r="KEJ18" s="2723"/>
      <c r="KEK18" s="2723"/>
      <c r="KEL18" s="2723"/>
      <c r="KEM18" s="2723"/>
      <c r="KEN18" s="2723"/>
      <c r="KEO18" s="2723"/>
      <c r="KEP18" s="2723"/>
      <c r="KEQ18" s="2723"/>
      <c r="KER18" s="2723"/>
      <c r="KES18" s="2723"/>
      <c r="KET18" s="2723"/>
      <c r="KEU18" s="2723"/>
      <c r="KEV18" s="2723"/>
      <c r="KEW18" s="2723"/>
      <c r="KEX18" s="2723"/>
      <c r="KEY18" s="2723"/>
      <c r="KEZ18" s="2723"/>
      <c r="KFA18" s="2723"/>
      <c r="KFB18" s="2723"/>
      <c r="KFC18" s="2723"/>
      <c r="KFD18" s="2723"/>
      <c r="KFE18" s="2723"/>
      <c r="KFF18" s="2723"/>
      <c r="KFG18" s="2723"/>
      <c r="KFH18" s="2723"/>
      <c r="KFI18" s="2723"/>
      <c r="KFJ18" s="2723"/>
      <c r="KFK18" s="2723"/>
      <c r="KFL18" s="2723"/>
      <c r="KFM18" s="2723"/>
      <c r="KFN18" s="2723"/>
      <c r="KFO18" s="2723"/>
      <c r="KFP18" s="2723"/>
      <c r="KFQ18" s="2723"/>
      <c r="KFR18" s="2723"/>
      <c r="KFS18" s="2723"/>
      <c r="KFT18" s="2723"/>
      <c r="KFU18" s="2723"/>
      <c r="KFV18" s="2723"/>
      <c r="KFW18" s="2723"/>
      <c r="KFX18" s="2723"/>
      <c r="KFY18" s="2723"/>
      <c r="KFZ18" s="2723"/>
      <c r="KGA18" s="2723"/>
      <c r="KGB18" s="2723"/>
      <c r="KGC18" s="2723"/>
      <c r="KGD18" s="2723"/>
      <c r="KGE18" s="2723"/>
      <c r="KGF18" s="2723"/>
      <c r="KGG18" s="2723"/>
      <c r="KGH18" s="2723"/>
      <c r="KGI18" s="2723"/>
      <c r="KGJ18" s="2723"/>
      <c r="KGK18" s="2723"/>
      <c r="KGL18" s="2723"/>
      <c r="KGM18" s="2723"/>
      <c r="KGN18" s="2723"/>
      <c r="KGO18" s="2723"/>
      <c r="KGP18" s="2723"/>
      <c r="KGQ18" s="2723"/>
      <c r="KGR18" s="2723"/>
      <c r="KGS18" s="2723"/>
      <c r="KGT18" s="2723"/>
      <c r="KGU18" s="2723"/>
      <c r="KGV18" s="2723"/>
      <c r="KGW18" s="2723"/>
      <c r="KGX18" s="2723"/>
      <c r="KGY18" s="2723"/>
      <c r="KGZ18" s="2723"/>
      <c r="KHA18" s="2723"/>
      <c r="KHB18" s="2723"/>
      <c r="KHC18" s="2723"/>
      <c r="KHD18" s="2723"/>
      <c r="KHE18" s="2723"/>
      <c r="KHF18" s="2723"/>
      <c r="KHG18" s="2723"/>
      <c r="KHH18" s="2723"/>
      <c r="KHI18" s="2723"/>
      <c r="KHJ18" s="2723"/>
      <c r="KHK18" s="2723"/>
      <c r="KHL18" s="2723"/>
      <c r="KHM18" s="2723"/>
      <c r="KHN18" s="2723"/>
      <c r="KHO18" s="2723"/>
      <c r="KHP18" s="2723"/>
      <c r="KHQ18" s="2723"/>
      <c r="KHR18" s="2723"/>
      <c r="KHS18" s="2723"/>
      <c r="KHT18" s="2723"/>
      <c r="KHU18" s="2723"/>
      <c r="KHV18" s="2723"/>
      <c r="KHW18" s="2723"/>
      <c r="KHX18" s="2723"/>
      <c r="KHY18" s="2723"/>
      <c r="KHZ18" s="2723"/>
      <c r="KIA18" s="2723"/>
      <c r="KIB18" s="2723"/>
      <c r="KIC18" s="2723"/>
      <c r="KID18" s="2723"/>
      <c r="KIE18" s="2723"/>
      <c r="KIF18" s="2723"/>
      <c r="KIG18" s="2723"/>
      <c r="KIH18" s="2723"/>
      <c r="KII18" s="2723"/>
      <c r="KIJ18" s="2723"/>
      <c r="KIK18" s="2723"/>
      <c r="KIL18" s="2723"/>
      <c r="KIM18" s="2723"/>
      <c r="KIN18" s="2723"/>
      <c r="KIO18" s="2723"/>
      <c r="KIP18" s="2723"/>
      <c r="KIQ18" s="2723"/>
      <c r="KIR18" s="2723"/>
      <c r="KIS18" s="2723"/>
      <c r="KIT18" s="2723"/>
      <c r="KIU18" s="2723"/>
      <c r="KIV18" s="2723"/>
      <c r="KIW18" s="2723"/>
      <c r="KIX18" s="2723"/>
      <c r="KIY18" s="2723"/>
      <c r="KIZ18" s="2723"/>
      <c r="KJA18" s="2723"/>
      <c r="KJB18" s="2723"/>
      <c r="KJC18" s="2723"/>
      <c r="KJD18" s="2723"/>
      <c r="KJE18" s="2723"/>
      <c r="KJF18" s="2723"/>
      <c r="KJG18" s="2723"/>
      <c r="KJH18" s="2723"/>
      <c r="KJI18" s="2723"/>
      <c r="KJJ18" s="2723"/>
      <c r="KJK18" s="2723"/>
      <c r="KJL18" s="2723"/>
      <c r="KJM18" s="2723"/>
      <c r="KJN18" s="2723"/>
      <c r="KJO18" s="2723"/>
      <c r="KJP18" s="2723"/>
      <c r="KJQ18" s="2723"/>
      <c r="KJR18" s="2723"/>
      <c r="KJS18" s="2723"/>
      <c r="KJT18" s="2723"/>
      <c r="KJU18" s="2723"/>
      <c r="KJV18" s="2723"/>
      <c r="KJW18" s="2723"/>
      <c r="KJX18" s="2723"/>
      <c r="KJY18" s="2723"/>
      <c r="KJZ18" s="2723"/>
      <c r="KKA18" s="2723"/>
      <c r="KKB18" s="2723"/>
      <c r="KKC18" s="2723"/>
      <c r="KKD18" s="2723"/>
      <c r="KKE18" s="2723"/>
      <c r="KKF18" s="2723"/>
      <c r="KKG18" s="2723"/>
      <c r="KKH18" s="2723"/>
      <c r="KKI18" s="2723"/>
      <c r="KKJ18" s="2723"/>
      <c r="KKK18" s="2723"/>
      <c r="KKL18" s="2723"/>
      <c r="KKM18" s="2723"/>
      <c r="KKN18" s="2723"/>
      <c r="KKO18" s="2723"/>
      <c r="KKP18" s="2723"/>
      <c r="KKQ18" s="2723"/>
      <c r="KKR18" s="2723"/>
      <c r="KKS18" s="2723"/>
      <c r="KKT18" s="2723"/>
      <c r="KKU18" s="2723"/>
      <c r="KKV18" s="2723"/>
      <c r="KKW18" s="2723"/>
      <c r="KKX18" s="2723"/>
      <c r="KKY18" s="2723"/>
      <c r="KKZ18" s="2723"/>
      <c r="KLA18" s="2723"/>
      <c r="KLB18" s="2723"/>
      <c r="KLC18" s="2723"/>
      <c r="KLD18" s="2723"/>
      <c r="KLE18" s="2723"/>
      <c r="KLF18" s="2723"/>
      <c r="KLG18" s="2723"/>
      <c r="KLH18" s="2723"/>
      <c r="KLI18" s="2723"/>
      <c r="KLJ18" s="2723"/>
      <c r="KLK18" s="2723"/>
      <c r="KLL18" s="2723"/>
      <c r="KLM18" s="2723"/>
      <c r="KLN18" s="2723"/>
      <c r="KLO18" s="2723"/>
      <c r="KLP18" s="2723"/>
      <c r="KLQ18" s="2723"/>
      <c r="KLR18" s="2723"/>
      <c r="KLS18" s="2723"/>
      <c r="KLT18" s="2723"/>
      <c r="KLU18" s="2723"/>
      <c r="KLV18" s="2723"/>
      <c r="KLW18" s="2723"/>
      <c r="KLX18" s="2723"/>
      <c r="KLY18" s="2723"/>
      <c r="KLZ18" s="2723"/>
      <c r="KMA18" s="2723"/>
      <c r="KMB18" s="2723"/>
      <c r="KMC18" s="2723"/>
      <c r="KMD18" s="2723"/>
      <c r="KME18" s="2723"/>
      <c r="KMF18" s="2723"/>
      <c r="KMG18" s="2723"/>
      <c r="KMH18" s="2723"/>
      <c r="KMI18" s="2723"/>
      <c r="KMJ18" s="2723"/>
      <c r="KMK18" s="2723"/>
      <c r="KML18" s="2723"/>
      <c r="KMM18" s="2723"/>
      <c r="KMN18" s="2723"/>
      <c r="KMO18" s="2723"/>
      <c r="KMP18" s="2723"/>
      <c r="KMQ18" s="2723"/>
      <c r="KMR18" s="2723"/>
      <c r="KMS18" s="2723"/>
      <c r="KMT18" s="2723"/>
      <c r="KMU18" s="2723"/>
      <c r="KMV18" s="2723"/>
      <c r="KMW18" s="2723"/>
      <c r="KMX18" s="2723"/>
      <c r="KMY18" s="2723"/>
      <c r="KMZ18" s="2723"/>
      <c r="KNA18" s="2723"/>
      <c r="KNB18" s="2723"/>
      <c r="KNC18" s="2723"/>
      <c r="KND18" s="2723"/>
      <c r="KNE18" s="2723"/>
      <c r="KNF18" s="2723"/>
      <c r="KNG18" s="2723"/>
      <c r="KNH18" s="2723"/>
      <c r="KNI18" s="2723"/>
      <c r="KNJ18" s="2723"/>
      <c r="KNK18" s="2723"/>
      <c r="KNL18" s="2723"/>
      <c r="KNM18" s="2723"/>
      <c r="KNN18" s="2723"/>
      <c r="KNO18" s="2723"/>
      <c r="KNP18" s="2723"/>
      <c r="KNQ18" s="2723"/>
      <c r="KNR18" s="2723"/>
      <c r="KNS18" s="2723"/>
      <c r="KNT18" s="2723"/>
      <c r="KNU18" s="2723"/>
      <c r="KNV18" s="2723"/>
      <c r="KNW18" s="2723"/>
      <c r="KNX18" s="2723"/>
      <c r="KNY18" s="2723"/>
      <c r="KNZ18" s="2723"/>
      <c r="KOA18" s="2723"/>
      <c r="KOB18" s="2723"/>
      <c r="KOC18" s="2723"/>
      <c r="KOD18" s="2723"/>
      <c r="KOE18" s="2723"/>
      <c r="KOF18" s="2723"/>
      <c r="KOG18" s="2723"/>
      <c r="KOH18" s="2723"/>
      <c r="KOI18" s="2723"/>
      <c r="KOJ18" s="2723"/>
      <c r="KOK18" s="2723"/>
      <c r="KOL18" s="2723"/>
      <c r="KOM18" s="2723"/>
      <c r="KON18" s="2723"/>
      <c r="KOO18" s="2723"/>
      <c r="KOP18" s="2723"/>
      <c r="KOQ18" s="2723"/>
      <c r="KOR18" s="2723"/>
      <c r="KOS18" s="2723"/>
      <c r="KOT18" s="2723"/>
      <c r="KOU18" s="2723"/>
      <c r="KOV18" s="2723"/>
      <c r="KOW18" s="2723"/>
      <c r="KOX18" s="2723"/>
      <c r="KOY18" s="2723"/>
      <c r="KOZ18" s="2723"/>
      <c r="KPA18" s="2723"/>
      <c r="KPB18" s="2723"/>
      <c r="KPC18" s="2723"/>
      <c r="KPD18" s="2723"/>
      <c r="KPE18" s="2723"/>
      <c r="KPF18" s="2723"/>
      <c r="KPG18" s="2723"/>
      <c r="KPH18" s="2723"/>
      <c r="KPI18" s="2723"/>
      <c r="KPJ18" s="2723"/>
      <c r="KPK18" s="2723"/>
      <c r="KPL18" s="2723"/>
      <c r="KPM18" s="2723"/>
      <c r="KPN18" s="2723"/>
      <c r="KPO18" s="2723"/>
      <c r="KPP18" s="2723"/>
      <c r="KPQ18" s="2723"/>
      <c r="KPR18" s="2723"/>
      <c r="KPS18" s="2723"/>
      <c r="KPT18" s="2723"/>
      <c r="KPU18" s="2723"/>
      <c r="KPV18" s="2723"/>
      <c r="KPW18" s="2723"/>
      <c r="KPX18" s="2723"/>
      <c r="KPY18" s="2723"/>
      <c r="KPZ18" s="2723"/>
      <c r="KQA18" s="2723"/>
      <c r="KQB18" s="2723"/>
      <c r="KQC18" s="2723"/>
      <c r="KQD18" s="2723"/>
      <c r="KQE18" s="2723"/>
      <c r="KQF18" s="2723"/>
      <c r="KQG18" s="2723"/>
      <c r="KQH18" s="2723"/>
      <c r="KQI18" s="2723"/>
      <c r="KQJ18" s="2723"/>
      <c r="KQK18" s="2723"/>
      <c r="KQL18" s="2723"/>
      <c r="KQM18" s="2723"/>
      <c r="KQN18" s="2723"/>
      <c r="KQO18" s="2723"/>
      <c r="KQP18" s="2723"/>
      <c r="KQQ18" s="2723"/>
      <c r="KQR18" s="2723"/>
      <c r="KQS18" s="2723"/>
      <c r="KQT18" s="2723"/>
      <c r="KQU18" s="2723"/>
      <c r="KQV18" s="2723"/>
      <c r="KQW18" s="2723"/>
      <c r="KQX18" s="2723"/>
      <c r="KQY18" s="2723"/>
      <c r="KQZ18" s="2723"/>
      <c r="KRA18" s="2723"/>
      <c r="KRB18" s="2723"/>
      <c r="KRC18" s="2723"/>
      <c r="KRD18" s="2723"/>
      <c r="KRE18" s="2723"/>
      <c r="KRF18" s="2723"/>
      <c r="KRG18" s="2723"/>
      <c r="KRH18" s="2723"/>
      <c r="KRI18" s="2723"/>
      <c r="KRJ18" s="2723"/>
      <c r="KRK18" s="2723"/>
      <c r="KRL18" s="2723"/>
      <c r="KRM18" s="2723"/>
      <c r="KRN18" s="2723"/>
      <c r="KRO18" s="2723"/>
      <c r="KRP18" s="2723"/>
      <c r="KRQ18" s="2723"/>
      <c r="KRR18" s="2723"/>
      <c r="KRS18" s="2723"/>
      <c r="KRT18" s="2723"/>
      <c r="KRU18" s="2723"/>
      <c r="KRV18" s="2723"/>
      <c r="KRW18" s="2723"/>
      <c r="KRX18" s="2723"/>
      <c r="KRY18" s="2723"/>
      <c r="KRZ18" s="2723"/>
      <c r="KSA18" s="2723"/>
      <c r="KSB18" s="2723"/>
      <c r="KSC18" s="2723"/>
      <c r="KSD18" s="2723"/>
      <c r="KSE18" s="2723"/>
      <c r="KSF18" s="2723"/>
      <c r="KSG18" s="2723"/>
      <c r="KSH18" s="2723"/>
      <c r="KSI18" s="2723"/>
      <c r="KSJ18" s="2723"/>
      <c r="KSK18" s="2723"/>
      <c r="KSL18" s="2723"/>
      <c r="KSM18" s="2723"/>
      <c r="KSN18" s="2723"/>
      <c r="KSO18" s="2723"/>
      <c r="KSP18" s="2723"/>
      <c r="KSQ18" s="2723"/>
      <c r="KSR18" s="2723"/>
      <c r="KSS18" s="2723"/>
      <c r="KST18" s="2723"/>
      <c r="KSU18" s="2723"/>
      <c r="KSV18" s="2723"/>
      <c r="KSW18" s="2723"/>
      <c r="KSX18" s="2723"/>
      <c r="KSY18" s="2723"/>
      <c r="KSZ18" s="2723"/>
      <c r="KTA18" s="2723"/>
      <c r="KTB18" s="2723"/>
      <c r="KTC18" s="2723"/>
      <c r="KTD18" s="2723"/>
      <c r="KTE18" s="2723"/>
      <c r="KTF18" s="2723"/>
      <c r="KTG18" s="2723"/>
      <c r="KTH18" s="2723"/>
      <c r="KTI18" s="2723"/>
      <c r="KTJ18" s="2723"/>
      <c r="KTK18" s="2723"/>
      <c r="KTL18" s="2723"/>
      <c r="KTM18" s="2723"/>
      <c r="KTN18" s="2723"/>
      <c r="KTO18" s="2723"/>
      <c r="KTP18" s="2723"/>
      <c r="KTQ18" s="2723"/>
      <c r="KTR18" s="2723"/>
      <c r="KTS18" s="2723"/>
      <c r="KTT18" s="2723"/>
      <c r="KTU18" s="2723"/>
      <c r="KTV18" s="2723"/>
      <c r="KTW18" s="2723"/>
      <c r="KTX18" s="2723"/>
      <c r="KTY18" s="2723"/>
      <c r="KTZ18" s="2723"/>
      <c r="KUA18" s="2723"/>
      <c r="KUB18" s="2723"/>
      <c r="KUC18" s="2723"/>
      <c r="KUD18" s="2723"/>
      <c r="KUE18" s="2723"/>
      <c r="KUF18" s="2723"/>
      <c r="KUG18" s="2723"/>
      <c r="KUH18" s="2723"/>
      <c r="KUI18" s="2723"/>
      <c r="KUJ18" s="2723"/>
      <c r="KUK18" s="2723"/>
      <c r="KUL18" s="2723"/>
      <c r="KUM18" s="2723"/>
      <c r="KUN18" s="2723"/>
      <c r="KUO18" s="2723"/>
      <c r="KUP18" s="2723"/>
      <c r="KUQ18" s="2723"/>
      <c r="KUR18" s="2723"/>
      <c r="KUS18" s="2723"/>
      <c r="KUT18" s="2723"/>
      <c r="KUU18" s="2723"/>
      <c r="KUV18" s="2723"/>
      <c r="KUW18" s="2723"/>
      <c r="KUX18" s="2723"/>
      <c r="KUY18" s="2723"/>
      <c r="KUZ18" s="2723"/>
      <c r="KVA18" s="2723"/>
      <c r="KVB18" s="2723"/>
      <c r="KVC18" s="2723"/>
      <c r="KVD18" s="2723"/>
      <c r="KVE18" s="2723"/>
      <c r="KVF18" s="2723"/>
      <c r="KVG18" s="2723"/>
      <c r="KVH18" s="2723"/>
      <c r="KVI18" s="2723"/>
      <c r="KVJ18" s="2723"/>
      <c r="KVK18" s="2723"/>
      <c r="KVL18" s="2723"/>
      <c r="KVM18" s="2723"/>
      <c r="KVN18" s="2723"/>
      <c r="KVO18" s="2723"/>
      <c r="KVP18" s="2723"/>
      <c r="KVQ18" s="2723"/>
      <c r="KVR18" s="2723"/>
      <c r="KVS18" s="2723"/>
      <c r="KVT18" s="2723"/>
      <c r="KVU18" s="2723"/>
      <c r="KVV18" s="2723"/>
      <c r="KVW18" s="2723"/>
      <c r="KVX18" s="2723"/>
      <c r="KVY18" s="2723"/>
      <c r="KVZ18" s="2723"/>
      <c r="KWA18" s="2723"/>
      <c r="KWB18" s="2723"/>
      <c r="KWC18" s="2723"/>
      <c r="KWD18" s="2723"/>
      <c r="KWE18" s="2723"/>
      <c r="KWF18" s="2723"/>
      <c r="KWG18" s="2723"/>
      <c r="KWH18" s="2723"/>
      <c r="KWI18" s="2723"/>
      <c r="KWJ18" s="2723"/>
      <c r="KWK18" s="2723"/>
      <c r="KWL18" s="2723"/>
      <c r="KWM18" s="2723"/>
      <c r="KWN18" s="2723"/>
      <c r="KWO18" s="2723"/>
      <c r="KWP18" s="2723"/>
      <c r="KWQ18" s="2723"/>
      <c r="KWR18" s="2723"/>
      <c r="KWS18" s="2723"/>
      <c r="KWT18" s="2723"/>
      <c r="KWU18" s="2723"/>
      <c r="KWV18" s="2723"/>
      <c r="KWW18" s="2723"/>
      <c r="KWX18" s="2723"/>
      <c r="KWY18" s="2723"/>
      <c r="KWZ18" s="2723"/>
      <c r="KXA18" s="2723"/>
      <c r="KXB18" s="2723"/>
      <c r="KXC18" s="2723"/>
      <c r="KXD18" s="2723"/>
      <c r="KXE18" s="2723"/>
      <c r="KXF18" s="2723"/>
      <c r="KXG18" s="2723"/>
      <c r="KXH18" s="2723"/>
      <c r="KXI18" s="2723"/>
      <c r="KXJ18" s="2723"/>
      <c r="KXK18" s="2723"/>
      <c r="KXL18" s="2723"/>
      <c r="KXM18" s="2723"/>
      <c r="KXN18" s="2723"/>
      <c r="KXO18" s="2723"/>
      <c r="KXP18" s="2723"/>
      <c r="KXQ18" s="2723"/>
      <c r="KXR18" s="2723"/>
      <c r="KXS18" s="2723"/>
      <c r="KXT18" s="2723"/>
      <c r="KXU18" s="2723"/>
      <c r="KXV18" s="2723"/>
      <c r="KXW18" s="2723"/>
      <c r="KXX18" s="2723"/>
      <c r="KXY18" s="2723"/>
      <c r="KXZ18" s="2723"/>
      <c r="KYA18" s="2723"/>
      <c r="KYB18" s="2723"/>
      <c r="KYC18" s="2723"/>
      <c r="KYD18" s="2723"/>
      <c r="KYE18" s="2723"/>
      <c r="KYF18" s="2723"/>
      <c r="KYG18" s="2723"/>
      <c r="KYH18" s="2723"/>
      <c r="KYI18" s="2723"/>
      <c r="KYJ18" s="2723"/>
      <c r="KYK18" s="2723"/>
      <c r="KYL18" s="2723"/>
      <c r="KYM18" s="2723"/>
      <c r="KYN18" s="2723"/>
      <c r="KYO18" s="2723"/>
      <c r="KYP18" s="2723"/>
      <c r="KYQ18" s="2723"/>
      <c r="KYR18" s="2723"/>
      <c r="KYS18" s="2723"/>
      <c r="KYT18" s="2723"/>
      <c r="KYU18" s="2723"/>
      <c r="KYV18" s="2723"/>
      <c r="KYW18" s="2723"/>
      <c r="KYX18" s="2723"/>
      <c r="KYY18" s="2723"/>
      <c r="KYZ18" s="2723"/>
      <c r="KZA18" s="2723"/>
      <c r="KZB18" s="2723"/>
      <c r="KZC18" s="2723"/>
      <c r="KZD18" s="2723"/>
      <c r="KZE18" s="2723"/>
      <c r="KZF18" s="2723"/>
      <c r="KZG18" s="2723"/>
      <c r="KZH18" s="2723"/>
      <c r="KZI18" s="2723"/>
      <c r="KZJ18" s="2723"/>
      <c r="KZK18" s="2723"/>
      <c r="KZL18" s="2723"/>
      <c r="KZM18" s="2723"/>
      <c r="KZN18" s="2723"/>
      <c r="KZO18" s="2723"/>
      <c r="KZP18" s="2723"/>
      <c r="KZQ18" s="2723"/>
      <c r="KZR18" s="2723"/>
      <c r="KZS18" s="2723"/>
      <c r="KZT18" s="2723"/>
      <c r="KZU18" s="2723"/>
      <c r="KZV18" s="2723"/>
      <c r="KZW18" s="2723"/>
      <c r="KZX18" s="2723"/>
      <c r="KZY18" s="2723"/>
      <c r="KZZ18" s="2723"/>
      <c r="LAA18" s="2723"/>
      <c r="LAB18" s="2723"/>
      <c r="LAC18" s="2723"/>
      <c r="LAD18" s="2723"/>
      <c r="LAE18" s="2723"/>
      <c r="LAF18" s="2723"/>
      <c r="LAG18" s="2723"/>
      <c r="LAH18" s="2723"/>
      <c r="LAI18" s="2723"/>
      <c r="LAJ18" s="2723"/>
      <c r="LAK18" s="2723"/>
      <c r="LAL18" s="2723"/>
      <c r="LAM18" s="2723"/>
      <c r="LAN18" s="2723"/>
      <c r="LAO18" s="2723"/>
      <c r="LAP18" s="2723"/>
      <c r="LAQ18" s="2723"/>
      <c r="LAR18" s="2723"/>
      <c r="LAS18" s="2723"/>
      <c r="LAT18" s="2723"/>
      <c r="LAU18" s="2723"/>
      <c r="LAV18" s="2723"/>
      <c r="LAW18" s="2723"/>
      <c r="LAX18" s="2723"/>
      <c r="LAY18" s="2723"/>
      <c r="LAZ18" s="2723"/>
      <c r="LBA18" s="2723"/>
      <c r="LBB18" s="2723"/>
      <c r="LBC18" s="2723"/>
      <c r="LBD18" s="2723"/>
      <c r="LBE18" s="2723"/>
      <c r="LBF18" s="2723"/>
      <c r="LBG18" s="2723"/>
      <c r="LBH18" s="2723"/>
      <c r="LBI18" s="2723"/>
      <c r="LBJ18" s="2723"/>
      <c r="LBK18" s="2723"/>
      <c r="LBL18" s="2723"/>
      <c r="LBM18" s="2723"/>
      <c r="LBN18" s="2723"/>
      <c r="LBO18" s="2723"/>
      <c r="LBP18" s="2723"/>
      <c r="LBQ18" s="2723"/>
      <c r="LBR18" s="2723"/>
      <c r="LBS18" s="2723"/>
      <c r="LBT18" s="2723"/>
      <c r="LBU18" s="2723"/>
      <c r="LBV18" s="2723"/>
      <c r="LBW18" s="2723"/>
      <c r="LBX18" s="2723"/>
      <c r="LBY18" s="2723"/>
      <c r="LBZ18" s="2723"/>
      <c r="LCA18" s="2723"/>
      <c r="LCB18" s="2723"/>
      <c r="LCC18" s="2723"/>
      <c r="LCD18" s="2723"/>
      <c r="LCE18" s="2723"/>
      <c r="LCF18" s="2723"/>
      <c r="LCG18" s="2723"/>
      <c r="LCH18" s="2723"/>
      <c r="LCI18" s="2723"/>
      <c r="LCJ18" s="2723"/>
      <c r="LCK18" s="2723"/>
      <c r="LCL18" s="2723"/>
      <c r="LCM18" s="2723"/>
      <c r="LCN18" s="2723"/>
      <c r="LCO18" s="2723"/>
      <c r="LCP18" s="2723"/>
      <c r="LCQ18" s="2723"/>
      <c r="LCR18" s="2723"/>
      <c r="LCS18" s="2723"/>
      <c r="LCT18" s="2723"/>
      <c r="LCU18" s="2723"/>
      <c r="LCV18" s="2723"/>
      <c r="LCW18" s="2723"/>
      <c r="LCX18" s="2723"/>
      <c r="LCY18" s="2723"/>
      <c r="LCZ18" s="2723"/>
      <c r="LDA18" s="2723"/>
      <c r="LDB18" s="2723"/>
      <c r="LDC18" s="2723"/>
      <c r="LDD18" s="2723"/>
      <c r="LDE18" s="2723"/>
      <c r="LDF18" s="2723"/>
      <c r="LDG18" s="2723"/>
      <c r="LDH18" s="2723"/>
      <c r="LDI18" s="2723"/>
      <c r="LDJ18" s="2723"/>
      <c r="LDK18" s="2723"/>
      <c r="LDL18" s="2723"/>
      <c r="LDM18" s="2723"/>
      <c r="LDN18" s="2723"/>
      <c r="LDO18" s="2723"/>
      <c r="LDP18" s="2723"/>
      <c r="LDQ18" s="2723"/>
      <c r="LDR18" s="2723"/>
      <c r="LDS18" s="2723"/>
      <c r="LDT18" s="2723"/>
      <c r="LDU18" s="2723"/>
      <c r="LDV18" s="2723"/>
      <c r="LDW18" s="2723"/>
      <c r="LDX18" s="2723"/>
      <c r="LDY18" s="2723"/>
      <c r="LDZ18" s="2723"/>
      <c r="LEA18" s="2723"/>
      <c r="LEB18" s="2723"/>
      <c r="LEC18" s="2723"/>
      <c r="LED18" s="2723"/>
      <c r="LEE18" s="2723"/>
      <c r="LEF18" s="2723"/>
      <c r="LEG18" s="2723"/>
      <c r="LEH18" s="2723"/>
      <c r="LEI18" s="2723"/>
      <c r="LEJ18" s="2723"/>
      <c r="LEK18" s="2723"/>
      <c r="LEL18" s="2723"/>
      <c r="LEM18" s="2723"/>
      <c r="LEN18" s="2723"/>
      <c r="LEO18" s="2723"/>
      <c r="LEP18" s="2723"/>
      <c r="LEQ18" s="2723"/>
      <c r="LER18" s="2723"/>
      <c r="LES18" s="2723"/>
      <c r="LET18" s="2723"/>
      <c r="LEU18" s="2723"/>
      <c r="LEV18" s="2723"/>
      <c r="LEW18" s="2723"/>
      <c r="LEX18" s="2723"/>
      <c r="LEY18" s="2723"/>
      <c r="LEZ18" s="2723"/>
      <c r="LFA18" s="2723"/>
      <c r="LFB18" s="2723"/>
      <c r="LFC18" s="2723"/>
      <c r="LFD18" s="2723"/>
      <c r="LFE18" s="2723"/>
      <c r="LFF18" s="2723"/>
      <c r="LFG18" s="2723"/>
      <c r="LFH18" s="2723"/>
      <c r="LFI18" s="2723"/>
      <c r="LFJ18" s="2723"/>
      <c r="LFK18" s="2723"/>
      <c r="LFL18" s="2723"/>
      <c r="LFM18" s="2723"/>
      <c r="LFN18" s="2723"/>
      <c r="LFO18" s="2723"/>
      <c r="LFP18" s="2723"/>
      <c r="LFQ18" s="2723"/>
      <c r="LFR18" s="2723"/>
      <c r="LFS18" s="2723"/>
      <c r="LFT18" s="2723"/>
      <c r="LFU18" s="2723"/>
      <c r="LFV18" s="2723"/>
      <c r="LFW18" s="2723"/>
      <c r="LFX18" s="2723"/>
      <c r="LFY18" s="2723"/>
      <c r="LFZ18" s="2723"/>
      <c r="LGA18" s="2723"/>
      <c r="LGB18" s="2723"/>
      <c r="LGC18" s="2723"/>
      <c r="LGD18" s="2723"/>
      <c r="LGE18" s="2723"/>
      <c r="LGF18" s="2723"/>
      <c r="LGG18" s="2723"/>
      <c r="LGH18" s="2723"/>
      <c r="LGI18" s="2723"/>
      <c r="LGJ18" s="2723"/>
      <c r="LGK18" s="2723"/>
      <c r="LGL18" s="2723"/>
      <c r="LGM18" s="2723"/>
      <c r="LGN18" s="2723"/>
      <c r="LGO18" s="2723"/>
      <c r="LGP18" s="2723"/>
      <c r="LGQ18" s="2723"/>
      <c r="LGR18" s="2723"/>
      <c r="LGS18" s="2723"/>
      <c r="LGT18" s="2723"/>
      <c r="LGU18" s="2723"/>
      <c r="LGV18" s="2723"/>
      <c r="LGW18" s="2723"/>
      <c r="LGX18" s="2723"/>
      <c r="LGY18" s="2723"/>
      <c r="LGZ18" s="2723"/>
      <c r="LHA18" s="2723"/>
      <c r="LHB18" s="2723"/>
      <c r="LHC18" s="2723"/>
      <c r="LHD18" s="2723"/>
      <c r="LHE18" s="2723"/>
      <c r="LHF18" s="2723"/>
      <c r="LHG18" s="2723"/>
      <c r="LHH18" s="2723"/>
      <c r="LHI18" s="2723"/>
      <c r="LHJ18" s="2723"/>
      <c r="LHK18" s="2723"/>
      <c r="LHL18" s="2723"/>
      <c r="LHM18" s="2723"/>
      <c r="LHN18" s="2723"/>
      <c r="LHO18" s="2723"/>
      <c r="LHP18" s="2723"/>
      <c r="LHQ18" s="2723"/>
      <c r="LHR18" s="2723"/>
      <c r="LHS18" s="2723"/>
      <c r="LHT18" s="2723"/>
      <c r="LHU18" s="2723"/>
      <c r="LHV18" s="2723"/>
      <c r="LHW18" s="2723"/>
      <c r="LHX18" s="2723"/>
      <c r="LHY18" s="2723"/>
      <c r="LHZ18" s="2723"/>
      <c r="LIA18" s="2723"/>
      <c r="LIB18" s="2723"/>
      <c r="LIC18" s="2723"/>
      <c r="LID18" s="2723"/>
      <c r="LIE18" s="2723"/>
      <c r="LIF18" s="2723"/>
      <c r="LIG18" s="2723"/>
      <c r="LIH18" s="2723"/>
      <c r="LII18" s="2723"/>
      <c r="LIJ18" s="2723"/>
      <c r="LIK18" s="2723"/>
      <c r="LIL18" s="2723"/>
      <c r="LIM18" s="2723"/>
      <c r="LIN18" s="2723"/>
      <c r="LIO18" s="2723"/>
      <c r="LIP18" s="2723"/>
      <c r="LIQ18" s="2723"/>
      <c r="LIR18" s="2723"/>
      <c r="LIS18" s="2723"/>
      <c r="LIT18" s="2723"/>
      <c r="LIU18" s="2723"/>
      <c r="LIV18" s="2723"/>
      <c r="LIW18" s="2723"/>
      <c r="LIX18" s="2723"/>
      <c r="LIY18" s="2723"/>
      <c r="LIZ18" s="2723"/>
      <c r="LJA18" s="2723"/>
      <c r="LJB18" s="2723"/>
      <c r="LJC18" s="2723"/>
      <c r="LJD18" s="2723"/>
      <c r="LJE18" s="2723"/>
      <c r="LJF18" s="2723"/>
      <c r="LJG18" s="2723"/>
      <c r="LJH18" s="2723"/>
      <c r="LJI18" s="2723"/>
      <c r="LJJ18" s="2723"/>
      <c r="LJK18" s="2723"/>
      <c r="LJL18" s="2723"/>
      <c r="LJM18" s="2723"/>
      <c r="LJN18" s="2723"/>
      <c r="LJO18" s="2723"/>
      <c r="LJP18" s="2723"/>
      <c r="LJQ18" s="2723"/>
      <c r="LJR18" s="2723"/>
      <c r="LJS18" s="2723"/>
      <c r="LJT18" s="2723"/>
      <c r="LJU18" s="2723"/>
      <c r="LJV18" s="2723"/>
      <c r="LJW18" s="2723"/>
      <c r="LJX18" s="2723"/>
      <c r="LJY18" s="2723"/>
      <c r="LJZ18" s="2723"/>
      <c r="LKA18" s="2723"/>
      <c r="LKB18" s="2723"/>
      <c r="LKC18" s="2723"/>
      <c r="LKD18" s="2723"/>
      <c r="LKE18" s="2723"/>
      <c r="LKF18" s="2723"/>
      <c r="LKG18" s="2723"/>
      <c r="LKH18" s="2723"/>
      <c r="LKI18" s="2723"/>
      <c r="LKJ18" s="2723"/>
      <c r="LKK18" s="2723"/>
      <c r="LKL18" s="2723"/>
      <c r="LKM18" s="2723"/>
      <c r="LKN18" s="2723"/>
      <c r="LKO18" s="2723"/>
      <c r="LKP18" s="2723"/>
      <c r="LKQ18" s="2723"/>
      <c r="LKR18" s="2723"/>
      <c r="LKS18" s="2723"/>
      <c r="LKT18" s="2723"/>
      <c r="LKU18" s="2723"/>
      <c r="LKV18" s="2723"/>
      <c r="LKW18" s="2723"/>
      <c r="LKX18" s="2723"/>
      <c r="LKY18" s="2723"/>
      <c r="LKZ18" s="2723"/>
      <c r="LLA18" s="2723"/>
      <c r="LLB18" s="2723"/>
      <c r="LLC18" s="2723"/>
      <c r="LLD18" s="2723"/>
      <c r="LLE18" s="2723"/>
      <c r="LLF18" s="2723"/>
      <c r="LLG18" s="2723"/>
      <c r="LLH18" s="2723"/>
      <c r="LLI18" s="2723"/>
      <c r="LLJ18" s="2723"/>
      <c r="LLK18" s="2723"/>
      <c r="LLL18" s="2723"/>
      <c r="LLM18" s="2723"/>
      <c r="LLN18" s="2723"/>
      <c r="LLO18" s="2723"/>
      <c r="LLP18" s="2723"/>
      <c r="LLQ18" s="2723"/>
      <c r="LLR18" s="2723"/>
      <c r="LLS18" s="2723"/>
      <c r="LLT18" s="2723"/>
      <c r="LLU18" s="2723"/>
      <c r="LLV18" s="2723"/>
      <c r="LLW18" s="2723"/>
      <c r="LLX18" s="2723"/>
      <c r="LLY18" s="2723"/>
      <c r="LLZ18" s="2723"/>
      <c r="LMA18" s="2723"/>
      <c r="LMB18" s="2723"/>
      <c r="LMC18" s="2723"/>
      <c r="LMD18" s="2723"/>
      <c r="LME18" s="2723"/>
      <c r="LMF18" s="2723"/>
      <c r="LMG18" s="2723"/>
      <c r="LMH18" s="2723"/>
      <c r="LMI18" s="2723"/>
      <c r="LMJ18" s="2723"/>
      <c r="LMK18" s="2723"/>
      <c r="LML18" s="2723"/>
      <c r="LMM18" s="2723"/>
      <c r="LMN18" s="2723"/>
      <c r="LMO18" s="2723"/>
      <c r="LMP18" s="2723"/>
      <c r="LMQ18" s="2723"/>
      <c r="LMR18" s="2723"/>
      <c r="LMS18" s="2723"/>
      <c r="LMT18" s="2723"/>
      <c r="LMU18" s="2723"/>
      <c r="LMV18" s="2723"/>
      <c r="LMW18" s="2723"/>
      <c r="LMX18" s="2723"/>
      <c r="LMY18" s="2723"/>
      <c r="LMZ18" s="2723"/>
      <c r="LNA18" s="2723"/>
      <c r="LNB18" s="2723"/>
      <c r="LNC18" s="2723"/>
      <c r="LND18" s="2723"/>
      <c r="LNE18" s="2723"/>
      <c r="LNF18" s="2723"/>
      <c r="LNG18" s="2723"/>
      <c r="LNH18" s="2723"/>
      <c r="LNI18" s="2723"/>
      <c r="LNJ18" s="2723"/>
      <c r="LNK18" s="2723"/>
      <c r="LNL18" s="2723"/>
      <c r="LNM18" s="2723"/>
      <c r="LNN18" s="2723"/>
      <c r="LNO18" s="2723"/>
      <c r="LNP18" s="2723"/>
      <c r="LNQ18" s="2723"/>
      <c r="LNR18" s="2723"/>
      <c r="LNS18" s="2723"/>
      <c r="LNT18" s="2723"/>
      <c r="LNU18" s="2723"/>
      <c r="LNV18" s="2723"/>
      <c r="LNW18" s="2723"/>
      <c r="LNX18" s="2723"/>
      <c r="LNY18" s="2723"/>
      <c r="LNZ18" s="2723"/>
      <c r="LOA18" s="2723"/>
      <c r="LOB18" s="2723"/>
      <c r="LOC18" s="2723"/>
      <c r="LOD18" s="2723"/>
      <c r="LOE18" s="2723"/>
      <c r="LOF18" s="2723"/>
      <c r="LOG18" s="2723"/>
      <c r="LOH18" s="2723"/>
      <c r="LOI18" s="2723"/>
      <c r="LOJ18" s="2723"/>
      <c r="LOK18" s="2723"/>
      <c r="LOL18" s="2723"/>
      <c r="LOM18" s="2723"/>
      <c r="LON18" s="2723"/>
      <c r="LOO18" s="2723"/>
      <c r="LOP18" s="2723"/>
      <c r="LOQ18" s="2723"/>
      <c r="LOR18" s="2723"/>
      <c r="LOS18" s="2723"/>
      <c r="LOT18" s="2723"/>
      <c r="LOU18" s="2723"/>
      <c r="LOV18" s="2723"/>
      <c r="LOW18" s="2723"/>
      <c r="LOX18" s="2723"/>
      <c r="LOY18" s="2723"/>
      <c r="LOZ18" s="2723"/>
      <c r="LPA18" s="2723"/>
      <c r="LPB18" s="2723"/>
      <c r="LPC18" s="2723"/>
      <c r="LPD18" s="2723"/>
      <c r="LPE18" s="2723"/>
      <c r="LPF18" s="2723"/>
      <c r="LPG18" s="2723"/>
      <c r="LPH18" s="2723"/>
      <c r="LPI18" s="2723"/>
      <c r="LPJ18" s="2723"/>
      <c r="LPK18" s="2723"/>
      <c r="LPL18" s="2723"/>
      <c r="LPM18" s="2723"/>
      <c r="LPN18" s="2723"/>
      <c r="LPO18" s="2723"/>
      <c r="LPP18" s="2723"/>
      <c r="LPQ18" s="2723"/>
      <c r="LPR18" s="2723"/>
      <c r="LPS18" s="2723"/>
      <c r="LPT18" s="2723"/>
      <c r="LPU18" s="2723"/>
      <c r="LPV18" s="2723"/>
      <c r="LPW18" s="2723"/>
      <c r="LPX18" s="2723"/>
      <c r="LPY18" s="2723"/>
      <c r="LPZ18" s="2723"/>
      <c r="LQA18" s="2723"/>
      <c r="LQB18" s="2723"/>
      <c r="LQC18" s="2723"/>
      <c r="LQD18" s="2723"/>
      <c r="LQE18" s="2723"/>
      <c r="LQF18" s="2723"/>
      <c r="LQG18" s="2723"/>
      <c r="LQH18" s="2723"/>
      <c r="LQI18" s="2723"/>
      <c r="LQJ18" s="2723"/>
      <c r="LQK18" s="2723"/>
      <c r="LQL18" s="2723"/>
      <c r="LQM18" s="2723"/>
      <c r="LQN18" s="2723"/>
      <c r="LQO18" s="2723"/>
      <c r="LQP18" s="2723"/>
      <c r="LQQ18" s="2723"/>
      <c r="LQR18" s="2723"/>
      <c r="LQS18" s="2723"/>
      <c r="LQT18" s="2723"/>
      <c r="LQU18" s="2723"/>
      <c r="LQV18" s="2723"/>
      <c r="LQW18" s="2723"/>
      <c r="LQX18" s="2723"/>
      <c r="LQY18" s="2723"/>
      <c r="LQZ18" s="2723"/>
      <c r="LRA18" s="2723"/>
      <c r="LRB18" s="2723"/>
      <c r="LRC18" s="2723"/>
      <c r="LRD18" s="2723"/>
      <c r="LRE18" s="2723"/>
      <c r="LRF18" s="2723"/>
      <c r="LRG18" s="2723"/>
      <c r="LRH18" s="2723"/>
      <c r="LRI18" s="2723"/>
      <c r="LRJ18" s="2723"/>
      <c r="LRK18" s="2723"/>
      <c r="LRL18" s="2723"/>
      <c r="LRM18" s="2723"/>
      <c r="LRN18" s="2723"/>
      <c r="LRO18" s="2723"/>
      <c r="LRP18" s="2723"/>
      <c r="LRQ18" s="2723"/>
      <c r="LRR18" s="2723"/>
      <c r="LRS18" s="2723"/>
      <c r="LRT18" s="2723"/>
      <c r="LRU18" s="2723"/>
      <c r="LRV18" s="2723"/>
      <c r="LRW18" s="2723"/>
      <c r="LRX18" s="2723"/>
      <c r="LRY18" s="2723"/>
      <c r="LRZ18" s="2723"/>
      <c r="LSA18" s="2723"/>
      <c r="LSB18" s="2723"/>
      <c r="LSC18" s="2723"/>
      <c r="LSD18" s="2723"/>
      <c r="LSE18" s="2723"/>
      <c r="LSF18" s="2723"/>
      <c r="LSG18" s="2723"/>
      <c r="LSH18" s="2723"/>
      <c r="LSI18" s="2723"/>
      <c r="LSJ18" s="2723"/>
      <c r="LSK18" s="2723"/>
      <c r="LSL18" s="2723"/>
      <c r="LSM18" s="2723"/>
      <c r="LSN18" s="2723"/>
      <c r="LSO18" s="2723"/>
      <c r="LSP18" s="2723"/>
      <c r="LSQ18" s="2723"/>
      <c r="LSR18" s="2723"/>
      <c r="LSS18" s="2723"/>
      <c r="LST18" s="2723"/>
      <c r="LSU18" s="2723"/>
      <c r="LSV18" s="2723"/>
      <c r="LSW18" s="2723"/>
      <c r="LSX18" s="2723"/>
      <c r="LSY18" s="2723"/>
      <c r="LSZ18" s="2723"/>
      <c r="LTA18" s="2723"/>
      <c r="LTB18" s="2723"/>
      <c r="LTC18" s="2723"/>
      <c r="LTD18" s="2723"/>
      <c r="LTE18" s="2723"/>
      <c r="LTF18" s="2723"/>
      <c r="LTG18" s="2723"/>
      <c r="LTH18" s="2723"/>
      <c r="LTI18" s="2723"/>
      <c r="LTJ18" s="2723"/>
      <c r="LTK18" s="2723"/>
      <c r="LTL18" s="2723"/>
      <c r="LTM18" s="2723"/>
      <c r="LTN18" s="2723"/>
      <c r="LTO18" s="2723"/>
      <c r="LTP18" s="2723"/>
      <c r="LTQ18" s="2723"/>
      <c r="LTR18" s="2723"/>
      <c r="LTS18" s="2723"/>
      <c r="LTT18" s="2723"/>
      <c r="LTU18" s="2723"/>
      <c r="LTV18" s="2723"/>
      <c r="LTW18" s="2723"/>
      <c r="LTX18" s="2723"/>
      <c r="LTY18" s="2723"/>
      <c r="LTZ18" s="2723"/>
      <c r="LUA18" s="2723"/>
      <c r="LUB18" s="2723"/>
      <c r="LUC18" s="2723"/>
      <c r="LUD18" s="2723"/>
      <c r="LUE18" s="2723"/>
      <c r="LUF18" s="2723"/>
      <c r="LUG18" s="2723"/>
      <c r="LUH18" s="2723"/>
      <c r="LUI18" s="2723"/>
      <c r="LUJ18" s="2723"/>
      <c r="LUK18" s="2723"/>
      <c r="LUL18" s="2723"/>
      <c r="LUM18" s="2723"/>
      <c r="LUN18" s="2723"/>
      <c r="LUO18" s="2723"/>
      <c r="LUP18" s="2723"/>
      <c r="LUQ18" s="2723"/>
      <c r="LUR18" s="2723"/>
      <c r="LUS18" s="2723"/>
      <c r="LUT18" s="2723"/>
      <c r="LUU18" s="2723"/>
      <c r="LUV18" s="2723"/>
      <c r="LUW18" s="2723"/>
      <c r="LUX18" s="2723"/>
      <c r="LUY18" s="2723"/>
      <c r="LUZ18" s="2723"/>
      <c r="LVA18" s="2723"/>
      <c r="LVB18" s="2723"/>
      <c r="LVC18" s="2723"/>
      <c r="LVD18" s="2723"/>
      <c r="LVE18" s="2723"/>
      <c r="LVF18" s="2723"/>
      <c r="LVG18" s="2723"/>
      <c r="LVH18" s="2723"/>
      <c r="LVI18" s="2723"/>
      <c r="LVJ18" s="2723"/>
      <c r="LVK18" s="2723"/>
      <c r="LVL18" s="2723"/>
      <c r="LVM18" s="2723"/>
      <c r="LVN18" s="2723"/>
      <c r="LVO18" s="2723"/>
      <c r="LVP18" s="2723"/>
      <c r="LVQ18" s="2723"/>
      <c r="LVR18" s="2723"/>
      <c r="LVS18" s="2723"/>
      <c r="LVT18" s="2723"/>
      <c r="LVU18" s="2723"/>
      <c r="LVV18" s="2723"/>
      <c r="LVW18" s="2723"/>
      <c r="LVX18" s="2723"/>
      <c r="LVY18" s="2723"/>
      <c r="LVZ18" s="2723"/>
      <c r="LWA18" s="2723"/>
      <c r="LWB18" s="2723"/>
      <c r="LWC18" s="2723"/>
      <c r="LWD18" s="2723"/>
      <c r="LWE18" s="2723"/>
      <c r="LWF18" s="2723"/>
      <c r="LWG18" s="2723"/>
      <c r="LWH18" s="2723"/>
      <c r="LWI18" s="2723"/>
      <c r="LWJ18" s="2723"/>
      <c r="LWK18" s="2723"/>
      <c r="LWL18" s="2723"/>
      <c r="LWM18" s="2723"/>
      <c r="LWN18" s="2723"/>
      <c r="LWO18" s="2723"/>
      <c r="LWP18" s="2723"/>
      <c r="LWQ18" s="2723"/>
      <c r="LWR18" s="2723"/>
      <c r="LWS18" s="2723"/>
      <c r="LWT18" s="2723"/>
      <c r="LWU18" s="2723"/>
      <c r="LWV18" s="2723"/>
      <c r="LWW18" s="2723"/>
      <c r="LWX18" s="2723"/>
      <c r="LWY18" s="2723"/>
      <c r="LWZ18" s="2723"/>
      <c r="LXA18" s="2723"/>
      <c r="LXB18" s="2723"/>
      <c r="LXC18" s="2723"/>
      <c r="LXD18" s="2723"/>
      <c r="LXE18" s="2723"/>
      <c r="LXF18" s="2723"/>
      <c r="LXG18" s="2723"/>
      <c r="LXH18" s="2723"/>
      <c r="LXI18" s="2723"/>
      <c r="LXJ18" s="2723"/>
      <c r="LXK18" s="2723"/>
      <c r="LXL18" s="2723"/>
      <c r="LXM18" s="2723"/>
      <c r="LXN18" s="2723"/>
      <c r="LXO18" s="2723"/>
      <c r="LXP18" s="2723"/>
      <c r="LXQ18" s="2723"/>
      <c r="LXR18" s="2723"/>
      <c r="LXS18" s="2723"/>
      <c r="LXT18" s="2723"/>
      <c r="LXU18" s="2723"/>
      <c r="LXV18" s="2723"/>
      <c r="LXW18" s="2723"/>
      <c r="LXX18" s="2723"/>
      <c r="LXY18" s="2723"/>
      <c r="LXZ18" s="2723"/>
      <c r="LYA18" s="2723"/>
      <c r="LYB18" s="2723"/>
      <c r="LYC18" s="2723"/>
      <c r="LYD18" s="2723"/>
      <c r="LYE18" s="2723"/>
      <c r="LYF18" s="2723"/>
      <c r="LYG18" s="2723"/>
      <c r="LYH18" s="2723"/>
      <c r="LYI18" s="2723"/>
      <c r="LYJ18" s="2723"/>
      <c r="LYK18" s="2723"/>
      <c r="LYL18" s="2723"/>
      <c r="LYM18" s="2723"/>
      <c r="LYN18" s="2723"/>
      <c r="LYO18" s="2723"/>
      <c r="LYP18" s="2723"/>
      <c r="LYQ18" s="2723"/>
      <c r="LYR18" s="2723"/>
      <c r="LYS18" s="2723"/>
      <c r="LYT18" s="2723"/>
      <c r="LYU18" s="2723"/>
      <c r="LYV18" s="2723"/>
      <c r="LYW18" s="2723"/>
      <c r="LYX18" s="2723"/>
      <c r="LYY18" s="2723"/>
      <c r="LYZ18" s="2723"/>
      <c r="LZA18" s="2723"/>
      <c r="LZB18" s="2723"/>
      <c r="LZC18" s="2723"/>
      <c r="LZD18" s="2723"/>
      <c r="LZE18" s="2723"/>
      <c r="LZF18" s="2723"/>
      <c r="LZG18" s="2723"/>
      <c r="LZH18" s="2723"/>
      <c r="LZI18" s="2723"/>
      <c r="LZJ18" s="2723"/>
      <c r="LZK18" s="2723"/>
      <c r="LZL18" s="2723"/>
      <c r="LZM18" s="2723"/>
      <c r="LZN18" s="2723"/>
      <c r="LZO18" s="2723"/>
      <c r="LZP18" s="2723"/>
      <c r="LZQ18" s="2723"/>
      <c r="LZR18" s="2723"/>
      <c r="LZS18" s="2723"/>
      <c r="LZT18" s="2723"/>
      <c r="LZU18" s="2723"/>
      <c r="LZV18" s="2723"/>
      <c r="LZW18" s="2723"/>
      <c r="LZX18" s="2723"/>
      <c r="LZY18" s="2723"/>
      <c r="LZZ18" s="2723"/>
      <c r="MAA18" s="2723"/>
      <c r="MAB18" s="2723"/>
      <c r="MAC18" s="2723"/>
      <c r="MAD18" s="2723"/>
      <c r="MAE18" s="2723"/>
      <c r="MAF18" s="2723"/>
      <c r="MAG18" s="2723"/>
      <c r="MAH18" s="2723"/>
      <c r="MAI18" s="2723"/>
      <c r="MAJ18" s="2723"/>
      <c r="MAK18" s="2723"/>
      <c r="MAL18" s="2723"/>
      <c r="MAM18" s="2723"/>
      <c r="MAN18" s="2723"/>
      <c r="MAO18" s="2723"/>
      <c r="MAP18" s="2723"/>
      <c r="MAQ18" s="2723"/>
      <c r="MAR18" s="2723"/>
      <c r="MAS18" s="2723"/>
      <c r="MAT18" s="2723"/>
      <c r="MAU18" s="2723"/>
      <c r="MAV18" s="2723"/>
      <c r="MAW18" s="2723"/>
      <c r="MAX18" s="2723"/>
      <c r="MAY18" s="2723"/>
      <c r="MAZ18" s="2723"/>
      <c r="MBA18" s="2723"/>
      <c r="MBB18" s="2723"/>
      <c r="MBC18" s="2723"/>
      <c r="MBD18" s="2723"/>
      <c r="MBE18" s="2723"/>
      <c r="MBF18" s="2723"/>
      <c r="MBG18" s="2723"/>
      <c r="MBH18" s="2723"/>
      <c r="MBI18" s="2723"/>
      <c r="MBJ18" s="2723"/>
      <c r="MBK18" s="2723"/>
      <c r="MBL18" s="2723"/>
      <c r="MBM18" s="2723"/>
      <c r="MBN18" s="2723"/>
      <c r="MBO18" s="2723"/>
      <c r="MBP18" s="2723"/>
      <c r="MBQ18" s="2723"/>
      <c r="MBR18" s="2723"/>
      <c r="MBS18" s="2723"/>
      <c r="MBT18" s="2723"/>
      <c r="MBU18" s="2723"/>
      <c r="MBV18" s="2723"/>
      <c r="MBW18" s="2723"/>
      <c r="MBX18" s="2723"/>
      <c r="MBY18" s="2723"/>
      <c r="MBZ18" s="2723"/>
      <c r="MCA18" s="2723"/>
      <c r="MCB18" s="2723"/>
      <c r="MCC18" s="2723"/>
      <c r="MCD18" s="2723"/>
      <c r="MCE18" s="2723"/>
      <c r="MCF18" s="2723"/>
      <c r="MCG18" s="2723"/>
      <c r="MCH18" s="2723"/>
      <c r="MCI18" s="2723"/>
      <c r="MCJ18" s="2723"/>
      <c r="MCK18" s="2723"/>
      <c r="MCL18" s="2723"/>
      <c r="MCM18" s="2723"/>
      <c r="MCN18" s="2723"/>
      <c r="MCO18" s="2723"/>
      <c r="MCP18" s="2723"/>
      <c r="MCQ18" s="2723"/>
      <c r="MCR18" s="2723"/>
      <c r="MCS18" s="2723"/>
      <c r="MCT18" s="2723"/>
      <c r="MCU18" s="2723"/>
      <c r="MCV18" s="2723"/>
      <c r="MCW18" s="2723"/>
      <c r="MCX18" s="2723"/>
      <c r="MCY18" s="2723"/>
      <c r="MCZ18" s="2723"/>
      <c r="MDA18" s="2723"/>
      <c r="MDB18" s="2723"/>
      <c r="MDC18" s="2723"/>
      <c r="MDD18" s="2723"/>
      <c r="MDE18" s="2723"/>
      <c r="MDF18" s="2723"/>
      <c r="MDG18" s="2723"/>
      <c r="MDH18" s="2723"/>
      <c r="MDI18" s="2723"/>
      <c r="MDJ18" s="2723"/>
      <c r="MDK18" s="2723"/>
      <c r="MDL18" s="2723"/>
      <c r="MDM18" s="2723"/>
      <c r="MDN18" s="2723"/>
      <c r="MDO18" s="2723"/>
      <c r="MDP18" s="2723"/>
      <c r="MDQ18" s="2723"/>
      <c r="MDR18" s="2723"/>
      <c r="MDS18" s="2723"/>
      <c r="MDT18" s="2723"/>
      <c r="MDU18" s="2723"/>
      <c r="MDV18" s="2723"/>
      <c r="MDW18" s="2723"/>
      <c r="MDX18" s="2723"/>
      <c r="MDY18" s="2723"/>
      <c r="MDZ18" s="2723"/>
      <c r="MEA18" s="2723"/>
      <c r="MEB18" s="2723"/>
      <c r="MEC18" s="2723"/>
      <c r="MED18" s="2723"/>
      <c r="MEE18" s="2723"/>
      <c r="MEF18" s="2723"/>
      <c r="MEG18" s="2723"/>
      <c r="MEH18" s="2723"/>
      <c r="MEI18" s="2723"/>
      <c r="MEJ18" s="2723"/>
      <c r="MEK18" s="2723"/>
      <c r="MEL18" s="2723"/>
      <c r="MEM18" s="2723"/>
      <c r="MEN18" s="2723"/>
      <c r="MEO18" s="2723"/>
      <c r="MEP18" s="2723"/>
      <c r="MEQ18" s="2723"/>
      <c r="MER18" s="2723"/>
      <c r="MES18" s="2723"/>
      <c r="MET18" s="2723"/>
      <c r="MEU18" s="2723"/>
      <c r="MEV18" s="2723"/>
      <c r="MEW18" s="2723"/>
      <c r="MEX18" s="2723"/>
      <c r="MEY18" s="2723"/>
      <c r="MEZ18" s="2723"/>
      <c r="MFA18" s="2723"/>
      <c r="MFB18" s="2723"/>
      <c r="MFC18" s="2723"/>
      <c r="MFD18" s="2723"/>
      <c r="MFE18" s="2723"/>
      <c r="MFF18" s="2723"/>
      <c r="MFG18" s="2723"/>
      <c r="MFH18" s="2723"/>
      <c r="MFI18" s="2723"/>
      <c r="MFJ18" s="2723"/>
      <c r="MFK18" s="2723"/>
      <c r="MFL18" s="2723"/>
      <c r="MFM18" s="2723"/>
      <c r="MFN18" s="2723"/>
      <c r="MFO18" s="2723"/>
      <c r="MFP18" s="2723"/>
      <c r="MFQ18" s="2723"/>
      <c r="MFR18" s="2723"/>
      <c r="MFS18" s="2723"/>
      <c r="MFT18" s="2723"/>
      <c r="MFU18" s="2723"/>
      <c r="MFV18" s="2723"/>
      <c r="MFW18" s="2723"/>
      <c r="MFX18" s="2723"/>
      <c r="MFY18" s="2723"/>
      <c r="MFZ18" s="2723"/>
      <c r="MGA18" s="2723"/>
      <c r="MGB18" s="2723"/>
      <c r="MGC18" s="2723"/>
      <c r="MGD18" s="2723"/>
      <c r="MGE18" s="2723"/>
      <c r="MGF18" s="2723"/>
      <c r="MGG18" s="2723"/>
      <c r="MGH18" s="2723"/>
      <c r="MGI18" s="2723"/>
      <c r="MGJ18" s="2723"/>
      <c r="MGK18" s="2723"/>
      <c r="MGL18" s="2723"/>
      <c r="MGM18" s="2723"/>
      <c r="MGN18" s="2723"/>
      <c r="MGO18" s="2723"/>
      <c r="MGP18" s="2723"/>
      <c r="MGQ18" s="2723"/>
      <c r="MGR18" s="2723"/>
      <c r="MGS18" s="2723"/>
      <c r="MGT18" s="2723"/>
      <c r="MGU18" s="2723"/>
      <c r="MGV18" s="2723"/>
      <c r="MGW18" s="2723"/>
      <c r="MGX18" s="2723"/>
      <c r="MGY18" s="2723"/>
      <c r="MGZ18" s="2723"/>
      <c r="MHA18" s="2723"/>
      <c r="MHB18" s="2723"/>
      <c r="MHC18" s="2723"/>
      <c r="MHD18" s="2723"/>
      <c r="MHE18" s="2723"/>
      <c r="MHF18" s="2723"/>
      <c r="MHG18" s="2723"/>
      <c r="MHH18" s="2723"/>
      <c r="MHI18" s="2723"/>
      <c r="MHJ18" s="2723"/>
      <c r="MHK18" s="2723"/>
      <c r="MHL18" s="2723"/>
      <c r="MHM18" s="2723"/>
      <c r="MHN18" s="2723"/>
      <c r="MHO18" s="2723"/>
      <c r="MHP18" s="2723"/>
      <c r="MHQ18" s="2723"/>
      <c r="MHR18" s="2723"/>
      <c r="MHS18" s="2723"/>
      <c r="MHT18" s="2723"/>
      <c r="MHU18" s="2723"/>
      <c r="MHV18" s="2723"/>
      <c r="MHW18" s="2723"/>
      <c r="MHX18" s="2723"/>
      <c r="MHY18" s="2723"/>
      <c r="MHZ18" s="2723"/>
      <c r="MIA18" s="2723"/>
      <c r="MIB18" s="2723"/>
      <c r="MIC18" s="2723"/>
      <c r="MID18" s="2723"/>
      <c r="MIE18" s="2723"/>
      <c r="MIF18" s="2723"/>
      <c r="MIG18" s="2723"/>
      <c r="MIH18" s="2723"/>
      <c r="MII18" s="2723"/>
      <c r="MIJ18" s="2723"/>
      <c r="MIK18" s="2723"/>
      <c r="MIL18" s="2723"/>
      <c r="MIM18" s="2723"/>
      <c r="MIN18" s="2723"/>
      <c r="MIO18" s="2723"/>
      <c r="MIP18" s="2723"/>
      <c r="MIQ18" s="2723"/>
      <c r="MIR18" s="2723"/>
      <c r="MIS18" s="2723"/>
      <c r="MIT18" s="2723"/>
      <c r="MIU18" s="2723"/>
      <c r="MIV18" s="2723"/>
      <c r="MIW18" s="2723"/>
      <c r="MIX18" s="2723"/>
      <c r="MIY18" s="2723"/>
      <c r="MIZ18" s="2723"/>
      <c r="MJA18" s="2723"/>
      <c r="MJB18" s="2723"/>
      <c r="MJC18" s="2723"/>
      <c r="MJD18" s="2723"/>
      <c r="MJE18" s="2723"/>
      <c r="MJF18" s="2723"/>
      <c r="MJG18" s="2723"/>
      <c r="MJH18" s="2723"/>
      <c r="MJI18" s="2723"/>
      <c r="MJJ18" s="2723"/>
      <c r="MJK18" s="2723"/>
      <c r="MJL18" s="2723"/>
      <c r="MJM18" s="2723"/>
      <c r="MJN18" s="2723"/>
      <c r="MJO18" s="2723"/>
      <c r="MJP18" s="2723"/>
      <c r="MJQ18" s="2723"/>
      <c r="MJR18" s="2723"/>
      <c r="MJS18" s="2723"/>
      <c r="MJT18" s="2723"/>
      <c r="MJU18" s="2723"/>
      <c r="MJV18" s="2723"/>
      <c r="MJW18" s="2723"/>
      <c r="MJX18" s="2723"/>
      <c r="MJY18" s="2723"/>
      <c r="MJZ18" s="2723"/>
      <c r="MKA18" s="2723"/>
      <c r="MKB18" s="2723"/>
      <c r="MKC18" s="2723"/>
      <c r="MKD18" s="2723"/>
      <c r="MKE18" s="2723"/>
      <c r="MKF18" s="2723"/>
      <c r="MKG18" s="2723"/>
      <c r="MKH18" s="2723"/>
      <c r="MKI18" s="2723"/>
      <c r="MKJ18" s="2723"/>
      <c r="MKK18" s="2723"/>
      <c r="MKL18" s="2723"/>
      <c r="MKM18" s="2723"/>
      <c r="MKN18" s="2723"/>
      <c r="MKO18" s="2723"/>
      <c r="MKP18" s="2723"/>
      <c r="MKQ18" s="2723"/>
      <c r="MKR18" s="2723"/>
      <c r="MKS18" s="2723"/>
      <c r="MKT18" s="2723"/>
      <c r="MKU18" s="2723"/>
      <c r="MKV18" s="2723"/>
      <c r="MKW18" s="2723"/>
      <c r="MKX18" s="2723"/>
      <c r="MKY18" s="2723"/>
      <c r="MKZ18" s="2723"/>
      <c r="MLA18" s="2723"/>
      <c r="MLB18" s="2723"/>
      <c r="MLC18" s="2723"/>
      <c r="MLD18" s="2723"/>
      <c r="MLE18" s="2723"/>
      <c r="MLF18" s="2723"/>
      <c r="MLG18" s="2723"/>
      <c r="MLH18" s="2723"/>
      <c r="MLI18" s="2723"/>
      <c r="MLJ18" s="2723"/>
      <c r="MLK18" s="2723"/>
      <c r="MLL18" s="2723"/>
      <c r="MLM18" s="2723"/>
      <c r="MLN18" s="2723"/>
      <c r="MLO18" s="2723"/>
      <c r="MLP18" s="2723"/>
      <c r="MLQ18" s="2723"/>
      <c r="MLR18" s="2723"/>
      <c r="MLS18" s="2723"/>
      <c r="MLT18" s="2723"/>
      <c r="MLU18" s="2723"/>
      <c r="MLV18" s="2723"/>
      <c r="MLW18" s="2723"/>
      <c r="MLX18" s="2723"/>
      <c r="MLY18" s="2723"/>
      <c r="MLZ18" s="2723"/>
      <c r="MMA18" s="2723"/>
      <c r="MMB18" s="2723"/>
      <c r="MMC18" s="2723"/>
      <c r="MMD18" s="2723"/>
      <c r="MME18" s="2723"/>
      <c r="MMF18" s="2723"/>
      <c r="MMG18" s="2723"/>
      <c r="MMH18" s="2723"/>
      <c r="MMI18" s="2723"/>
      <c r="MMJ18" s="2723"/>
      <c r="MMK18" s="2723"/>
      <c r="MML18" s="2723"/>
      <c r="MMM18" s="2723"/>
      <c r="MMN18" s="2723"/>
      <c r="MMO18" s="2723"/>
      <c r="MMP18" s="2723"/>
      <c r="MMQ18" s="2723"/>
      <c r="MMR18" s="2723"/>
      <c r="MMS18" s="2723"/>
      <c r="MMT18" s="2723"/>
      <c r="MMU18" s="2723"/>
      <c r="MMV18" s="2723"/>
      <c r="MMW18" s="2723"/>
      <c r="MMX18" s="2723"/>
      <c r="MMY18" s="2723"/>
      <c r="MMZ18" s="2723"/>
      <c r="MNA18" s="2723"/>
      <c r="MNB18" s="2723"/>
      <c r="MNC18" s="2723"/>
      <c r="MND18" s="2723"/>
      <c r="MNE18" s="2723"/>
      <c r="MNF18" s="2723"/>
      <c r="MNG18" s="2723"/>
      <c r="MNH18" s="2723"/>
      <c r="MNI18" s="2723"/>
      <c r="MNJ18" s="2723"/>
      <c r="MNK18" s="2723"/>
      <c r="MNL18" s="2723"/>
      <c r="MNM18" s="2723"/>
      <c r="MNN18" s="2723"/>
      <c r="MNO18" s="2723"/>
      <c r="MNP18" s="2723"/>
      <c r="MNQ18" s="2723"/>
      <c r="MNR18" s="2723"/>
      <c r="MNS18" s="2723"/>
      <c r="MNT18" s="2723"/>
      <c r="MNU18" s="2723"/>
      <c r="MNV18" s="2723"/>
      <c r="MNW18" s="2723"/>
      <c r="MNX18" s="2723"/>
      <c r="MNY18" s="2723"/>
      <c r="MNZ18" s="2723"/>
      <c r="MOA18" s="2723"/>
      <c r="MOB18" s="2723"/>
      <c r="MOC18" s="2723"/>
      <c r="MOD18" s="2723"/>
      <c r="MOE18" s="2723"/>
      <c r="MOF18" s="2723"/>
      <c r="MOG18" s="2723"/>
      <c r="MOH18" s="2723"/>
      <c r="MOI18" s="2723"/>
      <c r="MOJ18" s="2723"/>
      <c r="MOK18" s="2723"/>
      <c r="MOL18" s="2723"/>
      <c r="MOM18" s="2723"/>
      <c r="MON18" s="2723"/>
      <c r="MOO18" s="2723"/>
      <c r="MOP18" s="2723"/>
      <c r="MOQ18" s="2723"/>
      <c r="MOR18" s="2723"/>
      <c r="MOS18" s="2723"/>
      <c r="MOT18" s="2723"/>
      <c r="MOU18" s="2723"/>
      <c r="MOV18" s="2723"/>
      <c r="MOW18" s="2723"/>
      <c r="MOX18" s="2723"/>
      <c r="MOY18" s="2723"/>
      <c r="MOZ18" s="2723"/>
      <c r="MPA18" s="2723"/>
      <c r="MPB18" s="2723"/>
      <c r="MPC18" s="2723"/>
      <c r="MPD18" s="2723"/>
      <c r="MPE18" s="2723"/>
      <c r="MPF18" s="2723"/>
      <c r="MPG18" s="2723"/>
      <c r="MPH18" s="2723"/>
      <c r="MPI18" s="2723"/>
      <c r="MPJ18" s="2723"/>
      <c r="MPK18" s="2723"/>
      <c r="MPL18" s="2723"/>
      <c r="MPM18" s="2723"/>
      <c r="MPN18" s="2723"/>
      <c r="MPO18" s="2723"/>
      <c r="MPP18" s="2723"/>
      <c r="MPQ18" s="2723"/>
      <c r="MPR18" s="2723"/>
      <c r="MPS18" s="2723"/>
      <c r="MPT18" s="2723"/>
      <c r="MPU18" s="2723"/>
      <c r="MPV18" s="2723"/>
      <c r="MPW18" s="2723"/>
      <c r="MPX18" s="2723"/>
      <c r="MPY18" s="2723"/>
      <c r="MPZ18" s="2723"/>
      <c r="MQA18" s="2723"/>
      <c r="MQB18" s="2723"/>
      <c r="MQC18" s="2723"/>
      <c r="MQD18" s="2723"/>
      <c r="MQE18" s="2723"/>
      <c r="MQF18" s="2723"/>
      <c r="MQG18" s="2723"/>
      <c r="MQH18" s="2723"/>
      <c r="MQI18" s="2723"/>
      <c r="MQJ18" s="2723"/>
      <c r="MQK18" s="2723"/>
      <c r="MQL18" s="2723"/>
      <c r="MQM18" s="2723"/>
      <c r="MQN18" s="2723"/>
      <c r="MQO18" s="2723"/>
      <c r="MQP18" s="2723"/>
      <c r="MQQ18" s="2723"/>
      <c r="MQR18" s="2723"/>
      <c r="MQS18" s="2723"/>
      <c r="MQT18" s="2723"/>
      <c r="MQU18" s="2723"/>
      <c r="MQV18" s="2723"/>
      <c r="MQW18" s="2723"/>
      <c r="MQX18" s="2723"/>
      <c r="MQY18" s="2723"/>
      <c r="MQZ18" s="2723"/>
      <c r="MRA18" s="2723"/>
      <c r="MRB18" s="2723"/>
      <c r="MRC18" s="2723"/>
      <c r="MRD18" s="2723"/>
      <c r="MRE18" s="2723"/>
      <c r="MRF18" s="2723"/>
      <c r="MRG18" s="2723"/>
      <c r="MRH18" s="2723"/>
      <c r="MRI18" s="2723"/>
      <c r="MRJ18" s="2723"/>
      <c r="MRK18" s="2723"/>
      <c r="MRL18" s="2723"/>
      <c r="MRM18" s="2723"/>
      <c r="MRN18" s="2723"/>
      <c r="MRO18" s="2723"/>
      <c r="MRP18" s="2723"/>
      <c r="MRQ18" s="2723"/>
      <c r="MRR18" s="2723"/>
      <c r="MRS18" s="2723"/>
      <c r="MRT18" s="2723"/>
      <c r="MRU18" s="2723"/>
      <c r="MRV18" s="2723"/>
      <c r="MRW18" s="2723"/>
      <c r="MRX18" s="2723"/>
      <c r="MRY18" s="2723"/>
      <c r="MRZ18" s="2723"/>
      <c r="MSA18" s="2723"/>
      <c r="MSB18" s="2723"/>
      <c r="MSC18" s="2723"/>
      <c r="MSD18" s="2723"/>
      <c r="MSE18" s="2723"/>
      <c r="MSF18" s="2723"/>
      <c r="MSG18" s="2723"/>
      <c r="MSH18" s="2723"/>
      <c r="MSI18" s="2723"/>
      <c r="MSJ18" s="2723"/>
      <c r="MSK18" s="2723"/>
      <c r="MSL18" s="2723"/>
      <c r="MSM18" s="2723"/>
      <c r="MSN18" s="2723"/>
      <c r="MSO18" s="2723"/>
      <c r="MSP18" s="2723"/>
      <c r="MSQ18" s="2723"/>
      <c r="MSR18" s="2723"/>
      <c r="MSS18" s="2723"/>
      <c r="MST18" s="2723"/>
      <c r="MSU18" s="2723"/>
      <c r="MSV18" s="2723"/>
      <c r="MSW18" s="2723"/>
      <c r="MSX18" s="2723"/>
      <c r="MSY18" s="2723"/>
      <c r="MSZ18" s="2723"/>
      <c r="MTA18" s="2723"/>
      <c r="MTB18" s="2723"/>
      <c r="MTC18" s="2723"/>
      <c r="MTD18" s="2723"/>
      <c r="MTE18" s="2723"/>
      <c r="MTF18" s="2723"/>
      <c r="MTG18" s="2723"/>
      <c r="MTH18" s="2723"/>
      <c r="MTI18" s="2723"/>
      <c r="MTJ18" s="2723"/>
      <c r="MTK18" s="2723"/>
      <c r="MTL18" s="2723"/>
      <c r="MTM18" s="2723"/>
      <c r="MTN18" s="2723"/>
      <c r="MTO18" s="2723"/>
      <c r="MTP18" s="2723"/>
      <c r="MTQ18" s="2723"/>
      <c r="MTR18" s="2723"/>
      <c r="MTS18" s="2723"/>
      <c r="MTT18" s="2723"/>
      <c r="MTU18" s="2723"/>
      <c r="MTV18" s="2723"/>
      <c r="MTW18" s="2723"/>
      <c r="MTX18" s="2723"/>
      <c r="MTY18" s="2723"/>
      <c r="MTZ18" s="2723"/>
      <c r="MUA18" s="2723"/>
      <c r="MUB18" s="2723"/>
      <c r="MUC18" s="2723"/>
      <c r="MUD18" s="2723"/>
      <c r="MUE18" s="2723"/>
      <c r="MUF18" s="2723"/>
      <c r="MUG18" s="2723"/>
      <c r="MUH18" s="2723"/>
      <c r="MUI18" s="2723"/>
      <c r="MUJ18" s="2723"/>
      <c r="MUK18" s="2723"/>
      <c r="MUL18" s="2723"/>
      <c r="MUM18" s="2723"/>
      <c r="MUN18" s="2723"/>
      <c r="MUO18" s="2723"/>
      <c r="MUP18" s="2723"/>
      <c r="MUQ18" s="2723"/>
      <c r="MUR18" s="2723"/>
      <c r="MUS18" s="2723"/>
      <c r="MUT18" s="2723"/>
      <c r="MUU18" s="2723"/>
      <c r="MUV18" s="2723"/>
      <c r="MUW18" s="2723"/>
      <c r="MUX18" s="2723"/>
      <c r="MUY18" s="2723"/>
      <c r="MUZ18" s="2723"/>
      <c r="MVA18" s="2723"/>
      <c r="MVB18" s="2723"/>
      <c r="MVC18" s="2723"/>
      <c r="MVD18" s="2723"/>
      <c r="MVE18" s="2723"/>
      <c r="MVF18" s="2723"/>
      <c r="MVG18" s="2723"/>
      <c r="MVH18" s="2723"/>
      <c r="MVI18" s="2723"/>
      <c r="MVJ18" s="2723"/>
      <c r="MVK18" s="2723"/>
      <c r="MVL18" s="2723"/>
      <c r="MVM18" s="2723"/>
      <c r="MVN18" s="2723"/>
      <c r="MVO18" s="2723"/>
      <c r="MVP18" s="2723"/>
      <c r="MVQ18" s="2723"/>
      <c r="MVR18" s="2723"/>
      <c r="MVS18" s="2723"/>
      <c r="MVT18" s="2723"/>
      <c r="MVU18" s="2723"/>
      <c r="MVV18" s="2723"/>
      <c r="MVW18" s="2723"/>
      <c r="MVX18" s="2723"/>
      <c r="MVY18" s="2723"/>
      <c r="MVZ18" s="2723"/>
      <c r="MWA18" s="2723"/>
      <c r="MWB18" s="2723"/>
      <c r="MWC18" s="2723"/>
      <c r="MWD18" s="2723"/>
      <c r="MWE18" s="2723"/>
      <c r="MWF18" s="2723"/>
      <c r="MWG18" s="2723"/>
      <c r="MWH18" s="2723"/>
      <c r="MWI18" s="2723"/>
      <c r="MWJ18" s="2723"/>
      <c r="MWK18" s="2723"/>
      <c r="MWL18" s="2723"/>
      <c r="MWM18" s="2723"/>
      <c r="MWN18" s="2723"/>
      <c r="MWO18" s="2723"/>
      <c r="MWP18" s="2723"/>
      <c r="MWQ18" s="2723"/>
      <c r="MWR18" s="2723"/>
      <c r="MWS18" s="2723"/>
      <c r="MWT18" s="2723"/>
      <c r="MWU18" s="2723"/>
      <c r="MWV18" s="2723"/>
      <c r="MWW18" s="2723"/>
      <c r="MWX18" s="2723"/>
      <c r="MWY18" s="2723"/>
      <c r="MWZ18" s="2723"/>
      <c r="MXA18" s="2723"/>
      <c r="MXB18" s="2723"/>
      <c r="MXC18" s="2723"/>
      <c r="MXD18" s="2723"/>
      <c r="MXE18" s="2723"/>
      <c r="MXF18" s="2723"/>
      <c r="MXG18" s="2723"/>
      <c r="MXH18" s="2723"/>
      <c r="MXI18" s="2723"/>
      <c r="MXJ18" s="2723"/>
      <c r="MXK18" s="2723"/>
      <c r="MXL18" s="2723"/>
      <c r="MXM18" s="2723"/>
      <c r="MXN18" s="2723"/>
      <c r="MXO18" s="2723"/>
      <c r="MXP18" s="2723"/>
      <c r="MXQ18" s="2723"/>
      <c r="MXR18" s="2723"/>
      <c r="MXS18" s="2723"/>
      <c r="MXT18" s="2723"/>
      <c r="MXU18" s="2723"/>
      <c r="MXV18" s="2723"/>
      <c r="MXW18" s="2723"/>
      <c r="MXX18" s="2723"/>
      <c r="MXY18" s="2723"/>
      <c r="MXZ18" s="2723"/>
      <c r="MYA18" s="2723"/>
      <c r="MYB18" s="2723"/>
      <c r="MYC18" s="2723"/>
      <c r="MYD18" s="2723"/>
      <c r="MYE18" s="2723"/>
      <c r="MYF18" s="2723"/>
      <c r="MYG18" s="2723"/>
      <c r="MYH18" s="2723"/>
      <c r="MYI18" s="2723"/>
      <c r="MYJ18" s="2723"/>
      <c r="MYK18" s="2723"/>
      <c r="MYL18" s="2723"/>
      <c r="MYM18" s="2723"/>
      <c r="MYN18" s="2723"/>
      <c r="MYO18" s="2723"/>
      <c r="MYP18" s="2723"/>
      <c r="MYQ18" s="2723"/>
      <c r="MYR18" s="2723"/>
      <c r="MYS18" s="2723"/>
      <c r="MYT18" s="2723"/>
      <c r="MYU18" s="2723"/>
      <c r="MYV18" s="2723"/>
      <c r="MYW18" s="2723"/>
      <c r="MYX18" s="2723"/>
      <c r="MYY18" s="2723"/>
      <c r="MYZ18" s="2723"/>
      <c r="MZA18" s="2723"/>
      <c r="MZB18" s="2723"/>
      <c r="MZC18" s="2723"/>
      <c r="MZD18" s="2723"/>
      <c r="MZE18" s="2723"/>
      <c r="MZF18" s="2723"/>
      <c r="MZG18" s="2723"/>
      <c r="MZH18" s="2723"/>
      <c r="MZI18" s="2723"/>
      <c r="MZJ18" s="2723"/>
      <c r="MZK18" s="2723"/>
      <c r="MZL18" s="2723"/>
      <c r="MZM18" s="2723"/>
      <c r="MZN18" s="2723"/>
      <c r="MZO18" s="2723"/>
      <c r="MZP18" s="2723"/>
      <c r="MZQ18" s="2723"/>
      <c r="MZR18" s="2723"/>
      <c r="MZS18" s="2723"/>
      <c r="MZT18" s="2723"/>
      <c r="MZU18" s="2723"/>
      <c r="MZV18" s="2723"/>
      <c r="MZW18" s="2723"/>
      <c r="MZX18" s="2723"/>
      <c r="MZY18" s="2723"/>
      <c r="MZZ18" s="2723"/>
      <c r="NAA18" s="2723"/>
      <c r="NAB18" s="2723"/>
      <c r="NAC18" s="2723"/>
      <c r="NAD18" s="2723"/>
      <c r="NAE18" s="2723"/>
      <c r="NAF18" s="2723"/>
      <c r="NAG18" s="2723"/>
      <c r="NAH18" s="2723"/>
      <c r="NAI18" s="2723"/>
      <c r="NAJ18" s="2723"/>
      <c r="NAK18" s="2723"/>
      <c r="NAL18" s="2723"/>
      <c r="NAM18" s="2723"/>
      <c r="NAN18" s="2723"/>
      <c r="NAO18" s="2723"/>
      <c r="NAP18" s="2723"/>
      <c r="NAQ18" s="2723"/>
      <c r="NAR18" s="2723"/>
      <c r="NAS18" s="2723"/>
      <c r="NAT18" s="2723"/>
      <c r="NAU18" s="2723"/>
      <c r="NAV18" s="2723"/>
      <c r="NAW18" s="2723"/>
      <c r="NAX18" s="2723"/>
      <c r="NAY18" s="2723"/>
      <c r="NAZ18" s="2723"/>
      <c r="NBA18" s="2723"/>
      <c r="NBB18" s="2723"/>
      <c r="NBC18" s="2723"/>
      <c r="NBD18" s="2723"/>
      <c r="NBE18" s="2723"/>
      <c r="NBF18" s="2723"/>
      <c r="NBG18" s="2723"/>
      <c r="NBH18" s="2723"/>
      <c r="NBI18" s="2723"/>
      <c r="NBJ18" s="2723"/>
      <c r="NBK18" s="2723"/>
      <c r="NBL18" s="2723"/>
      <c r="NBM18" s="2723"/>
      <c r="NBN18" s="2723"/>
      <c r="NBO18" s="2723"/>
      <c r="NBP18" s="2723"/>
      <c r="NBQ18" s="2723"/>
      <c r="NBR18" s="2723"/>
      <c r="NBS18" s="2723"/>
      <c r="NBT18" s="2723"/>
      <c r="NBU18" s="2723"/>
      <c r="NBV18" s="2723"/>
      <c r="NBW18" s="2723"/>
      <c r="NBX18" s="2723"/>
      <c r="NBY18" s="2723"/>
      <c r="NBZ18" s="2723"/>
      <c r="NCA18" s="2723"/>
      <c r="NCB18" s="2723"/>
      <c r="NCC18" s="2723"/>
      <c r="NCD18" s="2723"/>
      <c r="NCE18" s="2723"/>
      <c r="NCF18" s="2723"/>
      <c r="NCG18" s="2723"/>
      <c r="NCH18" s="2723"/>
      <c r="NCI18" s="2723"/>
      <c r="NCJ18" s="2723"/>
      <c r="NCK18" s="2723"/>
      <c r="NCL18" s="2723"/>
      <c r="NCM18" s="2723"/>
      <c r="NCN18" s="2723"/>
      <c r="NCO18" s="2723"/>
      <c r="NCP18" s="2723"/>
      <c r="NCQ18" s="2723"/>
      <c r="NCR18" s="2723"/>
      <c r="NCS18" s="2723"/>
      <c r="NCT18" s="2723"/>
      <c r="NCU18" s="2723"/>
      <c r="NCV18" s="2723"/>
      <c r="NCW18" s="2723"/>
      <c r="NCX18" s="2723"/>
      <c r="NCY18" s="2723"/>
      <c r="NCZ18" s="2723"/>
      <c r="NDA18" s="2723"/>
      <c r="NDB18" s="2723"/>
      <c r="NDC18" s="2723"/>
      <c r="NDD18" s="2723"/>
      <c r="NDE18" s="2723"/>
      <c r="NDF18" s="2723"/>
      <c r="NDG18" s="2723"/>
      <c r="NDH18" s="2723"/>
      <c r="NDI18" s="2723"/>
      <c r="NDJ18" s="2723"/>
      <c r="NDK18" s="2723"/>
      <c r="NDL18" s="2723"/>
      <c r="NDM18" s="2723"/>
      <c r="NDN18" s="2723"/>
      <c r="NDO18" s="2723"/>
      <c r="NDP18" s="2723"/>
      <c r="NDQ18" s="2723"/>
      <c r="NDR18" s="2723"/>
      <c r="NDS18" s="2723"/>
      <c r="NDT18" s="2723"/>
      <c r="NDU18" s="2723"/>
      <c r="NDV18" s="2723"/>
      <c r="NDW18" s="2723"/>
      <c r="NDX18" s="2723"/>
      <c r="NDY18" s="2723"/>
      <c r="NDZ18" s="2723"/>
      <c r="NEA18" s="2723"/>
      <c r="NEB18" s="2723"/>
      <c r="NEC18" s="2723"/>
      <c r="NED18" s="2723"/>
      <c r="NEE18" s="2723"/>
      <c r="NEF18" s="2723"/>
      <c r="NEG18" s="2723"/>
      <c r="NEH18" s="2723"/>
      <c r="NEI18" s="2723"/>
      <c r="NEJ18" s="2723"/>
      <c r="NEK18" s="2723"/>
      <c r="NEL18" s="2723"/>
      <c r="NEM18" s="2723"/>
      <c r="NEN18" s="2723"/>
      <c r="NEO18" s="2723"/>
      <c r="NEP18" s="2723"/>
      <c r="NEQ18" s="2723"/>
      <c r="NER18" s="2723"/>
      <c r="NES18" s="2723"/>
      <c r="NET18" s="2723"/>
      <c r="NEU18" s="2723"/>
      <c r="NEV18" s="2723"/>
      <c r="NEW18" s="2723"/>
      <c r="NEX18" s="2723"/>
      <c r="NEY18" s="2723"/>
      <c r="NEZ18" s="2723"/>
      <c r="NFA18" s="2723"/>
      <c r="NFB18" s="2723"/>
      <c r="NFC18" s="2723"/>
      <c r="NFD18" s="2723"/>
      <c r="NFE18" s="2723"/>
      <c r="NFF18" s="2723"/>
      <c r="NFG18" s="2723"/>
      <c r="NFH18" s="2723"/>
      <c r="NFI18" s="2723"/>
      <c r="NFJ18" s="2723"/>
      <c r="NFK18" s="2723"/>
      <c r="NFL18" s="2723"/>
      <c r="NFM18" s="2723"/>
      <c r="NFN18" s="2723"/>
      <c r="NFO18" s="2723"/>
      <c r="NFP18" s="2723"/>
      <c r="NFQ18" s="2723"/>
      <c r="NFR18" s="2723"/>
      <c r="NFS18" s="2723"/>
      <c r="NFT18" s="2723"/>
      <c r="NFU18" s="2723"/>
      <c r="NFV18" s="2723"/>
      <c r="NFW18" s="2723"/>
      <c r="NFX18" s="2723"/>
      <c r="NFY18" s="2723"/>
      <c r="NFZ18" s="2723"/>
      <c r="NGA18" s="2723"/>
      <c r="NGB18" s="2723"/>
      <c r="NGC18" s="2723"/>
      <c r="NGD18" s="2723"/>
      <c r="NGE18" s="2723"/>
      <c r="NGF18" s="2723"/>
      <c r="NGG18" s="2723"/>
      <c r="NGH18" s="2723"/>
      <c r="NGI18" s="2723"/>
      <c r="NGJ18" s="2723"/>
      <c r="NGK18" s="2723"/>
      <c r="NGL18" s="2723"/>
      <c r="NGM18" s="2723"/>
      <c r="NGN18" s="2723"/>
      <c r="NGO18" s="2723"/>
      <c r="NGP18" s="2723"/>
      <c r="NGQ18" s="2723"/>
      <c r="NGR18" s="2723"/>
      <c r="NGS18" s="2723"/>
      <c r="NGT18" s="2723"/>
      <c r="NGU18" s="2723"/>
      <c r="NGV18" s="2723"/>
      <c r="NGW18" s="2723"/>
      <c r="NGX18" s="2723"/>
      <c r="NGY18" s="2723"/>
      <c r="NGZ18" s="2723"/>
      <c r="NHA18" s="2723"/>
      <c r="NHB18" s="2723"/>
      <c r="NHC18" s="2723"/>
      <c r="NHD18" s="2723"/>
      <c r="NHE18" s="2723"/>
      <c r="NHF18" s="2723"/>
      <c r="NHG18" s="2723"/>
      <c r="NHH18" s="2723"/>
      <c r="NHI18" s="2723"/>
      <c r="NHJ18" s="2723"/>
      <c r="NHK18" s="2723"/>
      <c r="NHL18" s="2723"/>
      <c r="NHM18" s="2723"/>
      <c r="NHN18" s="2723"/>
      <c r="NHO18" s="2723"/>
      <c r="NHP18" s="2723"/>
      <c r="NHQ18" s="2723"/>
      <c r="NHR18" s="2723"/>
      <c r="NHS18" s="2723"/>
      <c r="NHT18" s="2723"/>
      <c r="NHU18" s="2723"/>
      <c r="NHV18" s="2723"/>
      <c r="NHW18" s="2723"/>
      <c r="NHX18" s="2723"/>
      <c r="NHY18" s="2723"/>
      <c r="NHZ18" s="2723"/>
      <c r="NIA18" s="2723"/>
      <c r="NIB18" s="2723"/>
      <c r="NIC18" s="2723"/>
      <c r="NID18" s="2723"/>
      <c r="NIE18" s="2723"/>
      <c r="NIF18" s="2723"/>
      <c r="NIG18" s="2723"/>
      <c r="NIH18" s="2723"/>
      <c r="NII18" s="2723"/>
      <c r="NIJ18" s="2723"/>
      <c r="NIK18" s="2723"/>
      <c r="NIL18" s="2723"/>
      <c r="NIM18" s="2723"/>
      <c r="NIN18" s="2723"/>
      <c r="NIO18" s="2723"/>
      <c r="NIP18" s="2723"/>
      <c r="NIQ18" s="2723"/>
      <c r="NIR18" s="2723"/>
      <c r="NIS18" s="2723"/>
      <c r="NIT18" s="2723"/>
      <c r="NIU18" s="2723"/>
      <c r="NIV18" s="2723"/>
      <c r="NIW18" s="2723"/>
      <c r="NIX18" s="2723"/>
      <c r="NIY18" s="2723"/>
      <c r="NIZ18" s="2723"/>
      <c r="NJA18" s="2723"/>
      <c r="NJB18" s="2723"/>
      <c r="NJC18" s="2723"/>
      <c r="NJD18" s="2723"/>
      <c r="NJE18" s="2723"/>
      <c r="NJF18" s="2723"/>
      <c r="NJG18" s="2723"/>
      <c r="NJH18" s="2723"/>
      <c r="NJI18" s="2723"/>
      <c r="NJJ18" s="2723"/>
      <c r="NJK18" s="2723"/>
      <c r="NJL18" s="2723"/>
      <c r="NJM18" s="2723"/>
      <c r="NJN18" s="2723"/>
      <c r="NJO18" s="2723"/>
      <c r="NJP18" s="2723"/>
      <c r="NJQ18" s="2723"/>
      <c r="NJR18" s="2723"/>
      <c r="NJS18" s="2723"/>
      <c r="NJT18" s="2723"/>
      <c r="NJU18" s="2723"/>
      <c r="NJV18" s="2723"/>
      <c r="NJW18" s="2723"/>
      <c r="NJX18" s="2723"/>
      <c r="NJY18" s="2723"/>
      <c r="NJZ18" s="2723"/>
      <c r="NKA18" s="2723"/>
      <c r="NKB18" s="2723"/>
      <c r="NKC18" s="2723"/>
      <c r="NKD18" s="2723"/>
      <c r="NKE18" s="2723"/>
      <c r="NKF18" s="2723"/>
      <c r="NKG18" s="2723"/>
      <c r="NKH18" s="2723"/>
      <c r="NKI18" s="2723"/>
      <c r="NKJ18" s="2723"/>
      <c r="NKK18" s="2723"/>
      <c r="NKL18" s="2723"/>
      <c r="NKM18" s="2723"/>
      <c r="NKN18" s="2723"/>
      <c r="NKO18" s="2723"/>
      <c r="NKP18" s="2723"/>
      <c r="NKQ18" s="2723"/>
      <c r="NKR18" s="2723"/>
      <c r="NKS18" s="2723"/>
      <c r="NKT18" s="2723"/>
      <c r="NKU18" s="2723"/>
      <c r="NKV18" s="2723"/>
      <c r="NKW18" s="2723"/>
      <c r="NKX18" s="2723"/>
      <c r="NKY18" s="2723"/>
      <c r="NKZ18" s="2723"/>
      <c r="NLA18" s="2723"/>
      <c r="NLB18" s="2723"/>
      <c r="NLC18" s="2723"/>
      <c r="NLD18" s="2723"/>
      <c r="NLE18" s="2723"/>
      <c r="NLF18" s="2723"/>
      <c r="NLG18" s="2723"/>
      <c r="NLH18" s="2723"/>
      <c r="NLI18" s="2723"/>
      <c r="NLJ18" s="2723"/>
      <c r="NLK18" s="2723"/>
      <c r="NLL18" s="2723"/>
      <c r="NLM18" s="2723"/>
      <c r="NLN18" s="2723"/>
      <c r="NLO18" s="2723"/>
      <c r="NLP18" s="2723"/>
      <c r="NLQ18" s="2723"/>
      <c r="NLR18" s="2723"/>
      <c r="NLS18" s="2723"/>
      <c r="NLT18" s="2723"/>
      <c r="NLU18" s="2723"/>
      <c r="NLV18" s="2723"/>
      <c r="NLW18" s="2723"/>
      <c r="NLX18" s="2723"/>
      <c r="NLY18" s="2723"/>
      <c r="NLZ18" s="2723"/>
      <c r="NMA18" s="2723"/>
      <c r="NMB18" s="2723"/>
      <c r="NMC18" s="2723"/>
      <c r="NMD18" s="2723"/>
      <c r="NME18" s="2723"/>
      <c r="NMF18" s="2723"/>
      <c r="NMG18" s="2723"/>
      <c r="NMH18" s="2723"/>
      <c r="NMI18" s="2723"/>
      <c r="NMJ18" s="2723"/>
      <c r="NMK18" s="2723"/>
      <c r="NML18" s="2723"/>
      <c r="NMM18" s="2723"/>
      <c r="NMN18" s="2723"/>
      <c r="NMO18" s="2723"/>
      <c r="NMP18" s="2723"/>
      <c r="NMQ18" s="2723"/>
      <c r="NMR18" s="2723"/>
      <c r="NMS18" s="2723"/>
      <c r="NMT18" s="2723"/>
      <c r="NMU18" s="2723"/>
      <c r="NMV18" s="2723"/>
      <c r="NMW18" s="2723"/>
      <c r="NMX18" s="2723"/>
      <c r="NMY18" s="2723"/>
      <c r="NMZ18" s="2723"/>
      <c r="NNA18" s="2723"/>
      <c r="NNB18" s="2723"/>
      <c r="NNC18" s="2723"/>
      <c r="NND18" s="2723"/>
      <c r="NNE18" s="2723"/>
      <c r="NNF18" s="2723"/>
      <c r="NNG18" s="2723"/>
      <c r="NNH18" s="2723"/>
      <c r="NNI18" s="2723"/>
      <c r="NNJ18" s="2723"/>
      <c r="NNK18" s="2723"/>
      <c r="NNL18" s="2723"/>
      <c r="NNM18" s="2723"/>
      <c r="NNN18" s="2723"/>
      <c r="NNO18" s="2723"/>
      <c r="NNP18" s="2723"/>
      <c r="NNQ18" s="2723"/>
      <c r="NNR18" s="2723"/>
      <c r="NNS18" s="2723"/>
      <c r="NNT18" s="2723"/>
      <c r="NNU18" s="2723"/>
      <c r="NNV18" s="2723"/>
      <c r="NNW18" s="2723"/>
      <c r="NNX18" s="2723"/>
      <c r="NNY18" s="2723"/>
      <c r="NNZ18" s="2723"/>
      <c r="NOA18" s="2723"/>
      <c r="NOB18" s="2723"/>
      <c r="NOC18" s="2723"/>
      <c r="NOD18" s="2723"/>
      <c r="NOE18" s="2723"/>
      <c r="NOF18" s="2723"/>
      <c r="NOG18" s="2723"/>
      <c r="NOH18" s="2723"/>
      <c r="NOI18" s="2723"/>
      <c r="NOJ18" s="2723"/>
      <c r="NOK18" s="2723"/>
      <c r="NOL18" s="2723"/>
      <c r="NOM18" s="2723"/>
      <c r="NON18" s="2723"/>
      <c r="NOO18" s="2723"/>
      <c r="NOP18" s="2723"/>
      <c r="NOQ18" s="2723"/>
      <c r="NOR18" s="2723"/>
      <c r="NOS18" s="2723"/>
      <c r="NOT18" s="2723"/>
      <c r="NOU18" s="2723"/>
      <c r="NOV18" s="2723"/>
      <c r="NOW18" s="2723"/>
      <c r="NOX18" s="2723"/>
      <c r="NOY18" s="2723"/>
      <c r="NOZ18" s="2723"/>
      <c r="NPA18" s="2723"/>
      <c r="NPB18" s="2723"/>
      <c r="NPC18" s="2723"/>
      <c r="NPD18" s="2723"/>
      <c r="NPE18" s="2723"/>
      <c r="NPF18" s="2723"/>
      <c r="NPG18" s="2723"/>
      <c r="NPH18" s="2723"/>
      <c r="NPI18" s="2723"/>
      <c r="NPJ18" s="2723"/>
      <c r="NPK18" s="2723"/>
      <c r="NPL18" s="2723"/>
      <c r="NPM18" s="2723"/>
      <c r="NPN18" s="2723"/>
      <c r="NPO18" s="2723"/>
      <c r="NPP18" s="2723"/>
      <c r="NPQ18" s="2723"/>
      <c r="NPR18" s="2723"/>
      <c r="NPS18" s="2723"/>
      <c r="NPT18" s="2723"/>
      <c r="NPU18" s="2723"/>
      <c r="NPV18" s="2723"/>
      <c r="NPW18" s="2723"/>
      <c r="NPX18" s="2723"/>
      <c r="NPY18" s="2723"/>
      <c r="NPZ18" s="2723"/>
      <c r="NQA18" s="2723"/>
      <c r="NQB18" s="2723"/>
      <c r="NQC18" s="2723"/>
      <c r="NQD18" s="2723"/>
      <c r="NQE18" s="2723"/>
      <c r="NQF18" s="2723"/>
      <c r="NQG18" s="2723"/>
      <c r="NQH18" s="2723"/>
      <c r="NQI18" s="2723"/>
      <c r="NQJ18" s="2723"/>
      <c r="NQK18" s="2723"/>
      <c r="NQL18" s="2723"/>
      <c r="NQM18" s="2723"/>
      <c r="NQN18" s="2723"/>
      <c r="NQO18" s="2723"/>
      <c r="NQP18" s="2723"/>
      <c r="NQQ18" s="2723"/>
      <c r="NQR18" s="2723"/>
      <c r="NQS18" s="2723"/>
      <c r="NQT18" s="2723"/>
      <c r="NQU18" s="2723"/>
      <c r="NQV18" s="2723"/>
      <c r="NQW18" s="2723"/>
      <c r="NQX18" s="2723"/>
      <c r="NQY18" s="2723"/>
      <c r="NQZ18" s="2723"/>
      <c r="NRA18" s="2723"/>
      <c r="NRB18" s="2723"/>
      <c r="NRC18" s="2723"/>
      <c r="NRD18" s="2723"/>
      <c r="NRE18" s="2723"/>
      <c r="NRF18" s="2723"/>
      <c r="NRG18" s="2723"/>
      <c r="NRH18" s="2723"/>
      <c r="NRI18" s="2723"/>
      <c r="NRJ18" s="2723"/>
      <c r="NRK18" s="2723"/>
      <c r="NRL18" s="2723"/>
      <c r="NRM18" s="2723"/>
      <c r="NRN18" s="2723"/>
      <c r="NRO18" s="2723"/>
      <c r="NRP18" s="2723"/>
      <c r="NRQ18" s="2723"/>
      <c r="NRR18" s="2723"/>
      <c r="NRS18" s="2723"/>
      <c r="NRT18" s="2723"/>
      <c r="NRU18" s="2723"/>
      <c r="NRV18" s="2723"/>
      <c r="NRW18" s="2723"/>
      <c r="NRX18" s="2723"/>
      <c r="NRY18" s="2723"/>
      <c r="NRZ18" s="2723"/>
      <c r="NSA18" s="2723"/>
      <c r="NSB18" s="2723"/>
      <c r="NSC18" s="2723"/>
      <c r="NSD18" s="2723"/>
      <c r="NSE18" s="2723"/>
      <c r="NSF18" s="2723"/>
      <c r="NSG18" s="2723"/>
      <c r="NSH18" s="2723"/>
      <c r="NSI18" s="2723"/>
      <c r="NSJ18" s="2723"/>
      <c r="NSK18" s="2723"/>
      <c r="NSL18" s="2723"/>
      <c r="NSM18" s="2723"/>
      <c r="NSN18" s="2723"/>
      <c r="NSO18" s="2723"/>
      <c r="NSP18" s="2723"/>
      <c r="NSQ18" s="2723"/>
      <c r="NSR18" s="2723"/>
      <c r="NSS18" s="2723"/>
      <c r="NST18" s="2723"/>
      <c r="NSU18" s="2723"/>
      <c r="NSV18" s="2723"/>
      <c r="NSW18" s="2723"/>
      <c r="NSX18" s="2723"/>
      <c r="NSY18" s="2723"/>
      <c r="NSZ18" s="2723"/>
      <c r="NTA18" s="2723"/>
      <c r="NTB18" s="2723"/>
      <c r="NTC18" s="2723"/>
      <c r="NTD18" s="2723"/>
      <c r="NTE18" s="2723"/>
      <c r="NTF18" s="2723"/>
      <c r="NTG18" s="2723"/>
      <c r="NTH18" s="2723"/>
      <c r="NTI18" s="2723"/>
      <c r="NTJ18" s="2723"/>
      <c r="NTK18" s="2723"/>
      <c r="NTL18" s="2723"/>
      <c r="NTM18" s="2723"/>
      <c r="NTN18" s="2723"/>
      <c r="NTO18" s="2723"/>
      <c r="NTP18" s="2723"/>
      <c r="NTQ18" s="2723"/>
      <c r="NTR18" s="2723"/>
      <c r="NTS18" s="2723"/>
      <c r="NTT18" s="2723"/>
      <c r="NTU18" s="2723"/>
      <c r="NTV18" s="2723"/>
      <c r="NTW18" s="2723"/>
      <c r="NTX18" s="2723"/>
      <c r="NTY18" s="2723"/>
      <c r="NTZ18" s="2723"/>
      <c r="NUA18" s="2723"/>
      <c r="NUB18" s="2723"/>
      <c r="NUC18" s="2723"/>
      <c r="NUD18" s="2723"/>
      <c r="NUE18" s="2723"/>
      <c r="NUF18" s="2723"/>
      <c r="NUG18" s="2723"/>
      <c r="NUH18" s="2723"/>
      <c r="NUI18" s="2723"/>
      <c r="NUJ18" s="2723"/>
      <c r="NUK18" s="2723"/>
      <c r="NUL18" s="2723"/>
      <c r="NUM18" s="2723"/>
      <c r="NUN18" s="2723"/>
      <c r="NUO18" s="2723"/>
      <c r="NUP18" s="2723"/>
      <c r="NUQ18" s="2723"/>
      <c r="NUR18" s="2723"/>
      <c r="NUS18" s="2723"/>
      <c r="NUT18" s="2723"/>
      <c r="NUU18" s="2723"/>
      <c r="NUV18" s="2723"/>
      <c r="NUW18" s="2723"/>
      <c r="NUX18" s="2723"/>
      <c r="NUY18" s="2723"/>
      <c r="NUZ18" s="2723"/>
      <c r="NVA18" s="2723"/>
      <c r="NVB18" s="2723"/>
      <c r="NVC18" s="2723"/>
      <c r="NVD18" s="2723"/>
      <c r="NVE18" s="2723"/>
      <c r="NVF18" s="2723"/>
      <c r="NVG18" s="2723"/>
      <c r="NVH18" s="2723"/>
      <c r="NVI18" s="2723"/>
      <c r="NVJ18" s="2723"/>
      <c r="NVK18" s="2723"/>
      <c r="NVL18" s="2723"/>
      <c r="NVM18" s="2723"/>
      <c r="NVN18" s="2723"/>
      <c r="NVO18" s="2723"/>
      <c r="NVP18" s="2723"/>
      <c r="NVQ18" s="2723"/>
      <c r="NVR18" s="2723"/>
      <c r="NVS18" s="2723"/>
      <c r="NVT18" s="2723"/>
      <c r="NVU18" s="2723"/>
      <c r="NVV18" s="2723"/>
      <c r="NVW18" s="2723"/>
      <c r="NVX18" s="2723"/>
      <c r="NVY18" s="2723"/>
      <c r="NVZ18" s="2723"/>
      <c r="NWA18" s="2723"/>
      <c r="NWB18" s="2723"/>
      <c r="NWC18" s="2723"/>
      <c r="NWD18" s="2723"/>
      <c r="NWE18" s="2723"/>
      <c r="NWF18" s="2723"/>
      <c r="NWG18" s="2723"/>
      <c r="NWH18" s="2723"/>
      <c r="NWI18" s="2723"/>
      <c r="NWJ18" s="2723"/>
      <c r="NWK18" s="2723"/>
      <c r="NWL18" s="2723"/>
      <c r="NWM18" s="2723"/>
      <c r="NWN18" s="2723"/>
      <c r="NWO18" s="2723"/>
      <c r="NWP18" s="2723"/>
      <c r="NWQ18" s="2723"/>
      <c r="NWR18" s="2723"/>
      <c r="NWS18" s="2723"/>
      <c r="NWT18" s="2723"/>
      <c r="NWU18" s="2723"/>
      <c r="NWV18" s="2723"/>
      <c r="NWW18" s="2723"/>
      <c r="NWX18" s="2723"/>
      <c r="NWY18" s="2723"/>
      <c r="NWZ18" s="2723"/>
      <c r="NXA18" s="2723"/>
      <c r="NXB18" s="2723"/>
      <c r="NXC18" s="2723"/>
      <c r="NXD18" s="2723"/>
      <c r="NXE18" s="2723"/>
      <c r="NXF18" s="2723"/>
      <c r="NXG18" s="2723"/>
      <c r="NXH18" s="2723"/>
      <c r="NXI18" s="2723"/>
      <c r="NXJ18" s="2723"/>
      <c r="NXK18" s="2723"/>
      <c r="NXL18" s="2723"/>
      <c r="NXM18" s="2723"/>
      <c r="NXN18" s="2723"/>
      <c r="NXO18" s="2723"/>
      <c r="NXP18" s="2723"/>
      <c r="NXQ18" s="2723"/>
      <c r="NXR18" s="2723"/>
      <c r="NXS18" s="2723"/>
      <c r="NXT18" s="2723"/>
      <c r="NXU18" s="2723"/>
      <c r="NXV18" s="2723"/>
      <c r="NXW18" s="2723"/>
      <c r="NXX18" s="2723"/>
      <c r="NXY18" s="2723"/>
      <c r="NXZ18" s="2723"/>
      <c r="NYA18" s="2723"/>
      <c r="NYB18" s="2723"/>
      <c r="NYC18" s="2723"/>
      <c r="NYD18" s="2723"/>
      <c r="NYE18" s="2723"/>
      <c r="NYF18" s="2723"/>
      <c r="NYG18" s="2723"/>
      <c r="NYH18" s="2723"/>
      <c r="NYI18" s="2723"/>
      <c r="NYJ18" s="2723"/>
      <c r="NYK18" s="2723"/>
      <c r="NYL18" s="2723"/>
      <c r="NYM18" s="2723"/>
      <c r="NYN18" s="2723"/>
      <c r="NYO18" s="2723"/>
      <c r="NYP18" s="2723"/>
      <c r="NYQ18" s="2723"/>
      <c r="NYR18" s="2723"/>
      <c r="NYS18" s="2723"/>
      <c r="NYT18" s="2723"/>
      <c r="NYU18" s="2723"/>
      <c r="NYV18" s="2723"/>
      <c r="NYW18" s="2723"/>
      <c r="NYX18" s="2723"/>
      <c r="NYY18" s="2723"/>
      <c r="NYZ18" s="2723"/>
      <c r="NZA18" s="2723"/>
      <c r="NZB18" s="2723"/>
      <c r="NZC18" s="2723"/>
      <c r="NZD18" s="2723"/>
      <c r="NZE18" s="2723"/>
      <c r="NZF18" s="2723"/>
      <c r="NZG18" s="2723"/>
      <c r="NZH18" s="2723"/>
      <c r="NZI18" s="2723"/>
      <c r="NZJ18" s="2723"/>
      <c r="NZK18" s="2723"/>
      <c r="NZL18" s="2723"/>
      <c r="NZM18" s="2723"/>
      <c r="NZN18" s="2723"/>
      <c r="NZO18" s="2723"/>
      <c r="NZP18" s="2723"/>
      <c r="NZQ18" s="2723"/>
      <c r="NZR18" s="2723"/>
      <c r="NZS18" s="2723"/>
      <c r="NZT18" s="2723"/>
      <c r="NZU18" s="2723"/>
      <c r="NZV18" s="2723"/>
      <c r="NZW18" s="2723"/>
      <c r="NZX18" s="2723"/>
      <c r="NZY18" s="2723"/>
      <c r="NZZ18" s="2723"/>
      <c r="OAA18" s="2723"/>
      <c r="OAB18" s="2723"/>
      <c r="OAC18" s="2723"/>
      <c r="OAD18" s="2723"/>
      <c r="OAE18" s="2723"/>
      <c r="OAF18" s="2723"/>
      <c r="OAG18" s="2723"/>
      <c r="OAH18" s="2723"/>
      <c r="OAI18" s="2723"/>
      <c r="OAJ18" s="2723"/>
      <c r="OAK18" s="2723"/>
      <c r="OAL18" s="2723"/>
      <c r="OAM18" s="2723"/>
      <c r="OAN18" s="2723"/>
      <c r="OAO18" s="2723"/>
      <c r="OAP18" s="2723"/>
      <c r="OAQ18" s="2723"/>
      <c r="OAR18" s="2723"/>
      <c r="OAS18" s="2723"/>
      <c r="OAT18" s="2723"/>
      <c r="OAU18" s="2723"/>
      <c r="OAV18" s="2723"/>
      <c r="OAW18" s="2723"/>
      <c r="OAX18" s="2723"/>
      <c r="OAY18" s="2723"/>
      <c r="OAZ18" s="2723"/>
      <c r="OBA18" s="2723"/>
      <c r="OBB18" s="2723"/>
      <c r="OBC18" s="2723"/>
      <c r="OBD18" s="2723"/>
      <c r="OBE18" s="2723"/>
      <c r="OBF18" s="2723"/>
      <c r="OBG18" s="2723"/>
      <c r="OBH18" s="2723"/>
      <c r="OBI18" s="2723"/>
      <c r="OBJ18" s="2723"/>
      <c r="OBK18" s="2723"/>
      <c r="OBL18" s="2723"/>
      <c r="OBM18" s="2723"/>
      <c r="OBN18" s="2723"/>
      <c r="OBO18" s="2723"/>
      <c r="OBP18" s="2723"/>
      <c r="OBQ18" s="2723"/>
      <c r="OBR18" s="2723"/>
      <c r="OBS18" s="2723"/>
      <c r="OBT18" s="2723"/>
      <c r="OBU18" s="2723"/>
      <c r="OBV18" s="2723"/>
      <c r="OBW18" s="2723"/>
      <c r="OBX18" s="2723"/>
      <c r="OBY18" s="2723"/>
      <c r="OBZ18" s="2723"/>
      <c r="OCA18" s="2723"/>
      <c r="OCB18" s="2723"/>
      <c r="OCC18" s="2723"/>
      <c r="OCD18" s="2723"/>
      <c r="OCE18" s="2723"/>
      <c r="OCF18" s="2723"/>
      <c r="OCG18" s="2723"/>
      <c r="OCH18" s="2723"/>
      <c r="OCI18" s="2723"/>
      <c r="OCJ18" s="2723"/>
      <c r="OCK18" s="2723"/>
      <c r="OCL18" s="2723"/>
      <c r="OCM18" s="2723"/>
      <c r="OCN18" s="2723"/>
      <c r="OCO18" s="2723"/>
      <c r="OCP18" s="2723"/>
      <c r="OCQ18" s="2723"/>
      <c r="OCR18" s="2723"/>
      <c r="OCS18" s="2723"/>
      <c r="OCT18" s="2723"/>
      <c r="OCU18" s="2723"/>
      <c r="OCV18" s="2723"/>
      <c r="OCW18" s="2723"/>
      <c r="OCX18" s="2723"/>
      <c r="OCY18" s="2723"/>
      <c r="OCZ18" s="2723"/>
      <c r="ODA18" s="2723"/>
      <c r="ODB18" s="2723"/>
      <c r="ODC18" s="2723"/>
      <c r="ODD18" s="2723"/>
      <c r="ODE18" s="2723"/>
      <c r="ODF18" s="2723"/>
      <c r="ODG18" s="2723"/>
      <c r="ODH18" s="2723"/>
      <c r="ODI18" s="2723"/>
      <c r="ODJ18" s="2723"/>
      <c r="ODK18" s="2723"/>
      <c r="ODL18" s="2723"/>
      <c r="ODM18" s="2723"/>
      <c r="ODN18" s="2723"/>
      <c r="ODO18" s="2723"/>
      <c r="ODP18" s="2723"/>
      <c r="ODQ18" s="2723"/>
      <c r="ODR18" s="2723"/>
      <c r="ODS18" s="2723"/>
      <c r="ODT18" s="2723"/>
      <c r="ODU18" s="2723"/>
      <c r="ODV18" s="2723"/>
      <c r="ODW18" s="2723"/>
      <c r="ODX18" s="2723"/>
      <c r="ODY18" s="2723"/>
      <c r="ODZ18" s="2723"/>
      <c r="OEA18" s="2723"/>
      <c r="OEB18" s="2723"/>
      <c r="OEC18" s="2723"/>
      <c r="OED18" s="2723"/>
      <c r="OEE18" s="2723"/>
      <c r="OEF18" s="2723"/>
      <c r="OEG18" s="2723"/>
      <c r="OEH18" s="2723"/>
      <c r="OEI18" s="2723"/>
      <c r="OEJ18" s="2723"/>
      <c r="OEK18" s="2723"/>
      <c r="OEL18" s="2723"/>
      <c r="OEM18" s="2723"/>
      <c r="OEN18" s="2723"/>
      <c r="OEO18" s="2723"/>
      <c r="OEP18" s="2723"/>
      <c r="OEQ18" s="2723"/>
      <c r="OER18" s="2723"/>
      <c r="OES18" s="2723"/>
      <c r="OET18" s="2723"/>
      <c r="OEU18" s="2723"/>
      <c r="OEV18" s="2723"/>
      <c r="OEW18" s="2723"/>
      <c r="OEX18" s="2723"/>
      <c r="OEY18" s="2723"/>
      <c r="OEZ18" s="2723"/>
      <c r="OFA18" s="2723"/>
      <c r="OFB18" s="2723"/>
      <c r="OFC18" s="2723"/>
      <c r="OFD18" s="2723"/>
      <c r="OFE18" s="2723"/>
      <c r="OFF18" s="2723"/>
      <c r="OFG18" s="2723"/>
      <c r="OFH18" s="2723"/>
      <c r="OFI18" s="2723"/>
      <c r="OFJ18" s="2723"/>
      <c r="OFK18" s="2723"/>
      <c r="OFL18" s="2723"/>
      <c r="OFM18" s="2723"/>
      <c r="OFN18" s="2723"/>
      <c r="OFO18" s="2723"/>
      <c r="OFP18" s="2723"/>
      <c r="OFQ18" s="2723"/>
      <c r="OFR18" s="2723"/>
      <c r="OFS18" s="2723"/>
      <c r="OFT18" s="2723"/>
      <c r="OFU18" s="2723"/>
      <c r="OFV18" s="2723"/>
      <c r="OFW18" s="2723"/>
      <c r="OFX18" s="2723"/>
      <c r="OFY18" s="2723"/>
      <c r="OFZ18" s="2723"/>
      <c r="OGA18" s="2723"/>
      <c r="OGB18" s="2723"/>
      <c r="OGC18" s="2723"/>
      <c r="OGD18" s="2723"/>
      <c r="OGE18" s="2723"/>
      <c r="OGF18" s="2723"/>
      <c r="OGG18" s="2723"/>
      <c r="OGH18" s="2723"/>
      <c r="OGI18" s="2723"/>
      <c r="OGJ18" s="2723"/>
      <c r="OGK18" s="2723"/>
      <c r="OGL18" s="2723"/>
      <c r="OGM18" s="2723"/>
      <c r="OGN18" s="2723"/>
      <c r="OGO18" s="2723"/>
      <c r="OGP18" s="2723"/>
      <c r="OGQ18" s="2723"/>
      <c r="OGR18" s="2723"/>
      <c r="OGS18" s="2723"/>
      <c r="OGT18" s="2723"/>
      <c r="OGU18" s="2723"/>
      <c r="OGV18" s="2723"/>
      <c r="OGW18" s="2723"/>
      <c r="OGX18" s="2723"/>
      <c r="OGY18" s="2723"/>
      <c r="OGZ18" s="2723"/>
      <c r="OHA18" s="2723"/>
      <c r="OHB18" s="2723"/>
      <c r="OHC18" s="2723"/>
      <c r="OHD18" s="2723"/>
      <c r="OHE18" s="2723"/>
      <c r="OHF18" s="2723"/>
      <c r="OHG18" s="2723"/>
      <c r="OHH18" s="2723"/>
      <c r="OHI18" s="2723"/>
      <c r="OHJ18" s="2723"/>
      <c r="OHK18" s="2723"/>
      <c r="OHL18" s="2723"/>
      <c r="OHM18" s="2723"/>
      <c r="OHN18" s="2723"/>
      <c r="OHO18" s="2723"/>
      <c r="OHP18" s="2723"/>
      <c r="OHQ18" s="2723"/>
      <c r="OHR18" s="2723"/>
      <c r="OHS18" s="2723"/>
      <c r="OHT18" s="2723"/>
      <c r="OHU18" s="2723"/>
      <c r="OHV18" s="2723"/>
      <c r="OHW18" s="2723"/>
      <c r="OHX18" s="2723"/>
      <c r="OHY18" s="2723"/>
      <c r="OHZ18" s="2723"/>
      <c r="OIA18" s="2723"/>
      <c r="OIB18" s="2723"/>
      <c r="OIC18" s="2723"/>
      <c r="OID18" s="2723"/>
      <c r="OIE18" s="2723"/>
      <c r="OIF18" s="2723"/>
      <c r="OIG18" s="2723"/>
      <c r="OIH18" s="2723"/>
      <c r="OII18" s="2723"/>
      <c r="OIJ18" s="2723"/>
      <c r="OIK18" s="2723"/>
      <c r="OIL18" s="2723"/>
      <c r="OIM18" s="2723"/>
      <c r="OIN18" s="2723"/>
      <c r="OIO18" s="2723"/>
      <c r="OIP18" s="2723"/>
      <c r="OIQ18" s="2723"/>
      <c r="OIR18" s="2723"/>
      <c r="OIS18" s="2723"/>
      <c r="OIT18" s="2723"/>
      <c r="OIU18" s="2723"/>
      <c r="OIV18" s="2723"/>
      <c r="OIW18" s="2723"/>
      <c r="OIX18" s="2723"/>
      <c r="OIY18" s="2723"/>
      <c r="OIZ18" s="2723"/>
      <c r="OJA18" s="2723"/>
      <c r="OJB18" s="2723"/>
      <c r="OJC18" s="2723"/>
      <c r="OJD18" s="2723"/>
      <c r="OJE18" s="2723"/>
      <c r="OJF18" s="2723"/>
      <c r="OJG18" s="2723"/>
      <c r="OJH18" s="2723"/>
      <c r="OJI18" s="2723"/>
      <c r="OJJ18" s="2723"/>
      <c r="OJK18" s="2723"/>
      <c r="OJL18" s="2723"/>
      <c r="OJM18" s="2723"/>
      <c r="OJN18" s="2723"/>
      <c r="OJO18" s="2723"/>
      <c r="OJP18" s="2723"/>
      <c r="OJQ18" s="2723"/>
      <c r="OJR18" s="2723"/>
      <c r="OJS18" s="2723"/>
      <c r="OJT18" s="2723"/>
      <c r="OJU18" s="2723"/>
      <c r="OJV18" s="2723"/>
      <c r="OJW18" s="2723"/>
      <c r="OJX18" s="2723"/>
      <c r="OJY18" s="2723"/>
      <c r="OJZ18" s="2723"/>
      <c r="OKA18" s="2723"/>
      <c r="OKB18" s="2723"/>
      <c r="OKC18" s="2723"/>
      <c r="OKD18" s="2723"/>
      <c r="OKE18" s="2723"/>
      <c r="OKF18" s="2723"/>
      <c r="OKG18" s="2723"/>
      <c r="OKH18" s="2723"/>
      <c r="OKI18" s="2723"/>
      <c r="OKJ18" s="2723"/>
      <c r="OKK18" s="2723"/>
      <c r="OKL18" s="2723"/>
      <c r="OKM18" s="2723"/>
      <c r="OKN18" s="2723"/>
      <c r="OKO18" s="2723"/>
      <c r="OKP18" s="2723"/>
      <c r="OKQ18" s="2723"/>
      <c r="OKR18" s="2723"/>
      <c r="OKS18" s="2723"/>
      <c r="OKT18" s="2723"/>
      <c r="OKU18" s="2723"/>
      <c r="OKV18" s="2723"/>
      <c r="OKW18" s="2723"/>
      <c r="OKX18" s="2723"/>
      <c r="OKY18" s="2723"/>
      <c r="OKZ18" s="2723"/>
      <c r="OLA18" s="2723"/>
      <c r="OLB18" s="2723"/>
      <c r="OLC18" s="2723"/>
      <c r="OLD18" s="2723"/>
      <c r="OLE18" s="2723"/>
      <c r="OLF18" s="2723"/>
      <c r="OLG18" s="2723"/>
      <c r="OLH18" s="2723"/>
      <c r="OLI18" s="2723"/>
      <c r="OLJ18" s="2723"/>
      <c r="OLK18" s="2723"/>
      <c r="OLL18" s="2723"/>
      <c r="OLM18" s="2723"/>
      <c r="OLN18" s="2723"/>
      <c r="OLO18" s="2723"/>
      <c r="OLP18" s="2723"/>
      <c r="OLQ18" s="2723"/>
      <c r="OLR18" s="2723"/>
      <c r="OLS18" s="2723"/>
      <c r="OLT18" s="2723"/>
      <c r="OLU18" s="2723"/>
      <c r="OLV18" s="2723"/>
      <c r="OLW18" s="2723"/>
      <c r="OLX18" s="2723"/>
      <c r="OLY18" s="2723"/>
      <c r="OLZ18" s="2723"/>
      <c r="OMA18" s="2723"/>
      <c r="OMB18" s="2723"/>
      <c r="OMC18" s="2723"/>
      <c r="OMD18" s="2723"/>
      <c r="OME18" s="2723"/>
      <c r="OMF18" s="2723"/>
      <c r="OMG18" s="2723"/>
      <c r="OMH18" s="2723"/>
      <c r="OMI18" s="2723"/>
      <c r="OMJ18" s="2723"/>
      <c r="OMK18" s="2723"/>
      <c r="OML18" s="2723"/>
      <c r="OMM18" s="2723"/>
      <c r="OMN18" s="2723"/>
      <c r="OMO18" s="2723"/>
      <c r="OMP18" s="2723"/>
      <c r="OMQ18" s="2723"/>
      <c r="OMR18" s="2723"/>
      <c r="OMS18" s="2723"/>
      <c r="OMT18" s="2723"/>
      <c r="OMU18" s="2723"/>
      <c r="OMV18" s="2723"/>
      <c r="OMW18" s="2723"/>
      <c r="OMX18" s="2723"/>
      <c r="OMY18" s="2723"/>
      <c r="OMZ18" s="2723"/>
      <c r="ONA18" s="2723"/>
      <c r="ONB18" s="2723"/>
      <c r="ONC18" s="2723"/>
      <c r="OND18" s="2723"/>
      <c r="ONE18" s="2723"/>
      <c r="ONF18" s="2723"/>
      <c r="ONG18" s="2723"/>
      <c r="ONH18" s="2723"/>
      <c r="ONI18" s="2723"/>
      <c r="ONJ18" s="2723"/>
      <c r="ONK18" s="2723"/>
      <c r="ONL18" s="2723"/>
      <c r="ONM18" s="2723"/>
      <c r="ONN18" s="2723"/>
      <c r="ONO18" s="2723"/>
      <c r="ONP18" s="2723"/>
      <c r="ONQ18" s="2723"/>
      <c r="ONR18" s="2723"/>
      <c r="ONS18" s="2723"/>
      <c r="ONT18" s="2723"/>
      <c r="ONU18" s="2723"/>
      <c r="ONV18" s="2723"/>
      <c r="ONW18" s="2723"/>
      <c r="ONX18" s="2723"/>
      <c r="ONY18" s="2723"/>
      <c r="ONZ18" s="2723"/>
      <c r="OOA18" s="2723"/>
      <c r="OOB18" s="2723"/>
      <c r="OOC18" s="2723"/>
      <c r="OOD18" s="2723"/>
      <c r="OOE18" s="2723"/>
      <c r="OOF18" s="2723"/>
      <c r="OOG18" s="2723"/>
      <c r="OOH18" s="2723"/>
      <c r="OOI18" s="2723"/>
      <c r="OOJ18" s="2723"/>
      <c r="OOK18" s="2723"/>
      <c r="OOL18" s="2723"/>
      <c r="OOM18" s="2723"/>
      <c r="OON18" s="2723"/>
      <c r="OOO18" s="2723"/>
      <c r="OOP18" s="2723"/>
      <c r="OOQ18" s="2723"/>
      <c r="OOR18" s="2723"/>
      <c r="OOS18" s="2723"/>
      <c r="OOT18" s="2723"/>
      <c r="OOU18" s="2723"/>
      <c r="OOV18" s="2723"/>
      <c r="OOW18" s="2723"/>
      <c r="OOX18" s="2723"/>
      <c r="OOY18" s="2723"/>
      <c r="OOZ18" s="2723"/>
      <c r="OPA18" s="2723"/>
      <c r="OPB18" s="2723"/>
      <c r="OPC18" s="2723"/>
      <c r="OPD18" s="2723"/>
      <c r="OPE18" s="2723"/>
      <c r="OPF18" s="2723"/>
      <c r="OPG18" s="2723"/>
      <c r="OPH18" s="2723"/>
      <c r="OPI18" s="2723"/>
      <c r="OPJ18" s="2723"/>
      <c r="OPK18" s="2723"/>
      <c r="OPL18" s="2723"/>
      <c r="OPM18" s="2723"/>
      <c r="OPN18" s="2723"/>
      <c r="OPO18" s="2723"/>
      <c r="OPP18" s="2723"/>
      <c r="OPQ18" s="2723"/>
      <c r="OPR18" s="2723"/>
      <c r="OPS18" s="2723"/>
      <c r="OPT18" s="2723"/>
      <c r="OPU18" s="2723"/>
      <c r="OPV18" s="2723"/>
      <c r="OPW18" s="2723"/>
      <c r="OPX18" s="2723"/>
      <c r="OPY18" s="2723"/>
      <c r="OPZ18" s="2723"/>
      <c r="OQA18" s="2723"/>
      <c r="OQB18" s="2723"/>
      <c r="OQC18" s="2723"/>
      <c r="OQD18" s="2723"/>
      <c r="OQE18" s="2723"/>
      <c r="OQF18" s="2723"/>
      <c r="OQG18" s="2723"/>
      <c r="OQH18" s="2723"/>
      <c r="OQI18" s="2723"/>
      <c r="OQJ18" s="2723"/>
      <c r="OQK18" s="2723"/>
      <c r="OQL18" s="2723"/>
      <c r="OQM18" s="2723"/>
      <c r="OQN18" s="2723"/>
      <c r="OQO18" s="2723"/>
      <c r="OQP18" s="2723"/>
      <c r="OQQ18" s="2723"/>
      <c r="OQR18" s="2723"/>
      <c r="OQS18" s="2723"/>
      <c r="OQT18" s="2723"/>
      <c r="OQU18" s="2723"/>
      <c r="OQV18" s="2723"/>
      <c r="OQW18" s="2723"/>
      <c r="OQX18" s="2723"/>
      <c r="OQY18" s="2723"/>
      <c r="OQZ18" s="2723"/>
      <c r="ORA18" s="2723"/>
      <c r="ORB18" s="2723"/>
      <c r="ORC18" s="2723"/>
      <c r="ORD18" s="2723"/>
      <c r="ORE18" s="2723"/>
      <c r="ORF18" s="2723"/>
      <c r="ORG18" s="2723"/>
      <c r="ORH18" s="2723"/>
      <c r="ORI18" s="2723"/>
      <c r="ORJ18" s="2723"/>
      <c r="ORK18" s="2723"/>
      <c r="ORL18" s="2723"/>
      <c r="ORM18" s="2723"/>
      <c r="ORN18" s="2723"/>
      <c r="ORO18" s="2723"/>
      <c r="ORP18" s="2723"/>
      <c r="ORQ18" s="2723"/>
      <c r="ORR18" s="2723"/>
      <c r="ORS18" s="2723"/>
      <c r="ORT18" s="2723"/>
      <c r="ORU18" s="2723"/>
      <c r="ORV18" s="2723"/>
      <c r="ORW18" s="2723"/>
      <c r="ORX18" s="2723"/>
      <c r="ORY18" s="2723"/>
      <c r="ORZ18" s="2723"/>
      <c r="OSA18" s="2723"/>
      <c r="OSB18" s="2723"/>
      <c r="OSC18" s="2723"/>
      <c r="OSD18" s="2723"/>
      <c r="OSE18" s="2723"/>
      <c r="OSF18" s="2723"/>
      <c r="OSG18" s="2723"/>
      <c r="OSH18" s="2723"/>
      <c r="OSI18" s="2723"/>
      <c r="OSJ18" s="2723"/>
      <c r="OSK18" s="2723"/>
      <c r="OSL18" s="2723"/>
      <c r="OSM18" s="2723"/>
      <c r="OSN18" s="2723"/>
      <c r="OSO18" s="2723"/>
      <c r="OSP18" s="2723"/>
      <c r="OSQ18" s="2723"/>
      <c r="OSR18" s="2723"/>
      <c r="OSS18" s="2723"/>
      <c r="OST18" s="2723"/>
      <c r="OSU18" s="2723"/>
      <c r="OSV18" s="2723"/>
      <c r="OSW18" s="2723"/>
      <c r="OSX18" s="2723"/>
      <c r="OSY18" s="2723"/>
      <c r="OSZ18" s="2723"/>
      <c r="OTA18" s="2723"/>
      <c r="OTB18" s="2723"/>
      <c r="OTC18" s="2723"/>
      <c r="OTD18" s="2723"/>
      <c r="OTE18" s="2723"/>
      <c r="OTF18" s="2723"/>
      <c r="OTG18" s="2723"/>
      <c r="OTH18" s="2723"/>
      <c r="OTI18" s="2723"/>
      <c r="OTJ18" s="2723"/>
      <c r="OTK18" s="2723"/>
      <c r="OTL18" s="2723"/>
      <c r="OTM18" s="2723"/>
      <c r="OTN18" s="2723"/>
      <c r="OTO18" s="2723"/>
      <c r="OTP18" s="2723"/>
      <c r="OTQ18" s="2723"/>
      <c r="OTR18" s="2723"/>
      <c r="OTS18" s="2723"/>
      <c r="OTT18" s="2723"/>
      <c r="OTU18" s="2723"/>
      <c r="OTV18" s="2723"/>
      <c r="OTW18" s="2723"/>
      <c r="OTX18" s="2723"/>
      <c r="OTY18" s="2723"/>
      <c r="OTZ18" s="2723"/>
      <c r="OUA18" s="2723"/>
      <c r="OUB18" s="2723"/>
      <c r="OUC18" s="2723"/>
      <c r="OUD18" s="2723"/>
      <c r="OUE18" s="2723"/>
      <c r="OUF18" s="2723"/>
      <c r="OUG18" s="2723"/>
      <c r="OUH18" s="2723"/>
      <c r="OUI18" s="2723"/>
      <c r="OUJ18" s="2723"/>
      <c r="OUK18" s="2723"/>
      <c r="OUL18" s="2723"/>
      <c r="OUM18" s="2723"/>
      <c r="OUN18" s="2723"/>
      <c r="OUO18" s="2723"/>
      <c r="OUP18" s="2723"/>
      <c r="OUQ18" s="2723"/>
      <c r="OUR18" s="2723"/>
      <c r="OUS18" s="2723"/>
      <c r="OUT18" s="2723"/>
      <c r="OUU18" s="2723"/>
      <c r="OUV18" s="2723"/>
      <c r="OUW18" s="2723"/>
      <c r="OUX18" s="2723"/>
      <c r="OUY18" s="2723"/>
      <c r="OUZ18" s="2723"/>
      <c r="OVA18" s="2723"/>
      <c r="OVB18" s="2723"/>
      <c r="OVC18" s="2723"/>
      <c r="OVD18" s="2723"/>
      <c r="OVE18" s="2723"/>
      <c r="OVF18" s="2723"/>
      <c r="OVG18" s="2723"/>
      <c r="OVH18" s="2723"/>
      <c r="OVI18" s="2723"/>
      <c r="OVJ18" s="2723"/>
      <c r="OVK18" s="2723"/>
      <c r="OVL18" s="2723"/>
      <c r="OVM18" s="2723"/>
      <c r="OVN18" s="2723"/>
      <c r="OVO18" s="2723"/>
      <c r="OVP18" s="2723"/>
      <c r="OVQ18" s="2723"/>
      <c r="OVR18" s="2723"/>
      <c r="OVS18" s="2723"/>
      <c r="OVT18" s="2723"/>
      <c r="OVU18" s="2723"/>
      <c r="OVV18" s="2723"/>
      <c r="OVW18" s="2723"/>
      <c r="OVX18" s="2723"/>
      <c r="OVY18" s="2723"/>
      <c r="OVZ18" s="2723"/>
      <c r="OWA18" s="2723"/>
      <c r="OWB18" s="2723"/>
      <c r="OWC18" s="2723"/>
      <c r="OWD18" s="2723"/>
      <c r="OWE18" s="2723"/>
      <c r="OWF18" s="2723"/>
      <c r="OWG18" s="2723"/>
      <c r="OWH18" s="2723"/>
      <c r="OWI18" s="2723"/>
      <c r="OWJ18" s="2723"/>
      <c r="OWK18" s="2723"/>
      <c r="OWL18" s="2723"/>
      <c r="OWM18" s="2723"/>
      <c r="OWN18" s="2723"/>
      <c r="OWO18" s="2723"/>
      <c r="OWP18" s="2723"/>
      <c r="OWQ18" s="2723"/>
      <c r="OWR18" s="2723"/>
      <c r="OWS18" s="2723"/>
      <c r="OWT18" s="2723"/>
      <c r="OWU18" s="2723"/>
      <c r="OWV18" s="2723"/>
      <c r="OWW18" s="2723"/>
      <c r="OWX18" s="2723"/>
      <c r="OWY18" s="2723"/>
      <c r="OWZ18" s="2723"/>
      <c r="OXA18" s="2723"/>
      <c r="OXB18" s="2723"/>
      <c r="OXC18" s="2723"/>
      <c r="OXD18" s="2723"/>
      <c r="OXE18" s="2723"/>
      <c r="OXF18" s="2723"/>
      <c r="OXG18" s="2723"/>
      <c r="OXH18" s="2723"/>
      <c r="OXI18" s="2723"/>
      <c r="OXJ18" s="2723"/>
      <c r="OXK18" s="2723"/>
      <c r="OXL18" s="2723"/>
      <c r="OXM18" s="2723"/>
      <c r="OXN18" s="2723"/>
      <c r="OXO18" s="2723"/>
      <c r="OXP18" s="2723"/>
      <c r="OXQ18" s="2723"/>
      <c r="OXR18" s="2723"/>
      <c r="OXS18" s="2723"/>
      <c r="OXT18" s="2723"/>
      <c r="OXU18" s="2723"/>
      <c r="OXV18" s="2723"/>
      <c r="OXW18" s="2723"/>
      <c r="OXX18" s="2723"/>
      <c r="OXY18" s="2723"/>
      <c r="OXZ18" s="2723"/>
      <c r="OYA18" s="2723"/>
      <c r="OYB18" s="2723"/>
      <c r="OYC18" s="2723"/>
      <c r="OYD18" s="2723"/>
      <c r="OYE18" s="2723"/>
      <c r="OYF18" s="2723"/>
      <c r="OYG18" s="2723"/>
      <c r="OYH18" s="2723"/>
      <c r="OYI18" s="2723"/>
      <c r="OYJ18" s="2723"/>
      <c r="OYK18" s="2723"/>
      <c r="OYL18" s="2723"/>
      <c r="OYM18" s="2723"/>
      <c r="OYN18" s="2723"/>
      <c r="OYO18" s="2723"/>
      <c r="OYP18" s="2723"/>
      <c r="OYQ18" s="2723"/>
      <c r="OYR18" s="2723"/>
      <c r="OYS18" s="2723"/>
      <c r="OYT18" s="2723"/>
      <c r="OYU18" s="2723"/>
      <c r="OYV18" s="2723"/>
      <c r="OYW18" s="2723"/>
      <c r="OYX18" s="2723"/>
      <c r="OYY18" s="2723"/>
      <c r="OYZ18" s="2723"/>
      <c r="OZA18" s="2723"/>
      <c r="OZB18" s="2723"/>
      <c r="OZC18" s="2723"/>
      <c r="OZD18" s="2723"/>
      <c r="OZE18" s="2723"/>
      <c r="OZF18" s="2723"/>
      <c r="OZG18" s="2723"/>
      <c r="OZH18" s="2723"/>
      <c r="OZI18" s="2723"/>
      <c r="OZJ18" s="2723"/>
      <c r="OZK18" s="2723"/>
      <c r="OZL18" s="2723"/>
      <c r="OZM18" s="2723"/>
      <c r="OZN18" s="2723"/>
      <c r="OZO18" s="2723"/>
      <c r="OZP18" s="2723"/>
      <c r="OZQ18" s="2723"/>
      <c r="OZR18" s="2723"/>
      <c r="OZS18" s="2723"/>
      <c r="OZT18" s="2723"/>
      <c r="OZU18" s="2723"/>
      <c r="OZV18" s="2723"/>
      <c r="OZW18" s="2723"/>
      <c r="OZX18" s="2723"/>
      <c r="OZY18" s="2723"/>
      <c r="OZZ18" s="2723"/>
      <c r="PAA18" s="2723"/>
      <c r="PAB18" s="2723"/>
      <c r="PAC18" s="2723"/>
      <c r="PAD18" s="2723"/>
      <c r="PAE18" s="2723"/>
      <c r="PAF18" s="2723"/>
      <c r="PAG18" s="2723"/>
      <c r="PAH18" s="2723"/>
      <c r="PAI18" s="2723"/>
      <c r="PAJ18" s="2723"/>
      <c r="PAK18" s="2723"/>
      <c r="PAL18" s="2723"/>
      <c r="PAM18" s="2723"/>
      <c r="PAN18" s="2723"/>
      <c r="PAO18" s="2723"/>
      <c r="PAP18" s="2723"/>
      <c r="PAQ18" s="2723"/>
      <c r="PAR18" s="2723"/>
      <c r="PAS18" s="2723"/>
      <c r="PAT18" s="2723"/>
      <c r="PAU18" s="2723"/>
      <c r="PAV18" s="2723"/>
      <c r="PAW18" s="2723"/>
      <c r="PAX18" s="2723"/>
      <c r="PAY18" s="2723"/>
      <c r="PAZ18" s="2723"/>
      <c r="PBA18" s="2723"/>
      <c r="PBB18" s="2723"/>
      <c r="PBC18" s="2723"/>
      <c r="PBD18" s="2723"/>
      <c r="PBE18" s="2723"/>
      <c r="PBF18" s="2723"/>
      <c r="PBG18" s="2723"/>
      <c r="PBH18" s="2723"/>
      <c r="PBI18" s="2723"/>
      <c r="PBJ18" s="2723"/>
      <c r="PBK18" s="2723"/>
      <c r="PBL18" s="2723"/>
      <c r="PBM18" s="2723"/>
      <c r="PBN18" s="2723"/>
      <c r="PBO18" s="2723"/>
      <c r="PBP18" s="2723"/>
      <c r="PBQ18" s="2723"/>
      <c r="PBR18" s="2723"/>
      <c r="PBS18" s="2723"/>
      <c r="PBT18" s="2723"/>
      <c r="PBU18" s="2723"/>
      <c r="PBV18" s="2723"/>
      <c r="PBW18" s="2723"/>
      <c r="PBX18" s="2723"/>
      <c r="PBY18" s="2723"/>
      <c r="PBZ18" s="2723"/>
      <c r="PCA18" s="2723"/>
      <c r="PCB18" s="2723"/>
      <c r="PCC18" s="2723"/>
      <c r="PCD18" s="2723"/>
      <c r="PCE18" s="2723"/>
      <c r="PCF18" s="2723"/>
      <c r="PCG18" s="2723"/>
      <c r="PCH18" s="2723"/>
      <c r="PCI18" s="2723"/>
      <c r="PCJ18" s="2723"/>
      <c r="PCK18" s="2723"/>
      <c r="PCL18" s="2723"/>
      <c r="PCM18" s="2723"/>
      <c r="PCN18" s="2723"/>
      <c r="PCO18" s="2723"/>
      <c r="PCP18" s="2723"/>
      <c r="PCQ18" s="2723"/>
      <c r="PCR18" s="2723"/>
      <c r="PCS18" s="2723"/>
      <c r="PCT18" s="2723"/>
      <c r="PCU18" s="2723"/>
      <c r="PCV18" s="2723"/>
      <c r="PCW18" s="2723"/>
      <c r="PCX18" s="2723"/>
      <c r="PCY18" s="2723"/>
      <c r="PCZ18" s="2723"/>
      <c r="PDA18" s="2723"/>
      <c r="PDB18" s="2723"/>
      <c r="PDC18" s="2723"/>
      <c r="PDD18" s="2723"/>
      <c r="PDE18" s="2723"/>
      <c r="PDF18" s="2723"/>
      <c r="PDG18" s="2723"/>
      <c r="PDH18" s="2723"/>
      <c r="PDI18" s="2723"/>
      <c r="PDJ18" s="2723"/>
      <c r="PDK18" s="2723"/>
      <c r="PDL18" s="2723"/>
      <c r="PDM18" s="2723"/>
      <c r="PDN18" s="2723"/>
      <c r="PDO18" s="2723"/>
      <c r="PDP18" s="2723"/>
      <c r="PDQ18" s="2723"/>
      <c r="PDR18" s="2723"/>
      <c r="PDS18" s="2723"/>
      <c r="PDT18" s="2723"/>
      <c r="PDU18" s="2723"/>
      <c r="PDV18" s="2723"/>
      <c r="PDW18" s="2723"/>
      <c r="PDX18" s="2723"/>
      <c r="PDY18" s="2723"/>
      <c r="PDZ18" s="2723"/>
      <c r="PEA18" s="2723"/>
      <c r="PEB18" s="2723"/>
      <c r="PEC18" s="2723"/>
      <c r="PED18" s="2723"/>
      <c r="PEE18" s="2723"/>
      <c r="PEF18" s="2723"/>
      <c r="PEG18" s="2723"/>
      <c r="PEH18" s="2723"/>
      <c r="PEI18" s="2723"/>
      <c r="PEJ18" s="2723"/>
      <c r="PEK18" s="2723"/>
      <c r="PEL18" s="2723"/>
      <c r="PEM18" s="2723"/>
      <c r="PEN18" s="2723"/>
      <c r="PEO18" s="2723"/>
      <c r="PEP18" s="2723"/>
      <c r="PEQ18" s="2723"/>
      <c r="PER18" s="2723"/>
      <c r="PES18" s="2723"/>
      <c r="PET18" s="2723"/>
      <c r="PEU18" s="2723"/>
      <c r="PEV18" s="2723"/>
      <c r="PEW18" s="2723"/>
      <c r="PEX18" s="2723"/>
      <c r="PEY18" s="2723"/>
      <c r="PEZ18" s="2723"/>
      <c r="PFA18" s="2723"/>
      <c r="PFB18" s="2723"/>
      <c r="PFC18" s="2723"/>
      <c r="PFD18" s="2723"/>
      <c r="PFE18" s="2723"/>
      <c r="PFF18" s="2723"/>
      <c r="PFG18" s="2723"/>
      <c r="PFH18" s="2723"/>
      <c r="PFI18" s="2723"/>
      <c r="PFJ18" s="2723"/>
      <c r="PFK18" s="2723"/>
      <c r="PFL18" s="2723"/>
      <c r="PFM18" s="2723"/>
      <c r="PFN18" s="2723"/>
      <c r="PFO18" s="2723"/>
      <c r="PFP18" s="2723"/>
      <c r="PFQ18" s="2723"/>
      <c r="PFR18" s="2723"/>
      <c r="PFS18" s="2723"/>
      <c r="PFT18" s="2723"/>
      <c r="PFU18" s="2723"/>
      <c r="PFV18" s="2723"/>
      <c r="PFW18" s="2723"/>
      <c r="PFX18" s="2723"/>
      <c r="PFY18" s="2723"/>
      <c r="PFZ18" s="2723"/>
      <c r="PGA18" s="2723"/>
      <c r="PGB18" s="2723"/>
      <c r="PGC18" s="2723"/>
      <c r="PGD18" s="2723"/>
      <c r="PGE18" s="2723"/>
      <c r="PGF18" s="2723"/>
      <c r="PGG18" s="2723"/>
      <c r="PGH18" s="2723"/>
      <c r="PGI18" s="2723"/>
      <c r="PGJ18" s="2723"/>
      <c r="PGK18" s="2723"/>
      <c r="PGL18" s="2723"/>
      <c r="PGM18" s="2723"/>
      <c r="PGN18" s="2723"/>
      <c r="PGO18" s="2723"/>
      <c r="PGP18" s="2723"/>
      <c r="PGQ18" s="2723"/>
      <c r="PGR18" s="2723"/>
      <c r="PGS18" s="2723"/>
      <c r="PGT18" s="2723"/>
      <c r="PGU18" s="2723"/>
      <c r="PGV18" s="2723"/>
      <c r="PGW18" s="2723"/>
      <c r="PGX18" s="2723"/>
      <c r="PGY18" s="2723"/>
      <c r="PGZ18" s="2723"/>
      <c r="PHA18" s="2723"/>
      <c r="PHB18" s="2723"/>
      <c r="PHC18" s="2723"/>
      <c r="PHD18" s="2723"/>
      <c r="PHE18" s="2723"/>
      <c r="PHF18" s="2723"/>
      <c r="PHG18" s="2723"/>
      <c r="PHH18" s="2723"/>
      <c r="PHI18" s="2723"/>
      <c r="PHJ18" s="2723"/>
      <c r="PHK18" s="2723"/>
      <c r="PHL18" s="2723"/>
      <c r="PHM18" s="2723"/>
      <c r="PHN18" s="2723"/>
      <c r="PHO18" s="2723"/>
      <c r="PHP18" s="2723"/>
      <c r="PHQ18" s="2723"/>
      <c r="PHR18" s="2723"/>
      <c r="PHS18" s="2723"/>
      <c r="PHT18" s="2723"/>
      <c r="PHU18" s="2723"/>
      <c r="PHV18" s="2723"/>
      <c r="PHW18" s="2723"/>
      <c r="PHX18" s="2723"/>
      <c r="PHY18" s="2723"/>
      <c r="PHZ18" s="2723"/>
      <c r="PIA18" s="2723"/>
      <c r="PIB18" s="2723"/>
      <c r="PIC18" s="2723"/>
      <c r="PID18" s="2723"/>
      <c r="PIE18" s="2723"/>
      <c r="PIF18" s="2723"/>
      <c r="PIG18" s="2723"/>
      <c r="PIH18" s="2723"/>
      <c r="PII18" s="2723"/>
      <c r="PIJ18" s="2723"/>
      <c r="PIK18" s="2723"/>
      <c r="PIL18" s="2723"/>
      <c r="PIM18" s="2723"/>
      <c r="PIN18" s="2723"/>
      <c r="PIO18" s="2723"/>
      <c r="PIP18" s="2723"/>
      <c r="PIQ18" s="2723"/>
      <c r="PIR18" s="2723"/>
      <c r="PIS18" s="2723"/>
      <c r="PIT18" s="2723"/>
      <c r="PIU18" s="2723"/>
      <c r="PIV18" s="2723"/>
      <c r="PIW18" s="2723"/>
      <c r="PIX18" s="2723"/>
      <c r="PIY18" s="2723"/>
      <c r="PIZ18" s="2723"/>
      <c r="PJA18" s="2723"/>
      <c r="PJB18" s="2723"/>
      <c r="PJC18" s="2723"/>
      <c r="PJD18" s="2723"/>
      <c r="PJE18" s="2723"/>
      <c r="PJF18" s="2723"/>
      <c r="PJG18" s="2723"/>
      <c r="PJH18" s="2723"/>
      <c r="PJI18" s="2723"/>
      <c r="PJJ18" s="2723"/>
      <c r="PJK18" s="2723"/>
      <c r="PJL18" s="2723"/>
      <c r="PJM18" s="2723"/>
      <c r="PJN18" s="2723"/>
      <c r="PJO18" s="2723"/>
      <c r="PJP18" s="2723"/>
      <c r="PJQ18" s="2723"/>
      <c r="PJR18" s="2723"/>
      <c r="PJS18" s="2723"/>
      <c r="PJT18" s="2723"/>
      <c r="PJU18" s="2723"/>
      <c r="PJV18" s="2723"/>
      <c r="PJW18" s="2723"/>
      <c r="PJX18" s="2723"/>
      <c r="PJY18" s="2723"/>
      <c r="PJZ18" s="2723"/>
      <c r="PKA18" s="2723"/>
      <c r="PKB18" s="2723"/>
      <c r="PKC18" s="2723"/>
      <c r="PKD18" s="2723"/>
      <c r="PKE18" s="2723"/>
      <c r="PKF18" s="2723"/>
      <c r="PKG18" s="2723"/>
      <c r="PKH18" s="2723"/>
      <c r="PKI18" s="2723"/>
      <c r="PKJ18" s="2723"/>
      <c r="PKK18" s="2723"/>
      <c r="PKL18" s="2723"/>
      <c r="PKM18" s="2723"/>
      <c r="PKN18" s="2723"/>
      <c r="PKO18" s="2723"/>
      <c r="PKP18" s="2723"/>
      <c r="PKQ18" s="2723"/>
      <c r="PKR18" s="2723"/>
      <c r="PKS18" s="2723"/>
      <c r="PKT18" s="2723"/>
      <c r="PKU18" s="2723"/>
      <c r="PKV18" s="2723"/>
      <c r="PKW18" s="2723"/>
      <c r="PKX18" s="2723"/>
      <c r="PKY18" s="2723"/>
      <c r="PKZ18" s="2723"/>
      <c r="PLA18" s="2723"/>
      <c r="PLB18" s="2723"/>
      <c r="PLC18" s="2723"/>
      <c r="PLD18" s="2723"/>
      <c r="PLE18" s="2723"/>
      <c r="PLF18" s="2723"/>
      <c r="PLG18" s="2723"/>
      <c r="PLH18" s="2723"/>
      <c r="PLI18" s="2723"/>
      <c r="PLJ18" s="2723"/>
      <c r="PLK18" s="2723"/>
      <c r="PLL18" s="2723"/>
      <c r="PLM18" s="2723"/>
      <c r="PLN18" s="2723"/>
      <c r="PLO18" s="2723"/>
      <c r="PLP18" s="2723"/>
      <c r="PLQ18" s="2723"/>
      <c r="PLR18" s="2723"/>
      <c r="PLS18" s="2723"/>
      <c r="PLT18" s="2723"/>
      <c r="PLU18" s="2723"/>
      <c r="PLV18" s="2723"/>
      <c r="PLW18" s="2723"/>
      <c r="PLX18" s="2723"/>
      <c r="PLY18" s="2723"/>
      <c r="PLZ18" s="2723"/>
      <c r="PMA18" s="2723"/>
      <c r="PMB18" s="2723"/>
      <c r="PMC18" s="2723"/>
      <c r="PMD18" s="2723"/>
      <c r="PME18" s="2723"/>
      <c r="PMF18" s="2723"/>
      <c r="PMG18" s="2723"/>
      <c r="PMH18" s="2723"/>
      <c r="PMI18" s="2723"/>
      <c r="PMJ18" s="2723"/>
      <c r="PMK18" s="2723"/>
      <c r="PML18" s="2723"/>
      <c r="PMM18" s="2723"/>
      <c r="PMN18" s="2723"/>
      <c r="PMO18" s="2723"/>
      <c r="PMP18" s="2723"/>
      <c r="PMQ18" s="2723"/>
      <c r="PMR18" s="2723"/>
      <c r="PMS18" s="2723"/>
      <c r="PMT18" s="2723"/>
      <c r="PMU18" s="2723"/>
      <c r="PMV18" s="2723"/>
      <c r="PMW18" s="2723"/>
      <c r="PMX18" s="2723"/>
      <c r="PMY18" s="2723"/>
      <c r="PMZ18" s="2723"/>
      <c r="PNA18" s="2723"/>
      <c r="PNB18" s="2723"/>
      <c r="PNC18" s="2723"/>
      <c r="PND18" s="2723"/>
      <c r="PNE18" s="2723"/>
      <c r="PNF18" s="2723"/>
      <c r="PNG18" s="2723"/>
      <c r="PNH18" s="2723"/>
      <c r="PNI18" s="2723"/>
      <c r="PNJ18" s="2723"/>
      <c r="PNK18" s="2723"/>
      <c r="PNL18" s="2723"/>
      <c r="PNM18" s="2723"/>
      <c r="PNN18" s="2723"/>
      <c r="PNO18" s="2723"/>
      <c r="PNP18" s="2723"/>
      <c r="PNQ18" s="2723"/>
      <c r="PNR18" s="2723"/>
      <c r="PNS18" s="2723"/>
      <c r="PNT18" s="2723"/>
      <c r="PNU18" s="2723"/>
      <c r="PNV18" s="2723"/>
      <c r="PNW18" s="2723"/>
      <c r="PNX18" s="2723"/>
      <c r="PNY18" s="2723"/>
      <c r="PNZ18" s="2723"/>
      <c r="POA18" s="2723"/>
      <c r="POB18" s="2723"/>
      <c r="POC18" s="2723"/>
      <c r="POD18" s="2723"/>
      <c r="POE18" s="2723"/>
      <c r="POF18" s="2723"/>
      <c r="POG18" s="2723"/>
      <c r="POH18" s="2723"/>
      <c r="POI18" s="2723"/>
      <c r="POJ18" s="2723"/>
      <c r="POK18" s="2723"/>
      <c r="POL18" s="2723"/>
      <c r="POM18" s="2723"/>
      <c r="PON18" s="2723"/>
      <c r="POO18" s="2723"/>
      <c r="POP18" s="2723"/>
      <c r="POQ18" s="2723"/>
      <c r="POR18" s="2723"/>
      <c r="POS18" s="2723"/>
      <c r="POT18" s="2723"/>
      <c r="POU18" s="2723"/>
      <c r="POV18" s="2723"/>
      <c r="POW18" s="2723"/>
      <c r="POX18" s="2723"/>
      <c r="POY18" s="2723"/>
      <c r="POZ18" s="2723"/>
      <c r="PPA18" s="2723"/>
      <c r="PPB18" s="2723"/>
      <c r="PPC18" s="2723"/>
      <c r="PPD18" s="2723"/>
      <c r="PPE18" s="2723"/>
      <c r="PPF18" s="2723"/>
      <c r="PPG18" s="2723"/>
      <c r="PPH18" s="2723"/>
      <c r="PPI18" s="2723"/>
      <c r="PPJ18" s="2723"/>
      <c r="PPK18" s="2723"/>
      <c r="PPL18" s="2723"/>
      <c r="PPM18" s="2723"/>
      <c r="PPN18" s="2723"/>
      <c r="PPO18" s="2723"/>
      <c r="PPP18" s="2723"/>
      <c r="PPQ18" s="2723"/>
      <c r="PPR18" s="2723"/>
      <c r="PPS18" s="2723"/>
      <c r="PPT18" s="2723"/>
      <c r="PPU18" s="2723"/>
      <c r="PPV18" s="2723"/>
      <c r="PPW18" s="2723"/>
      <c r="PPX18" s="2723"/>
      <c r="PPY18" s="2723"/>
      <c r="PPZ18" s="2723"/>
      <c r="PQA18" s="2723"/>
      <c r="PQB18" s="2723"/>
      <c r="PQC18" s="2723"/>
      <c r="PQD18" s="2723"/>
      <c r="PQE18" s="2723"/>
      <c r="PQF18" s="2723"/>
      <c r="PQG18" s="2723"/>
      <c r="PQH18" s="2723"/>
      <c r="PQI18" s="2723"/>
      <c r="PQJ18" s="2723"/>
      <c r="PQK18" s="2723"/>
      <c r="PQL18" s="2723"/>
      <c r="PQM18" s="2723"/>
      <c r="PQN18" s="2723"/>
      <c r="PQO18" s="2723"/>
      <c r="PQP18" s="2723"/>
      <c r="PQQ18" s="2723"/>
      <c r="PQR18" s="2723"/>
      <c r="PQS18" s="2723"/>
      <c r="PQT18" s="2723"/>
      <c r="PQU18" s="2723"/>
      <c r="PQV18" s="2723"/>
      <c r="PQW18" s="2723"/>
      <c r="PQX18" s="2723"/>
      <c r="PQY18" s="2723"/>
      <c r="PQZ18" s="2723"/>
      <c r="PRA18" s="2723"/>
      <c r="PRB18" s="2723"/>
      <c r="PRC18" s="2723"/>
      <c r="PRD18" s="2723"/>
      <c r="PRE18" s="2723"/>
      <c r="PRF18" s="2723"/>
      <c r="PRG18" s="2723"/>
      <c r="PRH18" s="2723"/>
      <c r="PRI18" s="2723"/>
      <c r="PRJ18" s="2723"/>
      <c r="PRK18" s="2723"/>
      <c r="PRL18" s="2723"/>
      <c r="PRM18" s="2723"/>
      <c r="PRN18" s="2723"/>
      <c r="PRO18" s="2723"/>
      <c r="PRP18" s="2723"/>
      <c r="PRQ18" s="2723"/>
      <c r="PRR18" s="2723"/>
      <c r="PRS18" s="2723"/>
      <c r="PRT18" s="2723"/>
      <c r="PRU18" s="2723"/>
      <c r="PRV18" s="2723"/>
      <c r="PRW18" s="2723"/>
      <c r="PRX18" s="2723"/>
      <c r="PRY18" s="2723"/>
      <c r="PRZ18" s="2723"/>
      <c r="PSA18" s="2723"/>
      <c r="PSB18" s="2723"/>
      <c r="PSC18" s="2723"/>
      <c r="PSD18" s="2723"/>
      <c r="PSE18" s="2723"/>
      <c r="PSF18" s="2723"/>
      <c r="PSG18" s="2723"/>
      <c r="PSH18" s="2723"/>
      <c r="PSI18" s="2723"/>
      <c r="PSJ18" s="2723"/>
      <c r="PSK18" s="2723"/>
      <c r="PSL18" s="2723"/>
      <c r="PSM18" s="2723"/>
      <c r="PSN18" s="2723"/>
      <c r="PSO18" s="2723"/>
      <c r="PSP18" s="2723"/>
      <c r="PSQ18" s="2723"/>
      <c r="PSR18" s="2723"/>
      <c r="PSS18" s="2723"/>
      <c r="PST18" s="2723"/>
      <c r="PSU18" s="2723"/>
      <c r="PSV18" s="2723"/>
      <c r="PSW18" s="2723"/>
      <c r="PSX18" s="2723"/>
      <c r="PSY18" s="2723"/>
      <c r="PSZ18" s="2723"/>
      <c r="PTA18" s="2723"/>
      <c r="PTB18" s="2723"/>
      <c r="PTC18" s="2723"/>
      <c r="PTD18" s="2723"/>
      <c r="PTE18" s="2723"/>
      <c r="PTF18" s="2723"/>
      <c r="PTG18" s="2723"/>
      <c r="PTH18" s="2723"/>
      <c r="PTI18" s="2723"/>
      <c r="PTJ18" s="2723"/>
      <c r="PTK18" s="2723"/>
      <c r="PTL18" s="2723"/>
      <c r="PTM18" s="2723"/>
      <c r="PTN18" s="2723"/>
      <c r="PTO18" s="2723"/>
      <c r="PTP18" s="2723"/>
      <c r="PTQ18" s="2723"/>
      <c r="PTR18" s="2723"/>
      <c r="PTS18" s="2723"/>
      <c r="PTT18" s="2723"/>
      <c r="PTU18" s="2723"/>
      <c r="PTV18" s="2723"/>
      <c r="PTW18" s="2723"/>
      <c r="PTX18" s="2723"/>
      <c r="PTY18" s="2723"/>
      <c r="PTZ18" s="2723"/>
      <c r="PUA18" s="2723"/>
      <c r="PUB18" s="2723"/>
      <c r="PUC18" s="2723"/>
      <c r="PUD18" s="2723"/>
      <c r="PUE18" s="2723"/>
      <c r="PUF18" s="2723"/>
      <c r="PUG18" s="2723"/>
      <c r="PUH18" s="2723"/>
      <c r="PUI18" s="2723"/>
      <c r="PUJ18" s="2723"/>
      <c r="PUK18" s="2723"/>
      <c r="PUL18" s="2723"/>
      <c r="PUM18" s="2723"/>
      <c r="PUN18" s="2723"/>
      <c r="PUO18" s="2723"/>
      <c r="PUP18" s="2723"/>
      <c r="PUQ18" s="2723"/>
      <c r="PUR18" s="2723"/>
      <c r="PUS18" s="2723"/>
      <c r="PUT18" s="2723"/>
      <c r="PUU18" s="2723"/>
      <c r="PUV18" s="2723"/>
      <c r="PUW18" s="2723"/>
      <c r="PUX18" s="2723"/>
      <c r="PUY18" s="2723"/>
      <c r="PUZ18" s="2723"/>
      <c r="PVA18" s="2723"/>
      <c r="PVB18" s="2723"/>
      <c r="PVC18" s="2723"/>
      <c r="PVD18" s="2723"/>
      <c r="PVE18" s="2723"/>
      <c r="PVF18" s="2723"/>
      <c r="PVG18" s="2723"/>
      <c r="PVH18" s="2723"/>
      <c r="PVI18" s="2723"/>
      <c r="PVJ18" s="2723"/>
      <c r="PVK18" s="2723"/>
      <c r="PVL18" s="2723"/>
      <c r="PVM18" s="2723"/>
      <c r="PVN18" s="2723"/>
      <c r="PVO18" s="2723"/>
      <c r="PVP18" s="2723"/>
      <c r="PVQ18" s="2723"/>
      <c r="PVR18" s="2723"/>
      <c r="PVS18" s="2723"/>
      <c r="PVT18" s="2723"/>
      <c r="PVU18" s="2723"/>
      <c r="PVV18" s="2723"/>
      <c r="PVW18" s="2723"/>
      <c r="PVX18" s="2723"/>
      <c r="PVY18" s="2723"/>
      <c r="PVZ18" s="2723"/>
      <c r="PWA18" s="2723"/>
      <c r="PWB18" s="2723"/>
      <c r="PWC18" s="2723"/>
      <c r="PWD18" s="2723"/>
      <c r="PWE18" s="2723"/>
      <c r="PWF18" s="2723"/>
      <c r="PWG18" s="2723"/>
      <c r="PWH18" s="2723"/>
      <c r="PWI18" s="2723"/>
      <c r="PWJ18" s="2723"/>
      <c r="PWK18" s="2723"/>
      <c r="PWL18" s="2723"/>
      <c r="PWM18" s="2723"/>
      <c r="PWN18" s="2723"/>
      <c r="PWO18" s="2723"/>
      <c r="PWP18" s="2723"/>
      <c r="PWQ18" s="2723"/>
      <c r="PWR18" s="2723"/>
      <c r="PWS18" s="2723"/>
      <c r="PWT18" s="2723"/>
      <c r="PWU18" s="2723"/>
      <c r="PWV18" s="2723"/>
      <c r="PWW18" s="2723"/>
      <c r="PWX18" s="2723"/>
      <c r="PWY18" s="2723"/>
      <c r="PWZ18" s="2723"/>
      <c r="PXA18" s="2723"/>
      <c r="PXB18" s="2723"/>
      <c r="PXC18" s="2723"/>
      <c r="PXD18" s="2723"/>
      <c r="PXE18" s="2723"/>
      <c r="PXF18" s="2723"/>
      <c r="PXG18" s="2723"/>
      <c r="PXH18" s="2723"/>
      <c r="PXI18" s="2723"/>
      <c r="PXJ18" s="2723"/>
      <c r="PXK18" s="2723"/>
      <c r="PXL18" s="2723"/>
      <c r="PXM18" s="2723"/>
      <c r="PXN18" s="2723"/>
      <c r="PXO18" s="2723"/>
      <c r="PXP18" s="2723"/>
      <c r="PXQ18" s="2723"/>
      <c r="PXR18" s="2723"/>
      <c r="PXS18" s="2723"/>
      <c r="PXT18" s="2723"/>
      <c r="PXU18" s="2723"/>
      <c r="PXV18" s="2723"/>
      <c r="PXW18" s="2723"/>
      <c r="PXX18" s="2723"/>
      <c r="PXY18" s="2723"/>
      <c r="PXZ18" s="2723"/>
      <c r="PYA18" s="2723"/>
      <c r="PYB18" s="2723"/>
      <c r="PYC18" s="2723"/>
      <c r="PYD18" s="2723"/>
      <c r="PYE18" s="2723"/>
      <c r="PYF18" s="2723"/>
      <c r="PYG18" s="2723"/>
      <c r="PYH18" s="2723"/>
      <c r="PYI18" s="2723"/>
      <c r="PYJ18" s="2723"/>
      <c r="PYK18" s="2723"/>
      <c r="PYL18" s="2723"/>
      <c r="PYM18" s="2723"/>
      <c r="PYN18" s="2723"/>
      <c r="PYO18" s="2723"/>
      <c r="PYP18" s="2723"/>
      <c r="PYQ18" s="2723"/>
      <c r="PYR18" s="2723"/>
      <c r="PYS18" s="2723"/>
      <c r="PYT18" s="2723"/>
      <c r="PYU18" s="2723"/>
      <c r="PYV18" s="2723"/>
      <c r="PYW18" s="2723"/>
      <c r="PYX18" s="2723"/>
      <c r="PYY18" s="2723"/>
      <c r="PYZ18" s="2723"/>
      <c r="PZA18" s="2723"/>
      <c r="PZB18" s="2723"/>
      <c r="PZC18" s="2723"/>
      <c r="PZD18" s="2723"/>
      <c r="PZE18" s="2723"/>
      <c r="PZF18" s="2723"/>
      <c r="PZG18" s="2723"/>
      <c r="PZH18" s="2723"/>
      <c r="PZI18" s="2723"/>
      <c r="PZJ18" s="2723"/>
      <c r="PZK18" s="2723"/>
      <c r="PZL18" s="2723"/>
      <c r="PZM18" s="2723"/>
      <c r="PZN18" s="2723"/>
      <c r="PZO18" s="2723"/>
      <c r="PZP18" s="2723"/>
      <c r="PZQ18" s="2723"/>
      <c r="PZR18" s="2723"/>
      <c r="PZS18" s="2723"/>
      <c r="PZT18" s="2723"/>
      <c r="PZU18" s="2723"/>
      <c r="PZV18" s="2723"/>
      <c r="PZW18" s="2723"/>
      <c r="PZX18" s="2723"/>
      <c r="PZY18" s="2723"/>
      <c r="PZZ18" s="2723"/>
      <c r="QAA18" s="2723"/>
      <c r="QAB18" s="2723"/>
      <c r="QAC18" s="2723"/>
      <c r="QAD18" s="2723"/>
      <c r="QAE18" s="2723"/>
      <c r="QAF18" s="2723"/>
      <c r="QAG18" s="2723"/>
      <c r="QAH18" s="2723"/>
      <c r="QAI18" s="2723"/>
      <c r="QAJ18" s="2723"/>
      <c r="QAK18" s="2723"/>
      <c r="QAL18" s="2723"/>
      <c r="QAM18" s="2723"/>
      <c r="QAN18" s="2723"/>
      <c r="QAO18" s="2723"/>
      <c r="QAP18" s="2723"/>
      <c r="QAQ18" s="2723"/>
      <c r="QAR18" s="2723"/>
      <c r="QAS18" s="2723"/>
      <c r="QAT18" s="2723"/>
      <c r="QAU18" s="2723"/>
      <c r="QAV18" s="2723"/>
      <c r="QAW18" s="2723"/>
      <c r="QAX18" s="2723"/>
      <c r="QAY18" s="2723"/>
      <c r="QAZ18" s="2723"/>
      <c r="QBA18" s="2723"/>
      <c r="QBB18" s="2723"/>
      <c r="QBC18" s="2723"/>
      <c r="QBD18" s="2723"/>
      <c r="QBE18" s="2723"/>
      <c r="QBF18" s="2723"/>
      <c r="QBG18" s="2723"/>
      <c r="QBH18" s="2723"/>
      <c r="QBI18" s="2723"/>
      <c r="QBJ18" s="2723"/>
      <c r="QBK18" s="2723"/>
      <c r="QBL18" s="2723"/>
      <c r="QBM18" s="2723"/>
      <c r="QBN18" s="2723"/>
      <c r="QBO18" s="2723"/>
      <c r="QBP18" s="2723"/>
      <c r="QBQ18" s="2723"/>
      <c r="QBR18" s="2723"/>
      <c r="QBS18" s="2723"/>
      <c r="QBT18" s="2723"/>
      <c r="QBU18" s="2723"/>
      <c r="QBV18" s="2723"/>
      <c r="QBW18" s="2723"/>
      <c r="QBX18" s="2723"/>
      <c r="QBY18" s="2723"/>
      <c r="QBZ18" s="2723"/>
      <c r="QCA18" s="2723"/>
      <c r="QCB18" s="2723"/>
      <c r="QCC18" s="2723"/>
      <c r="QCD18" s="2723"/>
      <c r="QCE18" s="2723"/>
      <c r="QCF18" s="2723"/>
      <c r="QCG18" s="2723"/>
      <c r="QCH18" s="2723"/>
      <c r="QCI18" s="2723"/>
      <c r="QCJ18" s="2723"/>
      <c r="QCK18" s="2723"/>
      <c r="QCL18" s="2723"/>
      <c r="QCM18" s="2723"/>
      <c r="QCN18" s="2723"/>
      <c r="QCO18" s="2723"/>
      <c r="QCP18" s="2723"/>
      <c r="QCQ18" s="2723"/>
      <c r="QCR18" s="2723"/>
      <c r="QCS18" s="2723"/>
      <c r="QCT18" s="2723"/>
      <c r="QCU18" s="2723"/>
      <c r="QCV18" s="2723"/>
      <c r="QCW18" s="2723"/>
      <c r="QCX18" s="2723"/>
      <c r="QCY18" s="2723"/>
      <c r="QCZ18" s="2723"/>
      <c r="QDA18" s="2723"/>
      <c r="QDB18" s="2723"/>
      <c r="QDC18" s="2723"/>
      <c r="QDD18" s="2723"/>
      <c r="QDE18" s="2723"/>
      <c r="QDF18" s="2723"/>
      <c r="QDG18" s="2723"/>
      <c r="QDH18" s="2723"/>
      <c r="QDI18" s="2723"/>
      <c r="QDJ18" s="2723"/>
      <c r="QDK18" s="2723"/>
      <c r="QDL18" s="2723"/>
      <c r="QDM18" s="2723"/>
      <c r="QDN18" s="2723"/>
      <c r="QDO18" s="2723"/>
      <c r="QDP18" s="2723"/>
      <c r="QDQ18" s="2723"/>
      <c r="QDR18" s="2723"/>
      <c r="QDS18" s="2723"/>
      <c r="QDT18" s="2723"/>
      <c r="QDU18" s="2723"/>
      <c r="QDV18" s="2723"/>
      <c r="QDW18" s="2723"/>
      <c r="QDX18" s="2723"/>
      <c r="QDY18" s="2723"/>
      <c r="QDZ18" s="2723"/>
      <c r="QEA18" s="2723"/>
      <c r="QEB18" s="2723"/>
      <c r="QEC18" s="2723"/>
      <c r="QED18" s="2723"/>
      <c r="QEE18" s="2723"/>
      <c r="QEF18" s="2723"/>
      <c r="QEG18" s="2723"/>
      <c r="QEH18" s="2723"/>
      <c r="QEI18" s="2723"/>
      <c r="QEJ18" s="2723"/>
      <c r="QEK18" s="2723"/>
      <c r="QEL18" s="2723"/>
      <c r="QEM18" s="2723"/>
      <c r="QEN18" s="2723"/>
      <c r="QEO18" s="2723"/>
      <c r="QEP18" s="2723"/>
      <c r="QEQ18" s="2723"/>
      <c r="QER18" s="2723"/>
      <c r="QES18" s="2723"/>
      <c r="QET18" s="2723"/>
      <c r="QEU18" s="2723"/>
      <c r="QEV18" s="2723"/>
      <c r="QEW18" s="2723"/>
      <c r="QEX18" s="2723"/>
      <c r="QEY18" s="2723"/>
      <c r="QEZ18" s="2723"/>
      <c r="QFA18" s="2723"/>
      <c r="QFB18" s="2723"/>
      <c r="QFC18" s="2723"/>
      <c r="QFD18" s="2723"/>
      <c r="QFE18" s="2723"/>
      <c r="QFF18" s="2723"/>
      <c r="QFG18" s="2723"/>
      <c r="QFH18" s="2723"/>
      <c r="QFI18" s="2723"/>
      <c r="QFJ18" s="2723"/>
      <c r="QFK18" s="2723"/>
      <c r="QFL18" s="2723"/>
      <c r="QFM18" s="2723"/>
      <c r="QFN18" s="2723"/>
      <c r="QFO18" s="2723"/>
      <c r="QFP18" s="2723"/>
      <c r="QFQ18" s="2723"/>
      <c r="QFR18" s="2723"/>
      <c r="QFS18" s="2723"/>
      <c r="QFT18" s="2723"/>
      <c r="QFU18" s="2723"/>
      <c r="QFV18" s="2723"/>
      <c r="QFW18" s="2723"/>
      <c r="QFX18" s="2723"/>
      <c r="QFY18" s="2723"/>
      <c r="QFZ18" s="2723"/>
      <c r="QGA18" s="2723"/>
      <c r="QGB18" s="2723"/>
      <c r="QGC18" s="2723"/>
      <c r="QGD18" s="2723"/>
      <c r="QGE18" s="2723"/>
      <c r="QGF18" s="2723"/>
      <c r="QGG18" s="2723"/>
      <c r="QGH18" s="2723"/>
      <c r="QGI18" s="2723"/>
      <c r="QGJ18" s="2723"/>
      <c r="QGK18" s="2723"/>
      <c r="QGL18" s="2723"/>
      <c r="QGM18" s="2723"/>
      <c r="QGN18" s="2723"/>
      <c r="QGO18" s="2723"/>
      <c r="QGP18" s="2723"/>
      <c r="QGQ18" s="2723"/>
      <c r="QGR18" s="2723"/>
      <c r="QGS18" s="2723"/>
      <c r="QGT18" s="2723"/>
      <c r="QGU18" s="2723"/>
      <c r="QGV18" s="2723"/>
      <c r="QGW18" s="2723"/>
      <c r="QGX18" s="2723"/>
      <c r="QGY18" s="2723"/>
      <c r="QGZ18" s="2723"/>
      <c r="QHA18" s="2723"/>
      <c r="QHB18" s="2723"/>
      <c r="QHC18" s="2723"/>
      <c r="QHD18" s="2723"/>
      <c r="QHE18" s="2723"/>
      <c r="QHF18" s="2723"/>
      <c r="QHG18" s="2723"/>
      <c r="QHH18" s="2723"/>
      <c r="QHI18" s="2723"/>
      <c r="QHJ18" s="2723"/>
      <c r="QHK18" s="2723"/>
      <c r="QHL18" s="2723"/>
      <c r="QHM18" s="2723"/>
      <c r="QHN18" s="2723"/>
      <c r="QHO18" s="2723"/>
      <c r="QHP18" s="2723"/>
      <c r="QHQ18" s="2723"/>
      <c r="QHR18" s="2723"/>
      <c r="QHS18" s="2723"/>
      <c r="QHT18" s="2723"/>
      <c r="QHU18" s="2723"/>
      <c r="QHV18" s="2723"/>
      <c r="QHW18" s="2723"/>
      <c r="QHX18" s="2723"/>
      <c r="QHY18" s="2723"/>
      <c r="QHZ18" s="2723"/>
      <c r="QIA18" s="2723"/>
      <c r="QIB18" s="2723"/>
      <c r="QIC18" s="2723"/>
      <c r="QID18" s="2723"/>
      <c r="QIE18" s="2723"/>
      <c r="QIF18" s="2723"/>
      <c r="QIG18" s="2723"/>
      <c r="QIH18" s="2723"/>
      <c r="QII18" s="2723"/>
      <c r="QIJ18" s="2723"/>
      <c r="QIK18" s="2723"/>
      <c r="QIL18" s="2723"/>
      <c r="QIM18" s="2723"/>
      <c r="QIN18" s="2723"/>
      <c r="QIO18" s="2723"/>
      <c r="QIP18" s="2723"/>
      <c r="QIQ18" s="2723"/>
      <c r="QIR18" s="2723"/>
      <c r="QIS18" s="2723"/>
      <c r="QIT18" s="2723"/>
      <c r="QIU18" s="2723"/>
      <c r="QIV18" s="2723"/>
      <c r="QIW18" s="2723"/>
      <c r="QIX18" s="2723"/>
      <c r="QIY18" s="2723"/>
      <c r="QIZ18" s="2723"/>
      <c r="QJA18" s="2723"/>
      <c r="QJB18" s="2723"/>
      <c r="QJC18" s="2723"/>
      <c r="QJD18" s="2723"/>
      <c r="QJE18" s="2723"/>
      <c r="QJF18" s="2723"/>
      <c r="QJG18" s="2723"/>
      <c r="QJH18" s="2723"/>
      <c r="QJI18" s="2723"/>
      <c r="QJJ18" s="2723"/>
      <c r="QJK18" s="2723"/>
      <c r="QJL18" s="2723"/>
      <c r="QJM18" s="2723"/>
      <c r="QJN18" s="2723"/>
      <c r="QJO18" s="2723"/>
      <c r="QJP18" s="2723"/>
      <c r="QJQ18" s="2723"/>
      <c r="QJR18" s="2723"/>
      <c r="QJS18" s="2723"/>
      <c r="QJT18" s="2723"/>
      <c r="QJU18" s="2723"/>
      <c r="QJV18" s="2723"/>
      <c r="QJW18" s="2723"/>
      <c r="QJX18" s="2723"/>
      <c r="QJY18" s="2723"/>
      <c r="QJZ18" s="2723"/>
      <c r="QKA18" s="2723"/>
      <c r="QKB18" s="2723"/>
      <c r="QKC18" s="2723"/>
      <c r="QKD18" s="2723"/>
      <c r="QKE18" s="2723"/>
      <c r="QKF18" s="2723"/>
      <c r="QKG18" s="2723"/>
      <c r="QKH18" s="2723"/>
      <c r="QKI18" s="2723"/>
      <c r="QKJ18" s="2723"/>
      <c r="QKK18" s="2723"/>
      <c r="QKL18" s="2723"/>
      <c r="QKM18" s="2723"/>
      <c r="QKN18" s="2723"/>
      <c r="QKO18" s="2723"/>
      <c r="QKP18" s="2723"/>
      <c r="QKQ18" s="2723"/>
      <c r="QKR18" s="2723"/>
      <c r="QKS18" s="2723"/>
      <c r="QKT18" s="2723"/>
      <c r="QKU18" s="2723"/>
      <c r="QKV18" s="2723"/>
      <c r="QKW18" s="2723"/>
      <c r="QKX18" s="2723"/>
      <c r="QKY18" s="2723"/>
      <c r="QKZ18" s="2723"/>
      <c r="QLA18" s="2723"/>
      <c r="QLB18" s="2723"/>
      <c r="QLC18" s="2723"/>
      <c r="QLD18" s="2723"/>
      <c r="QLE18" s="2723"/>
      <c r="QLF18" s="2723"/>
      <c r="QLG18" s="2723"/>
      <c r="QLH18" s="2723"/>
      <c r="QLI18" s="2723"/>
      <c r="QLJ18" s="2723"/>
      <c r="QLK18" s="2723"/>
      <c r="QLL18" s="2723"/>
      <c r="QLM18" s="2723"/>
      <c r="QLN18" s="2723"/>
      <c r="QLO18" s="2723"/>
      <c r="QLP18" s="2723"/>
      <c r="QLQ18" s="2723"/>
      <c r="QLR18" s="2723"/>
      <c r="QLS18" s="2723"/>
      <c r="QLT18" s="2723"/>
      <c r="QLU18" s="2723"/>
      <c r="QLV18" s="2723"/>
      <c r="QLW18" s="2723"/>
      <c r="QLX18" s="2723"/>
      <c r="QLY18" s="2723"/>
      <c r="QLZ18" s="2723"/>
      <c r="QMA18" s="2723"/>
      <c r="QMB18" s="2723"/>
      <c r="QMC18" s="2723"/>
      <c r="QMD18" s="2723"/>
      <c r="QME18" s="2723"/>
      <c r="QMF18" s="2723"/>
      <c r="QMG18" s="2723"/>
      <c r="QMH18" s="2723"/>
      <c r="QMI18" s="2723"/>
      <c r="QMJ18" s="2723"/>
      <c r="QMK18" s="2723"/>
      <c r="QML18" s="2723"/>
      <c r="QMM18" s="2723"/>
      <c r="QMN18" s="2723"/>
      <c r="QMO18" s="2723"/>
      <c r="QMP18" s="2723"/>
      <c r="QMQ18" s="2723"/>
      <c r="QMR18" s="2723"/>
      <c r="QMS18" s="2723"/>
      <c r="QMT18" s="2723"/>
      <c r="QMU18" s="2723"/>
      <c r="QMV18" s="2723"/>
      <c r="QMW18" s="2723"/>
      <c r="QMX18" s="2723"/>
      <c r="QMY18" s="2723"/>
      <c r="QMZ18" s="2723"/>
      <c r="QNA18" s="2723"/>
      <c r="QNB18" s="2723"/>
      <c r="QNC18" s="2723"/>
      <c r="QND18" s="2723"/>
      <c r="QNE18" s="2723"/>
      <c r="QNF18" s="2723"/>
      <c r="QNG18" s="2723"/>
      <c r="QNH18" s="2723"/>
      <c r="QNI18" s="2723"/>
      <c r="QNJ18" s="2723"/>
      <c r="QNK18" s="2723"/>
      <c r="QNL18" s="2723"/>
      <c r="QNM18" s="2723"/>
      <c r="QNN18" s="2723"/>
      <c r="QNO18" s="2723"/>
      <c r="QNP18" s="2723"/>
      <c r="QNQ18" s="2723"/>
      <c r="QNR18" s="2723"/>
      <c r="QNS18" s="2723"/>
      <c r="QNT18" s="2723"/>
      <c r="QNU18" s="2723"/>
      <c r="QNV18" s="2723"/>
      <c r="QNW18" s="2723"/>
      <c r="QNX18" s="2723"/>
      <c r="QNY18" s="2723"/>
      <c r="QNZ18" s="2723"/>
      <c r="QOA18" s="2723"/>
      <c r="QOB18" s="2723"/>
      <c r="QOC18" s="2723"/>
      <c r="QOD18" s="2723"/>
      <c r="QOE18" s="2723"/>
      <c r="QOF18" s="2723"/>
      <c r="QOG18" s="2723"/>
      <c r="QOH18" s="2723"/>
      <c r="QOI18" s="2723"/>
      <c r="QOJ18" s="2723"/>
      <c r="QOK18" s="2723"/>
      <c r="QOL18" s="2723"/>
      <c r="QOM18" s="2723"/>
      <c r="QON18" s="2723"/>
      <c r="QOO18" s="2723"/>
      <c r="QOP18" s="2723"/>
      <c r="QOQ18" s="2723"/>
      <c r="QOR18" s="2723"/>
      <c r="QOS18" s="2723"/>
      <c r="QOT18" s="2723"/>
      <c r="QOU18" s="2723"/>
      <c r="QOV18" s="2723"/>
      <c r="QOW18" s="2723"/>
      <c r="QOX18" s="2723"/>
      <c r="QOY18" s="2723"/>
      <c r="QOZ18" s="2723"/>
      <c r="QPA18" s="2723"/>
      <c r="QPB18" s="2723"/>
      <c r="QPC18" s="2723"/>
      <c r="QPD18" s="2723"/>
      <c r="QPE18" s="2723"/>
      <c r="QPF18" s="2723"/>
      <c r="QPG18" s="2723"/>
      <c r="QPH18" s="2723"/>
      <c r="QPI18" s="2723"/>
      <c r="QPJ18" s="2723"/>
      <c r="QPK18" s="2723"/>
      <c r="QPL18" s="2723"/>
      <c r="QPM18" s="2723"/>
      <c r="QPN18" s="2723"/>
      <c r="QPO18" s="2723"/>
      <c r="QPP18" s="2723"/>
      <c r="QPQ18" s="2723"/>
      <c r="QPR18" s="2723"/>
      <c r="QPS18" s="2723"/>
      <c r="QPT18" s="2723"/>
      <c r="QPU18" s="2723"/>
      <c r="QPV18" s="2723"/>
      <c r="QPW18" s="2723"/>
      <c r="QPX18" s="2723"/>
      <c r="QPY18" s="2723"/>
      <c r="QPZ18" s="2723"/>
      <c r="QQA18" s="2723"/>
      <c r="QQB18" s="2723"/>
      <c r="QQC18" s="2723"/>
      <c r="QQD18" s="2723"/>
      <c r="QQE18" s="2723"/>
      <c r="QQF18" s="2723"/>
      <c r="QQG18" s="2723"/>
      <c r="QQH18" s="2723"/>
      <c r="QQI18" s="2723"/>
      <c r="QQJ18" s="2723"/>
      <c r="QQK18" s="2723"/>
      <c r="QQL18" s="2723"/>
      <c r="QQM18" s="2723"/>
      <c r="QQN18" s="2723"/>
      <c r="QQO18" s="2723"/>
      <c r="QQP18" s="2723"/>
      <c r="QQQ18" s="2723"/>
      <c r="QQR18" s="2723"/>
      <c r="QQS18" s="2723"/>
      <c r="QQT18" s="2723"/>
      <c r="QQU18" s="2723"/>
      <c r="QQV18" s="2723"/>
      <c r="QQW18" s="2723"/>
      <c r="QQX18" s="2723"/>
      <c r="QQY18" s="2723"/>
      <c r="QQZ18" s="2723"/>
      <c r="QRA18" s="2723"/>
      <c r="QRB18" s="2723"/>
      <c r="QRC18" s="2723"/>
      <c r="QRD18" s="2723"/>
      <c r="QRE18" s="2723"/>
      <c r="QRF18" s="2723"/>
      <c r="QRG18" s="2723"/>
      <c r="QRH18" s="2723"/>
      <c r="QRI18" s="2723"/>
      <c r="QRJ18" s="2723"/>
      <c r="QRK18" s="2723"/>
      <c r="QRL18" s="2723"/>
      <c r="QRM18" s="2723"/>
      <c r="QRN18" s="2723"/>
      <c r="QRO18" s="2723"/>
      <c r="QRP18" s="2723"/>
      <c r="QRQ18" s="2723"/>
      <c r="QRR18" s="2723"/>
      <c r="QRS18" s="2723"/>
      <c r="QRT18" s="2723"/>
      <c r="QRU18" s="2723"/>
      <c r="QRV18" s="2723"/>
      <c r="QRW18" s="2723"/>
      <c r="QRX18" s="2723"/>
      <c r="QRY18" s="2723"/>
      <c r="QRZ18" s="2723"/>
      <c r="QSA18" s="2723"/>
      <c r="QSB18" s="2723"/>
      <c r="QSC18" s="2723"/>
      <c r="QSD18" s="2723"/>
      <c r="QSE18" s="2723"/>
      <c r="QSF18" s="2723"/>
      <c r="QSG18" s="2723"/>
      <c r="QSH18" s="2723"/>
      <c r="QSI18" s="2723"/>
      <c r="QSJ18" s="2723"/>
      <c r="QSK18" s="2723"/>
      <c r="QSL18" s="2723"/>
      <c r="QSM18" s="2723"/>
      <c r="QSN18" s="2723"/>
      <c r="QSO18" s="2723"/>
      <c r="QSP18" s="2723"/>
      <c r="QSQ18" s="2723"/>
      <c r="QSR18" s="2723"/>
      <c r="QSS18" s="2723"/>
      <c r="QST18" s="2723"/>
      <c r="QSU18" s="2723"/>
      <c r="QSV18" s="2723"/>
      <c r="QSW18" s="2723"/>
      <c r="QSX18" s="2723"/>
      <c r="QSY18" s="2723"/>
      <c r="QSZ18" s="2723"/>
      <c r="QTA18" s="2723"/>
      <c r="QTB18" s="2723"/>
      <c r="QTC18" s="2723"/>
      <c r="QTD18" s="2723"/>
      <c r="QTE18" s="2723"/>
      <c r="QTF18" s="2723"/>
      <c r="QTG18" s="2723"/>
      <c r="QTH18" s="2723"/>
      <c r="QTI18" s="2723"/>
      <c r="QTJ18" s="2723"/>
      <c r="QTK18" s="2723"/>
      <c r="QTL18" s="2723"/>
      <c r="QTM18" s="2723"/>
      <c r="QTN18" s="2723"/>
      <c r="QTO18" s="2723"/>
      <c r="QTP18" s="2723"/>
      <c r="QTQ18" s="2723"/>
      <c r="QTR18" s="2723"/>
      <c r="QTS18" s="2723"/>
      <c r="QTT18" s="2723"/>
      <c r="QTU18" s="2723"/>
      <c r="QTV18" s="2723"/>
      <c r="QTW18" s="2723"/>
      <c r="QTX18" s="2723"/>
      <c r="QTY18" s="2723"/>
      <c r="QTZ18" s="2723"/>
      <c r="QUA18" s="2723"/>
      <c r="QUB18" s="2723"/>
      <c r="QUC18" s="2723"/>
      <c r="QUD18" s="2723"/>
      <c r="QUE18" s="2723"/>
      <c r="QUF18" s="2723"/>
      <c r="QUG18" s="2723"/>
      <c r="QUH18" s="2723"/>
      <c r="QUI18" s="2723"/>
      <c r="QUJ18" s="2723"/>
      <c r="QUK18" s="2723"/>
      <c r="QUL18" s="2723"/>
      <c r="QUM18" s="2723"/>
      <c r="QUN18" s="2723"/>
      <c r="QUO18" s="2723"/>
      <c r="QUP18" s="2723"/>
      <c r="QUQ18" s="2723"/>
      <c r="QUR18" s="2723"/>
      <c r="QUS18" s="2723"/>
      <c r="QUT18" s="2723"/>
      <c r="QUU18" s="2723"/>
      <c r="QUV18" s="2723"/>
      <c r="QUW18" s="2723"/>
      <c r="QUX18" s="2723"/>
      <c r="QUY18" s="2723"/>
      <c r="QUZ18" s="2723"/>
      <c r="QVA18" s="2723"/>
      <c r="QVB18" s="2723"/>
      <c r="QVC18" s="2723"/>
      <c r="QVD18" s="2723"/>
      <c r="QVE18" s="2723"/>
      <c r="QVF18" s="2723"/>
      <c r="QVG18" s="2723"/>
      <c r="QVH18" s="2723"/>
      <c r="QVI18" s="2723"/>
      <c r="QVJ18" s="2723"/>
      <c r="QVK18" s="2723"/>
      <c r="QVL18" s="2723"/>
      <c r="QVM18" s="2723"/>
      <c r="QVN18" s="2723"/>
      <c r="QVO18" s="2723"/>
      <c r="QVP18" s="2723"/>
      <c r="QVQ18" s="2723"/>
      <c r="QVR18" s="2723"/>
      <c r="QVS18" s="2723"/>
      <c r="QVT18" s="2723"/>
      <c r="QVU18" s="2723"/>
      <c r="QVV18" s="2723"/>
      <c r="QVW18" s="2723"/>
      <c r="QVX18" s="2723"/>
      <c r="QVY18" s="2723"/>
      <c r="QVZ18" s="2723"/>
      <c r="QWA18" s="2723"/>
      <c r="QWB18" s="2723"/>
      <c r="QWC18" s="2723"/>
      <c r="QWD18" s="2723"/>
      <c r="QWE18" s="2723"/>
      <c r="QWF18" s="2723"/>
      <c r="QWG18" s="2723"/>
      <c r="QWH18" s="2723"/>
      <c r="QWI18" s="2723"/>
      <c r="QWJ18" s="2723"/>
      <c r="QWK18" s="2723"/>
      <c r="QWL18" s="2723"/>
      <c r="QWM18" s="2723"/>
      <c r="QWN18" s="2723"/>
      <c r="QWO18" s="2723"/>
      <c r="QWP18" s="2723"/>
      <c r="QWQ18" s="2723"/>
      <c r="QWR18" s="2723"/>
      <c r="QWS18" s="2723"/>
      <c r="QWT18" s="2723"/>
      <c r="QWU18" s="2723"/>
      <c r="QWV18" s="2723"/>
      <c r="QWW18" s="2723"/>
      <c r="QWX18" s="2723"/>
      <c r="QWY18" s="2723"/>
      <c r="QWZ18" s="2723"/>
      <c r="QXA18" s="2723"/>
      <c r="QXB18" s="2723"/>
      <c r="QXC18" s="2723"/>
      <c r="QXD18" s="2723"/>
      <c r="QXE18" s="2723"/>
      <c r="QXF18" s="2723"/>
      <c r="QXG18" s="2723"/>
      <c r="QXH18" s="2723"/>
      <c r="QXI18" s="2723"/>
      <c r="QXJ18" s="2723"/>
      <c r="QXK18" s="2723"/>
      <c r="QXL18" s="2723"/>
      <c r="QXM18" s="2723"/>
      <c r="QXN18" s="2723"/>
      <c r="QXO18" s="2723"/>
      <c r="QXP18" s="2723"/>
      <c r="QXQ18" s="2723"/>
      <c r="QXR18" s="2723"/>
      <c r="QXS18" s="2723"/>
      <c r="QXT18" s="2723"/>
      <c r="QXU18" s="2723"/>
      <c r="QXV18" s="2723"/>
      <c r="QXW18" s="2723"/>
      <c r="QXX18" s="2723"/>
      <c r="QXY18" s="2723"/>
      <c r="QXZ18" s="2723"/>
      <c r="QYA18" s="2723"/>
      <c r="QYB18" s="2723"/>
      <c r="QYC18" s="2723"/>
      <c r="QYD18" s="2723"/>
      <c r="QYE18" s="2723"/>
      <c r="QYF18" s="2723"/>
      <c r="QYG18" s="2723"/>
      <c r="QYH18" s="2723"/>
      <c r="QYI18" s="2723"/>
      <c r="QYJ18" s="2723"/>
      <c r="QYK18" s="2723"/>
      <c r="QYL18" s="2723"/>
      <c r="QYM18" s="2723"/>
      <c r="QYN18" s="2723"/>
      <c r="QYO18" s="2723"/>
      <c r="QYP18" s="2723"/>
      <c r="QYQ18" s="2723"/>
      <c r="QYR18" s="2723"/>
      <c r="QYS18" s="2723"/>
      <c r="QYT18" s="2723"/>
      <c r="QYU18" s="2723"/>
      <c r="QYV18" s="2723"/>
      <c r="QYW18" s="2723"/>
      <c r="QYX18" s="2723"/>
      <c r="QYY18" s="2723"/>
      <c r="QYZ18" s="2723"/>
      <c r="QZA18" s="2723"/>
      <c r="QZB18" s="2723"/>
      <c r="QZC18" s="2723"/>
      <c r="QZD18" s="2723"/>
      <c r="QZE18" s="2723"/>
      <c r="QZF18" s="2723"/>
      <c r="QZG18" s="2723"/>
      <c r="QZH18" s="2723"/>
      <c r="QZI18" s="2723"/>
      <c r="QZJ18" s="2723"/>
      <c r="QZK18" s="2723"/>
      <c r="QZL18" s="2723"/>
      <c r="QZM18" s="2723"/>
      <c r="QZN18" s="2723"/>
      <c r="QZO18" s="2723"/>
      <c r="QZP18" s="2723"/>
      <c r="QZQ18" s="2723"/>
      <c r="QZR18" s="2723"/>
      <c r="QZS18" s="2723"/>
      <c r="QZT18" s="2723"/>
      <c r="QZU18" s="2723"/>
      <c r="QZV18" s="2723"/>
      <c r="QZW18" s="2723"/>
      <c r="QZX18" s="2723"/>
      <c r="QZY18" s="2723"/>
      <c r="QZZ18" s="2723"/>
      <c r="RAA18" s="2723"/>
      <c r="RAB18" s="2723"/>
      <c r="RAC18" s="2723"/>
      <c r="RAD18" s="2723"/>
      <c r="RAE18" s="2723"/>
      <c r="RAF18" s="2723"/>
      <c r="RAG18" s="2723"/>
      <c r="RAH18" s="2723"/>
      <c r="RAI18" s="2723"/>
      <c r="RAJ18" s="2723"/>
      <c r="RAK18" s="2723"/>
      <c r="RAL18" s="2723"/>
      <c r="RAM18" s="2723"/>
      <c r="RAN18" s="2723"/>
      <c r="RAO18" s="2723"/>
      <c r="RAP18" s="2723"/>
      <c r="RAQ18" s="2723"/>
      <c r="RAR18" s="2723"/>
      <c r="RAS18" s="2723"/>
      <c r="RAT18" s="2723"/>
      <c r="RAU18" s="2723"/>
      <c r="RAV18" s="2723"/>
      <c r="RAW18" s="2723"/>
      <c r="RAX18" s="2723"/>
      <c r="RAY18" s="2723"/>
      <c r="RAZ18" s="2723"/>
      <c r="RBA18" s="2723"/>
      <c r="RBB18" s="2723"/>
      <c r="RBC18" s="2723"/>
      <c r="RBD18" s="2723"/>
      <c r="RBE18" s="2723"/>
      <c r="RBF18" s="2723"/>
      <c r="RBG18" s="2723"/>
      <c r="RBH18" s="2723"/>
      <c r="RBI18" s="2723"/>
      <c r="RBJ18" s="2723"/>
      <c r="RBK18" s="2723"/>
      <c r="RBL18" s="2723"/>
      <c r="RBM18" s="2723"/>
      <c r="RBN18" s="2723"/>
      <c r="RBO18" s="2723"/>
      <c r="RBP18" s="2723"/>
      <c r="RBQ18" s="2723"/>
      <c r="RBR18" s="2723"/>
      <c r="RBS18" s="2723"/>
      <c r="RBT18" s="2723"/>
      <c r="RBU18" s="2723"/>
      <c r="RBV18" s="2723"/>
      <c r="RBW18" s="2723"/>
      <c r="RBX18" s="2723"/>
      <c r="RBY18" s="2723"/>
      <c r="RBZ18" s="2723"/>
      <c r="RCA18" s="2723"/>
      <c r="RCB18" s="2723"/>
      <c r="RCC18" s="2723"/>
      <c r="RCD18" s="2723"/>
      <c r="RCE18" s="2723"/>
      <c r="RCF18" s="2723"/>
      <c r="RCG18" s="2723"/>
      <c r="RCH18" s="2723"/>
      <c r="RCI18" s="2723"/>
      <c r="RCJ18" s="2723"/>
      <c r="RCK18" s="2723"/>
      <c r="RCL18" s="2723"/>
      <c r="RCM18" s="2723"/>
      <c r="RCN18" s="2723"/>
      <c r="RCO18" s="2723"/>
      <c r="RCP18" s="2723"/>
      <c r="RCQ18" s="2723"/>
      <c r="RCR18" s="2723"/>
      <c r="RCS18" s="2723"/>
      <c r="RCT18" s="2723"/>
      <c r="RCU18" s="2723"/>
      <c r="RCV18" s="2723"/>
      <c r="RCW18" s="2723"/>
      <c r="RCX18" s="2723"/>
      <c r="RCY18" s="2723"/>
      <c r="RCZ18" s="2723"/>
      <c r="RDA18" s="2723"/>
      <c r="RDB18" s="2723"/>
      <c r="RDC18" s="2723"/>
      <c r="RDD18" s="2723"/>
      <c r="RDE18" s="2723"/>
      <c r="RDF18" s="2723"/>
      <c r="RDG18" s="2723"/>
      <c r="RDH18" s="2723"/>
      <c r="RDI18" s="2723"/>
      <c r="RDJ18" s="2723"/>
      <c r="RDK18" s="2723"/>
      <c r="RDL18" s="2723"/>
      <c r="RDM18" s="2723"/>
      <c r="RDN18" s="2723"/>
      <c r="RDO18" s="2723"/>
      <c r="RDP18" s="2723"/>
      <c r="RDQ18" s="2723"/>
      <c r="RDR18" s="2723"/>
      <c r="RDS18" s="2723"/>
      <c r="RDT18" s="2723"/>
      <c r="RDU18" s="2723"/>
      <c r="RDV18" s="2723"/>
      <c r="RDW18" s="2723"/>
      <c r="RDX18" s="2723"/>
      <c r="RDY18" s="2723"/>
      <c r="RDZ18" s="2723"/>
      <c r="REA18" s="2723"/>
      <c r="REB18" s="2723"/>
      <c r="REC18" s="2723"/>
      <c r="RED18" s="2723"/>
      <c r="REE18" s="2723"/>
      <c r="REF18" s="2723"/>
      <c r="REG18" s="2723"/>
      <c r="REH18" s="2723"/>
      <c r="REI18" s="2723"/>
      <c r="REJ18" s="2723"/>
      <c r="REK18" s="2723"/>
      <c r="REL18" s="2723"/>
      <c r="REM18" s="2723"/>
      <c r="REN18" s="2723"/>
      <c r="REO18" s="2723"/>
      <c r="REP18" s="2723"/>
      <c r="REQ18" s="2723"/>
      <c r="RER18" s="2723"/>
      <c r="RES18" s="2723"/>
      <c r="RET18" s="2723"/>
      <c r="REU18" s="2723"/>
      <c r="REV18" s="2723"/>
      <c r="REW18" s="2723"/>
      <c r="REX18" s="2723"/>
      <c r="REY18" s="2723"/>
      <c r="REZ18" s="2723"/>
      <c r="RFA18" s="2723"/>
      <c r="RFB18" s="2723"/>
      <c r="RFC18" s="2723"/>
      <c r="RFD18" s="2723"/>
      <c r="RFE18" s="2723"/>
      <c r="RFF18" s="2723"/>
      <c r="RFG18" s="2723"/>
      <c r="RFH18" s="2723"/>
      <c r="RFI18" s="2723"/>
      <c r="RFJ18" s="2723"/>
      <c r="RFK18" s="2723"/>
      <c r="RFL18" s="2723"/>
      <c r="RFM18" s="2723"/>
      <c r="RFN18" s="2723"/>
      <c r="RFO18" s="2723"/>
      <c r="RFP18" s="2723"/>
      <c r="RFQ18" s="2723"/>
      <c r="RFR18" s="2723"/>
      <c r="RFS18" s="2723"/>
      <c r="RFT18" s="2723"/>
      <c r="RFU18" s="2723"/>
      <c r="RFV18" s="2723"/>
      <c r="RFW18" s="2723"/>
      <c r="RFX18" s="2723"/>
      <c r="RFY18" s="2723"/>
      <c r="RFZ18" s="2723"/>
      <c r="RGA18" s="2723"/>
      <c r="RGB18" s="2723"/>
      <c r="RGC18" s="2723"/>
      <c r="RGD18" s="2723"/>
      <c r="RGE18" s="2723"/>
      <c r="RGF18" s="2723"/>
      <c r="RGG18" s="2723"/>
      <c r="RGH18" s="2723"/>
      <c r="RGI18" s="2723"/>
      <c r="RGJ18" s="2723"/>
      <c r="RGK18" s="2723"/>
      <c r="RGL18" s="2723"/>
      <c r="RGM18" s="2723"/>
      <c r="RGN18" s="2723"/>
      <c r="RGO18" s="2723"/>
      <c r="RGP18" s="2723"/>
      <c r="RGQ18" s="2723"/>
      <c r="RGR18" s="2723"/>
      <c r="RGS18" s="2723"/>
      <c r="RGT18" s="2723"/>
      <c r="RGU18" s="2723"/>
      <c r="RGV18" s="2723"/>
      <c r="RGW18" s="2723"/>
      <c r="RGX18" s="2723"/>
      <c r="RGY18" s="2723"/>
      <c r="RGZ18" s="2723"/>
      <c r="RHA18" s="2723"/>
      <c r="RHB18" s="2723"/>
      <c r="RHC18" s="2723"/>
      <c r="RHD18" s="2723"/>
      <c r="RHE18" s="2723"/>
      <c r="RHF18" s="2723"/>
      <c r="RHG18" s="2723"/>
      <c r="RHH18" s="2723"/>
      <c r="RHI18" s="2723"/>
      <c r="RHJ18" s="2723"/>
      <c r="RHK18" s="2723"/>
      <c r="RHL18" s="2723"/>
      <c r="RHM18" s="2723"/>
      <c r="RHN18" s="2723"/>
      <c r="RHO18" s="2723"/>
      <c r="RHP18" s="2723"/>
      <c r="RHQ18" s="2723"/>
      <c r="RHR18" s="2723"/>
      <c r="RHS18" s="2723"/>
      <c r="RHT18" s="2723"/>
      <c r="RHU18" s="2723"/>
      <c r="RHV18" s="2723"/>
      <c r="RHW18" s="2723"/>
      <c r="RHX18" s="2723"/>
      <c r="RHY18" s="2723"/>
      <c r="RHZ18" s="2723"/>
      <c r="RIA18" s="2723"/>
      <c r="RIB18" s="2723"/>
      <c r="RIC18" s="2723"/>
      <c r="RID18" s="2723"/>
      <c r="RIE18" s="2723"/>
      <c r="RIF18" s="2723"/>
      <c r="RIG18" s="2723"/>
      <c r="RIH18" s="2723"/>
      <c r="RII18" s="2723"/>
      <c r="RIJ18" s="2723"/>
      <c r="RIK18" s="2723"/>
      <c r="RIL18" s="2723"/>
      <c r="RIM18" s="2723"/>
      <c r="RIN18" s="2723"/>
      <c r="RIO18" s="2723"/>
      <c r="RIP18" s="2723"/>
      <c r="RIQ18" s="2723"/>
      <c r="RIR18" s="2723"/>
      <c r="RIS18" s="2723"/>
      <c r="RIT18" s="2723"/>
      <c r="RIU18" s="2723"/>
      <c r="RIV18" s="2723"/>
      <c r="RIW18" s="2723"/>
      <c r="RIX18" s="2723"/>
      <c r="RIY18" s="2723"/>
      <c r="RIZ18" s="2723"/>
      <c r="RJA18" s="2723"/>
      <c r="RJB18" s="2723"/>
      <c r="RJC18" s="2723"/>
      <c r="RJD18" s="2723"/>
      <c r="RJE18" s="2723"/>
      <c r="RJF18" s="2723"/>
      <c r="RJG18" s="2723"/>
      <c r="RJH18" s="2723"/>
      <c r="RJI18" s="2723"/>
      <c r="RJJ18" s="2723"/>
      <c r="RJK18" s="2723"/>
      <c r="RJL18" s="2723"/>
      <c r="RJM18" s="2723"/>
      <c r="RJN18" s="2723"/>
      <c r="RJO18" s="2723"/>
      <c r="RJP18" s="2723"/>
      <c r="RJQ18" s="2723"/>
      <c r="RJR18" s="2723"/>
      <c r="RJS18" s="2723"/>
      <c r="RJT18" s="2723"/>
      <c r="RJU18" s="2723"/>
      <c r="RJV18" s="2723"/>
      <c r="RJW18" s="2723"/>
      <c r="RJX18" s="2723"/>
      <c r="RJY18" s="2723"/>
      <c r="RJZ18" s="2723"/>
      <c r="RKA18" s="2723"/>
      <c r="RKB18" s="2723"/>
      <c r="RKC18" s="2723"/>
      <c r="RKD18" s="2723"/>
      <c r="RKE18" s="2723"/>
      <c r="RKF18" s="2723"/>
      <c r="RKG18" s="2723"/>
      <c r="RKH18" s="2723"/>
      <c r="RKI18" s="2723"/>
      <c r="RKJ18" s="2723"/>
      <c r="RKK18" s="2723"/>
      <c r="RKL18" s="2723"/>
      <c r="RKM18" s="2723"/>
      <c r="RKN18" s="2723"/>
      <c r="RKO18" s="2723"/>
      <c r="RKP18" s="2723"/>
      <c r="RKQ18" s="2723"/>
      <c r="RKR18" s="2723"/>
      <c r="RKS18" s="2723"/>
      <c r="RKT18" s="2723"/>
      <c r="RKU18" s="2723"/>
      <c r="RKV18" s="2723"/>
      <c r="RKW18" s="2723"/>
      <c r="RKX18" s="2723"/>
      <c r="RKY18" s="2723"/>
      <c r="RKZ18" s="2723"/>
      <c r="RLA18" s="2723"/>
      <c r="RLB18" s="2723"/>
      <c r="RLC18" s="2723"/>
      <c r="RLD18" s="2723"/>
      <c r="RLE18" s="2723"/>
      <c r="RLF18" s="2723"/>
      <c r="RLG18" s="2723"/>
      <c r="RLH18" s="2723"/>
      <c r="RLI18" s="2723"/>
      <c r="RLJ18" s="2723"/>
      <c r="RLK18" s="2723"/>
      <c r="RLL18" s="2723"/>
      <c r="RLM18" s="2723"/>
      <c r="RLN18" s="2723"/>
      <c r="RLO18" s="2723"/>
      <c r="RLP18" s="2723"/>
      <c r="RLQ18" s="2723"/>
      <c r="RLR18" s="2723"/>
      <c r="RLS18" s="2723"/>
      <c r="RLT18" s="2723"/>
      <c r="RLU18" s="2723"/>
      <c r="RLV18" s="2723"/>
      <c r="RLW18" s="2723"/>
      <c r="RLX18" s="2723"/>
      <c r="RLY18" s="2723"/>
      <c r="RLZ18" s="2723"/>
      <c r="RMA18" s="2723"/>
      <c r="RMB18" s="2723"/>
      <c r="RMC18" s="2723"/>
      <c r="RMD18" s="2723"/>
      <c r="RME18" s="2723"/>
      <c r="RMF18" s="2723"/>
      <c r="RMG18" s="2723"/>
      <c r="RMH18" s="2723"/>
      <c r="RMI18" s="2723"/>
      <c r="RMJ18" s="2723"/>
      <c r="RMK18" s="2723"/>
      <c r="RML18" s="2723"/>
      <c r="RMM18" s="2723"/>
      <c r="RMN18" s="2723"/>
      <c r="RMO18" s="2723"/>
      <c r="RMP18" s="2723"/>
      <c r="RMQ18" s="2723"/>
      <c r="RMR18" s="2723"/>
      <c r="RMS18" s="2723"/>
      <c r="RMT18" s="2723"/>
      <c r="RMU18" s="2723"/>
      <c r="RMV18" s="2723"/>
      <c r="RMW18" s="2723"/>
      <c r="RMX18" s="2723"/>
      <c r="RMY18" s="2723"/>
      <c r="RMZ18" s="2723"/>
      <c r="RNA18" s="2723"/>
      <c r="RNB18" s="2723"/>
      <c r="RNC18" s="2723"/>
      <c r="RND18" s="2723"/>
      <c r="RNE18" s="2723"/>
      <c r="RNF18" s="2723"/>
      <c r="RNG18" s="2723"/>
      <c r="RNH18" s="2723"/>
      <c r="RNI18" s="2723"/>
      <c r="RNJ18" s="2723"/>
      <c r="RNK18" s="2723"/>
      <c r="RNL18" s="2723"/>
      <c r="RNM18" s="2723"/>
      <c r="RNN18" s="2723"/>
      <c r="RNO18" s="2723"/>
      <c r="RNP18" s="2723"/>
      <c r="RNQ18" s="2723"/>
      <c r="RNR18" s="2723"/>
      <c r="RNS18" s="2723"/>
      <c r="RNT18" s="2723"/>
      <c r="RNU18" s="2723"/>
      <c r="RNV18" s="2723"/>
      <c r="RNW18" s="2723"/>
      <c r="RNX18" s="2723"/>
      <c r="RNY18" s="2723"/>
      <c r="RNZ18" s="2723"/>
      <c r="ROA18" s="2723"/>
      <c r="ROB18" s="2723"/>
      <c r="ROC18" s="2723"/>
      <c r="ROD18" s="2723"/>
      <c r="ROE18" s="2723"/>
      <c r="ROF18" s="2723"/>
      <c r="ROG18" s="2723"/>
      <c r="ROH18" s="2723"/>
      <c r="ROI18" s="2723"/>
      <c r="ROJ18" s="2723"/>
      <c r="ROK18" s="2723"/>
      <c r="ROL18" s="2723"/>
      <c r="ROM18" s="2723"/>
      <c r="RON18" s="2723"/>
      <c r="ROO18" s="2723"/>
      <c r="ROP18" s="2723"/>
      <c r="ROQ18" s="2723"/>
      <c r="ROR18" s="2723"/>
      <c r="ROS18" s="2723"/>
      <c r="ROT18" s="2723"/>
      <c r="ROU18" s="2723"/>
      <c r="ROV18" s="2723"/>
      <c r="ROW18" s="2723"/>
      <c r="ROX18" s="2723"/>
      <c r="ROY18" s="2723"/>
      <c r="ROZ18" s="2723"/>
      <c r="RPA18" s="2723"/>
      <c r="RPB18" s="2723"/>
      <c r="RPC18" s="2723"/>
      <c r="RPD18" s="2723"/>
      <c r="RPE18" s="2723"/>
      <c r="RPF18" s="2723"/>
      <c r="RPG18" s="2723"/>
      <c r="RPH18" s="2723"/>
      <c r="RPI18" s="2723"/>
      <c r="RPJ18" s="2723"/>
      <c r="RPK18" s="2723"/>
      <c r="RPL18" s="2723"/>
      <c r="RPM18" s="2723"/>
      <c r="RPN18" s="2723"/>
      <c r="RPO18" s="2723"/>
      <c r="RPP18" s="2723"/>
      <c r="RPQ18" s="2723"/>
      <c r="RPR18" s="2723"/>
      <c r="RPS18" s="2723"/>
      <c r="RPT18" s="2723"/>
      <c r="RPU18" s="2723"/>
      <c r="RPV18" s="2723"/>
      <c r="RPW18" s="2723"/>
      <c r="RPX18" s="2723"/>
      <c r="RPY18" s="2723"/>
      <c r="RPZ18" s="2723"/>
      <c r="RQA18" s="2723"/>
      <c r="RQB18" s="2723"/>
      <c r="RQC18" s="2723"/>
      <c r="RQD18" s="2723"/>
      <c r="RQE18" s="2723"/>
      <c r="RQF18" s="2723"/>
      <c r="RQG18" s="2723"/>
      <c r="RQH18" s="2723"/>
      <c r="RQI18" s="2723"/>
      <c r="RQJ18" s="2723"/>
      <c r="RQK18" s="2723"/>
      <c r="RQL18" s="2723"/>
      <c r="RQM18" s="2723"/>
      <c r="RQN18" s="2723"/>
      <c r="RQO18" s="2723"/>
      <c r="RQP18" s="2723"/>
      <c r="RQQ18" s="2723"/>
      <c r="RQR18" s="2723"/>
      <c r="RQS18" s="2723"/>
      <c r="RQT18" s="2723"/>
      <c r="RQU18" s="2723"/>
      <c r="RQV18" s="2723"/>
      <c r="RQW18" s="2723"/>
      <c r="RQX18" s="2723"/>
      <c r="RQY18" s="2723"/>
      <c r="RQZ18" s="2723"/>
      <c r="RRA18" s="2723"/>
      <c r="RRB18" s="2723"/>
      <c r="RRC18" s="2723"/>
      <c r="RRD18" s="2723"/>
      <c r="RRE18" s="2723"/>
      <c r="RRF18" s="2723"/>
      <c r="RRG18" s="2723"/>
      <c r="RRH18" s="2723"/>
      <c r="RRI18" s="2723"/>
      <c r="RRJ18" s="2723"/>
      <c r="RRK18" s="2723"/>
      <c r="RRL18" s="2723"/>
      <c r="RRM18" s="2723"/>
      <c r="RRN18" s="2723"/>
      <c r="RRO18" s="2723"/>
      <c r="RRP18" s="2723"/>
      <c r="RRQ18" s="2723"/>
      <c r="RRR18" s="2723"/>
      <c r="RRS18" s="2723"/>
      <c r="RRT18" s="2723"/>
      <c r="RRU18" s="2723"/>
      <c r="RRV18" s="2723"/>
      <c r="RRW18" s="2723"/>
      <c r="RRX18" s="2723"/>
      <c r="RRY18" s="2723"/>
      <c r="RRZ18" s="2723"/>
      <c r="RSA18" s="2723"/>
      <c r="RSB18" s="2723"/>
      <c r="RSC18" s="2723"/>
      <c r="RSD18" s="2723"/>
      <c r="RSE18" s="2723"/>
      <c r="RSF18" s="2723"/>
      <c r="RSG18" s="2723"/>
      <c r="RSH18" s="2723"/>
      <c r="RSI18" s="2723"/>
      <c r="RSJ18" s="2723"/>
      <c r="RSK18" s="2723"/>
      <c r="RSL18" s="2723"/>
      <c r="RSM18" s="2723"/>
      <c r="RSN18" s="2723"/>
      <c r="RSO18" s="2723"/>
      <c r="RSP18" s="2723"/>
      <c r="RSQ18" s="2723"/>
      <c r="RSR18" s="2723"/>
      <c r="RSS18" s="2723"/>
      <c r="RST18" s="2723"/>
      <c r="RSU18" s="2723"/>
      <c r="RSV18" s="2723"/>
      <c r="RSW18" s="2723"/>
      <c r="RSX18" s="2723"/>
      <c r="RSY18" s="2723"/>
      <c r="RSZ18" s="2723"/>
      <c r="RTA18" s="2723"/>
      <c r="RTB18" s="2723"/>
      <c r="RTC18" s="2723"/>
      <c r="RTD18" s="2723"/>
      <c r="RTE18" s="2723"/>
      <c r="RTF18" s="2723"/>
      <c r="RTG18" s="2723"/>
      <c r="RTH18" s="2723"/>
      <c r="RTI18" s="2723"/>
      <c r="RTJ18" s="2723"/>
      <c r="RTK18" s="2723"/>
      <c r="RTL18" s="2723"/>
      <c r="RTM18" s="2723"/>
      <c r="RTN18" s="2723"/>
      <c r="RTO18" s="2723"/>
      <c r="RTP18" s="2723"/>
      <c r="RTQ18" s="2723"/>
      <c r="RTR18" s="2723"/>
      <c r="RTS18" s="2723"/>
      <c r="RTT18" s="2723"/>
      <c r="RTU18" s="2723"/>
      <c r="RTV18" s="2723"/>
      <c r="RTW18" s="2723"/>
      <c r="RTX18" s="2723"/>
      <c r="RTY18" s="2723"/>
      <c r="RTZ18" s="2723"/>
      <c r="RUA18" s="2723"/>
      <c r="RUB18" s="2723"/>
      <c r="RUC18" s="2723"/>
      <c r="RUD18" s="2723"/>
      <c r="RUE18" s="2723"/>
      <c r="RUF18" s="2723"/>
      <c r="RUG18" s="2723"/>
      <c r="RUH18" s="2723"/>
      <c r="RUI18" s="2723"/>
      <c r="RUJ18" s="2723"/>
      <c r="RUK18" s="2723"/>
      <c r="RUL18" s="2723"/>
      <c r="RUM18" s="2723"/>
      <c r="RUN18" s="2723"/>
      <c r="RUO18" s="2723"/>
      <c r="RUP18" s="2723"/>
      <c r="RUQ18" s="2723"/>
      <c r="RUR18" s="2723"/>
      <c r="RUS18" s="2723"/>
      <c r="RUT18" s="2723"/>
      <c r="RUU18" s="2723"/>
      <c r="RUV18" s="2723"/>
      <c r="RUW18" s="2723"/>
      <c r="RUX18" s="2723"/>
      <c r="RUY18" s="2723"/>
      <c r="RUZ18" s="2723"/>
      <c r="RVA18" s="2723"/>
      <c r="RVB18" s="2723"/>
      <c r="RVC18" s="2723"/>
      <c r="RVD18" s="2723"/>
      <c r="RVE18" s="2723"/>
      <c r="RVF18" s="2723"/>
      <c r="RVG18" s="2723"/>
      <c r="RVH18" s="2723"/>
      <c r="RVI18" s="2723"/>
      <c r="RVJ18" s="2723"/>
      <c r="RVK18" s="2723"/>
      <c r="RVL18" s="2723"/>
      <c r="RVM18" s="2723"/>
      <c r="RVN18" s="2723"/>
      <c r="RVO18" s="2723"/>
      <c r="RVP18" s="2723"/>
      <c r="RVQ18" s="2723"/>
      <c r="RVR18" s="2723"/>
      <c r="RVS18" s="2723"/>
      <c r="RVT18" s="2723"/>
      <c r="RVU18" s="2723"/>
      <c r="RVV18" s="2723"/>
      <c r="RVW18" s="2723"/>
      <c r="RVX18" s="2723"/>
      <c r="RVY18" s="2723"/>
      <c r="RVZ18" s="2723"/>
      <c r="RWA18" s="2723"/>
      <c r="RWB18" s="2723"/>
      <c r="RWC18" s="2723"/>
      <c r="RWD18" s="2723"/>
      <c r="RWE18" s="2723"/>
      <c r="RWF18" s="2723"/>
      <c r="RWG18" s="2723"/>
      <c r="RWH18" s="2723"/>
      <c r="RWI18" s="2723"/>
      <c r="RWJ18" s="2723"/>
      <c r="RWK18" s="2723"/>
      <c r="RWL18" s="2723"/>
      <c r="RWM18" s="2723"/>
      <c r="RWN18" s="2723"/>
      <c r="RWO18" s="2723"/>
      <c r="RWP18" s="2723"/>
      <c r="RWQ18" s="2723"/>
      <c r="RWR18" s="2723"/>
      <c r="RWS18" s="2723"/>
      <c r="RWT18" s="2723"/>
      <c r="RWU18" s="2723"/>
      <c r="RWV18" s="2723"/>
      <c r="RWW18" s="2723"/>
      <c r="RWX18" s="2723"/>
      <c r="RWY18" s="2723"/>
      <c r="RWZ18" s="2723"/>
      <c r="RXA18" s="2723"/>
      <c r="RXB18" s="2723"/>
      <c r="RXC18" s="2723"/>
      <c r="RXD18" s="2723"/>
      <c r="RXE18" s="2723"/>
      <c r="RXF18" s="2723"/>
      <c r="RXG18" s="2723"/>
      <c r="RXH18" s="2723"/>
      <c r="RXI18" s="2723"/>
      <c r="RXJ18" s="2723"/>
      <c r="RXK18" s="2723"/>
      <c r="RXL18" s="2723"/>
      <c r="RXM18" s="2723"/>
      <c r="RXN18" s="2723"/>
      <c r="RXO18" s="2723"/>
      <c r="RXP18" s="2723"/>
      <c r="RXQ18" s="2723"/>
      <c r="RXR18" s="2723"/>
      <c r="RXS18" s="2723"/>
      <c r="RXT18" s="2723"/>
      <c r="RXU18" s="2723"/>
      <c r="RXV18" s="2723"/>
      <c r="RXW18" s="2723"/>
      <c r="RXX18" s="2723"/>
      <c r="RXY18" s="2723"/>
      <c r="RXZ18" s="2723"/>
      <c r="RYA18" s="2723"/>
      <c r="RYB18" s="2723"/>
      <c r="RYC18" s="2723"/>
      <c r="RYD18" s="2723"/>
      <c r="RYE18" s="2723"/>
      <c r="RYF18" s="2723"/>
      <c r="RYG18" s="2723"/>
      <c r="RYH18" s="2723"/>
      <c r="RYI18" s="2723"/>
      <c r="RYJ18" s="2723"/>
      <c r="RYK18" s="2723"/>
      <c r="RYL18" s="2723"/>
      <c r="RYM18" s="2723"/>
      <c r="RYN18" s="2723"/>
      <c r="RYO18" s="2723"/>
      <c r="RYP18" s="2723"/>
      <c r="RYQ18" s="2723"/>
      <c r="RYR18" s="2723"/>
      <c r="RYS18" s="2723"/>
      <c r="RYT18" s="2723"/>
      <c r="RYU18" s="2723"/>
      <c r="RYV18" s="2723"/>
      <c r="RYW18" s="2723"/>
      <c r="RYX18" s="2723"/>
      <c r="RYY18" s="2723"/>
      <c r="RYZ18" s="2723"/>
      <c r="RZA18" s="2723"/>
      <c r="RZB18" s="2723"/>
      <c r="RZC18" s="2723"/>
      <c r="RZD18" s="2723"/>
      <c r="RZE18" s="2723"/>
      <c r="RZF18" s="2723"/>
      <c r="RZG18" s="2723"/>
      <c r="RZH18" s="2723"/>
      <c r="RZI18" s="2723"/>
      <c r="RZJ18" s="2723"/>
      <c r="RZK18" s="2723"/>
      <c r="RZL18" s="2723"/>
      <c r="RZM18" s="2723"/>
      <c r="RZN18" s="2723"/>
      <c r="RZO18" s="2723"/>
      <c r="RZP18" s="2723"/>
      <c r="RZQ18" s="2723"/>
      <c r="RZR18" s="2723"/>
      <c r="RZS18" s="2723"/>
      <c r="RZT18" s="2723"/>
      <c r="RZU18" s="2723"/>
      <c r="RZV18" s="2723"/>
      <c r="RZW18" s="2723"/>
      <c r="RZX18" s="2723"/>
      <c r="RZY18" s="2723"/>
      <c r="RZZ18" s="2723"/>
      <c r="SAA18" s="2723"/>
      <c r="SAB18" s="2723"/>
      <c r="SAC18" s="2723"/>
      <c r="SAD18" s="2723"/>
      <c r="SAE18" s="2723"/>
      <c r="SAF18" s="2723"/>
      <c r="SAG18" s="2723"/>
      <c r="SAH18" s="2723"/>
      <c r="SAI18" s="2723"/>
      <c r="SAJ18" s="2723"/>
      <c r="SAK18" s="2723"/>
      <c r="SAL18" s="2723"/>
      <c r="SAM18" s="2723"/>
      <c r="SAN18" s="2723"/>
      <c r="SAO18" s="2723"/>
      <c r="SAP18" s="2723"/>
      <c r="SAQ18" s="2723"/>
      <c r="SAR18" s="2723"/>
      <c r="SAS18" s="2723"/>
      <c r="SAT18" s="2723"/>
      <c r="SAU18" s="2723"/>
      <c r="SAV18" s="2723"/>
      <c r="SAW18" s="2723"/>
      <c r="SAX18" s="2723"/>
      <c r="SAY18" s="2723"/>
      <c r="SAZ18" s="2723"/>
      <c r="SBA18" s="2723"/>
      <c r="SBB18" s="2723"/>
      <c r="SBC18" s="2723"/>
      <c r="SBD18" s="2723"/>
      <c r="SBE18" s="2723"/>
      <c r="SBF18" s="2723"/>
      <c r="SBG18" s="2723"/>
      <c r="SBH18" s="2723"/>
      <c r="SBI18" s="2723"/>
      <c r="SBJ18" s="2723"/>
      <c r="SBK18" s="2723"/>
      <c r="SBL18" s="2723"/>
      <c r="SBM18" s="2723"/>
      <c r="SBN18" s="2723"/>
      <c r="SBO18" s="2723"/>
      <c r="SBP18" s="2723"/>
      <c r="SBQ18" s="2723"/>
      <c r="SBR18" s="2723"/>
      <c r="SBS18" s="2723"/>
      <c r="SBT18" s="2723"/>
      <c r="SBU18" s="2723"/>
      <c r="SBV18" s="2723"/>
      <c r="SBW18" s="2723"/>
      <c r="SBX18" s="2723"/>
      <c r="SBY18" s="2723"/>
      <c r="SBZ18" s="2723"/>
      <c r="SCA18" s="2723"/>
      <c r="SCB18" s="2723"/>
      <c r="SCC18" s="2723"/>
      <c r="SCD18" s="2723"/>
      <c r="SCE18" s="2723"/>
      <c r="SCF18" s="2723"/>
      <c r="SCG18" s="2723"/>
      <c r="SCH18" s="2723"/>
      <c r="SCI18" s="2723"/>
      <c r="SCJ18" s="2723"/>
      <c r="SCK18" s="2723"/>
      <c r="SCL18" s="2723"/>
      <c r="SCM18" s="2723"/>
      <c r="SCN18" s="2723"/>
      <c r="SCO18" s="2723"/>
      <c r="SCP18" s="2723"/>
      <c r="SCQ18" s="2723"/>
      <c r="SCR18" s="2723"/>
      <c r="SCS18" s="2723"/>
      <c r="SCT18" s="2723"/>
      <c r="SCU18" s="2723"/>
      <c r="SCV18" s="2723"/>
      <c r="SCW18" s="2723"/>
      <c r="SCX18" s="2723"/>
      <c r="SCY18" s="2723"/>
      <c r="SCZ18" s="2723"/>
      <c r="SDA18" s="2723"/>
      <c r="SDB18" s="2723"/>
      <c r="SDC18" s="2723"/>
      <c r="SDD18" s="2723"/>
      <c r="SDE18" s="2723"/>
      <c r="SDF18" s="2723"/>
      <c r="SDG18" s="2723"/>
      <c r="SDH18" s="2723"/>
      <c r="SDI18" s="2723"/>
      <c r="SDJ18" s="2723"/>
      <c r="SDK18" s="2723"/>
      <c r="SDL18" s="2723"/>
      <c r="SDM18" s="2723"/>
      <c r="SDN18" s="2723"/>
      <c r="SDO18" s="2723"/>
      <c r="SDP18" s="2723"/>
      <c r="SDQ18" s="2723"/>
      <c r="SDR18" s="2723"/>
      <c r="SDS18" s="2723"/>
      <c r="SDT18" s="2723"/>
      <c r="SDU18" s="2723"/>
      <c r="SDV18" s="2723"/>
      <c r="SDW18" s="2723"/>
      <c r="SDX18" s="2723"/>
      <c r="SDY18" s="2723"/>
      <c r="SDZ18" s="2723"/>
      <c r="SEA18" s="2723"/>
      <c r="SEB18" s="2723"/>
      <c r="SEC18" s="2723"/>
      <c r="SED18" s="2723"/>
      <c r="SEE18" s="2723"/>
      <c r="SEF18" s="2723"/>
      <c r="SEG18" s="2723"/>
      <c r="SEH18" s="2723"/>
      <c r="SEI18" s="2723"/>
      <c r="SEJ18" s="2723"/>
      <c r="SEK18" s="2723"/>
      <c r="SEL18" s="2723"/>
      <c r="SEM18" s="2723"/>
      <c r="SEN18" s="2723"/>
      <c r="SEO18" s="2723"/>
      <c r="SEP18" s="2723"/>
      <c r="SEQ18" s="2723"/>
      <c r="SER18" s="2723"/>
      <c r="SES18" s="2723"/>
      <c r="SET18" s="2723"/>
      <c r="SEU18" s="2723"/>
      <c r="SEV18" s="2723"/>
      <c r="SEW18" s="2723"/>
      <c r="SEX18" s="2723"/>
      <c r="SEY18" s="2723"/>
      <c r="SEZ18" s="2723"/>
      <c r="SFA18" s="2723"/>
      <c r="SFB18" s="2723"/>
      <c r="SFC18" s="2723"/>
      <c r="SFD18" s="2723"/>
      <c r="SFE18" s="2723"/>
      <c r="SFF18" s="2723"/>
      <c r="SFG18" s="2723"/>
      <c r="SFH18" s="2723"/>
      <c r="SFI18" s="2723"/>
      <c r="SFJ18" s="2723"/>
      <c r="SFK18" s="2723"/>
      <c r="SFL18" s="2723"/>
      <c r="SFM18" s="2723"/>
      <c r="SFN18" s="2723"/>
      <c r="SFO18" s="2723"/>
      <c r="SFP18" s="2723"/>
      <c r="SFQ18" s="2723"/>
      <c r="SFR18" s="2723"/>
      <c r="SFS18" s="2723"/>
      <c r="SFT18" s="2723"/>
      <c r="SFU18" s="2723"/>
      <c r="SFV18" s="2723"/>
      <c r="SFW18" s="2723"/>
      <c r="SFX18" s="2723"/>
      <c r="SFY18" s="2723"/>
      <c r="SFZ18" s="2723"/>
      <c r="SGA18" s="2723"/>
      <c r="SGB18" s="2723"/>
      <c r="SGC18" s="2723"/>
      <c r="SGD18" s="2723"/>
      <c r="SGE18" s="2723"/>
      <c r="SGF18" s="2723"/>
      <c r="SGG18" s="2723"/>
      <c r="SGH18" s="2723"/>
      <c r="SGI18" s="2723"/>
      <c r="SGJ18" s="2723"/>
      <c r="SGK18" s="2723"/>
      <c r="SGL18" s="2723"/>
      <c r="SGM18" s="2723"/>
      <c r="SGN18" s="2723"/>
      <c r="SGO18" s="2723"/>
      <c r="SGP18" s="2723"/>
      <c r="SGQ18" s="2723"/>
      <c r="SGR18" s="2723"/>
      <c r="SGS18" s="2723"/>
      <c r="SGT18" s="2723"/>
      <c r="SGU18" s="2723"/>
      <c r="SGV18" s="2723"/>
      <c r="SGW18" s="2723"/>
      <c r="SGX18" s="2723"/>
      <c r="SGY18" s="2723"/>
      <c r="SGZ18" s="2723"/>
      <c r="SHA18" s="2723"/>
      <c r="SHB18" s="2723"/>
      <c r="SHC18" s="2723"/>
      <c r="SHD18" s="2723"/>
      <c r="SHE18" s="2723"/>
      <c r="SHF18" s="2723"/>
      <c r="SHG18" s="2723"/>
      <c r="SHH18" s="2723"/>
      <c r="SHI18" s="2723"/>
      <c r="SHJ18" s="2723"/>
      <c r="SHK18" s="2723"/>
      <c r="SHL18" s="2723"/>
      <c r="SHM18" s="2723"/>
      <c r="SHN18" s="2723"/>
      <c r="SHO18" s="2723"/>
      <c r="SHP18" s="2723"/>
      <c r="SHQ18" s="2723"/>
      <c r="SHR18" s="2723"/>
      <c r="SHS18" s="2723"/>
      <c r="SHT18" s="2723"/>
      <c r="SHU18" s="2723"/>
      <c r="SHV18" s="2723"/>
      <c r="SHW18" s="2723"/>
      <c r="SHX18" s="2723"/>
      <c r="SHY18" s="2723"/>
      <c r="SHZ18" s="2723"/>
      <c r="SIA18" s="2723"/>
      <c r="SIB18" s="2723"/>
      <c r="SIC18" s="2723"/>
      <c r="SID18" s="2723"/>
      <c r="SIE18" s="2723"/>
      <c r="SIF18" s="2723"/>
      <c r="SIG18" s="2723"/>
      <c r="SIH18" s="2723"/>
      <c r="SII18" s="2723"/>
      <c r="SIJ18" s="2723"/>
      <c r="SIK18" s="2723"/>
      <c r="SIL18" s="2723"/>
      <c r="SIM18" s="2723"/>
      <c r="SIN18" s="2723"/>
      <c r="SIO18" s="2723"/>
      <c r="SIP18" s="2723"/>
      <c r="SIQ18" s="2723"/>
      <c r="SIR18" s="2723"/>
      <c r="SIS18" s="2723"/>
      <c r="SIT18" s="2723"/>
      <c r="SIU18" s="2723"/>
      <c r="SIV18" s="2723"/>
      <c r="SIW18" s="2723"/>
      <c r="SIX18" s="2723"/>
      <c r="SIY18" s="2723"/>
      <c r="SIZ18" s="2723"/>
      <c r="SJA18" s="2723"/>
      <c r="SJB18" s="2723"/>
      <c r="SJC18" s="2723"/>
      <c r="SJD18" s="2723"/>
      <c r="SJE18" s="2723"/>
      <c r="SJF18" s="2723"/>
      <c r="SJG18" s="2723"/>
      <c r="SJH18" s="2723"/>
      <c r="SJI18" s="2723"/>
      <c r="SJJ18" s="2723"/>
      <c r="SJK18" s="2723"/>
      <c r="SJL18" s="2723"/>
      <c r="SJM18" s="2723"/>
      <c r="SJN18" s="2723"/>
      <c r="SJO18" s="2723"/>
      <c r="SJP18" s="2723"/>
      <c r="SJQ18" s="2723"/>
      <c r="SJR18" s="2723"/>
      <c r="SJS18" s="2723"/>
      <c r="SJT18" s="2723"/>
      <c r="SJU18" s="2723"/>
      <c r="SJV18" s="2723"/>
      <c r="SJW18" s="2723"/>
      <c r="SJX18" s="2723"/>
      <c r="SJY18" s="2723"/>
      <c r="SJZ18" s="2723"/>
      <c r="SKA18" s="2723"/>
      <c r="SKB18" s="2723"/>
      <c r="SKC18" s="2723"/>
      <c r="SKD18" s="2723"/>
      <c r="SKE18" s="2723"/>
      <c r="SKF18" s="2723"/>
      <c r="SKG18" s="2723"/>
      <c r="SKH18" s="2723"/>
      <c r="SKI18" s="2723"/>
      <c r="SKJ18" s="2723"/>
      <c r="SKK18" s="2723"/>
      <c r="SKL18" s="2723"/>
      <c r="SKM18" s="2723"/>
      <c r="SKN18" s="2723"/>
      <c r="SKO18" s="2723"/>
      <c r="SKP18" s="2723"/>
      <c r="SKQ18" s="2723"/>
      <c r="SKR18" s="2723"/>
      <c r="SKS18" s="2723"/>
      <c r="SKT18" s="2723"/>
      <c r="SKU18" s="2723"/>
      <c r="SKV18" s="2723"/>
      <c r="SKW18" s="2723"/>
      <c r="SKX18" s="2723"/>
      <c r="SKY18" s="2723"/>
      <c r="SKZ18" s="2723"/>
      <c r="SLA18" s="2723"/>
      <c r="SLB18" s="2723"/>
      <c r="SLC18" s="2723"/>
      <c r="SLD18" s="2723"/>
      <c r="SLE18" s="2723"/>
      <c r="SLF18" s="2723"/>
      <c r="SLG18" s="2723"/>
      <c r="SLH18" s="2723"/>
      <c r="SLI18" s="2723"/>
      <c r="SLJ18" s="2723"/>
      <c r="SLK18" s="2723"/>
      <c r="SLL18" s="2723"/>
      <c r="SLM18" s="2723"/>
      <c r="SLN18" s="2723"/>
      <c r="SLO18" s="2723"/>
      <c r="SLP18" s="2723"/>
      <c r="SLQ18" s="2723"/>
      <c r="SLR18" s="2723"/>
      <c r="SLS18" s="2723"/>
      <c r="SLT18" s="2723"/>
      <c r="SLU18" s="2723"/>
      <c r="SLV18" s="2723"/>
      <c r="SLW18" s="2723"/>
      <c r="SLX18" s="2723"/>
      <c r="SLY18" s="2723"/>
      <c r="SLZ18" s="2723"/>
      <c r="SMA18" s="2723"/>
      <c r="SMB18" s="2723"/>
      <c r="SMC18" s="2723"/>
      <c r="SMD18" s="2723"/>
      <c r="SME18" s="2723"/>
      <c r="SMF18" s="2723"/>
      <c r="SMG18" s="2723"/>
      <c r="SMH18" s="2723"/>
      <c r="SMI18" s="2723"/>
      <c r="SMJ18" s="2723"/>
      <c r="SMK18" s="2723"/>
      <c r="SML18" s="2723"/>
      <c r="SMM18" s="2723"/>
      <c r="SMN18" s="2723"/>
      <c r="SMO18" s="2723"/>
      <c r="SMP18" s="2723"/>
      <c r="SMQ18" s="2723"/>
      <c r="SMR18" s="2723"/>
      <c r="SMS18" s="2723"/>
      <c r="SMT18" s="2723"/>
      <c r="SMU18" s="2723"/>
      <c r="SMV18" s="2723"/>
      <c r="SMW18" s="2723"/>
      <c r="SMX18" s="2723"/>
      <c r="SMY18" s="2723"/>
      <c r="SMZ18" s="2723"/>
      <c r="SNA18" s="2723"/>
      <c r="SNB18" s="2723"/>
      <c r="SNC18" s="2723"/>
      <c r="SND18" s="2723"/>
      <c r="SNE18" s="2723"/>
      <c r="SNF18" s="2723"/>
      <c r="SNG18" s="2723"/>
      <c r="SNH18" s="2723"/>
      <c r="SNI18" s="2723"/>
      <c r="SNJ18" s="2723"/>
      <c r="SNK18" s="2723"/>
      <c r="SNL18" s="2723"/>
      <c r="SNM18" s="2723"/>
      <c r="SNN18" s="2723"/>
      <c r="SNO18" s="2723"/>
      <c r="SNP18" s="2723"/>
      <c r="SNQ18" s="2723"/>
      <c r="SNR18" s="2723"/>
      <c r="SNS18" s="2723"/>
      <c r="SNT18" s="2723"/>
      <c r="SNU18" s="2723"/>
      <c r="SNV18" s="2723"/>
      <c r="SNW18" s="2723"/>
      <c r="SNX18" s="2723"/>
      <c r="SNY18" s="2723"/>
      <c r="SNZ18" s="2723"/>
      <c r="SOA18" s="2723"/>
      <c r="SOB18" s="2723"/>
      <c r="SOC18" s="2723"/>
      <c r="SOD18" s="2723"/>
      <c r="SOE18" s="2723"/>
      <c r="SOF18" s="2723"/>
      <c r="SOG18" s="2723"/>
      <c r="SOH18" s="2723"/>
      <c r="SOI18" s="2723"/>
      <c r="SOJ18" s="2723"/>
      <c r="SOK18" s="2723"/>
      <c r="SOL18" s="2723"/>
      <c r="SOM18" s="2723"/>
      <c r="SON18" s="2723"/>
      <c r="SOO18" s="2723"/>
      <c r="SOP18" s="2723"/>
      <c r="SOQ18" s="2723"/>
      <c r="SOR18" s="2723"/>
      <c r="SOS18" s="2723"/>
      <c r="SOT18" s="2723"/>
      <c r="SOU18" s="2723"/>
      <c r="SOV18" s="2723"/>
      <c r="SOW18" s="2723"/>
      <c r="SOX18" s="2723"/>
      <c r="SOY18" s="2723"/>
      <c r="SOZ18" s="2723"/>
      <c r="SPA18" s="2723"/>
      <c r="SPB18" s="2723"/>
      <c r="SPC18" s="2723"/>
      <c r="SPD18" s="2723"/>
      <c r="SPE18" s="2723"/>
      <c r="SPF18" s="2723"/>
      <c r="SPG18" s="2723"/>
      <c r="SPH18" s="2723"/>
      <c r="SPI18" s="2723"/>
      <c r="SPJ18" s="2723"/>
      <c r="SPK18" s="2723"/>
      <c r="SPL18" s="2723"/>
      <c r="SPM18" s="2723"/>
      <c r="SPN18" s="2723"/>
      <c r="SPO18" s="2723"/>
      <c r="SPP18" s="2723"/>
      <c r="SPQ18" s="2723"/>
      <c r="SPR18" s="2723"/>
      <c r="SPS18" s="2723"/>
      <c r="SPT18" s="2723"/>
      <c r="SPU18" s="2723"/>
      <c r="SPV18" s="2723"/>
      <c r="SPW18" s="2723"/>
      <c r="SPX18" s="2723"/>
      <c r="SPY18" s="2723"/>
      <c r="SPZ18" s="2723"/>
      <c r="SQA18" s="2723"/>
      <c r="SQB18" s="2723"/>
      <c r="SQC18" s="2723"/>
      <c r="SQD18" s="2723"/>
      <c r="SQE18" s="2723"/>
      <c r="SQF18" s="2723"/>
      <c r="SQG18" s="2723"/>
      <c r="SQH18" s="2723"/>
      <c r="SQI18" s="2723"/>
      <c r="SQJ18" s="2723"/>
      <c r="SQK18" s="2723"/>
      <c r="SQL18" s="2723"/>
      <c r="SQM18" s="2723"/>
      <c r="SQN18" s="2723"/>
      <c r="SQO18" s="2723"/>
      <c r="SQP18" s="2723"/>
      <c r="SQQ18" s="2723"/>
      <c r="SQR18" s="2723"/>
      <c r="SQS18" s="2723"/>
      <c r="SQT18" s="2723"/>
      <c r="SQU18" s="2723"/>
      <c r="SQV18" s="2723"/>
      <c r="SQW18" s="2723"/>
      <c r="SQX18" s="2723"/>
      <c r="SQY18" s="2723"/>
      <c r="SQZ18" s="2723"/>
      <c r="SRA18" s="2723"/>
      <c r="SRB18" s="2723"/>
      <c r="SRC18" s="2723"/>
      <c r="SRD18" s="2723"/>
      <c r="SRE18" s="2723"/>
      <c r="SRF18" s="2723"/>
      <c r="SRG18" s="2723"/>
      <c r="SRH18" s="2723"/>
      <c r="SRI18" s="2723"/>
      <c r="SRJ18" s="2723"/>
      <c r="SRK18" s="2723"/>
      <c r="SRL18" s="2723"/>
      <c r="SRM18" s="2723"/>
      <c r="SRN18" s="2723"/>
      <c r="SRO18" s="2723"/>
      <c r="SRP18" s="2723"/>
      <c r="SRQ18" s="2723"/>
      <c r="SRR18" s="2723"/>
      <c r="SRS18" s="2723"/>
      <c r="SRT18" s="2723"/>
      <c r="SRU18" s="2723"/>
      <c r="SRV18" s="2723"/>
      <c r="SRW18" s="2723"/>
      <c r="SRX18" s="2723"/>
      <c r="SRY18" s="2723"/>
      <c r="SRZ18" s="2723"/>
      <c r="SSA18" s="2723"/>
      <c r="SSB18" s="2723"/>
      <c r="SSC18" s="2723"/>
      <c r="SSD18" s="2723"/>
      <c r="SSE18" s="2723"/>
      <c r="SSF18" s="2723"/>
      <c r="SSG18" s="2723"/>
      <c r="SSH18" s="2723"/>
      <c r="SSI18" s="2723"/>
      <c r="SSJ18" s="2723"/>
      <c r="SSK18" s="2723"/>
      <c r="SSL18" s="2723"/>
      <c r="SSM18" s="2723"/>
      <c r="SSN18" s="2723"/>
      <c r="SSO18" s="2723"/>
      <c r="SSP18" s="2723"/>
      <c r="SSQ18" s="2723"/>
      <c r="SSR18" s="2723"/>
      <c r="SSS18" s="2723"/>
      <c r="SST18" s="2723"/>
      <c r="SSU18" s="2723"/>
      <c r="SSV18" s="2723"/>
      <c r="SSW18" s="2723"/>
      <c r="SSX18" s="2723"/>
      <c r="SSY18" s="2723"/>
      <c r="SSZ18" s="2723"/>
      <c r="STA18" s="2723"/>
      <c r="STB18" s="2723"/>
      <c r="STC18" s="2723"/>
      <c r="STD18" s="2723"/>
      <c r="STE18" s="2723"/>
      <c r="STF18" s="2723"/>
      <c r="STG18" s="2723"/>
      <c r="STH18" s="2723"/>
      <c r="STI18" s="2723"/>
      <c r="STJ18" s="2723"/>
      <c r="STK18" s="2723"/>
      <c r="STL18" s="2723"/>
      <c r="STM18" s="2723"/>
      <c r="STN18" s="2723"/>
      <c r="STO18" s="2723"/>
      <c r="STP18" s="2723"/>
      <c r="STQ18" s="2723"/>
      <c r="STR18" s="2723"/>
      <c r="STS18" s="2723"/>
      <c r="STT18" s="2723"/>
      <c r="STU18" s="2723"/>
      <c r="STV18" s="2723"/>
      <c r="STW18" s="2723"/>
      <c r="STX18" s="2723"/>
      <c r="STY18" s="2723"/>
      <c r="STZ18" s="2723"/>
      <c r="SUA18" s="2723"/>
      <c r="SUB18" s="2723"/>
      <c r="SUC18" s="2723"/>
      <c r="SUD18" s="2723"/>
      <c r="SUE18" s="2723"/>
      <c r="SUF18" s="2723"/>
      <c r="SUG18" s="2723"/>
      <c r="SUH18" s="2723"/>
      <c r="SUI18" s="2723"/>
      <c r="SUJ18" s="2723"/>
      <c r="SUK18" s="2723"/>
      <c r="SUL18" s="2723"/>
      <c r="SUM18" s="2723"/>
      <c r="SUN18" s="2723"/>
      <c r="SUO18" s="2723"/>
      <c r="SUP18" s="2723"/>
      <c r="SUQ18" s="2723"/>
      <c r="SUR18" s="2723"/>
      <c r="SUS18" s="2723"/>
      <c r="SUT18" s="2723"/>
      <c r="SUU18" s="2723"/>
      <c r="SUV18" s="2723"/>
      <c r="SUW18" s="2723"/>
      <c r="SUX18" s="2723"/>
      <c r="SUY18" s="2723"/>
      <c r="SUZ18" s="2723"/>
      <c r="SVA18" s="2723"/>
      <c r="SVB18" s="2723"/>
      <c r="SVC18" s="2723"/>
      <c r="SVD18" s="2723"/>
      <c r="SVE18" s="2723"/>
      <c r="SVF18" s="2723"/>
      <c r="SVG18" s="2723"/>
      <c r="SVH18" s="2723"/>
      <c r="SVI18" s="2723"/>
      <c r="SVJ18" s="2723"/>
      <c r="SVK18" s="2723"/>
      <c r="SVL18" s="2723"/>
      <c r="SVM18" s="2723"/>
      <c r="SVN18" s="2723"/>
      <c r="SVO18" s="2723"/>
      <c r="SVP18" s="2723"/>
      <c r="SVQ18" s="2723"/>
      <c r="SVR18" s="2723"/>
      <c r="SVS18" s="2723"/>
      <c r="SVT18" s="2723"/>
      <c r="SVU18" s="2723"/>
      <c r="SVV18" s="2723"/>
      <c r="SVW18" s="2723"/>
      <c r="SVX18" s="2723"/>
      <c r="SVY18" s="2723"/>
      <c r="SVZ18" s="2723"/>
      <c r="SWA18" s="2723"/>
      <c r="SWB18" s="2723"/>
      <c r="SWC18" s="2723"/>
      <c r="SWD18" s="2723"/>
      <c r="SWE18" s="2723"/>
      <c r="SWF18" s="2723"/>
      <c r="SWG18" s="2723"/>
      <c r="SWH18" s="2723"/>
      <c r="SWI18" s="2723"/>
      <c r="SWJ18" s="2723"/>
      <c r="SWK18" s="2723"/>
      <c r="SWL18" s="2723"/>
      <c r="SWM18" s="2723"/>
      <c r="SWN18" s="2723"/>
      <c r="SWO18" s="2723"/>
      <c r="SWP18" s="2723"/>
      <c r="SWQ18" s="2723"/>
      <c r="SWR18" s="2723"/>
      <c r="SWS18" s="2723"/>
      <c r="SWT18" s="2723"/>
      <c r="SWU18" s="2723"/>
      <c r="SWV18" s="2723"/>
      <c r="SWW18" s="2723"/>
      <c r="SWX18" s="2723"/>
      <c r="SWY18" s="2723"/>
      <c r="SWZ18" s="2723"/>
      <c r="SXA18" s="2723"/>
      <c r="SXB18" s="2723"/>
      <c r="SXC18" s="2723"/>
      <c r="SXD18" s="2723"/>
      <c r="SXE18" s="2723"/>
      <c r="SXF18" s="2723"/>
      <c r="SXG18" s="2723"/>
      <c r="SXH18" s="2723"/>
      <c r="SXI18" s="2723"/>
      <c r="SXJ18" s="2723"/>
      <c r="SXK18" s="2723"/>
      <c r="SXL18" s="2723"/>
      <c r="SXM18" s="2723"/>
      <c r="SXN18" s="2723"/>
      <c r="SXO18" s="2723"/>
      <c r="SXP18" s="2723"/>
      <c r="SXQ18" s="2723"/>
      <c r="SXR18" s="2723"/>
      <c r="SXS18" s="2723"/>
      <c r="SXT18" s="2723"/>
      <c r="SXU18" s="2723"/>
      <c r="SXV18" s="2723"/>
      <c r="SXW18" s="2723"/>
      <c r="SXX18" s="2723"/>
      <c r="SXY18" s="2723"/>
      <c r="SXZ18" s="2723"/>
      <c r="SYA18" s="2723"/>
      <c r="SYB18" s="2723"/>
      <c r="SYC18" s="2723"/>
      <c r="SYD18" s="2723"/>
      <c r="SYE18" s="2723"/>
      <c r="SYF18" s="2723"/>
      <c r="SYG18" s="2723"/>
      <c r="SYH18" s="2723"/>
      <c r="SYI18" s="2723"/>
      <c r="SYJ18" s="2723"/>
      <c r="SYK18" s="2723"/>
      <c r="SYL18" s="2723"/>
      <c r="SYM18" s="2723"/>
      <c r="SYN18" s="2723"/>
      <c r="SYO18" s="2723"/>
      <c r="SYP18" s="2723"/>
      <c r="SYQ18" s="2723"/>
      <c r="SYR18" s="2723"/>
      <c r="SYS18" s="2723"/>
      <c r="SYT18" s="2723"/>
      <c r="SYU18" s="2723"/>
      <c r="SYV18" s="2723"/>
      <c r="SYW18" s="2723"/>
      <c r="SYX18" s="2723"/>
      <c r="SYY18" s="2723"/>
      <c r="SYZ18" s="2723"/>
      <c r="SZA18" s="2723"/>
      <c r="SZB18" s="2723"/>
      <c r="SZC18" s="2723"/>
      <c r="SZD18" s="2723"/>
      <c r="SZE18" s="2723"/>
      <c r="SZF18" s="2723"/>
      <c r="SZG18" s="2723"/>
      <c r="SZH18" s="2723"/>
      <c r="SZI18" s="2723"/>
      <c r="SZJ18" s="2723"/>
      <c r="SZK18" s="2723"/>
      <c r="SZL18" s="2723"/>
      <c r="SZM18" s="2723"/>
      <c r="SZN18" s="2723"/>
      <c r="SZO18" s="2723"/>
      <c r="SZP18" s="2723"/>
      <c r="SZQ18" s="2723"/>
      <c r="SZR18" s="2723"/>
      <c r="SZS18" s="2723"/>
      <c r="SZT18" s="2723"/>
      <c r="SZU18" s="2723"/>
      <c r="SZV18" s="2723"/>
      <c r="SZW18" s="2723"/>
      <c r="SZX18" s="2723"/>
      <c r="SZY18" s="2723"/>
      <c r="SZZ18" s="2723"/>
      <c r="TAA18" s="2723"/>
      <c r="TAB18" s="2723"/>
      <c r="TAC18" s="2723"/>
      <c r="TAD18" s="2723"/>
      <c r="TAE18" s="2723"/>
      <c r="TAF18" s="2723"/>
      <c r="TAG18" s="2723"/>
      <c r="TAH18" s="2723"/>
      <c r="TAI18" s="2723"/>
      <c r="TAJ18" s="2723"/>
      <c r="TAK18" s="2723"/>
      <c r="TAL18" s="2723"/>
      <c r="TAM18" s="2723"/>
      <c r="TAN18" s="2723"/>
      <c r="TAO18" s="2723"/>
      <c r="TAP18" s="2723"/>
      <c r="TAQ18" s="2723"/>
      <c r="TAR18" s="2723"/>
      <c r="TAS18" s="2723"/>
      <c r="TAT18" s="2723"/>
      <c r="TAU18" s="2723"/>
      <c r="TAV18" s="2723"/>
      <c r="TAW18" s="2723"/>
      <c r="TAX18" s="2723"/>
      <c r="TAY18" s="2723"/>
      <c r="TAZ18" s="2723"/>
      <c r="TBA18" s="2723"/>
      <c r="TBB18" s="2723"/>
      <c r="TBC18" s="2723"/>
      <c r="TBD18" s="2723"/>
      <c r="TBE18" s="2723"/>
      <c r="TBF18" s="2723"/>
      <c r="TBG18" s="2723"/>
      <c r="TBH18" s="2723"/>
      <c r="TBI18" s="2723"/>
      <c r="TBJ18" s="2723"/>
      <c r="TBK18" s="2723"/>
      <c r="TBL18" s="2723"/>
      <c r="TBM18" s="2723"/>
      <c r="TBN18" s="2723"/>
      <c r="TBO18" s="2723"/>
      <c r="TBP18" s="2723"/>
      <c r="TBQ18" s="2723"/>
      <c r="TBR18" s="2723"/>
      <c r="TBS18" s="2723"/>
      <c r="TBT18" s="2723"/>
      <c r="TBU18" s="2723"/>
      <c r="TBV18" s="2723"/>
      <c r="TBW18" s="2723"/>
      <c r="TBX18" s="2723"/>
      <c r="TBY18" s="2723"/>
      <c r="TBZ18" s="2723"/>
      <c r="TCA18" s="2723"/>
      <c r="TCB18" s="2723"/>
      <c r="TCC18" s="2723"/>
      <c r="TCD18" s="2723"/>
      <c r="TCE18" s="2723"/>
      <c r="TCF18" s="2723"/>
      <c r="TCG18" s="2723"/>
      <c r="TCH18" s="2723"/>
      <c r="TCI18" s="2723"/>
      <c r="TCJ18" s="2723"/>
      <c r="TCK18" s="2723"/>
      <c r="TCL18" s="2723"/>
      <c r="TCM18" s="2723"/>
      <c r="TCN18" s="2723"/>
      <c r="TCO18" s="2723"/>
      <c r="TCP18" s="2723"/>
      <c r="TCQ18" s="2723"/>
      <c r="TCR18" s="2723"/>
      <c r="TCS18" s="2723"/>
      <c r="TCT18" s="2723"/>
      <c r="TCU18" s="2723"/>
      <c r="TCV18" s="2723"/>
      <c r="TCW18" s="2723"/>
      <c r="TCX18" s="2723"/>
      <c r="TCY18" s="2723"/>
      <c r="TCZ18" s="2723"/>
      <c r="TDA18" s="2723"/>
      <c r="TDB18" s="2723"/>
      <c r="TDC18" s="2723"/>
      <c r="TDD18" s="2723"/>
      <c r="TDE18" s="2723"/>
      <c r="TDF18" s="2723"/>
      <c r="TDG18" s="2723"/>
      <c r="TDH18" s="2723"/>
      <c r="TDI18" s="2723"/>
      <c r="TDJ18" s="2723"/>
      <c r="TDK18" s="2723"/>
      <c r="TDL18" s="2723"/>
      <c r="TDM18" s="2723"/>
      <c r="TDN18" s="2723"/>
      <c r="TDO18" s="2723"/>
      <c r="TDP18" s="2723"/>
      <c r="TDQ18" s="2723"/>
      <c r="TDR18" s="2723"/>
      <c r="TDS18" s="2723"/>
      <c r="TDT18" s="2723"/>
      <c r="TDU18" s="2723"/>
      <c r="TDV18" s="2723"/>
      <c r="TDW18" s="2723"/>
      <c r="TDX18" s="2723"/>
      <c r="TDY18" s="2723"/>
      <c r="TDZ18" s="2723"/>
      <c r="TEA18" s="2723"/>
      <c r="TEB18" s="2723"/>
      <c r="TEC18" s="2723"/>
      <c r="TED18" s="2723"/>
      <c r="TEE18" s="2723"/>
      <c r="TEF18" s="2723"/>
      <c r="TEG18" s="2723"/>
      <c r="TEH18" s="2723"/>
      <c r="TEI18" s="2723"/>
      <c r="TEJ18" s="2723"/>
      <c r="TEK18" s="2723"/>
      <c r="TEL18" s="2723"/>
      <c r="TEM18" s="2723"/>
      <c r="TEN18" s="2723"/>
      <c r="TEO18" s="2723"/>
      <c r="TEP18" s="2723"/>
      <c r="TEQ18" s="2723"/>
      <c r="TER18" s="2723"/>
      <c r="TES18" s="2723"/>
      <c r="TET18" s="2723"/>
      <c r="TEU18" s="2723"/>
      <c r="TEV18" s="2723"/>
      <c r="TEW18" s="2723"/>
      <c r="TEX18" s="2723"/>
      <c r="TEY18" s="2723"/>
      <c r="TEZ18" s="2723"/>
      <c r="TFA18" s="2723"/>
      <c r="TFB18" s="2723"/>
      <c r="TFC18" s="2723"/>
      <c r="TFD18" s="2723"/>
      <c r="TFE18" s="2723"/>
      <c r="TFF18" s="2723"/>
      <c r="TFG18" s="2723"/>
      <c r="TFH18" s="2723"/>
      <c r="TFI18" s="2723"/>
      <c r="TFJ18" s="2723"/>
      <c r="TFK18" s="2723"/>
      <c r="TFL18" s="2723"/>
      <c r="TFM18" s="2723"/>
      <c r="TFN18" s="2723"/>
      <c r="TFO18" s="2723"/>
      <c r="TFP18" s="2723"/>
      <c r="TFQ18" s="2723"/>
      <c r="TFR18" s="2723"/>
      <c r="TFS18" s="2723"/>
      <c r="TFT18" s="2723"/>
      <c r="TFU18" s="2723"/>
      <c r="TFV18" s="2723"/>
      <c r="TFW18" s="2723"/>
      <c r="TFX18" s="2723"/>
      <c r="TFY18" s="2723"/>
      <c r="TFZ18" s="2723"/>
      <c r="TGA18" s="2723"/>
      <c r="TGB18" s="2723"/>
      <c r="TGC18" s="2723"/>
      <c r="TGD18" s="2723"/>
      <c r="TGE18" s="2723"/>
      <c r="TGF18" s="2723"/>
      <c r="TGG18" s="2723"/>
      <c r="TGH18" s="2723"/>
      <c r="TGI18" s="2723"/>
      <c r="TGJ18" s="2723"/>
      <c r="TGK18" s="2723"/>
      <c r="TGL18" s="2723"/>
      <c r="TGM18" s="2723"/>
      <c r="TGN18" s="2723"/>
      <c r="TGO18" s="2723"/>
      <c r="TGP18" s="2723"/>
      <c r="TGQ18" s="2723"/>
      <c r="TGR18" s="2723"/>
      <c r="TGS18" s="2723"/>
      <c r="TGT18" s="2723"/>
      <c r="TGU18" s="2723"/>
      <c r="TGV18" s="2723"/>
      <c r="TGW18" s="2723"/>
      <c r="TGX18" s="2723"/>
      <c r="TGY18" s="2723"/>
      <c r="TGZ18" s="2723"/>
      <c r="THA18" s="2723"/>
      <c r="THB18" s="2723"/>
      <c r="THC18" s="2723"/>
      <c r="THD18" s="2723"/>
      <c r="THE18" s="2723"/>
      <c r="THF18" s="2723"/>
      <c r="THG18" s="2723"/>
      <c r="THH18" s="2723"/>
      <c r="THI18" s="2723"/>
      <c r="THJ18" s="2723"/>
      <c r="THK18" s="2723"/>
      <c r="THL18" s="2723"/>
      <c r="THM18" s="2723"/>
      <c r="THN18" s="2723"/>
      <c r="THO18" s="2723"/>
      <c r="THP18" s="2723"/>
      <c r="THQ18" s="2723"/>
      <c r="THR18" s="2723"/>
      <c r="THS18" s="2723"/>
      <c r="THT18" s="2723"/>
      <c r="THU18" s="2723"/>
      <c r="THV18" s="2723"/>
      <c r="THW18" s="2723"/>
      <c r="THX18" s="2723"/>
      <c r="THY18" s="2723"/>
      <c r="THZ18" s="2723"/>
      <c r="TIA18" s="2723"/>
      <c r="TIB18" s="2723"/>
      <c r="TIC18" s="2723"/>
      <c r="TID18" s="2723"/>
      <c r="TIE18" s="2723"/>
      <c r="TIF18" s="2723"/>
      <c r="TIG18" s="2723"/>
      <c r="TIH18" s="2723"/>
      <c r="TII18" s="2723"/>
      <c r="TIJ18" s="2723"/>
      <c r="TIK18" s="2723"/>
      <c r="TIL18" s="2723"/>
      <c r="TIM18" s="2723"/>
      <c r="TIN18" s="2723"/>
      <c r="TIO18" s="2723"/>
      <c r="TIP18" s="2723"/>
      <c r="TIQ18" s="2723"/>
      <c r="TIR18" s="2723"/>
      <c r="TIS18" s="2723"/>
      <c r="TIT18" s="2723"/>
      <c r="TIU18" s="2723"/>
      <c r="TIV18" s="2723"/>
      <c r="TIW18" s="2723"/>
      <c r="TIX18" s="2723"/>
      <c r="TIY18" s="2723"/>
      <c r="TIZ18" s="2723"/>
      <c r="TJA18" s="2723"/>
      <c r="TJB18" s="2723"/>
      <c r="TJC18" s="2723"/>
      <c r="TJD18" s="2723"/>
      <c r="TJE18" s="2723"/>
      <c r="TJF18" s="2723"/>
      <c r="TJG18" s="2723"/>
      <c r="TJH18" s="2723"/>
      <c r="TJI18" s="2723"/>
      <c r="TJJ18" s="2723"/>
      <c r="TJK18" s="2723"/>
      <c r="TJL18" s="2723"/>
      <c r="TJM18" s="2723"/>
      <c r="TJN18" s="2723"/>
      <c r="TJO18" s="2723"/>
      <c r="TJP18" s="2723"/>
      <c r="TJQ18" s="2723"/>
      <c r="TJR18" s="2723"/>
      <c r="TJS18" s="2723"/>
      <c r="TJT18" s="2723"/>
      <c r="TJU18" s="2723"/>
      <c r="TJV18" s="2723"/>
      <c r="TJW18" s="2723"/>
      <c r="TJX18" s="2723"/>
      <c r="TJY18" s="2723"/>
      <c r="TJZ18" s="2723"/>
      <c r="TKA18" s="2723"/>
      <c r="TKB18" s="2723"/>
      <c r="TKC18" s="2723"/>
      <c r="TKD18" s="2723"/>
      <c r="TKE18" s="2723"/>
      <c r="TKF18" s="2723"/>
      <c r="TKG18" s="2723"/>
      <c r="TKH18" s="2723"/>
      <c r="TKI18" s="2723"/>
      <c r="TKJ18" s="2723"/>
      <c r="TKK18" s="2723"/>
      <c r="TKL18" s="2723"/>
      <c r="TKM18" s="2723"/>
      <c r="TKN18" s="2723"/>
      <c r="TKO18" s="2723"/>
      <c r="TKP18" s="2723"/>
      <c r="TKQ18" s="2723"/>
      <c r="TKR18" s="2723"/>
      <c r="TKS18" s="2723"/>
      <c r="TKT18" s="2723"/>
      <c r="TKU18" s="2723"/>
      <c r="TKV18" s="2723"/>
      <c r="TKW18" s="2723"/>
      <c r="TKX18" s="2723"/>
      <c r="TKY18" s="2723"/>
      <c r="TKZ18" s="2723"/>
      <c r="TLA18" s="2723"/>
      <c r="TLB18" s="2723"/>
      <c r="TLC18" s="2723"/>
      <c r="TLD18" s="2723"/>
      <c r="TLE18" s="2723"/>
      <c r="TLF18" s="2723"/>
      <c r="TLG18" s="2723"/>
      <c r="TLH18" s="2723"/>
      <c r="TLI18" s="2723"/>
      <c r="TLJ18" s="2723"/>
      <c r="TLK18" s="2723"/>
      <c r="TLL18" s="2723"/>
      <c r="TLM18" s="2723"/>
      <c r="TLN18" s="2723"/>
      <c r="TLO18" s="2723"/>
      <c r="TLP18" s="2723"/>
      <c r="TLQ18" s="2723"/>
      <c r="TLR18" s="2723"/>
      <c r="TLS18" s="2723"/>
      <c r="TLT18" s="2723"/>
      <c r="TLU18" s="2723"/>
      <c r="TLV18" s="2723"/>
      <c r="TLW18" s="2723"/>
      <c r="TLX18" s="2723"/>
      <c r="TLY18" s="2723"/>
      <c r="TLZ18" s="2723"/>
      <c r="TMA18" s="2723"/>
      <c r="TMB18" s="2723"/>
      <c r="TMC18" s="2723"/>
      <c r="TMD18" s="2723"/>
      <c r="TME18" s="2723"/>
      <c r="TMF18" s="2723"/>
      <c r="TMG18" s="2723"/>
      <c r="TMH18" s="2723"/>
      <c r="TMI18" s="2723"/>
      <c r="TMJ18" s="2723"/>
      <c r="TMK18" s="2723"/>
      <c r="TML18" s="2723"/>
      <c r="TMM18" s="2723"/>
      <c r="TMN18" s="2723"/>
      <c r="TMO18" s="2723"/>
      <c r="TMP18" s="2723"/>
      <c r="TMQ18" s="2723"/>
      <c r="TMR18" s="2723"/>
      <c r="TMS18" s="2723"/>
      <c r="TMT18" s="2723"/>
      <c r="TMU18" s="2723"/>
      <c r="TMV18" s="2723"/>
      <c r="TMW18" s="2723"/>
      <c r="TMX18" s="2723"/>
      <c r="TMY18" s="2723"/>
      <c r="TMZ18" s="2723"/>
      <c r="TNA18" s="2723"/>
      <c r="TNB18" s="2723"/>
      <c r="TNC18" s="2723"/>
      <c r="TND18" s="2723"/>
      <c r="TNE18" s="2723"/>
      <c r="TNF18" s="2723"/>
      <c r="TNG18" s="2723"/>
      <c r="TNH18" s="2723"/>
      <c r="TNI18" s="2723"/>
      <c r="TNJ18" s="2723"/>
      <c r="TNK18" s="2723"/>
      <c r="TNL18" s="2723"/>
      <c r="TNM18" s="2723"/>
      <c r="TNN18" s="2723"/>
      <c r="TNO18" s="2723"/>
      <c r="TNP18" s="2723"/>
      <c r="TNQ18" s="2723"/>
      <c r="TNR18" s="2723"/>
      <c r="TNS18" s="2723"/>
      <c r="TNT18" s="2723"/>
      <c r="TNU18" s="2723"/>
      <c r="TNV18" s="2723"/>
      <c r="TNW18" s="2723"/>
      <c r="TNX18" s="2723"/>
      <c r="TNY18" s="2723"/>
      <c r="TNZ18" s="2723"/>
      <c r="TOA18" s="2723"/>
      <c r="TOB18" s="2723"/>
      <c r="TOC18" s="2723"/>
      <c r="TOD18" s="2723"/>
      <c r="TOE18" s="2723"/>
      <c r="TOF18" s="2723"/>
      <c r="TOG18" s="2723"/>
      <c r="TOH18" s="2723"/>
      <c r="TOI18" s="2723"/>
      <c r="TOJ18" s="2723"/>
      <c r="TOK18" s="2723"/>
      <c r="TOL18" s="2723"/>
      <c r="TOM18" s="2723"/>
      <c r="TON18" s="2723"/>
      <c r="TOO18" s="2723"/>
      <c r="TOP18" s="2723"/>
      <c r="TOQ18" s="2723"/>
      <c r="TOR18" s="2723"/>
      <c r="TOS18" s="2723"/>
      <c r="TOT18" s="2723"/>
      <c r="TOU18" s="2723"/>
      <c r="TOV18" s="2723"/>
      <c r="TOW18" s="2723"/>
      <c r="TOX18" s="2723"/>
      <c r="TOY18" s="2723"/>
      <c r="TOZ18" s="2723"/>
      <c r="TPA18" s="2723"/>
      <c r="TPB18" s="2723"/>
      <c r="TPC18" s="2723"/>
      <c r="TPD18" s="2723"/>
      <c r="TPE18" s="2723"/>
      <c r="TPF18" s="2723"/>
      <c r="TPG18" s="2723"/>
      <c r="TPH18" s="2723"/>
      <c r="TPI18" s="2723"/>
      <c r="TPJ18" s="2723"/>
      <c r="TPK18" s="2723"/>
      <c r="TPL18" s="2723"/>
      <c r="TPM18" s="2723"/>
      <c r="TPN18" s="2723"/>
      <c r="TPO18" s="2723"/>
      <c r="TPP18" s="2723"/>
      <c r="TPQ18" s="2723"/>
      <c r="TPR18" s="2723"/>
      <c r="TPS18" s="2723"/>
      <c r="TPT18" s="2723"/>
      <c r="TPU18" s="2723"/>
      <c r="TPV18" s="2723"/>
      <c r="TPW18" s="2723"/>
      <c r="TPX18" s="2723"/>
      <c r="TPY18" s="2723"/>
      <c r="TPZ18" s="2723"/>
      <c r="TQA18" s="2723"/>
      <c r="TQB18" s="2723"/>
      <c r="TQC18" s="2723"/>
      <c r="TQD18" s="2723"/>
      <c r="TQE18" s="2723"/>
      <c r="TQF18" s="2723"/>
      <c r="TQG18" s="2723"/>
      <c r="TQH18" s="2723"/>
      <c r="TQI18" s="2723"/>
      <c r="TQJ18" s="2723"/>
      <c r="TQK18" s="2723"/>
      <c r="TQL18" s="2723"/>
      <c r="TQM18" s="2723"/>
      <c r="TQN18" s="2723"/>
      <c r="TQO18" s="2723"/>
      <c r="TQP18" s="2723"/>
      <c r="TQQ18" s="2723"/>
      <c r="TQR18" s="2723"/>
      <c r="TQS18" s="2723"/>
      <c r="TQT18" s="2723"/>
      <c r="TQU18" s="2723"/>
      <c r="TQV18" s="2723"/>
      <c r="TQW18" s="2723"/>
      <c r="TQX18" s="2723"/>
      <c r="TQY18" s="2723"/>
      <c r="TQZ18" s="2723"/>
      <c r="TRA18" s="2723"/>
      <c r="TRB18" s="2723"/>
      <c r="TRC18" s="2723"/>
      <c r="TRD18" s="2723"/>
      <c r="TRE18" s="2723"/>
      <c r="TRF18" s="2723"/>
      <c r="TRG18" s="2723"/>
      <c r="TRH18" s="2723"/>
      <c r="TRI18" s="2723"/>
      <c r="TRJ18" s="2723"/>
      <c r="TRK18" s="2723"/>
      <c r="TRL18" s="2723"/>
      <c r="TRM18" s="2723"/>
      <c r="TRN18" s="2723"/>
      <c r="TRO18" s="2723"/>
      <c r="TRP18" s="2723"/>
      <c r="TRQ18" s="2723"/>
      <c r="TRR18" s="2723"/>
      <c r="TRS18" s="2723"/>
      <c r="TRT18" s="2723"/>
      <c r="TRU18" s="2723"/>
      <c r="TRV18" s="2723"/>
      <c r="TRW18" s="2723"/>
      <c r="TRX18" s="2723"/>
      <c r="TRY18" s="2723"/>
      <c r="TRZ18" s="2723"/>
      <c r="TSA18" s="2723"/>
      <c r="TSB18" s="2723"/>
      <c r="TSC18" s="2723"/>
      <c r="TSD18" s="2723"/>
      <c r="TSE18" s="2723"/>
      <c r="TSF18" s="2723"/>
      <c r="TSG18" s="2723"/>
      <c r="TSH18" s="2723"/>
      <c r="TSI18" s="2723"/>
      <c r="TSJ18" s="2723"/>
      <c r="TSK18" s="2723"/>
      <c r="TSL18" s="2723"/>
      <c r="TSM18" s="2723"/>
      <c r="TSN18" s="2723"/>
      <c r="TSO18" s="2723"/>
      <c r="TSP18" s="2723"/>
      <c r="TSQ18" s="2723"/>
      <c r="TSR18" s="2723"/>
      <c r="TSS18" s="2723"/>
      <c r="TST18" s="2723"/>
      <c r="TSU18" s="2723"/>
      <c r="TSV18" s="2723"/>
      <c r="TSW18" s="2723"/>
      <c r="TSX18" s="2723"/>
      <c r="TSY18" s="2723"/>
      <c r="TSZ18" s="2723"/>
      <c r="TTA18" s="2723"/>
      <c r="TTB18" s="2723"/>
      <c r="TTC18" s="2723"/>
      <c r="TTD18" s="2723"/>
      <c r="TTE18" s="2723"/>
      <c r="TTF18" s="2723"/>
      <c r="TTG18" s="2723"/>
      <c r="TTH18" s="2723"/>
      <c r="TTI18" s="2723"/>
      <c r="TTJ18" s="2723"/>
      <c r="TTK18" s="2723"/>
      <c r="TTL18" s="2723"/>
      <c r="TTM18" s="2723"/>
      <c r="TTN18" s="2723"/>
      <c r="TTO18" s="2723"/>
      <c r="TTP18" s="2723"/>
      <c r="TTQ18" s="2723"/>
      <c r="TTR18" s="2723"/>
      <c r="TTS18" s="2723"/>
      <c r="TTT18" s="2723"/>
      <c r="TTU18" s="2723"/>
      <c r="TTV18" s="2723"/>
      <c r="TTW18" s="2723"/>
      <c r="TTX18" s="2723"/>
      <c r="TTY18" s="2723"/>
      <c r="TTZ18" s="2723"/>
      <c r="TUA18" s="2723"/>
      <c r="TUB18" s="2723"/>
      <c r="TUC18" s="2723"/>
      <c r="TUD18" s="2723"/>
      <c r="TUE18" s="2723"/>
      <c r="TUF18" s="2723"/>
      <c r="TUG18" s="2723"/>
      <c r="TUH18" s="2723"/>
      <c r="TUI18" s="2723"/>
      <c r="TUJ18" s="2723"/>
      <c r="TUK18" s="2723"/>
      <c r="TUL18" s="2723"/>
      <c r="TUM18" s="2723"/>
      <c r="TUN18" s="2723"/>
      <c r="TUO18" s="2723"/>
      <c r="TUP18" s="2723"/>
      <c r="TUQ18" s="2723"/>
      <c r="TUR18" s="2723"/>
      <c r="TUS18" s="2723"/>
      <c r="TUT18" s="2723"/>
      <c r="TUU18" s="2723"/>
      <c r="TUV18" s="2723"/>
      <c r="TUW18" s="2723"/>
      <c r="TUX18" s="2723"/>
      <c r="TUY18" s="2723"/>
      <c r="TUZ18" s="2723"/>
      <c r="TVA18" s="2723"/>
      <c r="TVB18" s="2723"/>
      <c r="TVC18" s="2723"/>
      <c r="TVD18" s="2723"/>
      <c r="TVE18" s="2723"/>
      <c r="TVF18" s="2723"/>
      <c r="TVG18" s="2723"/>
      <c r="TVH18" s="2723"/>
      <c r="TVI18" s="2723"/>
      <c r="TVJ18" s="2723"/>
      <c r="TVK18" s="2723"/>
      <c r="TVL18" s="2723"/>
      <c r="TVM18" s="2723"/>
      <c r="TVN18" s="2723"/>
      <c r="TVO18" s="2723"/>
      <c r="TVP18" s="2723"/>
      <c r="TVQ18" s="2723"/>
      <c r="TVR18" s="2723"/>
      <c r="TVS18" s="2723"/>
      <c r="TVT18" s="2723"/>
      <c r="TVU18" s="2723"/>
      <c r="TVV18" s="2723"/>
      <c r="TVW18" s="2723"/>
      <c r="TVX18" s="2723"/>
      <c r="TVY18" s="2723"/>
      <c r="TVZ18" s="2723"/>
      <c r="TWA18" s="2723"/>
      <c r="TWB18" s="2723"/>
      <c r="TWC18" s="2723"/>
      <c r="TWD18" s="2723"/>
      <c r="TWE18" s="2723"/>
      <c r="TWF18" s="2723"/>
      <c r="TWG18" s="2723"/>
      <c r="TWH18" s="2723"/>
      <c r="TWI18" s="2723"/>
      <c r="TWJ18" s="2723"/>
      <c r="TWK18" s="2723"/>
      <c r="TWL18" s="2723"/>
      <c r="TWM18" s="2723"/>
      <c r="TWN18" s="2723"/>
      <c r="TWO18" s="2723"/>
      <c r="TWP18" s="2723"/>
      <c r="TWQ18" s="2723"/>
      <c r="TWR18" s="2723"/>
      <c r="TWS18" s="2723"/>
      <c r="TWT18" s="2723"/>
      <c r="TWU18" s="2723"/>
      <c r="TWV18" s="2723"/>
      <c r="TWW18" s="2723"/>
      <c r="TWX18" s="2723"/>
      <c r="TWY18" s="2723"/>
      <c r="TWZ18" s="2723"/>
      <c r="TXA18" s="2723"/>
      <c r="TXB18" s="2723"/>
      <c r="TXC18" s="2723"/>
      <c r="TXD18" s="2723"/>
      <c r="TXE18" s="2723"/>
      <c r="TXF18" s="2723"/>
      <c r="TXG18" s="2723"/>
      <c r="TXH18" s="2723"/>
      <c r="TXI18" s="2723"/>
      <c r="TXJ18" s="2723"/>
      <c r="TXK18" s="2723"/>
      <c r="TXL18" s="2723"/>
      <c r="TXM18" s="2723"/>
      <c r="TXN18" s="2723"/>
      <c r="TXO18" s="2723"/>
      <c r="TXP18" s="2723"/>
      <c r="TXQ18" s="2723"/>
      <c r="TXR18" s="2723"/>
      <c r="TXS18" s="2723"/>
      <c r="TXT18" s="2723"/>
      <c r="TXU18" s="2723"/>
      <c r="TXV18" s="2723"/>
      <c r="TXW18" s="2723"/>
      <c r="TXX18" s="2723"/>
      <c r="TXY18" s="2723"/>
      <c r="TXZ18" s="2723"/>
      <c r="TYA18" s="2723"/>
      <c r="TYB18" s="2723"/>
      <c r="TYC18" s="2723"/>
      <c r="TYD18" s="2723"/>
      <c r="TYE18" s="2723"/>
      <c r="TYF18" s="2723"/>
      <c r="TYG18" s="2723"/>
      <c r="TYH18" s="2723"/>
      <c r="TYI18" s="2723"/>
      <c r="TYJ18" s="2723"/>
      <c r="TYK18" s="2723"/>
      <c r="TYL18" s="2723"/>
      <c r="TYM18" s="2723"/>
      <c r="TYN18" s="2723"/>
      <c r="TYO18" s="2723"/>
      <c r="TYP18" s="2723"/>
      <c r="TYQ18" s="2723"/>
      <c r="TYR18" s="2723"/>
      <c r="TYS18" s="2723"/>
      <c r="TYT18" s="2723"/>
      <c r="TYU18" s="2723"/>
      <c r="TYV18" s="2723"/>
      <c r="TYW18" s="2723"/>
      <c r="TYX18" s="2723"/>
      <c r="TYY18" s="2723"/>
      <c r="TYZ18" s="2723"/>
      <c r="TZA18" s="2723"/>
      <c r="TZB18" s="2723"/>
      <c r="TZC18" s="2723"/>
      <c r="TZD18" s="2723"/>
      <c r="TZE18" s="2723"/>
      <c r="TZF18" s="2723"/>
      <c r="TZG18" s="2723"/>
      <c r="TZH18" s="2723"/>
      <c r="TZI18" s="2723"/>
      <c r="TZJ18" s="2723"/>
      <c r="TZK18" s="2723"/>
      <c r="TZL18" s="2723"/>
      <c r="TZM18" s="2723"/>
      <c r="TZN18" s="2723"/>
      <c r="TZO18" s="2723"/>
      <c r="TZP18" s="2723"/>
      <c r="TZQ18" s="2723"/>
      <c r="TZR18" s="2723"/>
      <c r="TZS18" s="2723"/>
      <c r="TZT18" s="2723"/>
      <c r="TZU18" s="2723"/>
      <c r="TZV18" s="2723"/>
      <c r="TZW18" s="2723"/>
      <c r="TZX18" s="2723"/>
      <c r="TZY18" s="2723"/>
      <c r="TZZ18" s="2723"/>
      <c r="UAA18" s="2723"/>
      <c r="UAB18" s="2723"/>
      <c r="UAC18" s="2723"/>
      <c r="UAD18" s="2723"/>
      <c r="UAE18" s="2723"/>
      <c r="UAF18" s="2723"/>
      <c r="UAG18" s="2723"/>
      <c r="UAH18" s="2723"/>
      <c r="UAI18" s="2723"/>
      <c r="UAJ18" s="2723"/>
      <c r="UAK18" s="2723"/>
      <c r="UAL18" s="2723"/>
      <c r="UAM18" s="2723"/>
      <c r="UAN18" s="2723"/>
      <c r="UAO18" s="2723"/>
      <c r="UAP18" s="2723"/>
      <c r="UAQ18" s="2723"/>
      <c r="UAR18" s="2723"/>
      <c r="UAS18" s="2723"/>
      <c r="UAT18" s="2723"/>
      <c r="UAU18" s="2723"/>
      <c r="UAV18" s="2723"/>
      <c r="UAW18" s="2723"/>
      <c r="UAX18" s="2723"/>
      <c r="UAY18" s="2723"/>
      <c r="UAZ18" s="2723"/>
      <c r="UBA18" s="2723"/>
      <c r="UBB18" s="2723"/>
      <c r="UBC18" s="2723"/>
      <c r="UBD18" s="2723"/>
      <c r="UBE18" s="2723"/>
      <c r="UBF18" s="2723"/>
      <c r="UBG18" s="2723"/>
      <c r="UBH18" s="2723"/>
      <c r="UBI18" s="2723"/>
      <c r="UBJ18" s="2723"/>
      <c r="UBK18" s="2723"/>
      <c r="UBL18" s="2723"/>
      <c r="UBM18" s="2723"/>
      <c r="UBN18" s="2723"/>
      <c r="UBO18" s="2723"/>
      <c r="UBP18" s="2723"/>
      <c r="UBQ18" s="2723"/>
      <c r="UBR18" s="2723"/>
      <c r="UBS18" s="2723"/>
      <c r="UBT18" s="2723"/>
      <c r="UBU18" s="2723"/>
      <c r="UBV18" s="2723"/>
      <c r="UBW18" s="2723"/>
      <c r="UBX18" s="2723"/>
      <c r="UBY18" s="2723"/>
      <c r="UBZ18" s="2723"/>
      <c r="UCA18" s="2723"/>
      <c r="UCB18" s="2723"/>
      <c r="UCC18" s="2723"/>
      <c r="UCD18" s="2723"/>
      <c r="UCE18" s="2723"/>
      <c r="UCF18" s="2723"/>
      <c r="UCG18" s="2723"/>
      <c r="UCH18" s="2723"/>
      <c r="UCI18" s="2723"/>
      <c r="UCJ18" s="2723"/>
      <c r="UCK18" s="2723"/>
      <c r="UCL18" s="2723"/>
      <c r="UCM18" s="2723"/>
      <c r="UCN18" s="2723"/>
      <c r="UCO18" s="2723"/>
      <c r="UCP18" s="2723"/>
      <c r="UCQ18" s="2723"/>
      <c r="UCR18" s="2723"/>
      <c r="UCS18" s="2723"/>
      <c r="UCT18" s="2723"/>
      <c r="UCU18" s="2723"/>
      <c r="UCV18" s="2723"/>
      <c r="UCW18" s="2723"/>
      <c r="UCX18" s="2723"/>
      <c r="UCY18" s="2723"/>
      <c r="UCZ18" s="2723"/>
      <c r="UDA18" s="2723"/>
      <c r="UDB18" s="2723"/>
      <c r="UDC18" s="2723"/>
      <c r="UDD18" s="2723"/>
      <c r="UDE18" s="2723"/>
      <c r="UDF18" s="2723"/>
      <c r="UDG18" s="2723"/>
      <c r="UDH18" s="2723"/>
      <c r="UDI18" s="2723"/>
      <c r="UDJ18" s="2723"/>
      <c r="UDK18" s="2723"/>
      <c r="UDL18" s="2723"/>
      <c r="UDM18" s="2723"/>
      <c r="UDN18" s="2723"/>
      <c r="UDO18" s="2723"/>
      <c r="UDP18" s="2723"/>
      <c r="UDQ18" s="2723"/>
      <c r="UDR18" s="2723"/>
      <c r="UDS18" s="2723"/>
      <c r="UDT18" s="2723"/>
      <c r="UDU18" s="2723"/>
      <c r="UDV18" s="2723"/>
      <c r="UDW18" s="2723"/>
      <c r="UDX18" s="2723"/>
      <c r="UDY18" s="2723"/>
      <c r="UDZ18" s="2723"/>
      <c r="UEA18" s="2723"/>
      <c r="UEB18" s="2723"/>
      <c r="UEC18" s="2723"/>
      <c r="UED18" s="2723"/>
      <c r="UEE18" s="2723"/>
      <c r="UEF18" s="2723"/>
      <c r="UEG18" s="2723"/>
      <c r="UEH18" s="2723"/>
      <c r="UEI18" s="2723"/>
      <c r="UEJ18" s="2723"/>
      <c r="UEK18" s="2723"/>
      <c r="UEL18" s="2723"/>
      <c r="UEM18" s="2723"/>
      <c r="UEN18" s="2723"/>
      <c r="UEO18" s="2723"/>
      <c r="UEP18" s="2723"/>
      <c r="UEQ18" s="2723"/>
      <c r="UER18" s="2723"/>
      <c r="UES18" s="2723"/>
      <c r="UET18" s="2723"/>
      <c r="UEU18" s="2723"/>
      <c r="UEV18" s="2723"/>
      <c r="UEW18" s="2723"/>
      <c r="UEX18" s="2723"/>
      <c r="UEY18" s="2723"/>
      <c r="UEZ18" s="2723"/>
      <c r="UFA18" s="2723"/>
      <c r="UFB18" s="2723"/>
      <c r="UFC18" s="2723"/>
      <c r="UFD18" s="2723"/>
      <c r="UFE18" s="2723"/>
      <c r="UFF18" s="2723"/>
      <c r="UFG18" s="2723"/>
      <c r="UFH18" s="2723"/>
      <c r="UFI18" s="2723"/>
      <c r="UFJ18" s="2723"/>
      <c r="UFK18" s="2723"/>
      <c r="UFL18" s="2723"/>
      <c r="UFM18" s="2723"/>
      <c r="UFN18" s="2723"/>
      <c r="UFO18" s="2723"/>
      <c r="UFP18" s="2723"/>
      <c r="UFQ18" s="2723"/>
      <c r="UFR18" s="2723"/>
      <c r="UFS18" s="2723"/>
      <c r="UFT18" s="2723"/>
      <c r="UFU18" s="2723"/>
      <c r="UFV18" s="2723"/>
      <c r="UFW18" s="2723"/>
      <c r="UFX18" s="2723"/>
      <c r="UFY18" s="2723"/>
      <c r="UFZ18" s="2723"/>
      <c r="UGA18" s="2723"/>
      <c r="UGB18" s="2723"/>
      <c r="UGC18" s="2723"/>
      <c r="UGD18" s="2723"/>
      <c r="UGE18" s="2723"/>
      <c r="UGF18" s="2723"/>
      <c r="UGG18" s="2723"/>
      <c r="UGH18" s="2723"/>
      <c r="UGI18" s="2723"/>
      <c r="UGJ18" s="2723"/>
      <c r="UGK18" s="2723"/>
      <c r="UGL18" s="2723"/>
      <c r="UGM18" s="2723"/>
      <c r="UGN18" s="2723"/>
      <c r="UGO18" s="2723"/>
      <c r="UGP18" s="2723"/>
      <c r="UGQ18" s="2723"/>
      <c r="UGR18" s="2723"/>
      <c r="UGS18" s="2723"/>
      <c r="UGT18" s="2723"/>
      <c r="UGU18" s="2723"/>
      <c r="UGV18" s="2723"/>
      <c r="UGW18" s="2723"/>
      <c r="UGX18" s="2723"/>
      <c r="UGY18" s="2723"/>
      <c r="UGZ18" s="2723"/>
      <c r="UHA18" s="2723"/>
      <c r="UHB18" s="2723"/>
      <c r="UHC18" s="2723"/>
      <c r="UHD18" s="2723"/>
      <c r="UHE18" s="2723"/>
      <c r="UHF18" s="2723"/>
      <c r="UHG18" s="2723"/>
      <c r="UHH18" s="2723"/>
      <c r="UHI18" s="2723"/>
      <c r="UHJ18" s="2723"/>
      <c r="UHK18" s="2723"/>
      <c r="UHL18" s="2723"/>
      <c r="UHM18" s="2723"/>
      <c r="UHN18" s="2723"/>
      <c r="UHO18" s="2723"/>
      <c r="UHP18" s="2723"/>
      <c r="UHQ18" s="2723"/>
      <c r="UHR18" s="2723"/>
      <c r="UHS18" s="2723"/>
      <c r="UHT18" s="2723"/>
      <c r="UHU18" s="2723"/>
      <c r="UHV18" s="2723"/>
      <c r="UHW18" s="2723"/>
      <c r="UHX18" s="2723"/>
      <c r="UHY18" s="2723"/>
      <c r="UHZ18" s="2723"/>
      <c r="UIA18" s="2723"/>
      <c r="UIB18" s="2723"/>
      <c r="UIC18" s="2723"/>
      <c r="UID18" s="2723"/>
      <c r="UIE18" s="2723"/>
      <c r="UIF18" s="2723"/>
      <c r="UIG18" s="2723"/>
      <c r="UIH18" s="2723"/>
      <c r="UII18" s="2723"/>
      <c r="UIJ18" s="2723"/>
      <c r="UIK18" s="2723"/>
      <c r="UIL18" s="2723"/>
      <c r="UIM18" s="2723"/>
      <c r="UIN18" s="2723"/>
      <c r="UIO18" s="2723"/>
      <c r="UIP18" s="2723"/>
      <c r="UIQ18" s="2723"/>
      <c r="UIR18" s="2723"/>
      <c r="UIS18" s="2723"/>
      <c r="UIT18" s="2723"/>
      <c r="UIU18" s="2723"/>
      <c r="UIV18" s="2723"/>
      <c r="UIW18" s="2723"/>
      <c r="UIX18" s="2723"/>
      <c r="UIY18" s="2723"/>
      <c r="UIZ18" s="2723"/>
      <c r="UJA18" s="2723"/>
      <c r="UJB18" s="2723"/>
      <c r="UJC18" s="2723"/>
      <c r="UJD18" s="2723"/>
      <c r="UJE18" s="2723"/>
      <c r="UJF18" s="2723"/>
      <c r="UJG18" s="2723"/>
      <c r="UJH18" s="2723"/>
      <c r="UJI18" s="2723"/>
      <c r="UJJ18" s="2723"/>
      <c r="UJK18" s="2723"/>
      <c r="UJL18" s="2723"/>
      <c r="UJM18" s="2723"/>
      <c r="UJN18" s="2723"/>
      <c r="UJO18" s="2723"/>
      <c r="UJP18" s="2723"/>
      <c r="UJQ18" s="2723"/>
      <c r="UJR18" s="2723"/>
      <c r="UJS18" s="2723"/>
      <c r="UJT18" s="2723"/>
      <c r="UJU18" s="2723"/>
      <c r="UJV18" s="2723"/>
      <c r="UJW18" s="2723"/>
      <c r="UJX18" s="2723"/>
      <c r="UJY18" s="2723"/>
      <c r="UJZ18" s="2723"/>
      <c r="UKA18" s="2723"/>
      <c r="UKB18" s="2723"/>
      <c r="UKC18" s="2723"/>
      <c r="UKD18" s="2723"/>
      <c r="UKE18" s="2723"/>
      <c r="UKF18" s="2723"/>
      <c r="UKG18" s="2723"/>
      <c r="UKH18" s="2723"/>
      <c r="UKI18" s="2723"/>
      <c r="UKJ18" s="2723"/>
      <c r="UKK18" s="2723"/>
      <c r="UKL18" s="2723"/>
      <c r="UKM18" s="2723"/>
      <c r="UKN18" s="2723"/>
      <c r="UKO18" s="2723"/>
      <c r="UKP18" s="2723"/>
      <c r="UKQ18" s="2723"/>
      <c r="UKR18" s="2723"/>
      <c r="UKS18" s="2723"/>
      <c r="UKT18" s="2723"/>
      <c r="UKU18" s="2723"/>
      <c r="UKV18" s="2723"/>
      <c r="UKW18" s="2723"/>
      <c r="UKX18" s="2723"/>
      <c r="UKY18" s="2723"/>
      <c r="UKZ18" s="2723"/>
      <c r="ULA18" s="2723"/>
      <c r="ULB18" s="2723"/>
      <c r="ULC18" s="2723"/>
      <c r="ULD18" s="2723"/>
      <c r="ULE18" s="2723"/>
      <c r="ULF18" s="2723"/>
      <c r="ULG18" s="2723"/>
      <c r="ULH18" s="2723"/>
      <c r="ULI18" s="2723"/>
      <c r="ULJ18" s="2723"/>
      <c r="ULK18" s="2723"/>
      <c r="ULL18" s="2723"/>
      <c r="ULM18" s="2723"/>
      <c r="ULN18" s="2723"/>
      <c r="ULO18" s="2723"/>
      <c r="ULP18" s="2723"/>
      <c r="ULQ18" s="2723"/>
      <c r="ULR18" s="2723"/>
      <c r="ULS18" s="2723"/>
      <c r="ULT18" s="2723"/>
      <c r="ULU18" s="2723"/>
      <c r="ULV18" s="2723"/>
      <c r="ULW18" s="2723"/>
      <c r="ULX18" s="2723"/>
      <c r="ULY18" s="2723"/>
      <c r="ULZ18" s="2723"/>
      <c r="UMA18" s="2723"/>
      <c r="UMB18" s="2723"/>
      <c r="UMC18" s="2723"/>
      <c r="UMD18" s="2723"/>
      <c r="UME18" s="2723"/>
      <c r="UMF18" s="2723"/>
      <c r="UMG18" s="2723"/>
      <c r="UMH18" s="2723"/>
      <c r="UMI18" s="2723"/>
      <c r="UMJ18" s="2723"/>
      <c r="UMK18" s="2723"/>
      <c r="UML18" s="2723"/>
      <c r="UMM18" s="2723"/>
      <c r="UMN18" s="2723"/>
      <c r="UMO18" s="2723"/>
      <c r="UMP18" s="2723"/>
      <c r="UMQ18" s="2723"/>
      <c r="UMR18" s="2723"/>
      <c r="UMS18" s="2723"/>
      <c r="UMT18" s="2723"/>
      <c r="UMU18" s="2723"/>
      <c r="UMV18" s="2723"/>
      <c r="UMW18" s="2723"/>
      <c r="UMX18" s="2723"/>
      <c r="UMY18" s="2723"/>
      <c r="UMZ18" s="2723"/>
      <c r="UNA18" s="2723"/>
      <c r="UNB18" s="2723"/>
      <c r="UNC18" s="2723"/>
      <c r="UND18" s="2723"/>
      <c r="UNE18" s="2723"/>
      <c r="UNF18" s="2723"/>
      <c r="UNG18" s="2723"/>
      <c r="UNH18" s="2723"/>
      <c r="UNI18" s="2723"/>
      <c r="UNJ18" s="2723"/>
      <c r="UNK18" s="2723"/>
      <c r="UNL18" s="2723"/>
      <c r="UNM18" s="2723"/>
      <c r="UNN18" s="2723"/>
      <c r="UNO18" s="2723"/>
      <c r="UNP18" s="2723"/>
      <c r="UNQ18" s="2723"/>
      <c r="UNR18" s="2723"/>
      <c r="UNS18" s="2723"/>
      <c r="UNT18" s="2723"/>
      <c r="UNU18" s="2723"/>
      <c r="UNV18" s="2723"/>
      <c r="UNW18" s="2723"/>
      <c r="UNX18" s="2723"/>
      <c r="UNY18" s="2723"/>
      <c r="UNZ18" s="2723"/>
      <c r="UOA18" s="2723"/>
      <c r="UOB18" s="2723"/>
      <c r="UOC18" s="2723"/>
      <c r="UOD18" s="2723"/>
      <c r="UOE18" s="2723"/>
      <c r="UOF18" s="2723"/>
      <c r="UOG18" s="2723"/>
      <c r="UOH18" s="2723"/>
      <c r="UOI18" s="2723"/>
      <c r="UOJ18" s="2723"/>
      <c r="UOK18" s="2723"/>
      <c r="UOL18" s="2723"/>
      <c r="UOM18" s="2723"/>
      <c r="UON18" s="2723"/>
      <c r="UOO18" s="2723"/>
      <c r="UOP18" s="2723"/>
      <c r="UOQ18" s="2723"/>
      <c r="UOR18" s="2723"/>
      <c r="UOS18" s="2723"/>
      <c r="UOT18" s="2723"/>
      <c r="UOU18" s="2723"/>
      <c r="UOV18" s="2723"/>
      <c r="UOW18" s="2723"/>
      <c r="UOX18" s="2723"/>
      <c r="UOY18" s="2723"/>
      <c r="UOZ18" s="2723"/>
      <c r="UPA18" s="2723"/>
      <c r="UPB18" s="2723"/>
      <c r="UPC18" s="2723"/>
      <c r="UPD18" s="2723"/>
      <c r="UPE18" s="2723"/>
      <c r="UPF18" s="2723"/>
      <c r="UPG18" s="2723"/>
      <c r="UPH18" s="2723"/>
      <c r="UPI18" s="2723"/>
      <c r="UPJ18" s="2723"/>
      <c r="UPK18" s="2723"/>
      <c r="UPL18" s="2723"/>
      <c r="UPM18" s="2723"/>
      <c r="UPN18" s="2723"/>
      <c r="UPO18" s="2723"/>
      <c r="UPP18" s="2723"/>
      <c r="UPQ18" s="2723"/>
      <c r="UPR18" s="2723"/>
      <c r="UPS18" s="2723"/>
      <c r="UPT18" s="2723"/>
      <c r="UPU18" s="2723"/>
      <c r="UPV18" s="2723"/>
      <c r="UPW18" s="2723"/>
      <c r="UPX18" s="2723"/>
      <c r="UPY18" s="2723"/>
      <c r="UPZ18" s="2723"/>
      <c r="UQA18" s="2723"/>
      <c r="UQB18" s="2723"/>
      <c r="UQC18" s="2723"/>
      <c r="UQD18" s="2723"/>
      <c r="UQE18" s="2723"/>
      <c r="UQF18" s="2723"/>
      <c r="UQG18" s="2723"/>
      <c r="UQH18" s="2723"/>
      <c r="UQI18" s="2723"/>
      <c r="UQJ18" s="2723"/>
      <c r="UQK18" s="2723"/>
      <c r="UQL18" s="2723"/>
      <c r="UQM18" s="2723"/>
      <c r="UQN18" s="2723"/>
      <c r="UQO18" s="2723"/>
      <c r="UQP18" s="2723"/>
      <c r="UQQ18" s="2723"/>
      <c r="UQR18" s="2723"/>
      <c r="UQS18" s="2723"/>
      <c r="UQT18" s="2723"/>
      <c r="UQU18" s="2723"/>
      <c r="UQV18" s="2723"/>
      <c r="UQW18" s="2723"/>
      <c r="UQX18" s="2723"/>
      <c r="UQY18" s="2723"/>
      <c r="UQZ18" s="2723"/>
      <c r="URA18" s="2723"/>
      <c r="URB18" s="2723"/>
      <c r="URC18" s="2723"/>
      <c r="URD18" s="2723"/>
      <c r="URE18" s="2723"/>
      <c r="URF18" s="2723"/>
      <c r="URG18" s="2723"/>
      <c r="URH18" s="2723"/>
      <c r="URI18" s="2723"/>
      <c r="URJ18" s="2723"/>
      <c r="URK18" s="2723"/>
      <c r="URL18" s="2723"/>
      <c r="URM18" s="2723"/>
      <c r="URN18" s="2723"/>
      <c r="URO18" s="2723"/>
      <c r="URP18" s="2723"/>
      <c r="URQ18" s="2723"/>
      <c r="URR18" s="2723"/>
      <c r="URS18" s="2723"/>
      <c r="URT18" s="2723"/>
      <c r="URU18" s="2723"/>
      <c r="URV18" s="2723"/>
      <c r="URW18" s="2723"/>
      <c r="URX18" s="2723"/>
      <c r="URY18" s="2723"/>
      <c r="URZ18" s="2723"/>
      <c r="USA18" s="2723"/>
      <c r="USB18" s="2723"/>
      <c r="USC18" s="2723"/>
      <c r="USD18" s="2723"/>
      <c r="USE18" s="2723"/>
      <c r="USF18" s="2723"/>
      <c r="USG18" s="2723"/>
      <c r="USH18" s="2723"/>
      <c r="USI18" s="2723"/>
      <c r="USJ18" s="2723"/>
      <c r="USK18" s="2723"/>
      <c r="USL18" s="2723"/>
      <c r="USM18" s="2723"/>
      <c r="USN18" s="2723"/>
      <c r="USO18" s="2723"/>
      <c r="USP18" s="2723"/>
      <c r="USQ18" s="2723"/>
      <c r="USR18" s="2723"/>
      <c r="USS18" s="2723"/>
      <c r="UST18" s="2723"/>
      <c r="USU18" s="2723"/>
      <c r="USV18" s="2723"/>
      <c r="USW18" s="2723"/>
      <c r="USX18" s="2723"/>
      <c r="USY18" s="2723"/>
      <c r="USZ18" s="2723"/>
      <c r="UTA18" s="2723"/>
      <c r="UTB18" s="2723"/>
      <c r="UTC18" s="2723"/>
      <c r="UTD18" s="2723"/>
      <c r="UTE18" s="2723"/>
      <c r="UTF18" s="2723"/>
      <c r="UTG18" s="2723"/>
      <c r="UTH18" s="2723"/>
      <c r="UTI18" s="2723"/>
      <c r="UTJ18" s="2723"/>
      <c r="UTK18" s="2723"/>
      <c r="UTL18" s="2723"/>
      <c r="UTM18" s="2723"/>
      <c r="UTN18" s="2723"/>
      <c r="UTO18" s="2723"/>
      <c r="UTP18" s="2723"/>
      <c r="UTQ18" s="2723"/>
      <c r="UTR18" s="2723"/>
      <c r="UTS18" s="2723"/>
      <c r="UTT18" s="2723"/>
      <c r="UTU18" s="2723"/>
      <c r="UTV18" s="2723"/>
      <c r="UTW18" s="2723"/>
      <c r="UTX18" s="2723"/>
      <c r="UTY18" s="2723"/>
      <c r="UTZ18" s="2723"/>
      <c r="UUA18" s="2723"/>
      <c r="UUB18" s="2723"/>
      <c r="UUC18" s="2723"/>
      <c r="UUD18" s="2723"/>
      <c r="UUE18" s="2723"/>
      <c r="UUF18" s="2723"/>
      <c r="UUG18" s="2723"/>
      <c r="UUH18" s="2723"/>
      <c r="UUI18" s="2723"/>
      <c r="UUJ18" s="2723"/>
      <c r="UUK18" s="2723"/>
      <c r="UUL18" s="2723"/>
      <c r="UUM18" s="2723"/>
      <c r="UUN18" s="2723"/>
      <c r="UUO18" s="2723"/>
      <c r="UUP18" s="2723"/>
      <c r="UUQ18" s="2723"/>
      <c r="UUR18" s="2723"/>
      <c r="UUS18" s="2723"/>
      <c r="UUT18" s="2723"/>
      <c r="UUU18" s="2723"/>
      <c r="UUV18" s="2723"/>
      <c r="UUW18" s="2723"/>
      <c r="UUX18" s="2723"/>
      <c r="UUY18" s="2723"/>
      <c r="UUZ18" s="2723"/>
      <c r="UVA18" s="2723"/>
      <c r="UVB18" s="2723"/>
      <c r="UVC18" s="2723"/>
      <c r="UVD18" s="2723"/>
      <c r="UVE18" s="2723"/>
      <c r="UVF18" s="2723"/>
      <c r="UVG18" s="2723"/>
      <c r="UVH18" s="2723"/>
      <c r="UVI18" s="2723"/>
      <c r="UVJ18" s="2723"/>
      <c r="UVK18" s="2723"/>
      <c r="UVL18" s="2723"/>
      <c r="UVM18" s="2723"/>
      <c r="UVN18" s="2723"/>
      <c r="UVO18" s="2723"/>
      <c r="UVP18" s="2723"/>
      <c r="UVQ18" s="2723"/>
      <c r="UVR18" s="2723"/>
      <c r="UVS18" s="2723"/>
      <c r="UVT18" s="2723"/>
      <c r="UVU18" s="2723"/>
      <c r="UVV18" s="2723"/>
      <c r="UVW18" s="2723"/>
      <c r="UVX18" s="2723"/>
      <c r="UVY18" s="2723"/>
      <c r="UVZ18" s="2723"/>
      <c r="UWA18" s="2723"/>
      <c r="UWB18" s="2723"/>
      <c r="UWC18" s="2723"/>
      <c r="UWD18" s="2723"/>
      <c r="UWE18" s="2723"/>
      <c r="UWF18" s="2723"/>
      <c r="UWG18" s="2723"/>
      <c r="UWH18" s="2723"/>
      <c r="UWI18" s="2723"/>
      <c r="UWJ18" s="2723"/>
      <c r="UWK18" s="2723"/>
      <c r="UWL18" s="2723"/>
      <c r="UWM18" s="2723"/>
      <c r="UWN18" s="2723"/>
      <c r="UWO18" s="2723"/>
      <c r="UWP18" s="2723"/>
      <c r="UWQ18" s="2723"/>
      <c r="UWR18" s="2723"/>
      <c r="UWS18" s="2723"/>
      <c r="UWT18" s="2723"/>
      <c r="UWU18" s="2723"/>
      <c r="UWV18" s="2723"/>
      <c r="UWW18" s="2723"/>
      <c r="UWX18" s="2723"/>
      <c r="UWY18" s="2723"/>
      <c r="UWZ18" s="2723"/>
      <c r="UXA18" s="2723"/>
      <c r="UXB18" s="2723"/>
      <c r="UXC18" s="2723"/>
      <c r="UXD18" s="2723"/>
      <c r="UXE18" s="2723"/>
      <c r="UXF18" s="2723"/>
      <c r="UXG18" s="2723"/>
      <c r="UXH18" s="2723"/>
      <c r="UXI18" s="2723"/>
      <c r="UXJ18" s="2723"/>
      <c r="UXK18" s="2723"/>
      <c r="UXL18" s="2723"/>
      <c r="UXM18" s="2723"/>
      <c r="UXN18" s="2723"/>
      <c r="UXO18" s="2723"/>
      <c r="UXP18" s="2723"/>
      <c r="UXQ18" s="2723"/>
      <c r="UXR18" s="2723"/>
      <c r="UXS18" s="2723"/>
      <c r="UXT18" s="2723"/>
      <c r="UXU18" s="2723"/>
      <c r="UXV18" s="2723"/>
      <c r="UXW18" s="2723"/>
      <c r="UXX18" s="2723"/>
      <c r="UXY18" s="2723"/>
      <c r="UXZ18" s="2723"/>
      <c r="UYA18" s="2723"/>
      <c r="UYB18" s="2723"/>
      <c r="UYC18" s="2723"/>
      <c r="UYD18" s="2723"/>
      <c r="UYE18" s="2723"/>
      <c r="UYF18" s="2723"/>
      <c r="UYG18" s="2723"/>
      <c r="UYH18" s="2723"/>
      <c r="UYI18" s="2723"/>
      <c r="UYJ18" s="2723"/>
      <c r="UYK18" s="2723"/>
      <c r="UYL18" s="2723"/>
      <c r="UYM18" s="2723"/>
      <c r="UYN18" s="2723"/>
      <c r="UYO18" s="2723"/>
      <c r="UYP18" s="2723"/>
      <c r="UYQ18" s="2723"/>
      <c r="UYR18" s="2723"/>
      <c r="UYS18" s="2723"/>
      <c r="UYT18" s="2723"/>
      <c r="UYU18" s="2723"/>
      <c r="UYV18" s="2723"/>
      <c r="UYW18" s="2723"/>
      <c r="UYX18" s="2723"/>
      <c r="UYY18" s="2723"/>
      <c r="UYZ18" s="2723"/>
      <c r="UZA18" s="2723"/>
      <c r="UZB18" s="2723"/>
      <c r="UZC18" s="2723"/>
      <c r="UZD18" s="2723"/>
      <c r="UZE18" s="2723"/>
      <c r="UZF18" s="2723"/>
      <c r="UZG18" s="2723"/>
      <c r="UZH18" s="2723"/>
      <c r="UZI18" s="2723"/>
      <c r="UZJ18" s="2723"/>
      <c r="UZK18" s="2723"/>
      <c r="UZL18" s="2723"/>
      <c r="UZM18" s="2723"/>
      <c r="UZN18" s="2723"/>
      <c r="UZO18" s="2723"/>
      <c r="UZP18" s="2723"/>
      <c r="UZQ18" s="2723"/>
      <c r="UZR18" s="2723"/>
      <c r="UZS18" s="2723"/>
      <c r="UZT18" s="2723"/>
      <c r="UZU18" s="2723"/>
      <c r="UZV18" s="2723"/>
      <c r="UZW18" s="2723"/>
      <c r="UZX18" s="2723"/>
      <c r="UZY18" s="2723"/>
      <c r="UZZ18" s="2723"/>
      <c r="VAA18" s="2723"/>
      <c r="VAB18" s="2723"/>
      <c r="VAC18" s="2723"/>
      <c r="VAD18" s="2723"/>
      <c r="VAE18" s="2723"/>
      <c r="VAF18" s="2723"/>
      <c r="VAG18" s="2723"/>
      <c r="VAH18" s="2723"/>
      <c r="VAI18" s="2723"/>
      <c r="VAJ18" s="2723"/>
      <c r="VAK18" s="2723"/>
      <c r="VAL18" s="2723"/>
      <c r="VAM18" s="2723"/>
      <c r="VAN18" s="2723"/>
      <c r="VAO18" s="2723"/>
      <c r="VAP18" s="2723"/>
      <c r="VAQ18" s="2723"/>
      <c r="VAR18" s="2723"/>
      <c r="VAS18" s="2723"/>
      <c r="VAT18" s="2723"/>
      <c r="VAU18" s="2723"/>
      <c r="VAV18" s="2723"/>
      <c r="VAW18" s="2723"/>
      <c r="VAX18" s="2723"/>
      <c r="VAY18" s="2723"/>
      <c r="VAZ18" s="2723"/>
      <c r="VBA18" s="2723"/>
      <c r="VBB18" s="2723"/>
      <c r="VBC18" s="2723"/>
      <c r="VBD18" s="2723"/>
      <c r="VBE18" s="2723"/>
      <c r="VBF18" s="2723"/>
      <c r="VBG18" s="2723"/>
      <c r="VBH18" s="2723"/>
      <c r="VBI18" s="2723"/>
      <c r="VBJ18" s="2723"/>
      <c r="VBK18" s="2723"/>
      <c r="VBL18" s="2723"/>
      <c r="VBM18" s="2723"/>
      <c r="VBN18" s="2723"/>
      <c r="VBO18" s="2723"/>
      <c r="VBP18" s="2723"/>
      <c r="VBQ18" s="2723"/>
      <c r="VBR18" s="2723"/>
      <c r="VBS18" s="2723"/>
      <c r="VBT18" s="2723"/>
      <c r="VBU18" s="2723"/>
      <c r="VBV18" s="2723"/>
      <c r="VBW18" s="2723"/>
      <c r="VBX18" s="2723"/>
      <c r="VBY18" s="2723"/>
      <c r="VBZ18" s="2723"/>
      <c r="VCA18" s="2723"/>
      <c r="VCB18" s="2723"/>
      <c r="VCC18" s="2723"/>
      <c r="VCD18" s="2723"/>
      <c r="VCE18" s="2723"/>
      <c r="VCF18" s="2723"/>
      <c r="VCG18" s="2723"/>
      <c r="VCH18" s="2723"/>
      <c r="VCI18" s="2723"/>
      <c r="VCJ18" s="2723"/>
      <c r="VCK18" s="2723"/>
      <c r="VCL18" s="2723"/>
      <c r="VCM18" s="2723"/>
      <c r="VCN18" s="2723"/>
      <c r="VCO18" s="2723"/>
      <c r="VCP18" s="2723"/>
      <c r="VCQ18" s="2723"/>
      <c r="VCR18" s="2723"/>
      <c r="VCS18" s="2723"/>
      <c r="VCT18" s="2723"/>
      <c r="VCU18" s="2723"/>
      <c r="VCV18" s="2723"/>
      <c r="VCW18" s="2723"/>
      <c r="VCX18" s="2723"/>
      <c r="VCY18" s="2723"/>
      <c r="VCZ18" s="2723"/>
      <c r="VDA18" s="2723"/>
      <c r="VDB18" s="2723"/>
      <c r="VDC18" s="2723"/>
      <c r="VDD18" s="2723"/>
      <c r="VDE18" s="2723"/>
      <c r="VDF18" s="2723"/>
      <c r="VDG18" s="2723"/>
      <c r="VDH18" s="2723"/>
      <c r="VDI18" s="2723"/>
      <c r="VDJ18" s="2723"/>
      <c r="VDK18" s="2723"/>
      <c r="VDL18" s="2723"/>
      <c r="VDM18" s="2723"/>
      <c r="VDN18" s="2723"/>
      <c r="VDO18" s="2723"/>
      <c r="VDP18" s="2723"/>
      <c r="VDQ18" s="2723"/>
      <c r="VDR18" s="2723"/>
      <c r="VDS18" s="2723"/>
      <c r="VDT18" s="2723"/>
      <c r="VDU18" s="2723"/>
      <c r="VDV18" s="2723"/>
      <c r="VDW18" s="2723"/>
      <c r="VDX18" s="2723"/>
      <c r="VDY18" s="2723"/>
      <c r="VDZ18" s="2723"/>
      <c r="VEA18" s="2723"/>
      <c r="VEB18" s="2723"/>
      <c r="VEC18" s="2723"/>
      <c r="VED18" s="2723"/>
      <c r="VEE18" s="2723"/>
      <c r="VEF18" s="2723"/>
      <c r="VEG18" s="2723"/>
      <c r="VEH18" s="2723"/>
      <c r="VEI18" s="2723"/>
      <c r="VEJ18" s="2723"/>
      <c r="VEK18" s="2723"/>
      <c r="VEL18" s="2723"/>
      <c r="VEM18" s="2723"/>
      <c r="VEN18" s="2723"/>
      <c r="VEO18" s="2723"/>
      <c r="VEP18" s="2723"/>
      <c r="VEQ18" s="2723"/>
      <c r="VER18" s="2723"/>
      <c r="VES18" s="2723"/>
      <c r="VET18" s="2723"/>
      <c r="VEU18" s="2723"/>
      <c r="VEV18" s="2723"/>
      <c r="VEW18" s="2723"/>
      <c r="VEX18" s="2723"/>
      <c r="VEY18" s="2723"/>
      <c r="VEZ18" s="2723"/>
      <c r="VFA18" s="2723"/>
      <c r="VFB18" s="2723"/>
      <c r="VFC18" s="2723"/>
      <c r="VFD18" s="2723"/>
      <c r="VFE18" s="2723"/>
      <c r="VFF18" s="2723"/>
      <c r="VFG18" s="2723"/>
      <c r="VFH18" s="2723"/>
      <c r="VFI18" s="2723"/>
      <c r="VFJ18" s="2723"/>
      <c r="VFK18" s="2723"/>
      <c r="VFL18" s="2723"/>
      <c r="VFM18" s="2723"/>
      <c r="VFN18" s="2723"/>
      <c r="VFO18" s="2723"/>
      <c r="VFP18" s="2723"/>
      <c r="VFQ18" s="2723"/>
      <c r="VFR18" s="2723"/>
      <c r="VFS18" s="2723"/>
      <c r="VFT18" s="2723"/>
      <c r="VFU18" s="2723"/>
      <c r="VFV18" s="2723"/>
      <c r="VFW18" s="2723"/>
      <c r="VFX18" s="2723"/>
      <c r="VFY18" s="2723"/>
      <c r="VFZ18" s="2723"/>
      <c r="VGA18" s="2723"/>
      <c r="VGB18" s="2723"/>
      <c r="VGC18" s="2723"/>
      <c r="VGD18" s="2723"/>
      <c r="VGE18" s="2723"/>
      <c r="VGF18" s="2723"/>
      <c r="VGG18" s="2723"/>
      <c r="VGH18" s="2723"/>
      <c r="VGI18" s="2723"/>
      <c r="VGJ18" s="2723"/>
      <c r="VGK18" s="2723"/>
      <c r="VGL18" s="2723"/>
      <c r="VGM18" s="2723"/>
      <c r="VGN18" s="2723"/>
      <c r="VGO18" s="2723"/>
      <c r="VGP18" s="2723"/>
      <c r="VGQ18" s="2723"/>
      <c r="VGR18" s="2723"/>
      <c r="VGS18" s="2723"/>
      <c r="VGT18" s="2723"/>
      <c r="VGU18" s="2723"/>
      <c r="VGV18" s="2723"/>
      <c r="VGW18" s="2723"/>
      <c r="VGX18" s="2723"/>
      <c r="VGY18" s="2723"/>
      <c r="VGZ18" s="2723"/>
      <c r="VHA18" s="2723"/>
      <c r="VHB18" s="2723"/>
      <c r="VHC18" s="2723"/>
      <c r="VHD18" s="2723"/>
      <c r="VHE18" s="2723"/>
      <c r="VHF18" s="2723"/>
      <c r="VHG18" s="2723"/>
      <c r="VHH18" s="2723"/>
      <c r="VHI18" s="2723"/>
      <c r="VHJ18" s="2723"/>
      <c r="VHK18" s="2723"/>
      <c r="VHL18" s="2723"/>
      <c r="VHM18" s="2723"/>
      <c r="VHN18" s="2723"/>
      <c r="VHO18" s="2723"/>
      <c r="VHP18" s="2723"/>
      <c r="VHQ18" s="2723"/>
      <c r="VHR18" s="2723"/>
      <c r="VHS18" s="2723"/>
      <c r="VHT18" s="2723"/>
      <c r="VHU18" s="2723"/>
      <c r="VHV18" s="2723"/>
      <c r="VHW18" s="2723"/>
      <c r="VHX18" s="2723"/>
      <c r="VHY18" s="2723"/>
      <c r="VHZ18" s="2723"/>
      <c r="VIA18" s="2723"/>
      <c r="VIB18" s="2723"/>
      <c r="VIC18" s="2723"/>
      <c r="VID18" s="2723"/>
      <c r="VIE18" s="2723"/>
      <c r="VIF18" s="2723"/>
      <c r="VIG18" s="2723"/>
      <c r="VIH18" s="2723"/>
      <c r="VII18" s="2723"/>
      <c r="VIJ18" s="2723"/>
      <c r="VIK18" s="2723"/>
      <c r="VIL18" s="2723"/>
      <c r="VIM18" s="2723"/>
      <c r="VIN18" s="2723"/>
      <c r="VIO18" s="2723"/>
      <c r="VIP18" s="2723"/>
      <c r="VIQ18" s="2723"/>
      <c r="VIR18" s="2723"/>
      <c r="VIS18" s="2723"/>
      <c r="VIT18" s="2723"/>
      <c r="VIU18" s="2723"/>
      <c r="VIV18" s="2723"/>
      <c r="VIW18" s="2723"/>
      <c r="VIX18" s="2723"/>
      <c r="VIY18" s="2723"/>
      <c r="VIZ18" s="2723"/>
      <c r="VJA18" s="2723"/>
      <c r="VJB18" s="2723"/>
      <c r="VJC18" s="2723"/>
      <c r="VJD18" s="2723"/>
      <c r="VJE18" s="2723"/>
      <c r="VJF18" s="2723"/>
      <c r="VJG18" s="2723"/>
      <c r="VJH18" s="2723"/>
      <c r="VJI18" s="2723"/>
      <c r="VJJ18" s="2723"/>
      <c r="VJK18" s="2723"/>
      <c r="VJL18" s="2723"/>
      <c r="VJM18" s="2723"/>
      <c r="VJN18" s="2723"/>
      <c r="VJO18" s="2723"/>
      <c r="VJP18" s="2723"/>
      <c r="VJQ18" s="2723"/>
      <c r="VJR18" s="2723"/>
      <c r="VJS18" s="2723"/>
      <c r="VJT18" s="2723"/>
      <c r="VJU18" s="2723"/>
      <c r="VJV18" s="2723"/>
      <c r="VJW18" s="2723"/>
      <c r="VJX18" s="2723"/>
      <c r="VJY18" s="2723"/>
      <c r="VJZ18" s="2723"/>
      <c r="VKA18" s="2723"/>
      <c r="VKB18" s="2723"/>
      <c r="VKC18" s="2723"/>
      <c r="VKD18" s="2723"/>
      <c r="VKE18" s="2723"/>
      <c r="VKF18" s="2723"/>
      <c r="VKG18" s="2723"/>
      <c r="VKH18" s="2723"/>
      <c r="VKI18" s="2723"/>
      <c r="VKJ18" s="2723"/>
      <c r="VKK18" s="2723"/>
      <c r="VKL18" s="2723"/>
      <c r="VKM18" s="2723"/>
      <c r="VKN18" s="2723"/>
      <c r="VKO18" s="2723"/>
      <c r="VKP18" s="2723"/>
      <c r="VKQ18" s="2723"/>
      <c r="VKR18" s="2723"/>
      <c r="VKS18" s="2723"/>
      <c r="VKT18" s="2723"/>
      <c r="VKU18" s="2723"/>
      <c r="VKV18" s="2723"/>
      <c r="VKW18" s="2723"/>
      <c r="VKX18" s="2723"/>
      <c r="VKY18" s="2723"/>
      <c r="VKZ18" s="2723"/>
      <c r="VLA18" s="2723"/>
      <c r="VLB18" s="2723"/>
      <c r="VLC18" s="2723"/>
      <c r="VLD18" s="2723"/>
      <c r="VLE18" s="2723"/>
      <c r="VLF18" s="2723"/>
      <c r="VLG18" s="2723"/>
      <c r="VLH18" s="2723"/>
      <c r="VLI18" s="2723"/>
      <c r="VLJ18" s="2723"/>
      <c r="VLK18" s="2723"/>
      <c r="VLL18" s="2723"/>
      <c r="VLM18" s="2723"/>
      <c r="VLN18" s="2723"/>
      <c r="VLO18" s="2723"/>
      <c r="VLP18" s="2723"/>
      <c r="VLQ18" s="2723"/>
      <c r="VLR18" s="2723"/>
      <c r="VLS18" s="2723"/>
      <c r="VLT18" s="2723"/>
      <c r="VLU18" s="2723"/>
      <c r="VLV18" s="2723"/>
      <c r="VLW18" s="2723"/>
      <c r="VLX18" s="2723"/>
      <c r="VLY18" s="2723"/>
      <c r="VLZ18" s="2723"/>
      <c r="VMA18" s="2723"/>
      <c r="VMB18" s="2723"/>
      <c r="VMC18" s="2723"/>
      <c r="VMD18" s="2723"/>
      <c r="VME18" s="2723"/>
      <c r="VMF18" s="2723"/>
      <c r="VMG18" s="2723"/>
      <c r="VMH18" s="2723"/>
      <c r="VMI18" s="2723"/>
      <c r="VMJ18" s="2723"/>
      <c r="VMK18" s="2723"/>
      <c r="VML18" s="2723"/>
      <c r="VMM18" s="2723"/>
      <c r="VMN18" s="2723"/>
      <c r="VMO18" s="2723"/>
      <c r="VMP18" s="2723"/>
      <c r="VMQ18" s="2723"/>
      <c r="VMR18" s="2723"/>
      <c r="VMS18" s="2723"/>
      <c r="VMT18" s="2723"/>
      <c r="VMU18" s="2723"/>
      <c r="VMV18" s="2723"/>
      <c r="VMW18" s="2723"/>
      <c r="VMX18" s="2723"/>
      <c r="VMY18" s="2723"/>
      <c r="VMZ18" s="2723"/>
      <c r="VNA18" s="2723"/>
      <c r="VNB18" s="2723"/>
      <c r="VNC18" s="2723"/>
      <c r="VND18" s="2723"/>
      <c r="VNE18" s="2723"/>
      <c r="VNF18" s="2723"/>
      <c r="VNG18" s="2723"/>
      <c r="VNH18" s="2723"/>
      <c r="VNI18" s="2723"/>
      <c r="VNJ18" s="2723"/>
      <c r="VNK18" s="2723"/>
      <c r="VNL18" s="2723"/>
      <c r="VNM18" s="2723"/>
      <c r="VNN18" s="2723"/>
      <c r="VNO18" s="2723"/>
      <c r="VNP18" s="2723"/>
      <c r="VNQ18" s="2723"/>
      <c r="VNR18" s="2723"/>
      <c r="VNS18" s="2723"/>
      <c r="VNT18" s="2723"/>
      <c r="VNU18" s="2723"/>
      <c r="VNV18" s="2723"/>
      <c r="VNW18" s="2723"/>
      <c r="VNX18" s="2723"/>
      <c r="VNY18" s="2723"/>
      <c r="VNZ18" s="2723"/>
      <c r="VOA18" s="2723"/>
      <c r="VOB18" s="2723"/>
      <c r="VOC18" s="2723"/>
      <c r="VOD18" s="2723"/>
      <c r="VOE18" s="2723"/>
      <c r="VOF18" s="2723"/>
      <c r="VOG18" s="2723"/>
      <c r="VOH18" s="2723"/>
      <c r="VOI18" s="2723"/>
      <c r="VOJ18" s="2723"/>
      <c r="VOK18" s="2723"/>
      <c r="VOL18" s="2723"/>
      <c r="VOM18" s="2723"/>
      <c r="VON18" s="2723"/>
      <c r="VOO18" s="2723"/>
      <c r="VOP18" s="2723"/>
      <c r="VOQ18" s="2723"/>
      <c r="VOR18" s="2723"/>
      <c r="VOS18" s="2723"/>
      <c r="VOT18" s="2723"/>
      <c r="VOU18" s="2723"/>
      <c r="VOV18" s="2723"/>
      <c r="VOW18" s="2723"/>
      <c r="VOX18" s="2723"/>
      <c r="VOY18" s="2723"/>
      <c r="VOZ18" s="2723"/>
      <c r="VPA18" s="2723"/>
      <c r="VPB18" s="2723"/>
      <c r="VPC18" s="2723"/>
      <c r="VPD18" s="2723"/>
      <c r="VPE18" s="2723"/>
      <c r="VPF18" s="2723"/>
      <c r="VPG18" s="2723"/>
      <c r="VPH18" s="2723"/>
      <c r="VPI18" s="2723"/>
      <c r="VPJ18" s="2723"/>
      <c r="VPK18" s="2723"/>
      <c r="VPL18" s="2723"/>
      <c r="VPM18" s="2723"/>
      <c r="VPN18" s="2723"/>
      <c r="VPO18" s="2723"/>
      <c r="VPP18" s="2723"/>
      <c r="VPQ18" s="2723"/>
      <c r="VPR18" s="2723"/>
      <c r="VPS18" s="2723"/>
      <c r="VPT18" s="2723"/>
      <c r="VPU18" s="2723"/>
      <c r="VPV18" s="2723"/>
      <c r="VPW18" s="2723"/>
      <c r="VPX18" s="2723"/>
      <c r="VPY18" s="2723"/>
      <c r="VPZ18" s="2723"/>
      <c r="VQA18" s="2723"/>
      <c r="VQB18" s="2723"/>
      <c r="VQC18" s="2723"/>
      <c r="VQD18" s="2723"/>
      <c r="VQE18" s="2723"/>
      <c r="VQF18" s="2723"/>
      <c r="VQG18" s="2723"/>
      <c r="VQH18" s="2723"/>
      <c r="VQI18" s="2723"/>
      <c r="VQJ18" s="2723"/>
      <c r="VQK18" s="2723"/>
      <c r="VQL18" s="2723"/>
      <c r="VQM18" s="2723"/>
      <c r="VQN18" s="2723"/>
      <c r="VQO18" s="2723"/>
      <c r="VQP18" s="2723"/>
      <c r="VQQ18" s="2723"/>
      <c r="VQR18" s="2723"/>
      <c r="VQS18" s="2723"/>
      <c r="VQT18" s="2723"/>
      <c r="VQU18" s="2723"/>
      <c r="VQV18" s="2723"/>
      <c r="VQW18" s="2723"/>
      <c r="VQX18" s="2723"/>
      <c r="VQY18" s="2723"/>
      <c r="VQZ18" s="2723"/>
      <c r="VRA18" s="2723"/>
      <c r="VRB18" s="2723"/>
      <c r="VRC18" s="2723"/>
      <c r="VRD18" s="2723"/>
      <c r="VRE18" s="2723"/>
      <c r="VRF18" s="2723"/>
      <c r="VRG18" s="2723"/>
      <c r="VRH18" s="2723"/>
      <c r="VRI18" s="2723"/>
      <c r="VRJ18" s="2723"/>
      <c r="VRK18" s="2723"/>
      <c r="VRL18" s="2723"/>
      <c r="VRM18" s="2723"/>
      <c r="VRN18" s="2723"/>
      <c r="VRO18" s="2723"/>
      <c r="VRP18" s="2723"/>
      <c r="VRQ18" s="2723"/>
      <c r="VRR18" s="2723"/>
      <c r="VRS18" s="2723"/>
      <c r="VRT18" s="2723"/>
      <c r="VRU18" s="2723"/>
      <c r="VRV18" s="2723"/>
      <c r="VRW18" s="2723"/>
      <c r="VRX18" s="2723"/>
      <c r="VRY18" s="2723"/>
      <c r="VRZ18" s="2723"/>
      <c r="VSA18" s="2723"/>
      <c r="VSB18" s="2723"/>
      <c r="VSC18" s="2723"/>
      <c r="VSD18" s="2723"/>
      <c r="VSE18" s="2723"/>
      <c r="VSF18" s="2723"/>
      <c r="VSG18" s="2723"/>
      <c r="VSH18" s="2723"/>
      <c r="VSI18" s="2723"/>
      <c r="VSJ18" s="2723"/>
      <c r="VSK18" s="2723"/>
      <c r="VSL18" s="2723"/>
      <c r="VSM18" s="2723"/>
      <c r="VSN18" s="2723"/>
      <c r="VSO18" s="2723"/>
      <c r="VSP18" s="2723"/>
      <c r="VSQ18" s="2723"/>
      <c r="VSR18" s="2723"/>
      <c r="VSS18" s="2723"/>
      <c r="VST18" s="2723"/>
      <c r="VSU18" s="2723"/>
      <c r="VSV18" s="2723"/>
      <c r="VSW18" s="2723"/>
      <c r="VSX18" s="2723"/>
      <c r="VSY18" s="2723"/>
      <c r="VSZ18" s="2723"/>
      <c r="VTA18" s="2723"/>
      <c r="VTB18" s="2723"/>
      <c r="VTC18" s="2723"/>
      <c r="VTD18" s="2723"/>
      <c r="VTE18" s="2723"/>
      <c r="VTF18" s="2723"/>
      <c r="VTG18" s="2723"/>
      <c r="VTH18" s="2723"/>
      <c r="VTI18" s="2723"/>
      <c r="VTJ18" s="2723"/>
      <c r="VTK18" s="2723"/>
      <c r="VTL18" s="2723"/>
      <c r="VTM18" s="2723"/>
      <c r="VTN18" s="2723"/>
      <c r="VTO18" s="2723"/>
      <c r="VTP18" s="2723"/>
      <c r="VTQ18" s="2723"/>
      <c r="VTR18" s="2723"/>
      <c r="VTS18" s="2723"/>
      <c r="VTT18" s="2723"/>
      <c r="VTU18" s="2723"/>
      <c r="VTV18" s="2723"/>
      <c r="VTW18" s="2723"/>
      <c r="VTX18" s="2723"/>
      <c r="VTY18" s="2723"/>
      <c r="VTZ18" s="2723"/>
      <c r="VUA18" s="2723"/>
      <c r="VUB18" s="2723"/>
      <c r="VUC18" s="2723"/>
      <c r="VUD18" s="2723"/>
      <c r="VUE18" s="2723"/>
      <c r="VUF18" s="2723"/>
      <c r="VUG18" s="2723"/>
      <c r="VUH18" s="2723"/>
      <c r="VUI18" s="2723"/>
      <c r="VUJ18" s="2723"/>
      <c r="VUK18" s="2723"/>
      <c r="VUL18" s="2723"/>
      <c r="VUM18" s="2723"/>
      <c r="VUN18" s="2723"/>
      <c r="VUO18" s="2723"/>
      <c r="VUP18" s="2723"/>
      <c r="VUQ18" s="2723"/>
      <c r="VUR18" s="2723"/>
      <c r="VUS18" s="2723"/>
      <c r="VUT18" s="2723"/>
      <c r="VUU18" s="2723"/>
      <c r="VUV18" s="2723"/>
      <c r="VUW18" s="2723"/>
      <c r="VUX18" s="2723"/>
      <c r="VUY18" s="2723"/>
      <c r="VUZ18" s="2723"/>
      <c r="VVA18" s="2723"/>
      <c r="VVB18" s="2723"/>
      <c r="VVC18" s="2723"/>
      <c r="VVD18" s="2723"/>
      <c r="VVE18" s="2723"/>
      <c r="VVF18" s="2723"/>
      <c r="VVG18" s="2723"/>
      <c r="VVH18" s="2723"/>
      <c r="VVI18" s="2723"/>
      <c r="VVJ18" s="2723"/>
      <c r="VVK18" s="2723"/>
      <c r="VVL18" s="2723"/>
      <c r="VVM18" s="2723"/>
      <c r="VVN18" s="2723"/>
      <c r="VVO18" s="2723"/>
      <c r="VVP18" s="2723"/>
      <c r="VVQ18" s="2723"/>
      <c r="VVR18" s="2723"/>
      <c r="VVS18" s="2723"/>
      <c r="VVT18" s="2723"/>
      <c r="VVU18" s="2723"/>
      <c r="VVV18" s="2723"/>
      <c r="VVW18" s="2723"/>
      <c r="VVX18" s="2723"/>
      <c r="VVY18" s="2723"/>
      <c r="VVZ18" s="2723"/>
      <c r="VWA18" s="2723"/>
      <c r="VWB18" s="2723"/>
      <c r="VWC18" s="2723"/>
      <c r="VWD18" s="2723"/>
      <c r="VWE18" s="2723"/>
      <c r="VWF18" s="2723"/>
      <c r="VWG18" s="2723"/>
      <c r="VWH18" s="2723"/>
      <c r="VWI18" s="2723"/>
      <c r="VWJ18" s="2723"/>
      <c r="VWK18" s="2723"/>
      <c r="VWL18" s="2723"/>
      <c r="VWM18" s="2723"/>
      <c r="VWN18" s="2723"/>
      <c r="VWO18" s="2723"/>
      <c r="VWP18" s="2723"/>
      <c r="VWQ18" s="2723"/>
      <c r="VWR18" s="2723"/>
      <c r="VWS18" s="2723"/>
      <c r="VWT18" s="2723"/>
      <c r="VWU18" s="2723"/>
      <c r="VWV18" s="2723"/>
      <c r="VWW18" s="2723"/>
      <c r="VWX18" s="2723"/>
      <c r="VWY18" s="2723"/>
      <c r="VWZ18" s="2723"/>
      <c r="VXA18" s="2723"/>
      <c r="VXB18" s="2723"/>
      <c r="VXC18" s="2723"/>
      <c r="VXD18" s="2723"/>
      <c r="VXE18" s="2723"/>
      <c r="VXF18" s="2723"/>
      <c r="VXG18" s="2723"/>
      <c r="VXH18" s="2723"/>
      <c r="VXI18" s="2723"/>
      <c r="VXJ18" s="2723"/>
      <c r="VXK18" s="2723"/>
      <c r="VXL18" s="2723"/>
      <c r="VXM18" s="2723"/>
      <c r="VXN18" s="2723"/>
      <c r="VXO18" s="2723"/>
      <c r="VXP18" s="2723"/>
      <c r="VXQ18" s="2723"/>
      <c r="VXR18" s="2723"/>
      <c r="VXS18" s="2723"/>
      <c r="VXT18" s="2723"/>
      <c r="VXU18" s="2723"/>
      <c r="VXV18" s="2723"/>
      <c r="VXW18" s="2723"/>
      <c r="VXX18" s="2723"/>
      <c r="VXY18" s="2723"/>
      <c r="VXZ18" s="2723"/>
      <c r="VYA18" s="2723"/>
      <c r="VYB18" s="2723"/>
      <c r="VYC18" s="2723"/>
      <c r="VYD18" s="2723"/>
      <c r="VYE18" s="2723"/>
      <c r="VYF18" s="2723"/>
      <c r="VYG18" s="2723"/>
      <c r="VYH18" s="2723"/>
      <c r="VYI18" s="2723"/>
      <c r="VYJ18" s="2723"/>
      <c r="VYK18" s="2723"/>
      <c r="VYL18" s="2723"/>
      <c r="VYM18" s="2723"/>
      <c r="VYN18" s="2723"/>
      <c r="VYO18" s="2723"/>
      <c r="VYP18" s="2723"/>
      <c r="VYQ18" s="2723"/>
      <c r="VYR18" s="2723"/>
      <c r="VYS18" s="2723"/>
      <c r="VYT18" s="2723"/>
      <c r="VYU18" s="2723"/>
      <c r="VYV18" s="2723"/>
      <c r="VYW18" s="2723"/>
      <c r="VYX18" s="2723"/>
      <c r="VYY18" s="2723"/>
      <c r="VYZ18" s="2723"/>
      <c r="VZA18" s="2723"/>
      <c r="VZB18" s="2723"/>
      <c r="VZC18" s="2723"/>
      <c r="VZD18" s="2723"/>
      <c r="VZE18" s="2723"/>
      <c r="VZF18" s="2723"/>
      <c r="VZG18" s="2723"/>
      <c r="VZH18" s="2723"/>
      <c r="VZI18" s="2723"/>
      <c r="VZJ18" s="2723"/>
      <c r="VZK18" s="2723"/>
      <c r="VZL18" s="2723"/>
      <c r="VZM18" s="2723"/>
      <c r="VZN18" s="2723"/>
      <c r="VZO18" s="2723"/>
      <c r="VZP18" s="2723"/>
      <c r="VZQ18" s="2723"/>
      <c r="VZR18" s="2723"/>
      <c r="VZS18" s="2723"/>
      <c r="VZT18" s="2723"/>
      <c r="VZU18" s="2723"/>
      <c r="VZV18" s="2723"/>
      <c r="VZW18" s="2723"/>
      <c r="VZX18" s="2723"/>
      <c r="VZY18" s="2723"/>
      <c r="VZZ18" s="2723"/>
      <c r="WAA18" s="2723"/>
      <c r="WAB18" s="2723"/>
      <c r="WAC18" s="2723"/>
      <c r="WAD18" s="2723"/>
      <c r="WAE18" s="2723"/>
      <c r="WAF18" s="2723"/>
      <c r="WAG18" s="2723"/>
      <c r="WAH18" s="2723"/>
      <c r="WAI18" s="2723"/>
      <c r="WAJ18" s="2723"/>
      <c r="WAK18" s="2723"/>
      <c r="WAL18" s="2723"/>
      <c r="WAM18" s="2723"/>
      <c r="WAN18" s="2723"/>
      <c r="WAO18" s="2723"/>
      <c r="WAP18" s="2723"/>
      <c r="WAQ18" s="2723"/>
      <c r="WAR18" s="2723"/>
      <c r="WAS18" s="2723"/>
      <c r="WAT18" s="2723"/>
      <c r="WAU18" s="2723"/>
      <c r="WAV18" s="2723"/>
      <c r="WAW18" s="2723"/>
      <c r="WAX18" s="2723"/>
      <c r="WAY18" s="2723"/>
      <c r="WAZ18" s="2723"/>
      <c r="WBA18" s="2723"/>
      <c r="WBB18" s="2723"/>
      <c r="WBC18" s="2723"/>
      <c r="WBD18" s="2723"/>
      <c r="WBE18" s="2723"/>
      <c r="WBF18" s="2723"/>
      <c r="WBG18" s="2723"/>
      <c r="WBH18" s="2723"/>
      <c r="WBI18" s="2723"/>
      <c r="WBJ18" s="2723"/>
      <c r="WBK18" s="2723"/>
      <c r="WBL18" s="2723"/>
      <c r="WBM18" s="2723"/>
      <c r="WBN18" s="2723"/>
      <c r="WBO18" s="2723"/>
      <c r="WBP18" s="2723"/>
      <c r="WBQ18" s="2723"/>
      <c r="WBR18" s="2723"/>
      <c r="WBS18" s="2723"/>
      <c r="WBT18" s="2723"/>
      <c r="WBU18" s="2723"/>
      <c r="WBV18" s="2723"/>
      <c r="WBW18" s="2723"/>
      <c r="WBX18" s="2723"/>
      <c r="WBY18" s="2723"/>
      <c r="WBZ18" s="2723"/>
      <c r="WCA18" s="2723"/>
      <c r="WCB18" s="2723"/>
      <c r="WCC18" s="2723"/>
      <c r="WCD18" s="2723"/>
      <c r="WCE18" s="2723"/>
      <c r="WCF18" s="2723"/>
      <c r="WCG18" s="2723"/>
      <c r="WCH18" s="2723"/>
      <c r="WCI18" s="2723"/>
      <c r="WCJ18" s="2723"/>
      <c r="WCK18" s="2723"/>
      <c r="WCL18" s="2723"/>
      <c r="WCM18" s="2723"/>
      <c r="WCN18" s="2723"/>
      <c r="WCO18" s="2723"/>
      <c r="WCP18" s="2723"/>
      <c r="WCQ18" s="2723"/>
      <c r="WCR18" s="2723"/>
      <c r="WCS18" s="2723"/>
      <c r="WCT18" s="2723"/>
      <c r="WCU18" s="2723"/>
      <c r="WCV18" s="2723"/>
      <c r="WCW18" s="2723"/>
      <c r="WCX18" s="2723"/>
      <c r="WCY18" s="2723"/>
      <c r="WCZ18" s="2723"/>
      <c r="WDA18" s="2723"/>
      <c r="WDB18" s="2723"/>
      <c r="WDC18" s="2723"/>
      <c r="WDD18" s="2723"/>
      <c r="WDE18" s="2723"/>
      <c r="WDF18" s="2723"/>
      <c r="WDG18" s="2723"/>
      <c r="WDH18" s="2723"/>
      <c r="WDI18" s="2723"/>
      <c r="WDJ18" s="2723"/>
      <c r="WDK18" s="2723"/>
      <c r="WDL18" s="2723"/>
      <c r="WDM18" s="2723"/>
      <c r="WDN18" s="2723"/>
      <c r="WDO18" s="2723"/>
      <c r="WDP18" s="2723"/>
      <c r="WDQ18" s="2723"/>
      <c r="WDR18" s="2723"/>
      <c r="WDS18" s="2723"/>
      <c r="WDT18" s="2723"/>
      <c r="WDU18" s="2723"/>
      <c r="WDV18" s="2723"/>
      <c r="WDW18" s="2723"/>
      <c r="WDX18" s="2723"/>
      <c r="WDY18" s="2723"/>
      <c r="WDZ18" s="2723"/>
      <c r="WEA18" s="2723"/>
      <c r="WEB18" s="2723"/>
      <c r="WEC18" s="2723"/>
      <c r="WED18" s="2723"/>
      <c r="WEE18" s="2723"/>
      <c r="WEF18" s="2723"/>
      <c r="WEG18" s="2723"/>
      <c r="WEH18" s="2723"/>
      <c r="WEI18" s="2723"/>
      <c r="WEJ18" s="2723"/>
      <c r="WEK18" s="2723"/>
      <c r="WEL18" s="2723"/>
      <c r="WEM18" s="2723"/>
      <c r="WEN18" s="2723"/>
      <c r="WEO18" s="2723"/>
      <c r="WEP18" s="2723"/>
      <c r="WEQ18" s="2723"/>
      <c r="WER18" s="2723"/>
      <c r="WES18" s="2723"/>
      <c r="WET18" s="2723"/>
      <c r="WEU18" s="2723"/>
      <c r="WEV18" s="2723"/>
      <c r="WEW18" s="2723"/>
      <c r="WEX18" s="2723"/>
      <c r="WEY18" s="2723"/>
      <c r="WEZ18" s="2723"/>
      <c r="WFA18" s="2723"/>
      <c r="WFB18" s="2723"/>
      <c r="WFC18" s="2723"/>
      <c r="WFD18" s="2723"/>
      <c r="WFE18" s="2723"/>
      <c r="WFF18" s="2723"/>
      <c r="WFG18" s="2723"/>
      <c r="WFH18" s="2723"/>
      <c r="WFI18" s="2723"/>
      <c r="WFJ18" s="2723"/>
      <c r="WFK18" s="2723"/>
      <c r="WFL18" s="2723"/>
      <c r="WFM18" s="2723"/>
      <c r="WFN18" s="2723"/>
      <c r="WFO18" s="2723"/>
      <c r="WFP18" s="2723"/>
      <c r="WFQ18" s="2723"/>
      <c r="WFR18" s="2723"/>
      <c r="WFS18" s="2723"/>
      <c r="WFT18" s="2723"/>
      <c r="WFU18" s="2723"/>
      <c r="WFV18" s="2723"/>
      <c r="WFW18" s="2723"/>
      <c r="WFX18" s="2723"/>
      <c r="WFY18" s="2723"/>
      <c r="WFZ18" s="2723"/>
      <c r="WGA18" s="2723"/>
      <c r="WGB18" s="2723"/>
      <c r="WGC18" s="2723"/>
      <c r="WGD18" s="2723"/>
      <c r="WGE18" s="2723"/>
      <c r="WGF18" s="2723"/>
      <c r="WGG18" s="2723"/>
      <c r="WGH18" s="2723"/>
      <c r="WGI18" s="2723"/>
      <c r="WGJ18" s="2723"/>
      <c r="WGK18" s="2723"/>
      <c r="WGL18" s="2723"/>
      <c r="WGM18" s="2723"/>
      <c r="WGN18" s="2723"/>
      <c r="WGO18" s="2723"/>
      <c r="WGP18" s="2723"/>
      <c r="WGQ18" s="2723"/>
      <c r="WGR18" s="2723"/>
      <c r="WGS18" s="2723"/>
      <c r="WGT18" s="2723"/>
      <c r="WGU18" s="2723"/>
      <c r="WGV18" s="2723"/>
      <c r="WGW18" s="2723"/>
      <c r="WGX18" s="2723"/>
      <c r="WGY18" s="2723"/>
      <c r="WGZ18" s="2723"/>
      <c r="WHA18" s="2723"/>
      <c r="WHB18" s="2723"/>
      <c r="WHC18" s="2723"/>
      <c r="WHD18" s="2723"/>
      <c r="WHE18" s="2723"/>
      <c r="WHF18" s="2723"/>
      <c r="WHG18" s="2723"/>
      <c r="WHH18" s="2723"/>
      <c r="WHI18" s="2723"/>
      <c r="WHJ18" s="2723"/>
      <c r="WHK18" s="2723"/>
      <c r="WHL18" s="2723"/>
      <c r="WHM18" s="2723"/>
      <c r="WHN18" s="2723"/>
      <c r="WHO18" s="2723"/>
      <c r="WHP18" s="2723"/>
      <c r="WHQ18" s="2723"/>
      <c r="WHR18" s="2723"/>
      <c r="WHS18" s="2723"/>
      <c r="WHT18" s="2723"/>
      <c r="WHU18" s="2723"/>
      <c r="WHV18" s="2723"/>
      <c r="WHW18" s="2723"/>
      <c r="WHX18" s="2723"/>
      <c r="WHY18" s="2723"/>
      <c r="WHZ18" s="2723"/>
      <c r="WIA18" s="2723"/>
      <c r="WIB18" s="2723"/>
      <c r="WIC18" s="2723"/>
      <c r="WID18" s="2723"/>
      <c r="WIE18" s="2723"/>
      <c r="WIF18" s="2723"/>
      <c r="WIG18" s="2723"/>
      <c r="WIH18" s="2723"/>
      <c r="WII18" s="2723"/>
      <c r="WIJ18" s="2723"/>
      <c r="WIK18" s="2723"/>
      <c r="WIL18" s="2723"/>
      <c r="WIM18" s="2723"/>
      <c r="WIN18" s="2723"/>
      <c r="WIO18" s="2723"/>
      <c r="WIP18" s="2723"/>
      <c r="WIQ18" s="2723"/>
      <c r="WIR18" s="2723"/>
      <c r="WIS18" s="2723"/>
      <c r="WIT18" s="2723"/>
      <c r="WIU18" s="2723"/>
      <c r="WIV18" s="2723"/>
      <c r="WIW18" s="2723"/>
      <c r="WIX18" s="2723"/>
      <c r="WIY18" s="2723"/>
      <c r="WIZ18" s="2723"/>
      <c r="WJA18" s="2723"/>
      <c r="WJB18" s="2723"/>
      <c r="WJC18" s="2723"/>
      <c r="WJD18" s="2723"/>
      <c r="WJE18" s="2723"/>
      <c r="WJF18" s="2723"/>
      <c r="WJG18" s="2723"/>
      <c r="WJH18" s="2723"/>
      <c r="WJI18" s="2723"/>
      <c r="WJJ18" s="2723"/>
      <c r="WJK18" s="2723"/>
      <c r="WJL18" s="2723"/>
      <c r="WJM18" s="2723"/>
      <c r="WJN18" s="2723"/>
      <c r="WJO18" s="2723"/>
      <c r="WJP18" s="2723"/>
      <c r="WJQ18" s="2723"/>
      <c r="WJR18" s="2723"/>
      <c r="WJS18" s="2723"/>
      <c r="WJT18" s="2723"/>
      <c r="WJU18" s="2723"/>
      <c r="WJV18" s="2723"/>
      <c r="WJW18" s="2723"/>
      <c r="WJX18" s="2723"/>
      <c r="WJY18" s="2723"/>
      <c r="WJZ18" s="2723"/>
      <c r="WKA18" s="2723"/>
      <c r="WKB18" s="2723"/>
      <c r="WKC18" s="2723"/>
      <c r="WKD18" s="2723"/>
      <c r="WKE18" s="2723"/>
      <c r="WKF18" s="2723"/>
      <c r="WKG18" s="2723"/>
      <c r="WKH18" s="2723"/>
      <c r="WKI18" s="2723"/>
      <c r="WKJ18" s="2723"/>
      <c r="WKK18" s="2723"/>
      <c r="WKL18" s="2723"/>
      <c r="WKM18" s="2723"/>
      <c r="WKN18" s="2723"/>
      <c r="WKO18" s="2723"/>
      <c r="WKP18" s="2723"/>
      <c r="WKQ18" s="2723"/>
      <c r="WKR18" s="2723"/>
      <c r="WKS18" s="2723"/>
      <c r="WKT18" s="2723"/>
      <c r="WKU18" s="2723"/>
      <c r="WKV18" s="2723"/>
      <c r="WKW18" s="2723"/>
      <c r="WKX18" s="2723"/>
      <c r="WKY18" s="2723"/>
      <c r="WKZ18" s="2723"/>
      <c r="WLA18" s="2723"/>
      <c r="WLB18" s="2723"/>
      <c r="WLC18" s="2723"/>
      <c r="WLD18" s="2723"/>
      <c r="WLE18" s="2723"/>
      <c r="WLF18" s="2723"/>
      <c r="WLG18" s="2723"/>
      <c r="WLH18" s="2723"/>
      <c r="WLI18" s="2723"/>
      <c r="WLJ18" s="2723"/>
      <c r="WLK18" s="2723"/>
      <c r="WLL18" s="2723"/>
      <c r="WLM18" s="2723"/>
      <c r="WLN18" s="2723"/>
      <c r="WLO18" s="2723"/>
      <c r="WLP18" s="2723"/>
      <c r="WLQ18" s="2723"/>
      <c r="WLR18" s="2723"/>
      <c r="WLS18" s="2723"/>
      <c r="WLT18" s="2723"/>
      <c r="WLU18" s="2723"/>
      <c r="WLV18" s="2723"/>
      <c r="WLW18" s="2723"/>
      <c r="WLX18" s="2723"/>
      <c r="WLY18" s="2723"/>
      <c r="WLZ18" s="2723"/>
      <c r="WMA18" s="2723"/>
      <c r="WMB18" s="2723"/>
      <c r="WMC18" s="2723"/>
      <c r="WMD18" s="2723"/>
      <c r="WME18" s="2723"/>
      <c r="WMF18" s="2723"/>
      <c r="WMG18" s="2723"/>
      <c r="WMH18" s="2723"/>
      <c r="WMI18" s="2723"/>
      <c r="WMJ18" s="2723"/>
      <c r="WMK18" s="2723"/>
      <c r="WML18" s="2723"/>
      <c r="WMM18" s="2723"/>
      <c r="WMN18" s="2723"/>
      <c r="WMO18" s="2723"/>
      <c r="WMP18" s="2723"/>
      <c r="WMQ18" s="2723"/>
      <c r="WMR18" s="2723"/>
      <c r="WMS18" s="2723"/>
      <c r="WMT18" s="2723"/>
      <c r="WMU18" s="2723"/>
      <c r="WMV18" s="2723"/>
      <c r="WMW18" s="2723"/>
      <c r="WMX18" s="2723"/>
      <c r="WMY18" s="2723"/>
      <c r="WMZ18" s="2723"/>
      <c r="WNA18" s="2723"/>
      <c r="WNB18" s="2723"/>
      <c r="WNC18" s="2723"/>
      <c r="WND18" s="2723"/>
      <c r="WNE18" s="2723"/>
      <c r="WNF18" s="2723"/>
      <c r="WNG18" s="2723"/>
      <c r="WNH18" s="2723"/>
      <c r="WNI18" s="2723"/>
      <c r="WNJ18" s="2723"/>
      <c r="WNK18" s="2723"/>
      <c r="WNL18" s="2723"/>
      <c r="WNM18" s="2723"/>
      <c r="WNN18" s="2723"/>
      <c r="WNO18" s="2723"/>
      <c r="WNP18" s="2723"/>
      <c r="WNQ18" s="2723"/>
      <c r="WNR18" s="2723"/>
      <c r="WNS18" s="2723"/>
      <c r="WNT18" s="2723"/>
      <c r="WNU18" s="2723"/>
      <c r="WNV18" s="2723"/>
      <c r="WNW18" s="2723"/>
      <c r="WNX18" s="2723"/>
      <c r="WNY18" s="2723"/>
      <c r="WNZ18" s="2723"/>
      <c r="WOA18" s="2723"/>
      <c r="WOB18" s="2723"/>
      <c r="WOC18" s="2723"/>
      <c r="WOD18" s="2723"/>
      <c r="WOE18" s="2723"/>
      <c r="WOF18" s="2723"/>
      <c r="WOG18" s="2723"/>
      <c r="WOH18" s="2723"/>
      <c r="WOI18" s="2723"/>
      <c r="WOJ18" s="2723"/>
      <c r="WOK18" s="2723"/>
      <c r="WOL18" s="2723"/>
      <c r="WOM18" s="2723"/>
      <c r="WON18" s="2723"/>
      <c r="WOO18" s="2723"/>
      <c r="WOP18" s="2723"/>
      <c r="WOQ18" s="2723"/>
      <c r="WOR18" s="2723"/>
      <c r="WOS18" s="2723"/>
      <c r="WOT18" s="2723"/>
      <c r="WOU18" s="2723"/>
      <c r="WOV18" s="2723"/>
      <c r="WOW18" s="2723"/>
      <c r="WOX18" s="2723"/>
      <c r="WOY18" s="2723"/>
      <c r="WOZ18" s="2723"/>
      <c r="WPA18" s="2723"/>
      <c r="WPB18" s="2723"/>
      <c r="WPC18" s="2723"/>
      <c r="WPD18" s="2723"/>
      <c r="WPE18" s="2723"/>
      <c r="WPF18" s="2723"/>
      <c r="WPG18" s="2723"/>
      <c r="WPH18" s="2723"/>
      <c r="WPI18" s="2723"/>
      <c r="WPJ18" s="2723"/>
      <c r="WPK18" s="2723"/>
      <c r="WPL18" s="2723"/>
      <c r="WPM18" s="2723"/>
      <c r="WPN18" s="2723"/>
      <c r="WPO18" s="2723"/>
      <c r="WPP18" s="2723"/>
      <c r="WPQ18" s="2723"/>
      <c r="WPR18" s="2723"/>
      <c r="WPS18" s="2723"/>
      <c r="WPT18" s="2723"/>
      <c r="WPU18" s="2723"/>
      <c r="WPV18" s="2723"/>
      <c r="WPW18" s="2723"/>
      <c r="WPX18" s="2723"/>
      <c r="WPY18" s="2723"/>
      <c r="WPZ18" s="2723"/>
      <c r="WQA18" s="2723"/>
      <c r="WQB18" s="2723"/>
      <c r="WQC18" s="2723"/>
      <c r="WQD18" s="2723"/>
      <c r="WQE18" s="2723"/>
      <c r="WQF18" s="2723"/>
      <c r="WQG18" s="2723"/>
      <c r="WQH18" s="2723"/>
      <c r="WQI18" s="2723"/>
      <c r="WQJ18" s="2723"/>
      <c r="WQK18" s="2723"/>
      <c r="WQL18" s="2723"/>
      <c r="WQM18" s="2723"/>
      <c r="WQN18" s="2723"/>
      <c r="WQO18" s="2723"/>
      <c r="WQP18" s="2723"/>
      <c r="WQQ18" s="2723"/>
      <c r="WQR18" s="2723"/>
      <c r="WQS18" s="2723"/>
      <c r="WQT18" s="2723"/>
      <c r="WQU18" s="2723"/>
      <c r="WQV18" s="2723"/>
      <c r="WQW18" s="2723"/>
      <c r="WQX18" s="2723"/>
      <c r="WQY18" s="2723"/>
      <c r="WQZ18" s="2723"/>
      <c r="WRA18" s="2723"/>
      <c r="WRB18" s="2723"/>
      <c r="WRC18" s="2723"/>
      <c r="WRD18" s="2723"/>
      <c r="WRE18" s="2723"/>
      <c r="WRF18" s="2723"/>
      <c r="WRG18" s="2723"/>
      <c r="WRH18" s="2723"/>
      <c r="WRI18" s="2723"/>
      <c r="WRJ18" s="2723"/>
      <c r="WRK18" s="2723"/>
      <c r="WRL18" s="2723"/>
      <c r="WRM18" s="2723"/>
      <c r="WRN18" s="2723"/>
      <c r="WRO18" s="2723"/>
      <c r="WRP18" s="2723"/>
      <c r="WRQ18" s="2723"/>
      <c r="WRR18" s="2723"/>
      <c r="WRS18" s="2723"/>
      <c r="WRT18" s="2723"/>
      <c r="WRU18" s="2723"/>
      <c r="WRV18" s="2723"/>
      <c r="WRW18" s="2723"/>
      <c r="WRX18" s="2723"/>
      <c r="WRY18" s="2723"/>
      <c r="WRZ18" s="2723"/>
      <c r="WSA18" s="2723"/>
      <c r="WSB18" s="2723"/>
      <c r="WSC18" s="2723"/>
      <c r="WSD18" s="2723"/>
      <c r="WSE18" s="2723"/>
      <c r="WSF18" s="2723"/>
      <c r="WSG18" s="2723"/>
      <c r="WSH18" s="2723"/>
      <c r="WSI18" s="2723"/>
      <c r="WSJ18" s="2723"/>
      <c r="WSK18" s="2723"/>
      <c r="WSL18" s="2723"/>
      <c r="WSM18" s="2723"/>
      <c r="WSN18" s="2723"/>
      <c r="WSO18" s="2723"/>
      <c r="WSP18" s="2723"/>
      <c r="WSQ18" s="2723"/>
      <c r="WSR18" s="2723"/>
      <c r="WSS18" s="2723"/>
      <c r="WST18" s="2723"/>
      <c r="WSU18" s="2723"/>
      <c r="WSV18" s="2723"/>
      <c r="WSW18" s="2723"/>
      <c r="WSX18" s="2723"/>
      <c r="WSY18" s="2723"/>
      <c r="WSZ18" s="2723"/>
      <c r="WTA18" s="2723"/>
      <c r="WTB18" s="2723"/>
      <c r="WTC18" s="2723"/>
      <c r="WTD18" s="2723"/>
      <c r="WTE18" s="2723"/>
      <c r="WTF18" s="2723"/>
      <c r="WTG18" s="2723"/>
      <c r="WTH18" s="2723"/>
      <c r="WTI18" s="2723"/>
      <c r="WTJ18" s="2723"/>
      <c r="WTK18" s="2723"/>
      <c r="WTL18" s="2723"/>
      <c r="WTM18" s="2723"/>
      <c r="WTN18" s="2723"/>
      <c r="WTO18" s="2723"/>
      <c r="WTP18" s="2723"/>
      <c r="WTQ18" s="2723"/>
      <c r="WTR18" s="2723"/>
      <c r="WTS18" s="2723"/>
      <c r="WTT18" s="2723"/>
      <c r="WTU18" s="2723"/>
      <c r="WTV18" s="2723"/>
      <c r="WTW18" s="2723"/>
      <c r="WTX18" s="2723"/>
      <c r="WTY18" s="2723"/>
      <c r="WTZ18" s="2723"/>
      <c r="WUA18" s="2723"/>
      <c r="WUB18" s="2723"/>
      <c r="WUC18" s="2723"/>
      <c r="WUD18" s="2723"/>
      <c r="WUE18" s="2723"/>
      <c r="WUF18" s="2723"/>
      <c r="WUG18" s="2723"/>
      <c r="WUH18" s="2723"/>
      <c r="WUI18" s="2723"/>
      <c r="WUJ18" s="2723"/>
      <c r="WUK18" s="2723"/>
      <c r="WUL18" s="2723"/>
      <c r="WUM18" s="2723"/>
      <c r="WUN18" s="2723"/>
      <c r="WUO18" s="2723"/>
      <c r="WUP18" s="2723"/>
      <c r="WUQ18" s="2723"/>
      <c r="WUR18" s="2723"/>
      <c r="WUS18" s="2723"/>
      <c r="WUT18" s="2723"/>
      <c r="WUU18" s="2723"/>
      <c r="WUV18" s="2723"/>
      <c r="WUW18" s="2723"/>
      <c r="WUX18" s="2723"/>
      <c r="WUY18" s="2723"/>
      <c r="WUZ18" s="2723"/>
      <c r="WVA18" s="2723"/>
      <c r="WVB18" s="2723"/>
      <c r="WVC18" s="2723"/>
      <c r="WVD18" s="2723"/>
      <c r="WVE18" s="2723"/>
      <c r="WVF18" s="2723"/>
      <c r="WVG18" s="2723"/>
      <c r="WVH18" s="2723"/>
      <c r="WVI18" s="2723"/>
      <c r="WVJ18" s="2723"/>
      <c r="WVK18" s="2723"/>
      <c r="WVL18" s="2723"/>
      <c r="WVM18" s="2723"/>
      <c r="WVN18" s="2723"/>
      <c r="WVO18" s="2723"/>
      <c r="WVP18" s="2723"/>
      <c r="WVQ18" s="2723"/>
      <c r="WVR18" s="2723"/>
      <c r="WVS18" s="2723"/>
      <c r="WVT18" s="2723"/>
      <c r="WVU18" s="2723"/>
      <c r="WVV18" s="2723"/>
      <c r="WVW18" s="2723"/>
      <c r="WVX18" s="2723"/>
      <c r="WVY18" s="2723"/>
      <c r="WVZ18" s="2723"/>
      <c r="WWA18" s="2723"/>
      <c r="WWB18" s="2723"/>
      <c r="WWC18" s="2723"/>
      <c r="WWD18" s="2723"/>
      <c r="WWE18" s="2723"/>
      <c r="WWF18" s="2723"/>
      <c r="WWG18" s="2723"/>
      <c r="WWH18" s="2723"/>
      <c r="WWI18" s="2723"/>
      <c r="WWJ18" s="2723"/>
      <c r="WWK18" s="2723"/>
      <c r="WWL18" s="2723"/>
      <c r="WWM18" s="2723"/>
      <c r="WWN18" s="2723"/>
      <c r="WWO18" s="2723"/>
      <c r="WWP18" s="2723"/>
      <c r="WWQ18" s="2723"/>
      <c r="WWR18" s="2723"/>
      <c r="WWS18" s="2723"/>
      <c r="WWT18" s="2723"/>
      <c r="WWU18" s="2723"/>
      <c r="WWV18" s="2723"/>
      <c r="WWW18" s="2723"/>
      <c r="WWX18" s="2723"/>
      <c r="WWY18" s="2723"/>
      <c r="WWZ18" s="2723"/>
      <c r="WXA18" s="2723"/>
      <c r="WXB18" s="2723"/>
      <c r="WXC18" s="2723"/>
      <c r="WXD18" s="2723"/>
      <c r="WXE18" s="2723"/>
      <c r="WXF18" s="2723"/>
      <c r="WXG18" s="2723"/>
      <c r="WXH18" s="2723"/>
      <c r="WXI18" s="2723"/>
      <c r="WXJ18" s="2723"/>
      <c r="WXK18" s="2723"/>
      <c r="WXL18" s="2723"/>
      <c r="WXM18" s="2723"/>
      <c r="WXN18" s="2723"/>
      <c r="WXO18" s="2723"/>
      <c r="WXP18" s="2723"/>
      <c r="WXQ18" s="2723"/>
      <c r="WXR18" s="2723"/>
      <c r="WXS18" s="2723"/>
      <c r="WXT18" s="2723"/>
      <c r="WXU18" s="2723"/>
      <c r="WXV18" s="2723"/>
      <c r="WXW18" s="2723"/>
      <c r="WXX18" s="2723"/>
      <c r="WXY18" s="2723"/>
      <c r="WXZ18" s="2723"/>
      <c r="WYA18" s="2723"/>
      <c r="WYB18" s="2723"/>
      <c r="WYC18" s="2723"/>
      <c r="WYD18" s="2723"/>
      <c r="WYE18" s="2723"/>
      <c r="WYF18" s="2723"/>
      <c r="WYG18" s="2723"/>
      <c r="WYH18" s="2723"/>
      <c r="WYI18" s="2723"/>
      <c r="WYJ18" s="2723"/>
      <c r="WYK18" s="2723"/>
      <c r="WYL18" s="2723"/>
      <c r="WYM18" s="2723"/>
      <c r="WYN18" s="2723"/>
      <c r="WYO18" s="2723"/>
      <c r="WYP18" s="2723"/>
      <c r="WYQ18" s="2723"/>
      <c r="WYR18" s="2723"/>
      <c r="WYS18" s="2723"/>
      <c r="WYT18" s="2723"/>
      <c r="WYU18" s="2723"/>
      <c r="WYV18" s="2723"/>
      <c r="WYW18" s="2723"/>
      <c r="WYX18" s="2723"/>
      <c r="WYY18" s="2723"/>
      <c r="WYZ18" s="2723"/>
      <c r="WZA18" s="2723"/>
      <c r="WZB18" s="2723"/>
      <c r="WZC18" s="2723"/>
      <c r="WZD18" s="2723"/>
      <c r="WZE18" s="2723"/>
      <c r="WZF18" s="2723"/>
      <c r="WZG18" s="2723"/>
      <c r="WZH18" s="2723"/>
      <c r="WZI18" s="2723"/>
      <c r="WZJ18" s="2723"/>
      <c r="WZK18" s="2723"/>
      <c r="WZL18" s="2723"/>
      <c r="WZM18" s="2723"/>
      <c r="WZN18" s="2723"/>
      <c r="WZO18" s="2723"/>
      <c r="WZP18" s="2723"/>
      <c r="WZQ18" s="2723"/>
      <c r="WZR18" s="2723"/>
      <c r="WZS18" s="2723"/>
      <c r="WZT18" s="2723"/>
      <c r="WZU18" s="2723"/>
      <c r="WZV18" s="2723"/>
      <c r="WZW18" s="2723"/>
      <c r="WZX18" s="2723"/>
      <c r="WZY18" s="2723"/>
      <c r="WZZ18" s="2723"/>
      <c r="XAA18" s="2723"/>
      <c r="XAB18" s="2723"/>
      <c r="XAC18" s="2723"/>
      <c r="XAD18" s="2723"/>
      <c r="XAE18" s="2723"/>
      <c r="XAF18" s="2723"/>
      <c r="XAG18" s="2723"/>
      <c r="XAH18" s="2723"/>
      <c r="XAI18" s="2723"/>
      <c r="XAJ18" s="2723"/>
      <c r="XAK18" s="2723"/>
      <c r="XAL18" s="2723"/>
      <c r="XAM18" s="2723"/>
      <c r="XAN18" s="2723"/>
      <c r="XAO18" s="2723"/>
      <c r="XAP18" s="2723"/>
      <c r="XAQ18" s="2723"/>
      <c r="XAR18" s="2723"/>
      <c r="XAS18" s="2723"/>
      <c r="XAT18" s="2723"/>
      <c r="XAU18" s="2723"/>
      <c r="XAV18" s="2723"/>
      <c r="XAW18" s="2723"/>
      <c r="XAX18" s="2723"/>
      <c r="XAY18" s="2723"/>
      <c r="XAZ18" s="2723"/>
      <c r="XBA18" s="2723"/>
      <c r="XBB18" s="2723"/>
      <c r="XBC18" s="2723"/>
      <c r="XBD18" s="2723"/>
      <c r="XBE18" s="2723"/>
      <c r="XBF18" s="2723"/>
      <c r="XBG18" s="2723"/>
      <c r="XBH18" s="2723"/>
      <c r="XBI18" s="2723"/>
      <c r="XBJ18" s="2723"/>
      <c r="XBK18" s="2723"/>
      <c r="XBL18" s="2723"/>
      <c r="XBM18" s="2723"/>
      <c r="XBN18" s="2723"/>
      <c r="XBO18" s="2723"/>
      <c r="XBP18" s="2723"/>
      <c r="XBQ18" s="2723"/>
      <c r="XBR18" s="2723"/>
      <c r="XBS18" s="2723"/>
      <c r="XBT18" s="2723"/>
      <c r="XBU18" s="2723"/>
      <c r="XBV18" s="2723"/>
      <c r="XBW18" s="2723"/>
      <c r="XBX18" s="2723"/>
      <c r="XBY18" s="2723"/>
      <c r="XBZ18" s="2723"/>
      <c r="XCA18" s="2723"/>
      <c r="XCB18" s="2723"/>
      <c r="XCC18" s="2723"/>
      <c r="XCD18" s="2723"/>
      <c r="XCE18" s="2723"/>
      <c r="XCF18" s="2723"/>
      <c r="XCG18" s="2723"/>
      <c r="XCH18" s="2723"/>
      <c r="XCI18" s="2723"/>
      <c r="XCJ18" s="2723"/>
      <c r="XCK18" s="2723"/>
      <c r="XCL18" s="2723"/>
      <c r="XCM18" s="2723"/>
      <c r="XCN18" s="2723"/>
      <c r="XCO18" s="2723"/>
      <c r="XCP18" s="2723"/>
      <c r="XCQ18" s="2723"/>
      <c r="XCR18" s="2723"/>
      <c r="XCS18" s="2723"/>
      <c r="XCT18" s="2723"/>
      <c r="XCU18" s="2723"/>
      <c r="XCV18" s="2723"/>
      <c r="XCW18" s="2723"/>
      <c r="XCX18" s="2723"/>
      <c r="XCY18" s="2723"/>
      <c r="XCZ18" s="2723"/>
      <c r="XDA18" s="2723"/>
      <c r="XDB18" s="2723"/>
      <c r="XDC18" s="2723"/>
      <c r="XDD18" s="2723"/>
      <c r="XDE18" s="2723"/>
      <c r="XDF18" s="2723"/>
      <c r="XDG18" s="2723"/>
      <c r="XDH18" s="2723"/>
      <c r="XDI18" s="2723"/>
      <c r="XDJ18" s="2723"/>
      <c r="XDK18" s="2723"/>
      <c r="XDL18" s="2723"/>
      <c r="XDM18" s="2723"/>
      <c r="XDN18" s="2723"/>
      <c r="XDO18" s="2723"/>
      <c r="XDP18" s="2723"/>
      <c r="XDQ18" s="2723"/>
      <c r="XDR18" s="2723"/>
      <c r="XDS18" s="2723"/>
      <c r="XDT18" s="2723"/>
      <c r="XDU18" s="2723"/>
      <c r="XDV18" s="2723"/>
      <c r="XDW18" s="2723"/>
      <c r="XDX18" s="2723"/>
      <c r="XDY18" s="2723"/>
      <c r="XDZ18" s="2723"/>
      <c r="XEA18" s="2723"/>
      <c r="XEB18" s="2723"/>
      <c r="XEC18" s="2723"/>
      <c r="XED18" s="2723"/>
      <c r="XEE18" s="2723"/>
      <c r="XEF18" s="2723"/>
      <c r="XEG18" s="2723"/>
      <c r="XEH18" s="2723"/>
      <c r="XEI18" s="2723"/>
      <c r="XEJ18" s="2723"/>
      <c r="XEK18" s="2723"/>
      <c r="XEL18" s="2723"/>
      <c r="XEM18" s="2723"/>
      <c r="XEN18" s="2723"/>
      <c r="XEO18" s="2723"/>
      <c r="XEP18" s="2723"/>
      <c r="XEQ18" s="2723"/>
      <c r="XER18" s="2723"/>
      <c r="XES18" s="2723"/>
      <c r="XET18" s="2723"/>
      <c r="XEU18" s="2723"/>
      <c r="XEV18" s="2723"/>
      <c r="XEW18" s="2723"/>
      <c r="XEX18" s="2723"/>
      <c r="XEY18" s="2723"/>
      <c r="XEZ18" s="2723"/>
      <c r="XFA18" s="2723"/>
      <c r="XFB18" s="2723"/>
      <c r="XFC18" s="2723"/>
      <c r="XFD18" s="2723"/>
    </row>
    <row r="19" spans="1:16384" ht="15.5">
      <c r="A19" s="2780" t="s">
        <v>461</v>
      </c>
      <c r="B19" s="2780"/>
      <c r="C19" s="2780"/>
      <c r="D19" s="2780"/>
      <c r="E19" s="2780"/>
      <c r="F19" s="2780"/>
      <c r="G19" s="2780"/>
      <c r="H19" s="2780"/>
      <c r="I19" s="2780"/>
      <c r="J19" s="75"/>
      <c r="K19" s="89"/>
      <c r="L19" s="89"/>
      <c r="M19" s="89"/>
      <c r="N19" s="89"/>
      <c r="O19" s="89"/>
      <c r="P19" s="89"/>
      <c r="Q19" s="89"/>
      <c r="R19" s="89"/>
      <c r="S19" s="89"/>
      <c r="T19" s="89"/>
      <c r="U19" s="2723"/>
      <c r="V19" s="2723"/>
      <c r="W19" s="2723"/>
      <c r="X19" s="2723"/>
      <c r="Y19" s="2723"/>
      <c r="Z19" s="2723"/>
      <c r="AA19" s="2723"/>
      <c r="AB19" s="2723"/>
      <c r="AC19" s="2723"/>
      <c r="AD19" s="2723"/>
      <c r="AE19" s="2723"/>
      <c r="AF19" s="2723"/>
      <c r="AG19" s="2723"/>
      <c r="AH19" s="2723"/>
      <c r="AI19" s="2723"/>
      <c r="AJ19" s="2723"/>
      <c r="AK19" s="2723"/>
      <c r="AL19" s="2723"/>
      <c r="AM19" s="2723"/>
      <c r="AN19" s="2723"/>
      <c r="AO19" s="2723"/>
      <c r="AP19" s="2723"/>
      <c r="AQ19" s="2723"/>
      <c r="AR19" s="2723"/>
      <c r="AS19" s="2723"/>
      <c r="AT19" s="2723"/>
      <c r="AU19" s="2723"/>
      <c r="AV19" s="2723"/>
      <c r="AW19" s="2723"/>
      <c r="AX19" s="2723"/>
      <c r="AY19" s="2723"/>
      <c r="AZ19" s="2723"/>
      <c r="BA19" s="2723"/>
      <c r="BB19" s="2723"/>
      <c r="BC19" s="2723"/>
      <c r="BD19" s="2723"/>
      <c r="BE19" s="2723"/>
      <c r="BF19" s="2723"/>
      <c r="BG19" s="2723"/>
      <c r="BH19" s="2723"/>
      <c r="BI19" s="2723"/>
      <c r="BJ19" s="2723"/>
      <c r="BK19" s="2723"/>
      <c r="BL19" s="2723"/>
      <c r="BM19" s="2723"/>
      <c r="BN19" s="2723"/>
      <c r="BO19" s="2723"/>
      <c r="BP19" s="2723"/>
      <c r="BQ19" s="2723"/>
      <c r="BR19" s="2723"/>
      <c r="BS19" s="2723"/>
      <c r="BT19" s="2723"/>
      <c r="BU19" s="2723"/>
      <c r="BV19" s="2723"/>
      <c r="BW19" s="2723"/>
      <c r="BX19" s="2723"/>
      <c r="BY19" s="2723"/>
      <c r="BZ19" s="2723"/>
      <c r="CA19" s="2723"/>
      <c r="CB19" s="2723"/>
      <c r="CC19" s="2723"/>
      <c r="CD19" s="2723"/>
      <c r="CE19" s="2723"/>
      <c r="CF19" s="2723"/>
      <c r="CG19" s="2723"/>
      <c r="CH19" s="2723"/>
      <c r="CI19" s="2723"/>
      <c r="CJ19" s="2723"/>
      <c r="CK19" s="2723"/>
      <c r="CL19" s="2723"/>
      <c r="CM19" s="2723"/>
      <c r="CN19" s="2723"/>
      <c r="CO19" s="2723"/>
      <c r="CP19" s="2723"/>
      <c r="CQ19" s="2723"/>
      <c r="CR19" s="2723"/>
      <c r="CS19" s="2723"/>
      <c r="CT19" s="2723"/>
      <c r="CU19" s="2723"/>
      <c r="CV19" s="2723"/>
      <c r="CW19" s="2723"/>
      <c r="CX19" s="2723"/>
      <c r="CY19" s="2723"/>
      <c r="CZ19" s="2723"/>
      <c r="DA19" s="2723"/>
      <c r="DB19" s="2723"/>
      <c r="DC19" s="2723"/>
      <c r="DD19" s="2723"/>
      <c r="DE19" s="2723"/>
      <c r="DF19" s="2723"/>
      <c r="DG19" s="2723"/>
      <c r="DH19" s="2723"/>
      <c r="DI19" s="2723"/>
      <c r="DJ19" s="2723"/>
      <c r="DK19" s="2723"/>
      <c r="DL19" s="2723"/>
      <c r="DM19" s="2723"/>
      <c r="DN19" s="2723"/>
      <c r="DO19" s="2723"/>
      <c r="DP19" s="2723"/>
      <c r="DQ19" s="2723"/>
      <c r="DR19" s="2723"/>
      <c r="DS19" s="2723"/>
      <c r="DT19" s="2723"/>
      <c r="DU19" s="2723"/>
      <c r="DV19" s="2723"/>
      <c r="DW19" s="2723"/>
      <c r="DX19" s="2723"/>
      <c r="DY19" s="2723"/>
      <c r="DZ19" s="2723"/>
      <c r="EA19" s="2723"/>
      <c r="EB19" s="2723"/>
      <c r="EC19" s="2723"/>
      <c r="ED19" s="2723"/>
      <c r="EE19" s="2723"/>
      <c r="EF19" s="2723"/>
      <c r="EG19" s="2723"/>
      <c r="EH19" s="2723"/>
      <c r="EI19" s="2723"/>
      <c r="EJ19" s="2723"/>
      <c r="EK19" s="2723"/>
      <c r="EL19" s="2723"/>
      <c r="EM19" s="2723"/>
      <c r="EN19" s="2723"/>
      <c r="EO19" s="2723"/>
      <c r="EP19" s="2723"/>
      <c r="EQ19" s="2723"/>
      <c r="ER19" s="2723"/>
      <c r="ES19" s="2723"/>
      <c r="ET19" s="2723"/>
      <c r="EU19" s="2723"/>
      <c r="EV19" s="2723"/>
      <c r="EW19" s="2723"/>
      <c r="EX19" s="2723"/>
      <c r="EY19" s="2723"/>
      <c r="EZ19" s="2723"/>
      <c r="FA19" s="2723"/>
      <c r="FB19" s="2723"/>
      <c r="FC19" s="2723"/>
      <c r="FD19" s="2723"/>
      <c r="FE19" s="2723"/>
      <c r="FF19" s="2723"/>
      <c r="FG19" s="2723"/>
      <c r="FH19" s="2723"/>
      <c r="FI19" s="2723"/>
      <c r="FJ19" s="2723"/>
      <c r="FK19" s="2723"/>
      <c r="FL19" s="2723"/>
      <c r="FM19" s="2723"/>
      <c r="FN19" s="2723"/>
      <c r="FO19" s="2723"/>
      <c r="FP19" s="2723"/>
      <c r="FQ19" s="2723"/>
      <c r="FR19" s="2723"/>
      <c r="FS19" s="2723"/>
      <c r="FT19" s="2723"/>
      <c r="FU19" s="2723"/>
      <c r="FV19" s="2723"/>
      <c r="FW19" s="2723"/>
      <c r="FX19" s="2723"/>
      <c r="FY19" s="2723"/>
      <c r="FZ19" s="2723"/>
      <c r="GA19" s="2723"/>
      <c r="GB19" s="2723"/>
      <c r="GC19" s="2723"/>
      <c r="GD19" s="2723"/>
      <c r="GE19" s="2723"/>
      <c r="GF19" s="2723"/>
      <c r="GG19" s="2723"/>
      <c r="GH19" s="2723"/>
      <c r="GI19" s="2723"/>
      <c r="GJ19" s="2723"/>
      <c r="GK19" s="2723"/>
      <c r="GL19" s="2723"/>
      <c r="GM19" s="2723"/>
      <c r="GN19" s="2723"/>
      <c r="GO19" s="2723"/>
      <c r="GP19" s="2723"/>
      <c r="GQ19" s="2723"/>
      <c r="GR19" s="2723"/>
      <c r="GS19" s="2723"/>
      <c r="GT19" s="2723"/>
      <c r="GU19" s="2723"/>
      <c r="GV19" s="2723"/>
      <c r="GW19" s="2723"/>
      <c r="GX19" s="2723"/>
      <c r="GY19" s="2723"/>
      <c r="GZ19" s="2723"/>
      <c r="HA19" s="2723"/>
      <c r="HB19" s="2723"/>
      <c r="HC19" s="2723"/>
      <c r="HD19" s="2723"/>
      <c r="HE19" s="2723"/>
      <c r="HF19" s="2723"/>
      <c r="HG19" s="2723"/>
      <c r="HH19" s="2723"/>
      <c r="HI19" s="2723"/>
      <c r="HJ19" s="2723"/>
      <c r="HK19" s="2723"/>
      <c r="HL19" s="2723"/>
      <c r="HM19" s="2723"/>
      <c r="HN19" s="2723"/>
      <c r="HO19" s="2723"/>
      <c r="HP19" s="2723"/>
      <c r="HQ19" s="2723"/>
      <c r="HR19" s="2723"/>
      <c r="HS19" s="2723"/>
      <c r="HT19" s="2723"/>
      <c r="HU19" s="2723"/>
      <c r="HV19" s="2723"/>
      <c r="HW19" s="2723"/>
      <c r="HX19" s="2723"/>
      <c r="HY19" s="2723"/>
      <c r="HZ19" s="2723"/>
      <c r="IA19" s="2723"/>
      <c r="IB19" s="2723"/>
      <c r="IC19" s="2723"/>
      <c r="ID19" s="2723"/>
      <c r="IE19" s="2723"/>
      <c r="IF19" s="2723"/>
      <c r="IG19" s="2723"/>
      <c r="IH19" s="2723"/>
      <c r="II19" s="2723"/>
      <c r="IJ19" s="2723"/>
      <c r="IK19" s="2723"/>
      <c r="IL19" s="2723"/>
      <c r="IM19" s="2723"/>
      <c r="IN19" s="2723"/>
      <c r="IO19" s="2723"/>
      <c r="IP19" s="2723"/>
      <c r="IQ19" s="2723"/>
      <c r="IR19" s="2723"/>
      <c r="IS19" s="2723"/>
      <c r="IT19" s="2723"/>
      <c r="IU19" s="2723"/>
      <c r="IV19" s="2723"/>
      <c r="IW19" s="2723"/>
      <c r="IX19" s="2723"/>
      <c r="IY19" s="2723"/>
      <c r="IZ19" s="2723"/>
      <c r="JA19" s="2723"/>
      <c r="JB19" s="2723"/>
      <c r="JC19" s="2723"/>
      <c r="JD19" s="2723"/>
      <c r="JE19" s="2723"/>
      <c r="JF19" s="2723"/>
      <c r="JG19" s="2723"/>
      <c r="JH19" s="2723"/>
      <c r="JI19" s="2723"/>
      <c r="JJ19" s="2723"/>
      <c r="JK19" s="2723"/>
      <c r="JL19" s="2723"/>
      <c r="JM19" s="2723"/>
      <c r="JN19" s="2723"/>
      <c r="JO19" s="2723"/>
      <c r="JP19" s="2723"/>
      <c r="JQ19" s="2723"/>
      <c r="JR19" s="2723"/>
      <c r="JS19" s="2723"/>
      <c r="JT19" s="2723"/>
      <c r="JU19" s="2723"/>
      <c r="JV19" s="2723"/>
      <c r="JW19" s="2723"/>
      <c r="JX19" s="2723"/>
      <c r="JY19" s="2723"/>
      <c r="JZ19" s="2723"/>
      <c r="KA19" s="2723"/>
      <c r="KB19" s="2723"/>
      <c r="KC19" s="2723"/>
      <c r="KD19" s="2723"/>
      <c r="KE19" s="2723"/>
      <c r="KF19" s="2723"/>
      <c r="KG19" s="2723"/>
      <c r="KH19" s="2723"/>
      <c r="KI19" s="2723"/>
      <c r="KJ19" s="2723"/>
      <c r="KK19" s="2723"/>
      <c r="KL19" s="2723"/>
      <c r="KM19" s="2723"/>
      <c r="KN19" s="2723"/>
      <c r="KO19" s="2723"/>
      <c r="KP19" s="2723"/>
      <c r="KQ19" s="2723"/>
      <c r="KR19" s="2723"/>
      <c r="KS19" s="2723"/>
      <c r="KT19" s="2723"/>
      <c r="KU19" s="2723"/>
      <c r="KV19" s="2723"/>
      <c r="KW19" s="2723"/>
      <c r="KX19" s="2723"/>
      <c r="KY19" s="2723"/>
      <c r="KZ19" s="2723"/>
      <c r="LA19" s="2723"/>
      <c r="LB19" s="2723"/>
      <c r="LC19" s="2723"/>
      <c r="LD19" s="2723"/>
      <c r="LE19" s="2723"/>
      <c r="LF19" s="2723"/>
      <c r="LG19" s="2723"/>
      <c r="LH19" s="2723"/>
      <c r="LI19" s="2723"/>
      <c r="LJ19" s="2723"/>
      <c r="LK19" s="2723"/>
      <c r="LL19" s="2723"/>
      <c r="LM19" s="2723"/>
      <c r="LN19" s="2723"/>
      <c r="LO19" s="2723"/>
      <c r="LP19" s="2723"/>
      <c r="LQ19" s="2723"/>
      <c r="LR19" s="2723"/>
      <c r="LS19" s="2723"/>
      <c r="LT19" s="2723"/>
      <c r="LU19" s="2723"/>
      <c r="LV19" s="2723"/>
      <c r="LW19" s="2723"/>
      <c r="LX19" s="2723"/>
      <c r="LY19" s="2723"/>
      <c r="LZ19" s="2723"/>
      <c r="MA19" s="2723"/>
      <c r="MB19" s="2723"/>
      <c r="MC19" s="2723"/>
      <c r="MD19" s="2723"/>
      <c r="ME19" s="2723"/>
      <c r="MF19" s="2723"/>
      <c r="MG19" s="2723"/>
      <c r="MH19" s="2723"/>
      <c r="MI19" s="2723"/>
      <c r="MJ19" s="2723"/>
      <c r="MK19" s="2723"/>
      <c r="ML19" s="2723"/>
      <c r="MM19" s="2723"/>
      <c r="MN19" s="2723"/>
      <c r="MO19" s="2723"/>
      <c r="MP19" s="2723"/>
      <c r="MQ19" s="2723"/>
      <c r="MR19" s="2723"/>
      <c r="MS19" s="2723"/>
      <c r="MT19" s="2723"/>
      <c r="MU19" s="2723"/>
      <c r="MV19" s="2723"/>
      <c r="MW19" s="2723"/>
      <c r="MX19" s="2723"/>
      <c r="MY19" s="2723"/>
      <c r="MZ19" s="2723"/>
      <c r="NA19" s="2723"/>
      <c r="NB19" s="2723"/>
      <c r="NC19" s="2723"/>
      <c r="ND19" s="2723"/>
      <c r="NE19" s="2723"/>
      <c r="NF19" s="2723"/>
      <c r="NG19" s="2723"/>
      <c r="NH19" s="2723"/>
      <c r="NI19" s="2723"/>
      <c r="NJ19" s="2723"/>
      <c r="NK19" s="2723"/>
      <c r="NL19" s="2723"/>
      <c r="NM19" s="2723"/>
      <c r="NN19" s="2723"/>
      <c r="NO19" s="2723"/>
      <c r="NP19" s="2723"/>
      <c r="NQ19" s="2723"/>
      <c r="NR19" s="2723"/>
      <c r="NS19" s="2723"/>
      <c r="NT19" s="2723"/>
      <c r="NU19" s="2723"/>
      <c r="NV19" s="2723"/>
      <c r="NW19" s="2723"/>
      <c r="NX19" s="2723"/>
      <c r="NY19" s="2723"/>
      <c r="NZ19" s="2723"/>
      <c r="OA19" s="2723"/>
      <c r="OB19" s="2723"/>
      <c r="OC19" s="2723"/>
      <c r="OD19" s="2723"/>
      <c r="OE19" s="2723"/>
      <c r="OF19" s="2723"/>
      <c r="OG19" s="2723"/>
      <c r="OH19" s="2723"/>
      <c r="OI19" s="2723"/>
      <c r="OJ19" s="2723"/>
      <c r="OK19" s="2723"/>
      <c r="OL19" s="2723"/>
      <c r="OM19" s="2723"/>
      <c r="ON19" s="2723"/>
      <c r="OO19" s="2723"/>
      <c r="OP19" s="2723"/>
      <c r="OQ19" s="2723"/>
      <c r="OR19" s="2723"/>
      <c r="OS19" s="2723"/>
      <c r="OT19" s="2723"/>
      <c r="OU19" s="2723"/>
      <c r="OV19" s="2723"/>
      <c r="OW19" s="2723"/>
      <c r="OX19" s="2723"/>
      <c r="OY19" s="2723"/>
      <c r="OZ19" s="2723"/>
      <c r="PA19" s="2723"/>
      <c r="PB19" s="2723"/>
      <c r="PC19" s="2723"/>
      <c r="PD19" s="2723"/>
      <c r="PE19" s="2723"/>
      <c r="PF19" s="2723"/>
      <c r="PG19" s="2723"/>
      <c r="PH19" s="2723"/>
      <c r="PI19" s="2723"/>
      <c r="PJ19" s="2723"/>
      <c r="PK19" s="2723"/>
      <c r="PL19" s="2723"/>
      <c r="PM19" s="2723"/>
      <c r="PN19" s="2723"/>
      <c r="PO19" s="2723"/>
      <c r="PP19" s="2723"/>
      <c r="PQ19" s="2723"/>
      <c r="PR19" s="2723"/>
      <c r="PS19" s="2723"/>
      <c r="PT19" s="2723"/>
      <c r="PU19" s="2723"/>
      <c r="PV19" s="2723"/>
      <c r="PW19" s="2723"/>
      <c r="PX19" s="2723"/>
      <c r="PY19" s="2723"/>
      <c r="PZ19" s="2723"/>
      <c r="QA19" s="2723"/>
      <c r="QB19" s="2723"/>
      <c r="QC19" s="2723"/>
      <c r="QD19" s="2723"/>
      <c r="QE19" s="2723"/>
      <c r="QF19" s="2723"/>
      <c r="QG19" s="2723"/>
      <c r="QH19" s="2723"/>
      <c r="QI19" s="2723"/>
      <c r="QJ19" s="2723"/>
      <c r="QK19" s="2723"/>
      <c r="QL19" s="2723"/>
      <c r="QM19" s="2723"/>
      <c r="QN19" s="2723"/>
      <c r="QO19" s="2723"/>
      <c r="QP19" s="2723"/>
      <c r="QQ19" s="2723"/>
      <c r="QR19" s="2723"/>
      <c r="QS19" s="2723"/>
      <c r="QT19" s="2723"/>
      <c r="QU19" s="2723"/>
      <c r="QV19" s="2723"/>
      <c r="QW19" s="2723"/>
      <c r="QX19" s="2723"/>
      <c r="QY19" s="2723"/>
      <c r="QZ19" s="2723"/>
      <c r="RA19" s="2723"/>
      <c r="RB19" s="2723"/>
      <c r="RC19" s="2723"/>
      <c r="RD19" s="2723"/>
      <c r="RE19" s="2723"/>
      <c r="RF19" s="2723"/>
      <c r="RG19" s="2723"/>
      <c r="RH19" s="2723"/>
      <c r="RI19" s="2723"/>
      <c r="RJ19" s="2723"/>
      <c r="RK19" s="2723"/>
      <c r="RL19" s="2723"/>
      <c r="RM19" s="2723"/>
      <c r="RN19" s="2723"/>
      <c r="RO19" s="2723"/>
      <c r="RP19" s="2723"/>
      <c r="RQ19" s="2723"/>
      <c r="RR19" s="2723"/>
      <c r="RS19" s="2723"/>
      <c r="RT19" s="2723"/>
      <c r="RU19" s="2723"/>
      <c r="RV19" s="2723"/>
      <c r="RW19" s="2723"/>
      <c r="RX19" s="2723"/>
      <c r="RY19" s="2723"/>
      <c r="RZ19" s="2723"/>
      <c r="SA19" s="2723"/>
      <c r="SB19" s="2723"/>
      <c r="SC19" s="2723"/>
      <c r="SD19" s="2723"/>
      <c r="SE19" s="2723"/>
      <c r="SF19" s="2723"/>
      <c r="SG19" s="2723"/>
      <c r="SH19" s="2723"/>
      <c r="SI19" s="2723"/>
      <c r="SJ19" s="2723"/>
      <c r="SK19" s="2723"/>
      <c r="SL19" s="2723"/>
      <c r="SM19" s="2723"/>
      <c r="SN19" s="2723"/>
      <c r="SO19" s="2723"/>
      <c r="SP19" s="2723"/>
      <c r="SQ19" s="2723"/>
      <c r="SR19" s="2723"/>
      <c r="SS19" s="2723"/>
      <c r="ST19" s="2723"/>
      <c r="SU19" s="2723"/>
      <c r="SV19" s="2723"/>
      <c r="SW19" s="2723"/>
      <c r="SX19" s="2723"/>
      <c r="SY19" s="2723"/>
      <c r="SZ19" s="2723"/>
      <c r="TA19" s="2723"/>
      <c r="TB19" s="2723"/>
      <c r="TC19" s="2723"/>
      <c r="TD19" s="2723"/>
      <c r="TE19" s="2723"/>
      <c r="TF19" s="2723"/>
      <c r="TG19" s="2723"/>
      <c r="TH19" s="2723"/>
      <c r="TI19" s="2723"/>
      <c r="TJ19" s="2723"/>
      <c r="TK19" s="2723"/>
      <c r="TL19" s="2723"/>
      <c r="TM19" s="2723"/>
      <c r="TN19" s="2723"/>
      <c r="TO19" s="2723"/>
      <c r="TP19" s="2723"/>
      <c r="TQ19" s="2723"/>
      <c r="TR19" s="2723"/>
      <c r="TS19" s="2723"/>
      <c r="TT19" s="2723"/>
      <c r="TU19" s="2723"/>
      <c r="TV19" s="2723"/>
      <c r="TW19" s="2723"/>
      <c r="TX19" s="2723"/>
      <c r="TY19" s="2723"/>
      <c r="TZ19" s="2723"/>
      <c r="UA19" s="2723"/>
      <c r="UB19" s="2723"/>
      <c r="UC19" s="2723"/>
      <c r="UD19" s="2723"/>
      <c r="UE19" s="2723"/>
      <c r="UF19" s="2723"/>
      <c r="UG19" s="2723"/>
      <c r="UH19" s="2723"/>
      <c r="UI19" s="2723"/>
      <c r="UJ19" s="2723"/>
      <c r="UK19" s="2723"/>
      <c r="UL19" s="2723"/>
      <c r="UM19" s="2723"/>
      <c r="UN19" s="2723"/>
      <c r="UO19" s="2723"/>
      <c r="UP19" s="2723"/>
      <c r="UQ19" s="2723"/>
      <c r="UR19" s="2723"/>
      <c r="US19" s="2723"/>
      <c r="UT19" s="2723"/>
      <c r="UU19" s="2723"/>
      <c r="UV19" s="2723"/>
      <c r="UW19" s="2723"/>
      <c r="UX19" s="2723"/>
      <c r="UY19" s="2723"/>
      <c r="UZ19" s="2723"/>
      <c r="VA19" s="2723"/>
      <c r="VB19" s="2723"/>
      <c r="VC19" s="2723"/>
      <c r="VD19" s="2723"/>
      <c r="VE19" s="2723"/>
      <c r="VF19" s="2723"/>
      <c r="VG19" s="2723"/>
      <c r="VH19" s="2723"/>
      <c r="VI19" s="2723"/>
      <c r="VJ19" s="2723"/>
      <c r="VK19" s="2723"/>
      <c r="VL19" s="2723"/>
      <c r="VM19" s="2723"/>
      <c r="VN19" s="2723"/>
      <c r="VO19" s="2723"/>
      <c r="VP19" s="2723"/>
      <c r="VQ19" s="2723"/>
      <c r="VR19" s="2723"/>
      <c r="VS19" s="2723"/>
      <c r="VT19" s="2723"/>
      <c r="VU19" s="2723"/>
      <c r="VV19" s="2723"/>
      <c r="VW19" s="2723"/>
      <c r="VX19" s="2723"/>
      <c r="VY19" s="2723"/>
      <c r="VZ19" s="2723"/>
      <c r="WA19" s="2723"/>
      <c r="WB19" s="2723"/>
      <c r="WC19" s="2723"/>
      <c r="WD19" s="2723"/>
      <c r="WE19" s="2723"/>
      <c r="WF19" s="2723"/>
      <c r="WG19" s="2723"/>
      <c r="WH19" s="2723"/>
      <c r="WI19" s="2723"/>
      <c r="WJ19" s="2723"/>
      <c r="WK19" s="2723"/>
      <c r="WL19" s="2723"/>
      <c r="WM19" s="2723"/>
      <c r="WN19" s="2723"/>
      <c r="WO19" s="2723"/>
      <c r="WP19" s="2723"/>
      <c r="WQ19" s="2723"/>
      <c r="WR19" s="2723"/>
      <c r="WS19" s="2723"/>
      <c r="WT19" s="2723"/>
      <c r="WU19" s="2723"/>
      <c r="WV19" s="2723"/>
      <c r="WW19" s="2723"/>
      <c r="WX19" s="2723"/>
      <c r="WY19" s="2723"/>
      <c r="WZ19" s="2723"/>
      <c r="XA19" s="2723"/>
      <c r="XB19" s="2723"/>
      <c r="XC19" s="2723"/>
      <c r="XD19" s="2723"/>
      <c r="XE19" s="2723"/>
      <c r="XF19" s="2723"/>
      <c r="XG19" s="2723"/>
      <c r="XH19" s="2723"/>
      <c r="XI19" s="2723"/>
      <c r="XJ19" s="2723"/>
      <c r="XK19" s="2723"/>
      <c r="XL19" s="2723"/>
      <c r="XM19" s="2723"/>
      <c r="XN19" s="2723"/>
      <c r="XO19" s="2723"/>
      <c r="XP19" s="2723"/>
      <c r="XQ19" s="2723"/>
      <c r="XR19" s="2723"/>
      <c r="XS19" s="2723"/>
      <c r="XT19" s="2723"/>
      <c r="XU19" s="2723"/>
      <c r="XV19" s="2723"/>
      <c r="XW19" s="2723"/>
      <c r="XX19" s="2723"/>
      <c r="XY19" s="2723"/>
      <c r="XZ19" s="2723"/>
      <c r="YA19" s="2723"/>
      <c r="YB19" s="2723"/>
      <c r="YC19" s="2723"/>
      <c r="YD19" s="2723"/>
      <c r="YE19" s="2723"/>
      <c r="YF19" s="2723"/>
      <c r="YG19" s="2723"/>
      <c r="YH19" s="2723"/>
      <c r="YI19" s="2723"/>
      <c r="YJ19" s="2723"/>
      <c r="YK19" s="2723"/>
      <c r="YL19" s="2723"/>
      <c r="YM19" s="2723"/>
      <c r="YN19" s="2723"/>
      <c r="YO19" s="2723"/>
      <c r="YP19" s="2723"/>
      <c r="YQ19" s="2723"/>
      <c r="YR19" s="2723"/>
      <c r="YS19" s="2723"/>
      <c r="YT19" s="2723"/>
      <c r="YU19" s="2723"/>
      <c r="YV19" s="2723"/>
      <c r="YW19" s="2723"/>
      <c r="YX19" s="2723"/>
      <c r="YY19" s="2723"/>
      <c r="YZ19" s="2723"/>
      <c r="ZA19" s="2723"/>
      <c r="ZB19" s="2723"/>
      <c r="ZC19" s="2723"/>
      <c r="ZD19" s="2723"/>
      <c r="ZE19" s="2723"/>
      <c r="ZF19" s="2723"/>
      <c r="ZG19" s="2723"/>
      <c r="ZH19" s="2723"/>
      <c r="ZI19" s="2723"/>
      <c r="ZJ19" s="2723"/>
      <c r="ZK19" s="2723"/>
      <c r="ZL19" s="2723"/>
      <c r="ZM19" s="2723"/>
      <c r="ZN19" s="2723"/>
      <c r="ZO19" s="2723"/>
      <c r="ZP19" s="2723"/>
      <c r="ZQ19" s="2723"/>
      <c r="ZR19" s="2723"/>
      <c r="ZS19" s="2723"/>
      <c r="ZT19" s="2723"/>
      <c r="ZU19" s="2723"/>
      <c r="ZV19" s="2723"/>
      <c r="ZW19" s="2723"/>
      <c r="ZX19" s="2723"/>
      <c r="ZY19" s="2723"/>
      <c r="ZZ19" s="2723"/>
      <c r="AAA19" s="2723"/>
      <c r="AAB19" s="2723"/>
      <c r="AAC19" s="2723"/>
      <c r="AAD19" s="2723"/>
      <c r="AAE19" s="2723"/>
      <c r="AAF19" s="2723"/>
      <c r="AAG19" s="2723"/>
      <c r="AAH19" s="2723"/>
      <c r="AAI19" s="2723"/>
      <c r="AAJ19" s="2723"/>
      <c r="AAK19" s="2723"/>
      <c r="AAL19" s="2723"/>
      <c r="AAM19" s="2723"/>
      <c r="AAN19" s="2723"/>
      <c r="AAO19" s="2723"/>
      <c r="AAP19" s="2723"/>
      <c r="AAQ19" s="2723"/>
      <c r="AAR19" s="2723"/>
      <c r="AAS19" s="2723"/>
      <c r="AAT19" s="2723"/>
      <c r="AAU19" s="2723"/>
      <c r="AAV19" s="2723"/>
      <c r="AAW19" s="2723"/>
      <c r="AAX19" s="2723"/>
      <c r="AAY19" s="2723"/>
      <c r="AAZ19" s="2723"/>
      <c r="ABA19" s="2723"/>
      <c r="ABB19" s="2723"/>
      <c r="ABC19" s="2723"/>
      <c r="ABD19" s="2723"/>
      <c r="ABE19" s="2723"/>
      <c r="ABF19" s="2723"/>
      <c r="ABG19" s="2723"/>
      <c r="ABH19" s="2723"/>
      <c r="ABI19" s="2723"/>
      <c r="ABJ19" s="2723"/>
      <c r="ABK19" s="2723"/>
      <c r="ABL19" s="2723"/>
      <c r="ABM19" s="2723"/>
      <c r="ABN19" s="2723"/>
      <c r="ABO19" s="2723"/>
      <c r="ABP19" s="2723"/>
      <c r="ABQ19" s="2723"/>
      <c r="ABR19" s="2723"/>
      <c r="ABS19" s="2723"/>
      <c r="ABT19" s="2723"/>
      <c r="ABU19" s="2723"/>
      <c r="ABV19" s="2723"/>
      <c r="ABW19" s="2723"/>
      <c r="ABX19" s="2723"/>
      <c r="ABY19" s="2723"/>
      <c r="ABZ19" s="2723"/>
      <c r="ACA19" s="2723"/>
      <c r="ACB19" s="2723"/>
      <c r="ACC19" s="2723"/>
      <c r="ACD19" s="2723"/>
      <c r="ACE19" s="2723"/>
      <c r="ACF19" s="2723"/>
      <c r="ACG19" s="2723"/>
      <c r="ACH19" s="2723"/>
      <c r="ACI19" s="2723"/>
      <c r="ACJ19" s="2723"/>
      <c r="ACK19" s="2723"/>
      <c r="ACL19" s="2723"/>
      <c r="ACM19" s="2723"/>
      <c r="ACN19" s="2723"/>
      <c r="ACO19" s="2723"/>
      <c r="ACP19" s="2723"/>
      <c r="ACQ19" s="2723"/>
      <c r="ACR19" s="2723"/>
      <c r="ACS19" s="2723"/>
      <c r="ACT19" s="2723"/>
      <c r="ACU19" s="2723"/>
      <c r="ACV19" s="2723"/>
      <c r="ACW19" s="2723"/>
      <c r="ACX19" s="2723"/>
      <c r="ACY19" s="2723"/>
      <c r="ACZ19" s="2723"/>
      <c r="ADA19" s="2723"/>
      <c r="ADB19" s="2723"/>
      <c r="ADC19" s="2723"/>
      <c r="ADD19" s="2723"/>
      <c r="ADE19" s="2723"/>
      <c r="ADF19" s="2723"/>
      <c r="ADG19" s="2723"/>
      <c r="ADH19" s="2723"/>
      <c r="ADI19" s="2723"/>
      <c r="ADJ19" s="2723"/>
      <c r="ADK19" s="2723"/>
      <c r="ADL19" s="2723"/>
      <c r="ADM19" s="2723"/>
      <c r="ADN19" s="2723"/>
      <c r="ADO19" s="2723"/>
      <c r="ADP19" s="2723"/>
      <c r="ADQ19" s="2723"/>
      <c r="ADR19" s="2723"/>
      <c r="ADS19" s="2723"/>
      <c r="ADT19" s="2723"/>
      <c r="ADU19" s="2723"/>
      <c r="ADV19" s="2723"/>
      <c r="ADW19" s="2723"/>
      <c r="ADX19" s="2723"/>
      <c r="ADY19" s="2723"/>
      <c r="ADZ19" s="2723"/>
      <c r="AEA19" s="2723"/>
      <c r="AEB19" s="2723"/>
      <c r="AEC19" s="2723"/>
      <c r="AED19" s="2723"/>
      <c r="AEE19" s="2723"/>
      <c r="AEF19" s="2723"/>
      <c r="AEG19" s="2723"/>
      <c r="AEH19" s="2723"/>
      <c r="AEI19" s="2723"/>
      <c r="AEJ19" s="2723"/>
      <c r="AEK19" s="2723"/>
      <c r="AEL19" s="2723"/>
      <c r="AEM19" s="2723"/>
      <c r="AEN19" s="2723"/>
      <c r="AEO19" s="2723"/>
      <c r="AEP19" s="2723"/>
      <c r="AEQ19" s="2723"/>
      <c r="AER19" s="2723"/>
      <c r="AES19" s="2723"/>
      <c r="AET19" s="2723"/>
      <c r="AEU19" s="2723"/>
      <c r="AEV19" s="2723"/>
      <c r="AEW19" s="2723"/>
      <c r="AEX19" s="2723"/>
      <c r="AEY19" s="2723"/>
      <c r="AEZ19" s="2723"/>
      <c r="AFA19" s="2723"/>
      <c r="AFB19" s="2723"/>
      <c r="AFC19" s="2723"/>
      <c r="AFD19" s="2723"/>
      <c r="AFE19" s="2723"/>
      <c r="AFF19" s="2723"/>
      <c r="AFG19" s="2723"/>
      <c r="AFH19" s="2723"/>
      <c r="AFI19" s="2723"/>
      <c r="AFJ19" s="2723"/>
      <c r="AFK19" s="2723"/>
      <c r="AFL19" s="2723"/>
      <c r="AFM19" s="2723"/>
      <c r="AFN19" s="2723"/>
      <c r="AFO19" s="2723"/>
      <c r="AFP19" s="2723"/>
      <c r="AFQ19" s="2723"/>
      <c r="AFR19" s="2723"/>
      <c r="AFS19" s="2723"/>
      <c r="AFT19" s="2723"/>
      <c r="AFU19" s="2723"/>
      <c r="AFV19" s="2723"/>
      <c r="AFW19" s="2723"/>
      <c r="AFX19" s="2723"/>
      <c r="AFY19" s="2723"/>
      <c r="AFZ19" s="2723"/>
      <c r="AGA19" s="2723"/>
      <c r="AGB19" s="2723"/>
      <c r="AGC19" s="2723"/>
      <c r="AGD19" s="2723"/>
      <c r="AGE19" s="2723"/>
      <c r="AGF19" s="2723"/>
      <c r="AGG19" s="2723"/>
      <c r="AGH19" s="2723"/>
      <c r="AGI19" s="2723"/>
      <c r="AGJ19" s="2723"/>
      <c r="AGK19" s="2723"/>
      <c r="AGL19" s="2723"/>
      <c r="AGM19" s="2723"/>
      <c r="AGN19" s="2723"/>
      <c r="AGO19" s="2723"/>
      <c r="AGP19" s="2723"/>
      <c r="AGQ19" s="2723"/>
      <c r="AGR19" s="2723"/>
      <c r="AGS19" s="2723"/>
      <c r="AGT19" s="2723"/>
      <c r="AGU19" s="2723"/>
      <c r="AGV19" s="2723"/>
      <c r="AGW19" s="2723"/>
      <c r="AGX19" s="2723"/>
      <c r="AGY19" s="2723"/>
      <c r="AGZ19" s="2723"/>
      <c r="AHA19" s="2723"/>
      <c r="AHB19" s="2723"/>
      <c r="AHC19" s="2723"/>
      <c r="AHD19" s="2723"/>
      <c r="AHE19" s="2723"/>
      <c r="AHF19" s="2723"/>
      <c r="AHG19" s="2723"/>
      <c r="AHH19" s="2723"/>
      <c r="AHI19" s="2723"/>
      <c r="AHJ19" s="2723"/>
      <c r="AHK19" s="2723"/>
      <c r="AHL19" s="2723"/>
      <c r="AHM19" s="2723"/>
      <c r="AHN19" s="2723"/>
      <c r="AHO19" s="2723"/>
      <c r="AHP19" s="2723"/>
      <c r="AHQ19" s="2723"/>
      <c r="AHR19" s="2723"/>
      <c r="AHS19" s="2723"/>
      <c r="AHT19" s="2723"/>
      <c r="AHU19" s="2723"/>
      <c r="AHV19" s="2723"/>
      <c r="AHW19" s="2723"/>
      <c r="AHX19" s="2723"/>
      <c r="AHY19" s="2723"/>
      <c r="AHZ19" s="2723"/>
      <c r="AIA19" s="2723"/>
      <c r="AIB19" s="2723"/>
      <c r="AIC19" s="2723"/>
      <c r="AID19" s="2723"/>
      <c r="AIE19" s="2723"/>
      <c r="AIF19" s="2723"/>
      <c r="AIG19" s="2723"/>
      <c r="AIH19" s="2723"/>
      <c r="AII19" s="2723"/>
      <c r="AIJ19" s="2723"/>
      <c r="AIK19" s="2723"/>
      <c r="AIL19" s="2723"/>
      <c r="AIM19" s="2723"/>
      <c r="AIN19" s="2723"/>
      <c r="AIO19" s="2723"/>
      <c r="AIP19" s="2723"/>
      <c r="AIQ19" s="2723"/>
      <c r="AIR19" s="2723"/>
      <c r="AIS19" s="2723"/>
      <c r="AIT19" s="2723"/>
      <c r="AIU19" s="2723"/>
      <c r="AIV19" s="2723"/>
      <c r="AIW19" s="2723"/>
      <c r="AIX19" s="2723"/>
      <c r="AIY19" s="2723"/>
      <c r="AIZ19" s="2723"/>
      <c r="AJA19" s="2723"/>
      <c r="AJB19" s="2723"/>
      <c r="AJC19" s="2723"/>
      <c r="AJD19" s="2723"/>
      <c r="AJE19" s="2723"/>
      <c r="AJF19" s="2723"/>
      <c r="AJG19" s="2723"/>
      <c r="AJH19" s="2723"/>
      <c r="AJI19" s="2723"/>
      <c r="AJJ19" s="2723"/>
      <c r="AJK19" s="2723"/>
      <c r="AJL19" s="2723"/>
      <c r="AJM19" s="2723"/>
      <c r="AJN19" s="2723"/>
      <c r="AJO19" s="2723"/>
      <c r="AJP19" s="2723"/>
      <c r="AJQ19" s="2723"/>
      <c r="AJR19" s="2723"/>
      <c r="AJS19" s="2723"/>
      <c r="AJT19" s="2723"/>
      <c r="AJU19" s="2723"/>
      <c r="AJV19" s="2723"/>
      <c r="AJW19" s="2723"/>
      <c r="AJX19" s="2723"/>
      <c r="AJY19" s="2723"/>
      <c r="AJZ19" s="2723"/>
      <c r="AKA19" s="2723"/>
      <c r="AKB19" s="2723"/>
      <c r="AKC19" s="2723"/>
      <c r="AKD19" s="2723"/>
      <c r="AKE19" s="2723"/>
      <c r="AKF19" s="2723"/>
      <c r="AKG19" s="2723"/>
      <c r="AKH19" s="2723"/>
      <c r="AKI19" s="2723"/>
      <c r="AKJ19" s="2723"/>
      <c r="AKK19" s="2723"/>
      <c r="AKL19" s="2723"/>
      <c r="AKM19" s="2723"/>
      <c r="AKN19" s="2723"/>
      <c r="AKO19" s="2723"/>
      <c r="AKP19" s="2723"/>
      <c r="AKQ19" s="2723"/>
      <c r="AKR19" s="2723"/>
      <c r="AKS19" s="2723"/>
      <c r="AKT19" s="2723"/>
      <c r="AKU19" s="2723"/>
      <c r="AKV19" s="2723"/>
      <c r="AKW19" s="2723"/>
      <c r="AKX19" s="2723"/>
      <c r="AKY19" s="2723"/>
      <c r="AKZ19" s="2723"/>
      <c r="ALA19" s="2723"/>
      <c r="ALB19" s="2723"/>
      <c r="ALC19" s="2723"/>
      <c r="ALD19" s="2723"/>
      <c r="ALE19" s="2723"/>
      <c r="ALF19" s="2723"/>
      <c r="ALG19" s="2723"/>
      <c r="ALH19" s="2723"/>
      <c r="ALI19" s="2723"/>
      <c r="ALJ19" s="2723"/>
      <c r="ALK19" s="2723"/>
      <c r="ALL19" s="2723"/>
      <c r="ALM19" s="2723"/>
      <c r="ALN19" s="2723"/>
      <c r="ALO19" s="2723"/>
      <c r="ALP19" s="2723"/>
      <c r="ALQ19" s="2723"/>
      <c r="ALR19" s="2723"/>
      <c r="ALS19" s="2723"/>
      <c r="ALT19" s="2723"/>
      <c r="ALU19" s="2723"/>
      <c r="ALV19" s="2723"/>
      <c r="ALW19" s="2723"/>
      <c r="ALX19" s="2723"/>
      <c r="ALY19" s="2723"/>
      <c r="ALZ19" s="2723"/>
      <c r="AMA19" s="2723"/>
      <c r="AMB19" s="2723"/>
      <c r="AMC19" s="2723"/>
      <c r="AMD19" s="2723"/>
      <c r="AME19" s="2723"/>
      <c r="AMF19" s="2723"/>
      <c r="AMG19" s="2723"/>
      <c r="AMH19" s="2723"/>
      <c r="AMI19" s="2723"/>
      <c r="AMJ19" s="2723"/>
      <c r="AMK19" s="2723"/>
      <c r="AML19" s="2723"/>
      <c r="AMM19" s="2723"/>
      <c r="AMN19" s="2723"/>
      <c r="AMO19" s="2723"/>
      <c r="AMP19" s="2723"/>
      <c r="AMQ19" s="2723"/>
      <c r="AMR19" s="2723"/>
      <c r="AMS19" s="2723"/>
      <c r="AMT19" s="2723"/>
      <c r="AMU19" s="2723"/>
      <c r="AMV19" s="2723"/>
      <c r="AMW19" s="2723"/>
      <c r="AMX19" s="2723"/>
      <c r="AMY19" s="2723"/>
      <c r="AMZ19" s="2723"/>
      <c r="ANA19" s="2723"/>
      <c r="ANB19" s="2723"/>
      <c r="ANC19" s="2723"/>
      <c r="AND19" s="2723"/>
      <c r="ANE19" s="2723"/>
      <c r="ANF19" s="2723"/>
      <c r="ANG19" s="2723"/>
      <c r="ANH19" s="2723"/>
      <c r="ANI19" s="2723"/>
      <c r="ANJ19" s="2723"/>
      <c r="ANK19" s="2723"/>
      <c r="ANL19" s="2723"/>
      <c r="ANM19" s="2723"/>
      <c r="ANN19" s="2723"/>
      <c r="ANO19" s="2723"/>
      <c r="ANP19" s="2723"/>
      <c r="ANQ19" s="2723"/>
      <c r="ANR19" s="2723"/>
      <c r="ANS19" s="2723"/>
      <c r="ANT19" s="2723"/>
      <c r="ANU19" s="2723"/>
      <c r="ANV19" s="2723"/>
      <c r="ANW19" s="2723"/>
      <c r="ANX19" s="2723"/>
      <c r="ANY19" s="2723"/>
      <c r="ANZ19" s="2723"/>
      <c r="AOA19" s="2723"/>
      <c r="AOB19" s="2723"/>
      <c r="AOC19" s="2723"/>
      <c r="AOD19" s="2723"/>
      <c r="AOE19" s="2723"/>
      <c r="AOF19" s="2723"/>
      <c r="AOG19" s="2723"/>
      <c r="AOH19" s="2723"/>
      <c r="AOI19" s="2723"/>
      <c r="AOJ19" s="2723"/>
      <c r="AOK19" s="2723"/>
      <c r="AOL19" s="2723"/>
      <c r="AOM19" s="2723"/>
      <c r="AON19" s="2723"/>
      <c r="AOO19" s="2723"/>
      <c r="AOP19" s="2723"/>
      <c r="AOQ19" s="2723"/>
      <c r="AOR19" s="2723"/>
      <c r="AOS19" s="2723"/>
      <c r="AOT19" s="2723"/>
      <c r="AOU19" s="2723"/>
      <c r="AOV19" s="2723"/>
      <c r="AOW19" s="2723"/>
      <c r="AOX19" s="2723"/>
      <c r="AOY19" s="2723"/>
      <c r="AOZ19" s="2723"/>
      <c r="APA19" s="2723"/>
      <c r="APB19" s="2723"/>
      <c r="APC19" s="2723"/>
      <c r="APD19" s="2723"/>
      <c r="APE19" s="2723"/>
      <c r="APF19" s="2723"/>
      <c r="APG19" s="2723"/>
      <c r="APH19" s="2723"/>
      <c r="API19" s="2723"/>
      <c r="APJ19" s="2723"/>
      <c r="APK19" s="2723"/>
      <c r="APL19" s="2723"/>
      <c r="APM19" s="2723"/>
      <c r="APN19" s="2723"/>
      <c r="APO19" s="2723"/>
      <c r="APP19" s="2723"/>
      <c r="APQ19" s="2723"/>
      <c r="APR19" s="2723"/>
      <c r="APS19" s="2723"/>
      <c r="APT19" s="2723"/>
      <c r="APU19" s="2723"/>
      <c r="APV19" s="2723"/>
      <c r="APW19" s="2723"/>
      <c r="APX19" s="2723"/>
      <c r="APY19" s="2723"/>
      <c r="APZ19" s="2723"/>
      <c r="AQA19" s="2723"/>
      <c r="AQB19" s="2723"/>
      <c r="AQC19" s="2723"/>
      <c r="AQD19" s="2723"/>
      <c r="AQE19" s="2723"/>
      <c r="AQF19" s="2723"/>
      <c r="AQG19" s="2723"/>
      <c r="AQH19" s="2723"/>
      <c r="AQI19" s="2723"/>
      <c r="AQJ19" s="2723"/>
      <c r="AQK19" s="2723"/>
      <c r="AQL19" s="2723"/>
      <c r="AQM19" s="2723"/>
      <c r="AQN19" s="2723"/>
      <c r="AQO19" s="2723"/>
      <c r="AQP19" s="2723"/>
      <c r="AQQ19" s="2723"/>
      <c r="AQR19" s="2723"/>
      <c r="AQS19" s="2723"/>
      <c r="AQT19" s="2723"/>
      <c r="AQU19" s="2723"/>
      <c r="AQV19" s="2723"/>
      <c r="AQW19" s="2723"/>
      <c r="AQX19" s="2723"/>
      <c r="AQY19" s="2723"/>
      <c r="AQZ19" s="2723"/>
      <c r="ARA19" s="2723"/>
      <c r="ARB19" s="2723"/>
      <c r="ARC19" s="2723"/>
      <c r="ARD19" s="2723"/>
      <c r="ARE19" s="2723"/>
      <c r="ARF19" s="2723"/>
      <c r="ARG19" s="2723"/>
      <c r="ARH19" s="2723"/>
      <c r="ARI19" s="2723"/>
      <c r="ARJ19" s="2723"/>
      <c r="ARK19" s="2723"/>
      <c r="ARL19" s="2723"/>
      <c r="ARM19" s="2723"/>
      <c r="ARN19" s="2723"/>
      <c r="ARO19" s="2723"/>
      <c r="ARP19" s="2723"/>
      <c r="ARQ19" s="2723"/>
      <c r="ARR19" s="2723"/>
      <c r="ARS19" s="2723"/>
      <c r="ART19" s="2723"/>
      <c r="ARU19" s="2723"/>
      <c r="ARV19" s="2723"/>
      <c r="ARW19" s="2723"/>
      <c r="ARX19" s="2723"/>
      <c r="ARY19" s="2723"/>
      <c r="ARZ19" s="2723"/>
      <c r="ASA19" s="2723"/>
      <c r="ASB19" s="2723"/>
      <c r="ASC19" s="2723"/>
      <c r="ASD19" s="2723"/>
      <c r="ASE19" s="2723"/>
      <c r="ASF19" s="2723"/>
      <c r="ASG19" s="2723"/>
      <c r="ASH19" s="2723"/>
      <c r="ASI19" s="2723"/>
      <c r="ASJ19" s="2723"/>
      <c r="ASK19" s="2723"/>
      <c r="ASL19" s="2723"/>
      <c r="ASM19" s="2723"/>
      <c r="ASN19" s="2723"/>
      <c r="ASO19" s="2723"/>
      <c r="ASP19" s="2723"/>
      <c r="ASQ19" s="2723"/>
      <c r="ASR19" s="2723"/>
      <c r="ASS19" s="2723"/>
      <c r="AST19" s="2723"/>
      <c r="ASU19" s="2723"/>
      <c r="ASV19" s="2723"/>
      <c r="ASW19" s="2723"/>
      <c r="ASX19" s="2723"/>
      <c r="ASY19" s="2723"/>
      <c r="ASZ19" s="2723"/>
      <c r="ATA19" s="2723"/>
      <c r="ATB19" s="2723"/>
      <c r="ATC19" s="2723"/>
      <c r="ATD19" s="2723"/>
      <c r="ATE19" s="2723"/>
      <c r="ATF19" s="2723"/>
      <c r="ATG19" s="2723"/>
      <c r="ATH19" s="2723"/>
      <c r="ATI19" s="2723"/>
      <c r="ATJ19" s="2723"/>
      <c r="ATK19" s="2723"/>
      <c r="ATL19" s="2723"/>
      <c r="ATM19" s="2723"/>
      <c r="ATN19" s="2723"/>
      <c r="ATO19" s="2723"/>
      <c r="ATP19" s="2723"/>
      <c r="ATQ19" s="2723"/>
      <c r="ATR19" s="2723"/>
      <c r="ATS19" s="2723"/>
      <c r="ATT19" s="2723"/>
      <c r="ATU19" s="2723"/>
      <c r="ATV19" s="2723"/>
      <c r="ATW19" s="2723"/>
      <c r="ATX19" s="2723"/>
      <c r="ATY19" s="2723"/>
      <c r="ATZ19" s="2723"/>
      <c r="AUA19" s="2723"/>
      <c r="AUB19" s="2723"/>
      <c r="AUC19" s="2723"/>
      <c r="AUD19" s="2723"/>
      <c r="AUE19" s="2723"/>
      <c r="AUF19" s="2723"/>
      <c r="AUG19" s="2723"/>
      <c r="AUH19" s="2723"/>
      <c r="AUI19" s="2723"/>
      <c r="AUJ19" s="2723"/>
      <c r="AUK19" s="2723"/>
      <c r="AUL19" s="2723"/>
      <c r="AUM19" s="2723"/>
      <c r="AUN19" s="2723"/>
      <c r="AUO19" s="2723"/>
      <c r="AUP19" s="2723"/>
      <c r="AUQ19" s="2723"/>
      <c r="AUR19" s="2723"/>
      <c r="AUS19" s="2723"/>
      <c r="AUT19" s="2723"/>
      <c r="AUU19" s="2723"/>
      <c r="AUV19" s="2723"/>
      <c r="AUW19" s="2723"/>
      <c r="AUX19" s="2723"/>
      <c r="AUY19" s="2723"/>
      <c r="AUZ19" s="2723"/>
      <c r="AVA19" s="2723"/>
      <c r="AVB19" s="2723"/>
      <c r="AVC19" s="2723"/>
      <c r="AVD19" s="2723"/>
      <c r="AVE19" s="2723"/>
      <c r="AVF19" s="2723"/>
      <c r="AVG19" s="2723"/>
      <c r="AVH19" s="2723"/>
      <c r="AVI19" s="2723"/>
      <c r="AVJ19" s="2723"/>
      <c r="AVK19" s="2723"/>
      <c r="AVL19" s="2723"/>
      <c r="AVM19" s="2723"/>
      <c r="AVN19" s="2723"/>
      <c r="AVO19" s="2723"/>
      <c r="AVP19" s="2723"/>
      <c r="AVQ19" s="2723"/>
      <c r="AVR19" s="2723"/>
      <c r="AVS19" s="2723"/>
      <c r="AVT19" s="2723"/>
      <c r="AVU19" s="2723"/>
      <c r="AVV19" s="2723"/>
      <c r="AVW19" s="2723"/>
      <c r="AVX19" s="2723"/>
      <c r="AVY19" s="2723"/>
      <c r="AVZ19" s="2723"/>
      <c r="AWA19" s="2723"/>
      <c r="AWB19" s="2723"/>
      <c r="AWC19" s="2723"/>
      <c r="AWD19" s="2723"/>
      <c r="AWE19" s="2723"/>
      <c r="AWF19" s="2723"/>
      <c r="AWG19" s="2723"/>
      <c r="AWH19" s="2723"/>
      <c r="AWI19" s="2723"/>
      <c r="AWJ19" s="2723"/>
      <c r="AWK19" s="2723"/>
      <c r="AWL19" s="2723"/>
      <c r="AWM19" s="2723"/>
      <c r="AWN19" s="2723"/>
      <c r="AWO19" s="2723"/>
      <c r="AWP19" s="2723"/>
      <c r="AWQ19" s="2723"/>
      <c r="AWR19" s="2723"/>
      <c r="AWS19" s="2723"/>
      <c r="AWT19" s="2723"/>
      <c r="AWU19" s="2723"/>
      <c r="AWV19" s="2723"/>
      <c r="AWW19" s="2723"/>
      <c r="AWX19" s="2723"/>
      <c r="AWY19" s="2723"/>
      <c r="AWZ19" s="2723"/>
      <c r="AXA19" s="2723"/>
      <c r="AXB19" s="2723"/>
      <c r="AXC19" s="2723"/>
      <c r="AXD19" s="2723"/>
      <c r="AXE19" s="2723"/>
      <c r="AXF19" s="2723"/>
      <c r="AXG19" s="2723"/>
      <c r="AXH19" s="2723"/>
      <c r="AXI19" s="2723"/>
      <c r="AXJ19" s="2723"/>
      <c r="AXK19" s="2723"/>
      <c r="AXL19" s="2723"/>
      <c r="AXM19" s="2723"/>
      <c r="AXN19" s="2723"/>
      <c r="AXO19" s="2723"/>
      <c r="AXP19" s="2723"/>
      <c r="AXQ19" s="2723"/>
      <c r="AXR19" s="2723"/>
      <c r="AXS19" s="2723"/>
      <c r="AXT19" s="2723"/>
      <c r="AXU19" s="2723"/>
      <c r="AXV19" s="2723"/>
      <c r="AXW19" s="2723"/>
      <c r="AXX19" s="2723"/>
      <c r="AXY19" s="2723"/>
      <c r="AXZ19" s="2723"/>
      <c r="AYA19" s="2723"/>
      <c r="AYB19" s="2723"/>
      <c r="AYC19" s="2723"/>
      <c r="AYD19" s="2723"/>
      <c r="AYE19" s="2723"/>
      <c r="AYF19" s="2723"/>
      <c r="AYG19" s="2723"/>
      <c r="AYH19" s="2723"/>
      <c r="AYI19" s="2723"/>
      <c r="AYJ19" s="2723"/>
      <c r="AYK19" s="2723"/>
      <c r="AYL19" s="2723"/>
      <c r="AYM19" s="2723"/>
      <c r="AYN19" s="2723"/>
      <c r="AYO19" s="2723"/>
      <c r="AYP19" s="2723"/>
      <c r="AYQ19" s="2723"/>
      <c r="AYR19" s="2723"/>
      <c r="AYS19" s="2723"/>
      <c r="AYT19" s="2723"/>
      <c r="AYU19" s="2723"/>
      <c r="AYV19" s="2723"/>
      <c r="AYW19" s="2723"/>
      <c r="AYX19" s="2723"/>
      <c r="AYY19" s="2723"/>
      <c r="AYZ19" s="2723"/>
      <c r="AZA19" s="2723"/>
      <c r="AZB19" s="2723"/>
      <c r="AZC19" s="2723"/>
      <c r="AZD19" s="2723"/>
      <c r="AZE19" s="2723"/>
      <c r="AZF19" s="2723"/>
      <c r="AZG19" s="2723"/>
      <c r="AZH19" s="2723"/>
      <c r="AZI19" s="2723"/>
      <c r="AZJ19" s="2723"/>
      <c r="AZK19" s="2723"/>
      <c r="AZL19" s="2723"/>
      <c r="AZM19" s="2723"/>
      <c r="AZN19" s="2723"/>
      <c r="AZO19" s="2723"/>
      <c r="AZP19" s="2723"/>
      <c r="AZQ19" s="2723"/>
      <c r="AZR19" s="2723"/>
      <c r="AZS19" s="2723"/>
      <c r="AZT19" s="2723"/>
      <c r="AZU19" s="2723"/>
      <c r="AZV19" s="2723"/>
      <c r="AZW19" s="2723"/>
      <c r="AZX19" s="2723"/>
      <c r="AZY19" s="2723"/>
      <c r="AZZ19" s="2723"/>
      <c r="BAA19" s="2723"/>
      <c r="BAB19" s="2723"/>
      <c r="BAC19" s="2723"/>
      <c r="BAD19" s="2723"/>
      <c r="BAE19" s="2723"/>
      <c r="BAF19" s="2723"/>
      <c r="BAG19" s="2723"/>
      <c r="BAH19" s="2723"/>
      <c r="BAI19" s="2723"/>
      <c r="BAJ19" s="2723"/>
      <c r="BAK19" s="2723"/>
      <c r="BAL19" s="2723"/>
      <c r="BAM19" s="2723"/>
      <c r="BAN19" s="2723"/>
      <c r="BAO19" s="2723"/>
      <c r="BAP19" s="2723"/>
      <c r="BAQ19" s="2723"/>
      <c r="BAR19" s="2723"/>
      <c r="BAS19" s="2723"/>
      <c r="BAT19" s="2723"/>
      <c r="BAU19" s="2723"/>
      <c r="BAV19" s="2723"/>
      <c r="BAW19" s="2723"/>
      <c r="BAX19" s="2723"/>
      <c r="BAY19" s="2723"/>
      <c r="BAZ19" s="2723"/>
      <c r="BBA19" s="2723"/>
      <c r="BBB19" s="2723"/>
      <c r="BBC19" s="2723"/>
      <c r="BBD19" s="2723"/>
      <c r="BBE19" s="2723"/>
      <c r="BBF19" s="2723"/>
      <c r="BBG19" s="2723"/>
      <c r="BBH19" s="2723"/>
      <c r="BBI19" s="2723"/>
      <c r="BBJ19" s="2723"/>
      <c r="BBK19" s="2723"/>
      <c r="BBL19" s="2723"/>
      <c r="BBM19" s="2723"/>
      <c r="BBN19" s="2723"/>
      <c r="BBO19" s="2723"/>
      <c r="BBP19" s="2723"/>
      <c r="BBQ19" s="2723"/>
      <c r="BBR19" s="2723"/>
      <c r="BBS19" s="2723"/>
      <c r="BBT19" s="2723"/>
      <c r="BBU19" s="2723"/>
      <c r="BBV19" s="2723"/>
      <c r="BBW19" s="2723"/>
      <c r="BBX19" s="2723"/>
      <c r="BBY19" s="2723"/>
      <c r="BBZ19" s="2723"/>
      <c r="BCA19" s="2723"/>
      <c r="BCB19" s="2723"/>
      <c r="BCC19" s="2723"/>
      <c r="BCD19" s="2723"/>
      <c r="BCE19" s="2723"/>
      <c r="BCF19" s="2723"/>
      <c r="BCG19" s="2723"/>
      <c r="BCH19" s="2723"/>
      <c r="BCI19" s="2723"/>
      <c r="BCJ19" s="2723"/>
      <c r="BCK19" s="2723"/>
      <c r="BCL19" s="2723"/>
      <c r="BCM19" s="2723"/>
      <c r="BCN19" s="2723"/>
      <c r="BCO19" s="2723"/>
      <c r="BCP19" s="2723"/>
      <c r="BCQ19" s="2723"/>
      <c r="BCR19" s="2723"/>
      <c r="BCS19" s="2723"/>
      <c r="BCT19" s="2723"/>
      <c r="BCU19" s="2723"/>
      <c r="BCV19" s="2723"/>
      <c r="BCW19" s="2723"/>
      <c r="BCX19" s="2723"/>
      <c r="BCY19" s="2723"/>
      <c r="BCZ19" s="2723"/>
      <c r="BDA19" s="2723"/>
      <c r="BDB19" s="2723"/>
      <c r="BDC19" s="2723"/>
      <c r="BDD19" s="2723"/>
      <c r="BDE19" s="2723"/>
      <c r="BDF19" s="2723"/>
      <c r="BDG19" s="2723"/>
      <c r="BDH19" s="2723"/>
      <c r="BDI19" s="2723"/>
      <c r="BDJ19" s="2723"/>
      <c r="BDK19" s="2723"/>
      <c r="BDL19" s="2723"/>
      <c r="BDM19" s="2723"/>
      <c r="BDN19" s="2723"/>
      <c r="BDO19" s="2723"/>
      <c r="BDP19" s="2723"/>
      <c r="BDQ19" s="2723"/>
      <c r="BDR19" s="2723"/>
      <c r="BDS19" s="2723"/>
      <c r="BDT19" s="2723"/>
      <c r="BDU19" s="2723"/>
      <c r="BDV19" s="2723"/>
      <c r="BDW19" s="2723"/>
      <c r="BDX19" s="2723"/>
      <c r="BDY19" s="2723"/>
      <c r="BDZ19" s="2723"/>
      <c r="BEA19" s="2723"/>
      <c r="BEB19" s="2723"/>
      <c r="BEC19" s="2723"/>
      <c r="BED19" s="2723"/>
      <c r="BEE19" s="2723"/>
      <c r="BEF19" s="2723"/>
      <c r="BEG19" s="2723"/>
      <c r="BEH19" s="2723"/>
      <c r="BEI19" s="2723"/>
      <c r="BEJ19" s="2723"/>
      <c r="BEK19" s="2723"/>
      <c r="BEL19" s="2723"/>
      <c r="BEM19" s="2723"/>
      <c r="BEN19" s="2723"/>
      <c r="BEO19" s="2723"/>
      <c r="BEP19" s="2723"/>
      <c r="BEQ19" s="2723"/>
      <c r="BER19" s="2723"/>
      <c r="BES19" s="2723"/>
      <c r="BET19" s="2723"/>
      <c r="BEU19" s="2723"/>
      <c r="BEV19" s="2723"/>
      <c r="BEW19" s="2723"/>
      <c r="BEX19" s="2723"/>
      <c r="BEY19" s="2723"/>
      <c r="BEZ19" s="2723"/>
      <c r="BFA19" s="2723"/>
      <c r="BFB19" s="2723"/>
      <c r="BFC19" s="2723"/>
      <c r="BFD19" s="2723"/>
      <c r="BFE19" s="2723"/>
      <c r="BFF19" s="2723"/>
      <c r="BFG19" s="2723"/>
      <c r="BFH19" s="2723"/>
      <c r="BFI19" s="2723"/>
      <c r="BFJ19" s="2723"/>
      <c r="BFK19" s="2723"/>
      <c r="BFL19" s="2723"/>
      <c r="BFM19" s="2723"/>
      <c r="BFN19" s="2723"/>
      <c r="BFO19" s="2723"/>
      <c r="BFP19" s="2723"/>
      <c r="BFQ19" s="2723"/>
      <c r="BFR19" s="2723"/>
      <c r="BFS19" s="2723"/>
      <c r="BFT19" s="2723"/>
      <c r="BFU19" s="2723"/>
      <c r="BFV19" s="2723"/>
      <c r="BFW19" s="2723"/>
      <c r="BFX19" s="2723"/>
      <c r="BFY19" s="2723"/>
      <c r="BFZ19" s="2723"/>
      <c r="BGA19" s="2723"/>
      <c r="BGB19" s="2723"/>
      <c r="BGC19" s="2723"/>
      <c r="BGD19" s="2723"/>
      <c r="BGE19" s="2723"/>
      <c r="BGF19" s="2723"/>
      <c r="BGG19" s="2723"/>
      <c r="BGH19" s="2723"/>
      <c r="BGI19" s="2723"/>
      <c r="BGJ19" s="2723"/>
      <c r="BGK19" s="2723"/>
      <c r="BGL19" s="2723"/>
      <c r="BGM19" s="2723"/>
      <c r="BGN19" s="2723"/>
      <c r="BGO19" s="2723"/>
      <c r="BGP19" s="2723"/>
      <c r="BGQ19" s="2723"/>
      <c r="BGR19" s="2723"/>
      <c r="BGS19" s="2723"/>
      <c r="BGT19" s="2723"/>
      <c r="BGU19" s="2723"/>
      <c r="BGV19" s="2723"/>
      <c r="BGW19" s="2723"/>
      <c r="BGX19" s="2723"/>
      <c r="BGY19" s="2723"/>
      <c r="BGZ19" s="2723"/>
      <c r="BHA19" s="2723"/>
      <c r="BHB19" s="2723"/>
      <c r="BHC19" s="2723"/>
      <c r="BHD19" s="2723"/>
      <c r="BHE19" s="2723"/>
      <c r="BHF19" s="2723"/>
      <c r="BHG19" s="2723"/>
      <c r="BHH19" s="2723"/>
      <c r="BHI19" s="2723"/>
      <c r="BHJ19" s="2723"/>
      <c r="BHK19" s="2723"/>
      <c r="BHL19" s="2723"/>
      <c r="BHM19" s="2723"/>
      <c r="BHN19" s="2723"/>
      <c r="BHO19" s="2723"/>
      <c r="BHP19" s="2723"/>
      <c r="BHQ19" s="2723"/>
      <c r="BHR19" s="2723"/>
      <c r="BHS19" s="2723"/>
      <c r="BHT19" s="2723"/>
      <c r="BHU19" s="2723"/>
      <c r="BHV19" s="2723"/>
      <c r="BHW19" s="2723"/>
      <c r="BHX19" s="2723"/>
      <c r="BHY19" s="2723"/>
      <c r="BHZ19" s="2723"/>
      <c r="BIA19" s="2723"/>
      <c r="BIB19" s="2723"/>
      <c r="BIC19" s="2723"/>
      <c r="BID19" s="2723"/>
      <c r="BIE19" s="2723"/>
      <c r="BIF19" s="2723"/>
      <c r="BIG19" s="2723"/>
      <c r="BIH19" s="2723"/>
      <c r="BII19" s="2723"/>
      <c r="BIJ19" s="2723"/>
      <c r="BIK19" s="2723"/>
      <c r="BIL19" s="2723"/>
      <c r="BIM19" s="2723"/>
      <c r="BIN19" s="2723"/>
      <c r="BIO19" s="2723"/>
      <c r="BIP19" s="2723"/>
      <c r="BIQ19" s="2723"/>
      <c r="BIR19" s="2723"/>
      <c r="BIS19" s="2723"/>
      <c r="BIT19" s="2723"/>
      <c r="BIU19" s="2723"/>
      <c r="BIV19" s="2723"/>
      <c r="BIW19" s="2723"/>
      <c r="BIX19" s="2723"/>
      <c r="BIY19" s="2723"/>
      <c r="BIZ19" s="2723"/>
      <c r="BJA19" s="2723"/>
      <c r="BJB19" s="2723"/>
      <c r="BJC19" s="2723"/>
      <c r="BJD19" s="2723"/>
      <c r="BJE19" s="2723"/>
      <c r="BJF19" s="2723"/>
      <c r="BJG19" s="2723"/>
      <c r="BJH19" s="2723"/>
      <c r="BJI19" s="2723"/>
      <c r="BJJ19" s="2723"/>
      <c r="BJK19" s="2723"/>
      <c r="BJL19" s="2723"/>
      <c r="BJM19" s="2723"/>
      <c r="BJN19" s="2723"/>
      <c r="BJO19" s="2723"/>
      <c r="BJP19" s="2723"/>
      <c r="BJQ19" s="2723"/>
      <c r="BJR19" s="2723"/>
      <c r="BJS19" s="2723"/>
      <c r="BJT19" s="2723"/>
      <c r="BJU19" s="2723"/>
      <c r="BJV19" s="2723"/>
      <c r="BJW19" s="2723"/>
      <c r="BJX19" s="2723"/>
      <c r="BJY19" s="2723"/>
      <c r="BJZ19" s="2723"/>
      <c r="BKA19" s="2723"/>
      <c r="BKB19" s="2723"/>
      <c r="BKC19" s="2723"/>
      <c r="BKD19" s="2723"/>
      <c r="BKE19" s="2723"/>
      <c r="BKF19" s="2723"/>
      <c r="BKG19" s="2723"/>
      <c r="BKH19" s="2723"/>
      <c r="BKI19" s="2723"/>
      <c r="BKJ19" s="2723"/>
      <c r="BKK19" s="2723"/>
      <c r="BKL19" s="2723"/>
      <c r="BKM19" s="2723"/>
      <c r="BKN19" s="2723"/>
      <c r="BKO19" s="2723"/>
      <c r="BKP19" s="2723"/>
      <c r="BKQ19" s="2723"/>
      <c r="BKR19" s="2723"/>
      <c r="BKS19" s="2723"/>
      <c r="BKT19" s="2723"/>
      <c r="BKU19" s="2723"/>
      <c r="BKV19" s="2723"/>
      <c r="BKW19" s="2723"/>
      <c r="BKX19" s="2723"/>
      <c r="BKY19" s="2723"/>
      <c r="BKZ19" s="2723"/>
      <c r="BLA19" s="2723"/>
      <c r="BLB19" s="2723"/>
      <c r="BLC19" s="2723"/>
      <c r="BLD19" s="2723"/>
      <c r="BLE19" s="2723"/>
      <c r="BLF19" s="2723"/>
      <c r="BLG19" s="2723"/>
      <c r="BLH19" s="2723"/>
      <c r="BLI19" s="2723"/>
      <c r="BLJ19" s="2723"/>
      <c r="BLK19" s="2723"/>
      <c r="BLL19" s="2723"/>
      <c r="BLM19" s="2723"/>
      <c r="BLN19" s="2723"/>
      <c r="BLO19" s="2723"/>
      <c r="BLP19" s="2723"/>
      <c r="BLQ19" s="2723"/>
      <c r="BLR19" s="2723"/>
      <c r="BLS19" s="2723"/>
      <c r="BLT19" s="2723"/>
      <c r="BLU19" s="2723"/>
      <c r="BLV19" s="2723"/>
      <c r="BLW19" s="2723"/>
      <c r="BLX19" s="2723"/>
      <c r="BLY19" s="2723"/>
      <c r="BLZ19" s="2723"/>
      <c r="BMA19" s="2723"/>
      <c r="BMB19" s="2723"/>
      <c r="BMC19" s="2723"/>
      <c r="BMD19" s="2723"/>
      <c r="BME19" s="2723"/>
      <c r="BMF19" s="2723"/>
      <c r="BMG19" s="2723"/>
      <c r="BMH19" s="2723"/>
      <c r="BMI19" s="2723"/>
      <c r="BMJ19" s="2723"/>
      <c r="BMK19" s="2723"/>
      <c r="BML19" s="2723"/>
      <c r="BMM19" s="2723"/>
      <c r="BMN19" s="2723"/>
      <c r="BMO19" s="2723"/>
      <c r="BMP19" s="2723"/>
      <c r="BMQ19" s="2723"/>
      <c r="BMR19" s="2723"/>
      <c r="BMS19" s="2723"/>
      <c r="BMT19" s="2723"/>
      <c r="BMU19" s="2723"/>
      <c r="BMV19" s="2723"/>
      <c r="BMW19" s="2723"/>
      <c r="BMX19" s="2723"/>
      <c r="BMY19" s="2723"/>
      <c r="BMZ19" s="2723"/>
      <c r="BNA19" s="2723"/>
      <c r="BNB19" s="2723"/>
      <c r="BNC19" s="2723"/>
      <c r="BND19" s="2723"/>
      <c r="BNE19" s="2723"/>
      <c r="BNF19" s="2723"/>
      <c r="BNG19" s="2723"/>
      <c r="BNH19" s="2723"/>
      <c r="BNI19" s="2723"/>
      <c r="BNJ19" s="2723"/>
      <c r="BNK19" s="2723"/>
      <c r="BNL19" s="2723"/>
      <c r="BNM19" s="2723"/>
      <c r="BNN19" s="2723"/>
      <c r="BNO19" s="2723"/>
      <c r="BNP19" s="2723"/>
      <c r="BNQ19" s="2723"/>
      <c r="BNR19" s="2723"/>
      <c r="BNS19" s="2723"/>
      <c r="BNT19" s="2723"/>
      <c r="BNU19" s="2723"/>
      <c r="BNV19" s="2723"/>
      <c r="BNW19" s="2723"/>
      <c r="BNX19" s="2723"/>
      <c r="BNY19" s="2723"/>
      <c r="BNZ19" s="2723"/>
      <c r="BOA19" s="2723"/>
      <c r="BOB19" s="2723"/>
      <c r="BOC19" s="2723"/>
      <c r="BOD19" s="2723"/>
      <c r="BOE19" s="2723"/>
      <c r="BOF19" s="2723"/>
      <c r="BOG19" s="2723"/>
      <c r="BOH19" s="2723"/>
      <c r="BOI19" s="2723"/>
      <c r="BOJ19" s="2723"/>
      <c r="BOK19" s="2723"/>
      <c r="BOL19" s="2723"/>
      <c r="BOM19" s="2723"/>
      <c r="BON19" s="2723"/>
      <c r="BOO19" s="2723"/>
      <c r="BOP19" s="2723"/>
      <c r="BOQ19" s="2723"/>
      <c r="BOR19" s="2723"/>
      <c r="BOS19" s="2723"/>
      <c r="BOT19" s="2723"/>
      <c r="BOU19" s="2723"/>
      <c r="BOV19" s="2723"/>
      <c r="BOW19" s="2723"/>
      <c r="BOX19" s="2723"/>
      <c r="BOY19" s="2723"/>
      <c r="BOZ19" s="2723"/>
      <c r="BPA19" s="2723"/>
      <c r="BPB19" s="2723"/>
      <c r="BPC19" s="2723"/>
      <c r="BPD19" s="2723"/>
      <c r="BPE19" s="2723"/>
      <c r="BPF19" s="2723"/>
      <c r="BPG19" s="2723"/>
      <c r="BPH19" s="2723"/>
      <c r="BPI19" s="2723"/>
      <c r="BPJ19" s="2723"/>
      <c r="BPK19" s="2723"/>
      <c r="BPL19" s="2723"/>
      <c r="BPM19" s="2723"/>
      <c r="BPN19" s="2723"/>
      <c r="BPO19" s="2723"/>
      <c r="BPP19" s="2723"/>
      <c r="BPQ19" s="2723"/>
      <c r="BPR19" s="2723"/>
      <c r="BPS19" s="2723"/>
      <c r="BPT19" s="2723"/>
      <c r="BPU19" s="2723"/>
      <c r="BPV19" s="2723"/>
      <c r="BPW19" s="2723"/>
      <c r="BPX19" s="2723"/>
      <c r="BPY19" s="2723"/>
      <c r="BPZ19" s="2723"/>
      <c r="BQA19" s="2723"/>
      <c r="BQB19" s="2723"/>
      <c r="BQC19" s="2723"/>
      <c r="BQD19" s="2723"/>
      <c r="BQE19" s="2723"/>
      <c r="BQF19" s="2723"/>
      <c r="BQG19" s="2723"/>
      <c r="BQH19" s="2723"/>
      <c r="BQI19" s="2723"/>
      <c r="BQJ19" s="2723"/>
      <c r="BQK19" s="2723"/>
      <c r="BQL19" s="2723"/>
      <c r="BQM19" s="2723"/>
      <c r="BQN19" s="2723"/>
      <c r="BQO19" s="2723"/>
      <c r="BQP19" s="2723"/>
      <c r="BQQ19" s="2723"/>
      <c r="BQR19" s="2723"/>
      <c r="BQS19" s="2723"/>
      <c r="BQT19" s="2723"/>
      <c r="BQU19" s="2723"/>
      <c r="BQV19" s="2723"/>
      <c r="BQW19" s="2723"/>
      <c r="BQX19" s="2723"/>
      <c r="BQY19" s="2723"/>
      <c r="BQZ19" s="2723"/>
      <c r="BRA19" s="2723"/>
      <c r="BRB19" s="2723"/>
      <c r="BRC19" s="2723"/>
      <c r="BRD19" s="2723"/>
      <c r="BRE19" s="2723"/>
      <c r="BRF19" s="2723"/>
      <c r="BRG19" s="2723"/>
      <c r="BRH19" s="2723"/>
      <c r="BRI19" s="2723"/>
      <c r="BRJ19" s="2723"/>
      <c r="BRK19" s="2723"/>
      <c r="BRL19" s="2723"/>
      <c r="BRM19" s="2723"/>
      <c r="BRN19" s="2723"/>
      <c r="BRO19" s="2723"/>
      <c r="BRP19" s="2723"/>
      <c r="BRQ19" s="2723"/>
      <c r="BRR19" s="2723"/>
      <c r="BRS19" s="2723"/>
      <c r="BRT19" s="2723"/>
      <c r="BRU19" s="2723"/>
      <c r="BRV19" s="2723"/>
      <c r="BRW19" s="2723"/>
      <c r="BRX19" s="2723"/>
      <c r="BRY19" s="2723"/>
      <c r="BRZ19" s="2723"/>
      <c r="BSA19" s="2723"/>
      <c r="BSB19" s="2723"/>
      <c r="BSC19" s="2723"/>
      <c r="BSD19" s="2723"/>
      <c r="BSE19" s="2723"/>
      <c r="BSF19" s="2723"/>
      <c r="BSG19" s="2723"/>
      <c r="BSH19" s="2723"/>
      <c r="BSI19" s="2723"/>
      <c r="BSJ19" s="2723"/>
      <c r="BSK19" s="2723"/>
      <c r="BSL19" s="2723"/>
      <c r="BSM19" s="2723"/>
      <c r="BSN19" s="2723"/>
      <c r="BSO19" s="2723"/>
      <c r="BSP19" s="2723"/>
      <c r="BSQ19" s="2723"/>
      <c r="BSR19" s="2723"/>
      <c r="BSS19" s="2723"/>
      <c r="BST19" s="2723"/>
      <c r="BSU19" s="2723"/>
      <c r="BSV19" s="2723"/>
      <c r="BSW19" s="2723"/>
      <c r="BSX19" s="2723"/>
      <c r="BSY19" s="2723"/>
      <c r="BSZ19" s="2723"/>
      <c r="BTA19" s="2723"/>
      <c r="BTB19" s="2723"/>
      <c r="BTC19" s="2723"/>
      <c r="BTD19" s="2723"/>
      <c r="BTE19" s="2723"/>
      <c r="BTF19" s="2723"/>
      <c r="BTG19" s="2723"/>
      <c r="BTH19" s="2723"/>
      <c r="BTI19" s="2723"/>
      <c r="BTJ19" s="2723"/>
      <c r="BTK19" s="2723"/>
      <c r="BTL19" s="2723"/>
      <c r="BTM19" s="2723"/>
      <c r="BTN19" s="2723"/>
      <c r="BTO19" s="2723"/>
      <c r="BTP19" s="2723"/>
      <c r="BTQ19" s="2723"/>
      <c r="BTR19" s="2723"/>
      <c r="BTS19" s="2723"/>
      <c r="BTT19" s="2723"/>
      <c r="BTU19" s="2723"/>
      <c r="BTV19" s="2723"/>
      <c r="BTW19" s="2723"/>
      <c r="BTX19" s="2723"/>
      <c r="BTY19" s="2723"/>
      <c r="BTZ19" s="2723"/>
      <c r="BUA19" s="2723"/>
      <c r="BUB19" s="2723"/>
      <c r="BUC19" s="2723"/>
      <c r="BUD19" s="2723"/>
      <c r="BUE19" s="2723"/>
      <c r="BUF19" s="2723"/>
      <c r="BUG19" s="2723"/>
      <c r="BUH19" s="2723"/>
      <c r="BUI19" s="2723"/>
      <c r="BUJ19" s="2723"/>
      <c r="BUK19" s="2723"/>
      <c r="BUL19" s="2723"/>
      <c r="BUM19" s="2723"/>
      <c r="BUN19" s="2723"/>
      <c r="BUO19" s="2723"/>
      <c r="BUP19" s="2723"/>
      <c r="BUQ19" s="2723"/>
      <c r="BUR19" s="2723"/>
      <c r="BUS19" s="2723"/>
      <c r="BUT19" s="2723"/>
      <c r="BUU19" s="2723"/>
      <c r="BUV19" s="2723"/>
      <c r="BUW19" s="2723"/>
      <c r="BUX19" s="2723"/>
      <c r="BUY19" s="2723"/>
      <c r="BUZ19" s="2723"/>
      <c r="BVA19" s="2723"/>
      <c r="BVB19" s="2723"/>
      <c r="BVC19" s="2723"/>
      <c r="BVD19" s="2723"/>
      <c r="BVE19" s="2723"/>
      <c r="BVF19" s="2723"/>
      <c r="BVG19" s="2723"/>
      <c r="BVH19" s="2723"/>
      <c r="BVI19" s="2723"/>
      <c r="BVJ19" s="2723"/>
      <c r="BVK19" s="2723"/>
      <c r="BVL19" s="2723"/>
      <c r="BVM19" s="2723"/>
      <c r="BVN19" s="2723"/>
      <c r="BVO19" s="2723"/>
      <c r="BVP19" s="2723"/>
      <c r="BVQ19" s="2723"/>
      <c r="BVR19" s="2723"/>
      <c r="BVS19" s="2723"/>
      <c r="BVT19" s="2723"/>
      <c r="BVU19" s="2723"/>
      <c r="BVV19" s="2723"/>
      <c r="BVW19" s="2723"/>
      <c r="BVX19" s="2723"/>
      <c r="BVY19" s="2723"/>
      <c r="BVZ19" s="2723"/>
      <c r="BWA19" s="2723"/>
      <c r="BWB19" s="2723"/>
      <c r="BWC19" s="2723"/>
      <c r="BWD19" s="2723"/>
      <c r="BWE19" s="2723"/>
      <c r="BWF19" s="2723"/>
      <c r="BWG19" s="2723"/>
      <c r="BWH19" s="2723"/>
      <c r="BWI19" s="2723"/>
      <c r="BWJ19" s="2723"/>
      <c r="BWK19" s="2723"/>
      <c r="BWL19" s="2723"/>
      <c r="BWM19" s="2723"/>
      <c r="BWN19" s="2723"/>
      <c r="BWO19" s="2723"/>
      <c r="BWP19" s="2723"/>
      <c r="BWQ19" s="2723"/>
      <c r="BWR19" s="2723"/>
      <c r="BWS19" s="2723"/>
      <c r="BWT19" s="2723"/>
      <c r="BWU19" s="2723"/>
      <c r="BWV19" s="2723"/>
      <c r="BWW19" s="2723"/>
      <c r="BWX19" s="2723"/>
      <c r="BWY19" s="2723"/>
      <c r="BWZ19" s="2723"/>
      <c r="BXA19" s="2723"/>
      <c r="BXB19" s="2723"/>
      <c r="BXC19" s="2723"/>
      <c r="BXD19" s="2723"/>
      <c r="BXE19" s="2723"/>
      <c r="BXF19" s="2723"/>
      <c r="BXG19" s="2723"/>
      <c r="BXH19" s="2723"/>
      <c r="BXI19" s="2723"/>
      <c r="BXJ19" s="2723"/>
      <c r="BXK19" s="2723"/>
      <c r="BXL19" s="2723"/>
      <c r="BXM19" s="2723"/>
      <c r="BXN19" s="2723"/>
      <c r="BXO19" s="2723"/>
      <c r="BXP19" s="2723"/>
      <c r="BXQ19" s="2723"/>
      <c r="BXR19" s="2723"/>
      <c r="BXS19" s="2723"/>
      <c r="BXT19" s="2723"/>
      <c r="BXU19" s="2723"/>
      <c r="BXV19" s="2723"/>
      <c r="BXW19" s="2723"/>
      <c r="BXX19" s="2723"/>
      <c r="BXY19" s="2723"/>
      <c r="BXZ19" s="2723"/>
      <c r="BYA19" s="2723"/>
      <c r="BYB19" s="2723"/>
      <c r="BYC19" s="2723"/>
      <c r="BYD19" s="2723"/>
      <c r="BYE19" s="2723"/>
      <c r="BYF19" s="2723"/>
      <c r="BYG19" s="2723"/>
      <c r="BYH19" s="2723"/>
      <c r="BYI19" s="2723"/>
      <c r="BYJ19" s="2723"/>
      <c r="BYK19" s="2723"/>
      <c r="BYL19" s="2723"/>
      <c r="BYM19" s="2723"/>
      <c r="BYN19" s="2723"/>
      <c r="BYO19" s="2723"/>
      <c r="BYP19" s="2723"/>
      <c r="BYQ19" s="2723"/>
      <c r="BYR19" s="2723"/>
      <c r="BYS19" s="2723"/>
      <c r="BYT19" s="2723"/>
      <c r="BYU19" s="2723"/>
      <c r="BYV19" s="2723"/>
      <c r="BYW19" s="2723"/>
      <c r="BYX19" s="2723"/>
      <c r="BYY19" s="2723"/>
      <c r="BYZ19" s="2723"/>
      <c r="BZA19" s="2723"/>
      <c r="BZB19" s="2723"/>
      <c r="BZC19" s="2723"/>
      <c r="BZD19" s="2723"/>
      <c r="BZE19" s="2723"/>
      <c r="BZF19" s="2723"/>
      <c r="BZG19" s="2723"/>
      <c r="BZH19" s="2723"/>
      <c r="BZI19" s="2723"/>
      <c r="BZJ19" s="2723"/>
      <c r="BZK19" s="2723"/>
      <c r="BZL19" s="2723"/>
      <c r="BZM19" s="2723"/>
      <c r="BZN19" s="2723"/>
      <c r="BZO19" s="2723"/>
      <c r="BZP19" s="2723"/>
      <c r="BZQ19" s="2723"/>
      <c r="BZR19" s="2723"/>
      <c r="BZS19" s="2723"/>
      <c r="BZT19" s="2723"/>
      <c r="BZU19" s="2723"/>
      <c r="BZV19" s="2723"/>
      <c r="BZW19" s="2723"/>
      <c r="BZX19" s="2723"/>
      <c r="BZY19" s="2723"/>
      <c r="BZZ19" s="2723"/>
      <c r="CAA19" s="2723"/>
      <c r="CAB19" s="2723"/>
      <c r="CAC19" s="2723"/>
      <c r="CAD19" s="2723"/>
      <c r="CAE19" s="2723"/>
      <c r="CAF19" s="2723"/>
      <c r="CAG19" s="2723"/>
      <c r="CAH19" s="2723"/>
      <c r="CAI19" s="2723"/>
      <c r="CAJ19" s="2723"/>
      <c r="CAK19" s="2723"/>
      <c r="CAL19" s="2723"/>
      <c r="CAM19" s="2723"/>
      <c r="CAN19" s="2723"/>
      <c r="CAO19" s="2723"/>
      <c r="CAP19" s="2723"/>
      <c r="CAQ19" s="2723"/>
      <c r="CAR19" s="2723"/>
      <c r="CAS19" s="2723"/>
      <c r="CAT19" s="2723"/>
      <c r="CAU19" s="2723"/>
      <c r="CAV19" s="2723"/>
      <c r="CAW19" s="2723"/>
      <c r="CAX19" s="2723"/>
      <c r="CAY19" s="2723"/>
      <c r="CAZ19" s="2723"/>
      <c r="CBA19" s="2723"/>
      <c r="CBB19" s="2723"/>
      <c r="CBC19" s="2723"/>
      <c r="CBD19" s="2723"/>
      <c r="CBE19" s="2723"/>
      <c r="CBF19" s="2723"/>
      <c r="CBG19" s="2723"/>
      <c r="CBH19" s="2723"/>
      <c r="CBI19" s="2723"/>
      <c r="CBJ19" s="2723"/>
      <c r="CBK19" s="2723"/>
      <c r="CBL19" s="2723"/>
      <c r="CBM19" s="2723"/>
      <c r="CBN19" s="2723"/>
      <c r="CBO19" s="2723"/>
      <c r="CBP19" s="2723"/>
      <c r="CBQ19" s="2723"/>
      <c r="CBR19" s="2723"/>
      <c r="CBS19" s="2723"/>
      <c r="CBT19" s="2723"/>
      <c r="CBU19" s="2723"/>
      <c r="CBV19" s="2723"/>
      <c r="CBW19" s="2723"/>
      <c r="CBX19" s="2723"/>
      <c r="CBY19" s="2723"/>
      <c r="CBZ19" s="2723"/>
      <c r="CCA19" s="2723"/>
      <c r="CCB19" s="2723"/>
      <c r="CCC19" s="2723"/>
      <c r="CCD19" s="2723"/>
      <c r="CCE19" s="2723"/>
      <c r="CCF19" s="2723"/>
      <c r="CCG19" s="2723"/>
      <c r="CCH19" s="2723"/>
      <c r="CCI19" s="2723"/>
      <c r="CCJ19" s="2723"/>
      <c r="CCK19" s="2723"/>
      <c r="CCL19" s="2723"/>
      <c r="CCM19" s="2723"/>
      <c r="CCN19" s="2723"/>
      <c r="CCO19" s="2723"/>
      <c r="CCP19" s="2723"/>
      <c r="CCQ19" s="2723"/>
      <c r="CCR19" s="2723"/>
      <c r="CCS19" s="2723"/>
      <c r="CCT19" s="2723"/>
      <c r="CCU19" s="2723"/>
      <c r="CCV19" s="2723"/>
      <c r="CCW19" s="2723"/>
      <c r="CCX19" s="2723"/>
      <c r="CCY19" s="2723"/>
      <c r="CCZ19" s="2723"/>
      <c r="CDA19" s="2723"/>
      <c r="CDB19" s="2723"/>
      <c r="CDC19" s="2723"/>
      <c r="CDD19" s="2723"/>
      <c r="CDE19" s="2723"/>
      <c r="CDF19" s="2723"/>
      <c r="CDG19" s="2723"/>
      <c r="CDH19" s="2723"/>
      <c r="CDI19" s="2723"/>
      <c r="CDJ19" s="2723"/>
      <c r="CDK19" s="2723"/>
      <c r="CDL19" s="2723"/>
      <c r="CDM19" s="2723"/>
      <c r="CDN19" s="2723"/>
      <c r="CDO19" s="2723"/>
      <c r="CDP19" s="2723"/>
      <c r="CDQ19" s="2723"/>
      <c r="CDR19" s="2723"/>
      <c r="CDS19" s="2723"/>
      <c r="CDT19" s="2723"/>
      <c r="CDU19" s="2723"/>
      <c r="CDV19" s="2723"/>
      <c r="CDW19" s="2723"/>
      <c r="CDX19" s="2723"/>
      <c r="CDY19" s="2723"/>
      <c r="CDZ19" s="2723"/>
      <c r="CEA19" s="2723"/>
      <c r="CEB19" s="2723"/>
      <c r="CEC19" s="2723"/>
      <c r="CED19" s="2723"/>
      <c r="CEE19" s="2723"/>
      <c r="CEF19" s="2723"/>
      <c r="CEG19" s="2723"/>
      <c r="CEH19" s="2723"/>
      <c r="CEI19" s="2723"/>
      <c r="CEJ19" s="2723"/>
      <c r="CEK19" s="2723"/>
      <c r="CEL19" s="2723"/>
      <c r="CEM19" s="2723"/>
      <c r="CEN19" s="2723"/>
      <c r="CEO19" s="2723"/>
      <c r="CEP19" s="2723"/>
      <c r="CEQ19" s="2723"/>
      <c r="CER19" s="2723"/>
      <c r="CES19" s="2723"/>
      <c r="CET19" s="2723"/>
      <c r="CEU19" s="2723"/>
      <c r="CEV19" s="2723"/>
      <c r="CEW19" s="2723"/>
      <c r="CEX19" s="2723"/>
      <c r="CEY19" s="2723"/>
      <c r="CEZ19" s="2723"/>
      <c r="CFA19" s="2723"/>
      <c r="CFB19" s="2723"/>
      <c r="CFC19" s="2723"/>
      <c r="CFD19" s="2723"/>
      <c r="CFE19" s="2723"/>
      <c r="CFF19" s="2723"/>
      <c r="CFG19" s="2723"/>
      <c r="CFH19" s="2723"/>
      <c r="CFI19" s="2723"/>
      <c r="CFJ19" s="2723"/>
      <c r="CFK19" s="2723"/>
      <c r="CFL19" s="2723"/>
      <c r="CFM19" s="2723"/>
      <c r="CFN19" s="2723"/>
      <c r="CFO19" s="2723"/>
      <c r="CFP19" s="2723"/>
      <c r="CFQ19" s="2723"/>
      <c r="CFR19" s="2723"/>
      <c r="CFS19" s="2723"/>
      <c r="CFT19" s="2723"/>
      <c r="CFU19" s="2723"/>
      <c r="CFV19" s="2723"/>
      <c r="CFW19" s="2723"/>
      <c r="CFX19" s="2723"/>
      <c r="CFY19" s="2723"/>
      <c r="CFZ19" s="2723"/>
      <c r="CGA19" s="2723"/>
      <c r="CGB19" s="2723"/>
      <c r="CGC19" s="2723"/>
      <c r="CGD19" s="2723"/>
      <c r="CGE19" s="2723"/>
      <c r="CGF19" s="2723"/>
      <c r="CGG19" s="2723"/>
      <c r="CGH19" s="2723"/>
      <c r="CGI19" s="2723"/>
      <c r="CGJ19" s="2723"/>
      <c r="CGK19" s="2723"/>
      <c r="CGL19" s="2723"/>
      <c r="CGM19" s="2723"/>
      <c r="CGN19" s="2723"/>
      <c r="CGO19" s="2723"/>
      <c r="CGP19" s="2723"/>
      <c r="CGQ19" s="2723"/>
      <c r="CGR19" s="2723"/>
      <c r="CGS19" s="2723"/>
      <c r="CGT19" s="2723"/>
      <c r="CGU19" s="2723"/>
      <c r="CGV19" s="2723"/>
      <c r="CGW19" s="2723"/>
      <c r="CGX19" s="2723"/>
      <c r="CGY19" s="2723"/>
      <c r="CGZ19" s="2723"/>
      <c r="CHA19" s="2723"/>
      <c r="CHB19" s="2723"/>
      <c r="CHC19" s="2723"/>
      <c r="CHD19" s="2723"/>
      <c r="CHE19" s="2723"/>
      <c r="CHF19" s="2723"/>
      <c r="CHG19" s="2723"/>
      <c r="CHH19" s="2723"/>
      <c r="CHI19" s="2723"/>
      <c r="CHJ19" s="2723"/>
      <c r="CHK19" s="2723"/>
      <c r="CHL19" s="2723"/>
      <c r="CHM19" s="2723"/>
      <c r="CHN19" s="2723"/>
      <c r="CHO19" s="2723"/>
      <c r="CHP19" s="2723"/>
      <c r="CHQ19" s="2723"/>
      <c r="CHR19" s="2723"/>
      <c r="CHS19" s="2723"/>
      <c r="CHT19" s="2723"/>
      <c r="CHU19" s="2723"/>
      <c r="CHV19" s="2723"/>
      <c r="CHW19" s="2723"/>
      <c r="CHX19" s="2723"/>
      <c r="CHY19" s="2723"/>
      <c r="CHZ19" s="2723"/>
      <c r="CIA19" s="2723"/>
      <c r="CIB19" s="2723"/>
      <c r="CIC19" s="2723"/>
      <c r="CID19" s="2723"/>
      <c r="CIE19" s="2723"/>
      <c r="CIF19" s="2723"/>
      <c r="CIG19" s="2723"/>
      <c r="CIH19" s="2723"/>
      <c r="CII19" s="2723"/>
      <c r="CIJ19" s="2723"/>
      <c r="CIK19" s="2723"/>
      <c r="CIL19" s="2723"/>
      <c r="CIM19" s="2723"/>
      <c r="CIN19" s="2723"/>
      <c r="CIO19" s="2723"/>
      <c r="CIP19" s="2723"/>
      <c r="CIQ19" s="2723"/>
      <c r="CIR19" s="2723"/>
      <c r="CIS19" s="2723"/>
      <c r="CIT19" s="2723"/>
      <c r="CIU19" s="2723"/>
      <c r="CIV19" s="2723"/>
      <c r="CIW19" s="2723"/>
      <c r="CIX19" s="2723"/>
      <c r="CIY19" s="2723"/>
      <c r="CIZ19" s="2723"/>
      <c r="CJA19" s="2723"/>
      <c r="CJB19" s="2723"/>
      <c r="CJC19" s="2723"/>
      <c r="CJD19" s="2723"/>
      <c r="CJE19" s="2723"/>
      <c r="CJF19" s="2723"/>
      <c r="CJG19" s="2723"/>
      <c r="CJH19" s="2723"/>
      <c r="CJI19" s="2723"/>
      <c r="CJJ19" s="2723"/>
      <c r="CJK19" s="2723"/>
      <c r="CJL19" s="2723"/>
      <c r="CJM19" s="2723"/>
      <c r="CJN19" s="2723"/>
      <c r="CJO19" s="2723"/>
      <c r="CJP19" s="2723"/>
      <c r="CJQ19" s="2723"/>
      <c r="CJR19" s="2723"/>
      <c r="CJS19" s="2723"/>
      <c r="CJT19" s="2723"/>
      <c r="CJU19" s="2723"/>
      <c r="CJV19" s="2723"/>
      <c r="CJW19" s="2723"/>
      <c r="CJX19" s="2723"/>
      <c r="CJY19" s="2723"/>
      <c r="CJZ19" s="2723"/>
      <c r="CKA19" s="2723"/>
      <c r="CKB19" s="2723"/>
      <c r="CKC19" s="2723"/>
      <c r="CKD19" s="2723"/>
      <c r="CKE19" s="2723"/>
      <c r="CKF19" s="2723"/>
      <c r="CKG19" s="2723"/>
      <c r="CKH19" s="2723"/>
      <c r="CKI19" s="2723"/>
      <c r="CKJ19" s="2723"/>
      <c r="CKK19" s="2723"/>
      <c r="CKL19" s="2723"/>
      <c r="CKM19" s="2723"/>
      <c r="CKN19" s="2723"/>
      <c r="CKO19" s="2723"/>
      <c r="CKP19" s="2723"/>
      <c r="CKQ19" s="2723"/>
      <c r="CKR19" s="2723"/>
      <c r="CKS19" s="2723"/>
      <c r="CKT19" s="2723"/>
      <c r="CKU19" s="2723"/>
      <c r="CKV19" s="2723"/>
      <c r="CKW19" s="2723"/>
      <c r="CKX19" s="2723"/>
      <c r="CKY19" s="2723"/>
      <c r="CKZ19" s="2723"/>
      <c r="CLA19" s="2723"/>
      <c r="CLB19" s="2723"/>
      <c r="CLC19" s="2723"/>
      <c r="CLD19" s="2723"/>
      <c r="CLE19" s="2723"/>
      <c r="CLF19" s="2723"/>
      <c r="CLG19" s="2723"/>
      <c r="CLH19" s="2723"/>
      <c r="CLI19" s="2723"/>
      <c r="CLJ19" s="2723"/>
      <c r="CLK19" s="2723"/>
      <c r="CLL19" s="2723"/>
      <c r="CLM19" s="2723"/>
      <c r="CLN19" s="2723"/>
      <c r="CLO19" s="2723"/>
      <c r="CLP19" s="2723"/>
      <c r="CLQ19" s="2723"/>
      <c r="CLR19" s="2723"/>
      <c r="CLS19" s="2723"/>
      <c r="CLT19" s="2723"/>
      <c r="CLU19" s="2723"/>
      <c r="CLV19" s="2723"/>
      <c r="CLW19" s="2723"/>
      <c r="CLX19" s="2723"/>
      <c r="CLY19" s="2723"/>
      <c r="CLZ19" s="2723"/>
      <c r="CMA19" s="2723"/>
      <c r="CMB19" s="2723"/>
      <c r="CMC19" s="2723"/>
      <c r="CMD19" s="2723"/>
      <c r="CME19" s="2723"/>
      <c r="CMF19" s="2723"/>
      <c r="CMG19" s="2723"/>
      <c r="CMH19" s="2723"/>
      <c r="CMI19" s="2723"/>
      <c r="CMJ19" s="2723"/>
      <c r="CMK19" s="2723"/>
      <c r="CML19" s="2723"/>
      <c r="CMM19" s="2723"/>
      <c r="CMN19" s="2723"/>
      <c r="CMO19" s="2723"/>
      <c r="CMP19" s="2723"/>
      <c r="CMQ19" s="2723"/>
      <c r="CMR19" s="2723"/>
      <c r="CMS19" s="2723"/>
      <c r="CMT19" s="2723"/>
      <c r="CMU19" s="2723"/>
      <c r="CMV19" s="2723"/>
      <c r="CMW19" s="2723"/>
      <c r="CMX19" s="2723"/>
      <c r="CMY19" s="2723"/>
      <c r="CMZ19" s="2723"/>
      <c r="CNA19" s="2723"/>
      <c r="CNB19" s="2723"/>
      <c r="CNC19" s="2723"/>
      <c r="CND19" s="2723"/>
      <c r="CNE19" s="2723"/>
      <c r="CNF19" s="2723"/>
      <c r="CNG19" s="2723"/>
      <c r="CNH19" s="2723"/>
      <c r="CNI19" s="2723"/>
      <c r="CNJ19" s="2723"/>
      <c r="CNK19" s="2723"/>
      <c r="CNL19" s="2723"/>
      <c r="CNM19" s="2723"/>
      <c r="CNN19" s="2723"/>
      <c r="CNO19" s="2723"/>
      <c r="CNP19" s="2723"/>
      <c r="CNQ19" s="2723"/>
      <c r="CNR19" s="2723"/>
      <c r="CNS19" s="2723"/>
      <c r="CNT19" s="2723"/>
      <c r="CNU19" s="2723"/>
      <c r="CNV19" s="2723"/>
      <c r="CNW19" s="2723"/>
      <c r="CNX19" s="2723"/>
      <c r="CNY19" s="2723"/>
      <c r="CNZ19" s="2723"/>
      <c r="COA19" s="2723"/>
      <c r="COB19" s="2723"/>
      <c r="COC19" s="2723"/>
      <c r="COD19" s="2723"/>
      <c r="COE19" s="2723"/>
      <c r="COF19" s="2723"/>
      <c r="COG19" s="2723"/>
      <c r="COH19" s="2723"/>
      <c r="COI19" s="2723"/>
      <c r="COJ19" s="2723"/>
      <c r="COK19" s="2723"/>
      <c r="COL19" s="2723"/>
      <c r="COM19" s="2723"/>
      <c r="CON19" s="2723"/>
      <c r="COO19" s="2723"/>
      <c r="COP19" s="2723"/>
      <c r="COQ19" s="2723"/>
      <c r="COR19" s="2723"/>
      <c r="COS19" s="2723"/>
      <c r="COT19" s="2723"/>
      <c r="COU19" s="2723"/>
      <c r="COV19" s="2723"/>
      <c r="COW19" s="2723"/>
      <c r="COX19" s="2723"/>
      <c r="COY19" s="2723"/>
      <c r="COZ19" s="2723"/>
      <c r="CPA19" s="2723"/>
      <c r="CPB19" s="2723"/>
      <c r="CPC19" s="2723"/>
      <c r="CPD19" s="2723"/>
      <c r="CPE19" s="2723"/>
      <c r="CPF19" s="2723"/>
      <c r="CPG19" s="2723"/>
      <c r="CPH19" s="2723"/>
      <c r="CPI19" s="2723"/>
      <c r="CPJ19" s="2723"/>
      <c r="CPK19" s="2723"/>
      <c r="CPL19" s="2723"/>
      <c r="CPM19" s="2723"/>
      <c r="CPN19" s="2723"/>
      <c r="CPO19" s="2723"/>
      <c r="CPP19" s="2723"/>
      <c r="CPQ19" s="2723"/>
      <c r="CPR19" s="2723"/>
      <c r="CPS19" s="2723"/>
      <c r="CPT19" s="2723"/>
      <c r="CPU19" s="2723"/>
      <c r="CPV19" s="2723"/>
      <c r="CPW19" s="2723"/>
      <c r="CPX19" s="2723"/>
      <c r="CPY19" s="2723"/>
      <c r="CPZ19" s="2723"/>
      <c r="CQA19" s="2723"/>
      <c r="CQB19" s="2723"/>
      <c r="CQC19" s="2723"/>
      <c r="CQD19" s="2723"/>
      <c r="CQE19" s="2723"/>
      <c r="CQF19" s="2723"/>
      <c r="CQG19" s="2723"/>
      <c r="CQH19" s="2723"/>
      <c r="CQI19" s="2723"/>
      <c r="CQJ19" s="2723"/>
      <c r="CQK19" s="2723"/>
      <c r="CQL19" s="2723"/>
      <c r="CQM19" s="2723"/>
      <c r="CQN19" s="2723"/>
      <c r="CQO19" s="2723"/>
      <c r="CQP19" s="2723"/>
      <c r="CQQ19" s="2723"/>
      <c r="CQR19" s="2723"/>
      <c r="CQS19" s="2723"/>
      <c r="CQT19" s="2723"/>
      <c r="CQU19" s="2723"/>
      <c r="CQV19" s="2723"/>
      <c r="CQW19" s="2723"/>
      <c r="CQX19" s="2723"/>
      <c r="CQY19" s="2723"/>
      <c r="CQZ19" s="2723"/>
      <c r="CRA19" s="2723"/>
      <c r="CRB19" s="2723"/>
      <c r="CRC19" s="2723"/>
      <c r="CRD19" s="2723"/>
      <c r="CRE19" s="2723"/>
      <c r="CRF19" s="2723"/>
      <c r="CRG19" s="2723"/>
      <c r="CRH19" s="2723"/>
      <c r="CRI19" s="2723"/>
      <c r="CRJ19" s="2723"/>
      <c r="CRK19" s="2723"/>
      <c r="CRL19" s="2723"/>
      <c r="CRM19" s="2723"/>
      <c r="CRN19" s="2723"/>
      <c r="CRO19" s="2723"/>
      <c r="CRP19" s="2723"/>
      <c r="CRQ19" s="2723"/>
      <c r="CRR19" s="2723"/>
      <c r="CRS19" s="2723"/>
      <c r="CRT19" s="2723"/>
      <c r="CRU19" s="2723"/>
      <c r="CRV19" s="2723"/>
      <c r="CRW19" s="2723"/>
      <c r="CRX19" s="2723"/>
      <c r="CRY19" s="2723"/>
      <c r="CRZ19" s="2723"/>
      <c r="CSA19" s="2723"/>
      <c r="CSB19" s="2723"/>
      <c r="CSC19" s="2723"/>
      <c r="CSD19" s="2723"/>
      <c r="CSE19" s="2723"/>
      <c r="CSF19" s="2723"/>
      <c r="CSG19" s="2723"/>
      <c r="CSH19" s="2723"/>
      <c r="CSI19" s="2723"/>
      <c r="CSJ19" s="2723"/>
      <c r="CSK19" s="2723"/>
      <c r="CSL19" s="2723"/>
      <c r="CSM19" s="2723"/>
      <c r="CSN19" s="2723"/>
      <c r="CSO19" s="2723"/>
      <c r="CSP19" s="2723"/>
      <c r="CSQ19" s="2723"/>
      <c r="CSR19" s="2723"/>
      <c r="CSS19" s="2723"/>
      <c r="CST19" s="2723"/>
      <c r="CSU19" s="2723"/>
      <c r="CSV19" s="2723"/>
      <c r="CSW19" s="2723"/>
      <c r="CSX19" s="2723"/>
      <c r="CSY19" s="2723"/>
      <c r="CSZ19" s="2723"/>
      <c r="CTA19" s="2723"/>
      <c r="CTB19" s="2723"/>
      <c r="CTC19" s="2723"/>
      <c r="CTD19" s="2723"/>
      <c r="CTE19" s="2723"/>
      <c r="CTF19" s="2723"/>
      <c r="CTG19" s="2723"/>
      <c r="CTH19" s="2723"/>
      <c r="CTI19" s="2723"/>
      <c r="CTJ19" s="2723"/>
      <c r="CTK19" s="2723"/>
      <c r="CTL19" s="2723"/>
      <c r="CTM19" s="2723"/>
      <c r="CTN19" s="2723"/>
      <c r="CTO19" s="2723"/>
      <c r="CTP19" s="2723"/>
      <c r="CTQ19" s="2723"/>
      <c r="CTR19" s="2723"/>
      <c r="CTS19" s="2723"/>
      <c r="CTT19" s="2723"/>
      <c r="CTU19" s="2723"/>
      <c r="CTV19" s="2723"/>
      <c r="CTW19" s="2723"/>
      <c r="CTX19" s="2723"/>
      <c r="CTY19" s="2723"/>
      <c r="CTZ19" s="2723"/>
      <c r="CUA19" s="2723"/>
      <c r="CUB19" s="2723"/>
      <c r="CUC19" s="2723"/>
      <c r="CUD19" s="2723"/>
      <c r="CUE19" s="2723"/>
      <c r="CUF19" s="2723"/>
      <c r="CUG19" s="2723"/>
      <c r="CUH19" s="2723"/>
      <c r="CUI19" s="2723"/>
      <c r="CUJ19" s="2723"/>
      <c r="CUK19" s="2723"/>
      <c r="CUL19" s="2723"/>
      <c r="CUM19" s="2723"/>
      <c r="CUN19" s="2723"/>
      <c r="CUO19" s="2723"/>
      <c r="CUP19" s="2723"/>
      <c r="CUQ19" s="2723"/>
      <c r="CUR19" s="2723"/>
      <c r="CUS19" s="2723"/>
      <c r="CUT19" s="2723"/>
      <c r="CUU19" s="2723"/>
      <c r="CUV19" s="2723"/>
      <c r="CUW19" s="2723"/>
      <c r="CUX19" s="2723"/>
      <c r="CUY19" s="2723"/>
      <c r="CUZ19" s="2723"/>
      <c r="CVA19" s="2723"/>
      <c r="CVB19" s="2723"/>
      <c r="CVC19" s="2723"/>
      <c r="CVD19" s="2723"/>
      <c r="CVE19" s="2723"/>
      <c r="CVF19" s="2723"/>
      <c r="CVG19" s="2723"/>
      <c r="CVH19" s="2723"/>
      <c r="CVI19" s="2723"/>
      <c r="CVJ19" s="2723"/>
      <c r="CVK19" s="2723"/>
      <c r="CVL19" s="2723"/>
      <c r="CVM19" s="2723"/>
      <c r="CVN19" s="2723"/>
      <c r="CVO19" s="2723"/>
      <c r="CVP19" s="2723"/>
      <c r="CVQ19" s="2723"/>
      <c r="CVR19" s="2723"/>
      <c r="CVS19" s="2723"/>
      <c r="CVT19" s="2723"/>
      <c r="CVU19" s="2723"/>
      <c r="CVV19" s="2723"/>
      <c r="CVW19" s="2723"/>
      <c r="CVX19" s="2723"/>
      <c r="CVY19" s="2723"/>
      <c r="CVZ19" s="2723"/>
      <c r="CWA19" s="2723"/>
      <c r="CWB19" s="2723"/>
      <c r="CWC19" s="2723"/>
      <c r="CWD19" s="2723"/>
      <c r="CWE19" s="2723"/>
      <c r="CWF19" s="2723"/>
      <c r="CWG19" s="2723"/>
      <c r="CWH19" s="2723"/>
      <c r="CWI19" s="2723"/>
      <c r="CWJ19" s="2723"/>
      <c r="CWK19" s="2723"/>
      <c r="CWL19" s="2723"/>
      <c r="CWM19" s="2723"/>
      <c r="CWN19" s="2723"/>
      <c r="CWO19" s="2723"/>
      <c r="CWP19" s="2723"/>
      <c r="CWQ19" s="2723"/>
      <c r="CWR19" s="2723"/>
      <c r="CWS19" s="2723"/>
      <c r="CWT19" s="2723"/>
      <c r="CWU19" s="2723"/>
      <c r="CWV19" s="2723"/>
      <c r="CWW19" s="2723"/>
      <c r="CWX19" s="2723"/>
      <c r="CWY19" s="2723"/>
      <c r="CWZ19" s="2723"/>
      <c r="CXA19" s="2723"/>
      <c r="CXB19" s="2723"/>
      <c r="CXC19" s="2723"/>
      <c r="CXD19" s="2723"/>
      <c r="CXE19" s="2723"/>
      <c r="CXF19" s="2723"/>
      <c r="CXG19" s="2723"/>
      <c r="CXH19" s="2723"/>
      <c r="CXI19" s="2723"/>
      <c r="CXJ19" s="2723"/>
      <c r="CXK19" s="2723"/>
      <c r="CXL19" s="2723"/>
      <c r="CXM19" s="2723"/>
      <c r="CXN19" s="2723"/>
      <c r="CXO19" s="2723"/>
      <c r="CXP19" s="2723"/>
      <c r="CXQ19" s="2723"/>
      <c r="CXR19" s="2723"/>
      <c r="CXS19" s="2723"/>
      <c r="CXT19" s="2723"/>
      <c r="CXU19" s="2723"/>
      <c r="CXV19" s="2723"/>
      <c r="CXW19" s="2723"/>
      <c r="CXX19" s="2723"/>
      <c r="CXY19" s="2723"/>
      <c r="CXZ19" s="2723"/>
      <c r="CYA19" s="2723"/>
      <c r="CYB19" s="2723"/>
      <c r="CYC19" s="2723"/>
      <c r="CYD19" s="2723"/>
      <c r="CYE19" s="2723"/>
      <c r="CYF19" s="2723"/>
      <c r="CYG19" s="2723"/>
      <c r="CYH19" s="2723"/>
      <c r="CYI19" s="2723"/>
      <c r="CYJ19" s="2723"/>
      <c r="CYK19" s="2723"/>
      <c r="CYL19" s="2723"/>
      <c r="CYM19" s="2723"/>
      <c r="CYN19" s="2723"/>
      <c r="CYO19" s="2723"/>
      <c r="CYP19" s="2723"/>
      <c r="CYQ19" s="2723"/>
      <c r="CYR19" s="2723"/>
      <c r="CYS19" s="2723"/>
      <c r="CYT19" s="2723"/>
      <c r="CYU19" s="2723"/>
      <c r="CYV19" s="2723"/>
      <c r="CYW19" s="2723"/>
      <c r="CYX19" s="2723"/>
      <c r="CYY19" s="2723"/>
      <c r="CYZ19" s="2723"/>
      <c r="CZA19" s="2723"/>
      <c r="CZB19" s="2723"/>
      <c r="CZC19" s="2723"/>
      <c r="CZD19" s="2723"/>
      <c r="CZE19" s="2723"/>
      <c r="CZF19" s="2723"/>
      <c r="CZG19" s="2723"/>
      <c r="CZH19" s="2723"/>
      <c r="CZI19" s="2723"/>
      <c r="CZJ19" s="2723"/>
      <c r="CZK19" s="2723"/>
      <c r="CZL19" s="2723"/>
      <c r="CZM19" s="2723"/>
      <c r="CZN19" s="2723"/>
      <c r="CZO19" s="2723"/>
      <c r="CZP19" s="2723"/>
      <c r="CZQ19" s="2723"/>
      <c r="CZR19" s="2723"/>
      <c r="CZS19" s="2723"/>
      <c r="CZT19" s="2723"/>
      <c r="CZU19" s="2723"/>
      <c r="CZV19" s="2723"/>
      <c r="CZW19" s="2723"/>
      <c r="CZX19" s="2723"/>
      <c r="CZY19" s="2723"/>
      <c r="CZZ19" s="2723"/>
      <c r="DAA19" s="2723"/>
      <c r="DAB19" s="2723"/>
      <c r="DAC19" s="2723"/>
      <c r="DAD19" s="2723"/>
      <c r="DAE19" s="2723"/>
      <c r="DAF19" s="2723"/>
      <c r="DAG19" s="2723"/>
      <c r="DAH19" s="2723"/>
      <c r="DAI19" s="2723"/>
      <c r="DAJ19" s="2723"/>
      <c r="DAK19" s="2723"/>
      <c r="DAL19" s="2723"/>
      <c r="DAM19" s="2723"/>
      <c r="DAN19" s="2723"/>
      <c r="DAO19" s="2723"/>
      <c r="DAP19" s="2723"/>
      <c r="DAQ19" s="2723"/>
      <c r="DAR19" s="2723"/>
      <c r="DAS19" s="2723"/>
      <c r="DAT19" s="2723"/>
      <c r="DAU19" s="2723"/>
      <c r="DAV19" s="2723"/>
      <c r="DAW19" s="2723"/>
      <c r="DAX19" s="2723"/>
      <c r="DAY19" s="2723"/>
      <c r="DAZ19" s="2723"/>
      <c r="DBA19" s="2723"/>
      <c r="DBB19" s="2723"/>
      <c r="DBC19" s="2723"/>
      <c r="DBD19" s="2723"/>
      <c r="DBE19" s="2723"/>
      <c r="DBF19" s="2723"/>
      <c r="DBG19" s="2723"/>
      <c r="DBH19" s="2723"/>
      <c r="DBI19" s="2723"/>
      <c r="DBJ19" s="2723"/>
      <c r="DBK19" s="2723"/>
      <c r="DBL19" s="2723"/>
      <c r="DBM19" s="2723"/>
      <c r="DBN19" s="2723"/>
      <c r="DBO19" s="2723"/>
      <c r="DBP19" s="2723"/>
      <c r="DBQ19" s="2723"/>
      <c r="DBR19" s="2723"/>
      <c r="DBS19" s="2723"/>
      <c r="DBT19" s="2723"/>
      <c r="DBU19" s="2723"/>
      <c r="DBV19" s="2723"/>
      <c r="DBW19" s="2723"/>
      <c r="DBX19" s="2723"/>
      <c r="DBY19" s="2723"/>
      <c r="DBZ19" s="2723"/>
      <c r="DCA19" s="2723"/>
      <c r="DCB19" s="2723"/>
      <c r="DCC19" s="2723"/>
      <c r="DCD19" s="2723"/>
      <c r="DCE19" s="2723"/>
      <c r="DCF19" s="2723"/>
      <c r="DCG19" s="2723"/>
      <c r="DCH19" s="2723"/>
      <c r="DCI19" s="2723"/>
      <c r="DCJ19" s="2723"/>
      <c r="DCK19" s="2723"/>
      <c r="DCL19" s="2723"/>
      <c r="DCM19" s="2723"/>
      <c r="DCN19" s="2723"/>
      <c r="DCO19" s="2723"/>
      <c r="DCP19" s="2723"/>
      <c r="DCQ19" s="2723"/>
      <c r="DCR19" s="2723"/>
      <c r="DCS19" s="2723"/>
      <c r="DCT19" s="2723"/>
      <c r="DCU19" s="2723"/>
      <c r="DCV19" s="2723"/>
      <c r="DCW19" s="2723"/>
      <c r="DCX19" s="2723"/>
      <c r="DCY19" s="2723"/>
      <c r="DCZ19" s="2723"/>
      <c r="DDA19" s="2723"/>
      <c r="DDB19" s="2723"/>
      <c r="DDC19" s="2723"/>
      <c r="DDD19" s="2723"/>
      <c r="DDE19" s="2723"/>
      <c r="DDF19" s="2723"/>
      <c r="DDG19" s="2723"/>
      <c r="DDH19" s="2723"/>
      <c r="DDI19" s="2723"/>
      <c r="DDJ19" s="2723"/>
      <c r="DDK19" s="2723"/>
      <c r="DDL19" s="2723"/>
      <c r="DDM19" s="2723"/>
      <c r="DDN19" s="2723"/>
      <c r="DDO19" s="2723"/>
      <c r="DDP19" s="2723"/>
      <c r="DDQ19" s="2723"/>
      <c r="DDR19" s="2723"/>
      <c r="DDS19" s="2723"/>
      <c r="DDT19" s="2723"/>
      <c r="DDU19" s="2723"/>
      <c r="DDV19" s="2723"/>
      <c r="DDW19" s="2723"/>
      <c r="DDX19" s="2723"/>
      <c r="DDY19" s="2723"/>
      <c r="DDZ19" s="2723"/>
      <c r="DEA19" s="2723"/>
      <c r="DEB19" s="2723"/>
      <c r="DEC19" s="2723"/>
      <c r="DED19" s="2723"/>
      <c r="DEE19" s="2723"/>
      <c r="DEF19" s="2723"/>
      <c r="DEG19" s="2723"/>
      <c r="DEH19" s="2723"/>
      <c r="DEI19" s="2723"/>
      <c r="DEJ19" s="2723"/>
      <c r="DEK19" s="2723"/>
      <c r="DEL19" s="2723"/>
      <c r="DEM19" s="2723"/>
      <c r="DEN19" s="2723"/>
      <c r="DEO19" s="2723"/>
      <c r="DEP19" s="2723"/>
      <c r="DEQ19" s="2723"/>
      <c r="DER19" s="2723"/>
      <c r="DES19" s="2723"/>
      <c r="DET19" s="2723"/>
      <c r="DEU19" s="2723"/>
      <c r="DEV19" s="2723"/>
      <c r="DEW19" s="2723"/>
      <c r="DEX19" s="2723"/>
      <c r="DEY19" s="2723"/>
      <c r="DEZ19" s="2723"/>
      <c r="DFA19" s="2723"/>
      <c r="DFB19" s="2723"/>
      <c r="DFC19" s="2723"/>
      <c r="DFD19" s="2723"/>
      <c r="DFE19" s="2723"/>
      <c r="DFF19" s="2723"/>
      <c r="DFG19" s="2723"/>
      <c r="DFH19" s="2723"/>
      <c r="DFI19" s="2723"/>
      <c r="DFJ19" s="2723"/>
      <c r="DFK19" s="2723"/>
      <c r="DFL19" s="2723"/>
      <c r="DFM19" s="2723"/>
      <c r="DFN19" s="2723"/>
      <c r="DFO19" s="2723"/>
      <c r="DFP19" s="2723"/>
      <c r="DFQ19" s="2723"/>
      <c r="DFR19" s="2723"/>
      <c r="DFS19" s="2723"/>
      <c r="DFT19" s="2723"/>
      <c r="DFU19" s="2723"/>
      <c r="DFV19" s="2723"/>
      <c r="DFW19" s="2723"/>
      <c r="DFX19" s="2723"/>
      <c r="DFY19" s="2723"/>
      <c r="DFZ19" s="2723"/>
      <c r="DGA19" s="2723"/>
      <c r="DGB19" s="2723"/>
      <c r="DGC19" s="2723"/>
      <c r="DGD19" s="2723"/>
      <c r="DGE19" s="2723"/>
      <c r="DGF19" s="2723"/>
      <c r="DGG19" s="2723"/>
      <c r="DGH19" s="2723"/>
      <c r="DGI19" s="2723"/>
      <c r="DGJ19" s="2723"/>
      <c r="DGK19" s="2723"/>
      <c r="DGL19" s="2723"/>
      <c r="DGM19" s="2723"/>
      <c r="DGN19" s="2723"/>
      <c r="DGO19" s="2723"/>
      <c r="DGP19" s="2723"/>
      <c r="DGQ19" s="2723"/>
      <c r="DGR19" s="2723"/>
      <c r="DGS19" s="2723"/>
      <c r="DGT19" s="2723"/>
      <c r="DGU19" s="2723"/>
      <c r="DGV19" s="2723"/>
      <c r="DGW19" s="2723"/>
      <c r="DGX19" s="2723"/>
      <c r="DGY19" s="2723"/>
      <c r="DGZ19" s="2723"/>
      <c r="DHA19" s="2723"/>
      <c r="DHB19" s="2723"/>
      <c r="DHC19" s="2723"/>
      <c r="DHD19" s="2723"/>
      <c r="DHE19" s="2723"/>
      <c r="DHF19" s="2723"/>
      <c r="DHG19" s="2723"/>
      <c r="DHH19" s="2723"/>
      <c r="DHI19" s="2723"/>
      <c r="DHJ19" s="2723"/>
      <c r="DHK19" s="2723"/>
      <c r="DHL19" s="2723"/>
      <c r="DHM19" s="2723"/>
      <c r="DHN19" s="2723"/>
      <c r="DHO19" s="2723"/>
      <c r="DHP19" s="2723"/>
      <c r="DHQ19" s="2723"/>
      <c r="DHR19" s="2723"/>
      <c r="DHS19" s="2723"/>
      <c r="DHT19" s="2723"/>
      <c r="DHU19" s="2723"/>
      <c r="DHV19" s="2723"/>
      <c r="DHW19" s="2723"/>
      <c r="DHX19" s="2723"/>
      <c r="DHY19" s="2723"/>
      <c r="DHZ19" s="2723"/>
      <c r="DIA19" s="2723"/>
      <c r="DIB19" s="2723"/>
      <c r="DIC19" s="2723"/>
      <c r="DID19" s="2723"/>
      <c r="DIE19" s="2723"/>
      <c r="DIF19" s="2723"/>
      <c r="DIG19" s="2723"/>
      <c r="DIH19" s="2723"/>
      <c r="DII19" s="2723"/>
      <c r="DIJ19" s="2723"/>
      <c r="DIK19" s="2723"/>
      <c r="DIL19" s="2723"/>
      <c r="DIM19" s="2723"/>
      <c r="DIN19" s="2723"/>
      <c r="DIO19" s="2723"/>
      <c r="DIP19" s="2723"/>
      <c r="DIQ19" s="2723"/>
      <c r="DIR19" s="2723"/>
      <c r="DIS19" s="2723"/>
      <c r="DIT19" s="2723"/>
      <c r="DIU19" s="2723"/>
      <c r="DIV19" s="2723"/>
      <c r="DIW19" s="2723"/>
      <c r="DIX19" s="2723"/>
      <c r="DIY19" s="2723"/>
      <c r="DIZ19" s="2723"/>
      <c r="DJA19" s="2723"/>
      <c r="DJB19" s="2723"/>
      <c r="DJC19" s="2723"/>
      <c r="DJD19" s="2723"/>
      <c r="DJE19" s="2723"/>
      <c r="DJF19" s="2723"/>
      <c r="DJG19" s="2723"/>
      <c r="DJH19" s="2723"/>
      <c r="DJI19" s="2723"/>
      <c r="DJJ19" s="2723"/>
      <c r="DJK19" s="2723"/>
      <c r="DJL19" s="2723"/>
      <c r="DJM19" s="2723"/>
      <c r="DJN19" s="2723"/>
      <c r="DJO19" s="2723"/>
      <c r="DJP19" s="2723"/>
      <c r="DJQ19" s="2723"/>
      <c r="DJR19" s="2723"/>
      <c r="DJS19" s="2723"/>
      <c r="DJT19" s="2723"/>
      <c r="DJU19" s="2723"/>
      <c r="DJV19" s="2723"/>
      <c r="DJW19" s="2723"/>
      <c r="DJX19" s="2723"/>
      <c r="DJY19" s="2723"/>
      <c r="DJZ19" s="2723"/>
      <c r="DKA19" s="2723"/>
      <c r="DKB19" s="2723"/>
      <c r="DKC19" s="2723"/>
      <c r="DKD19" s="2723"/>
      <c r="DKE19" s="2723"/>
      <c r="DKF19" s="2723"/>
      <c r="DKG19" s="2723"/>
      <c r="DKH19" s="2723"/>
      <c r="DKI19" s="2723"/>
      <c r="DKJ19" s="2723"/>
      <c r="DKK19" s="2723"/>
      <c r="DKL19" s="2723"/>
      <c r="DKM19" s="2723"/>
      <c r="DKN19" s="2723"/>
      <c r="DKO19" s="2723"/>
      <c r="DKP19" s="2723"/>
      <c r="DKQ19" s="2723"/>
      <c r="DKR19" s="2723"/>
      <c r="DKS19" s="2723"/>
      <c r="DKT19" s="2723"/>
      <c r="DKU19" s="2723"/>
      <c r="DKV19" s="2723"/>
      <c r="DKW19" s="2723"/>
      <c r="DKX19" s="2723"/>
      <c r="DKY19" s="2723"/>
      <c r="DKZ19" s="2723"/>
      <c r="DLA19" s="2723"/>
      <c r="DLB19" s="2723"/>
      <c r="DLC19" s="2723"/>
      <c r="DLD19" s="2723"/>
      <c r="DLE19" s="2723"/>
      <c r="DLF19" s="2723"/>
      <c r="DLG19" s="2723"/>
      <c r="DLH19" s="2723"/>
      <c r="DLI19" s="2723"/>
      <c r="DLJ19" s="2723"/>
      <c r="DLK19" s="2723"/>
      <c r="DLL19" s="2723"/>
      <c r="DLM19" s="2723"/>
      <c r="DLN19" s="2723"/>
      <c r="DLO19" s="2723"/>
      <c r="DLP19" s="2723"/>
      <c r="DLQ19" s="2723"/>
      <c r="DLR19" s="2723"/>
      <c r="DLS19" s="2723"/>
      <c r="DLT19" s="2723"/>
      <c r="DLU19" s="2723"/>
      <c r="DLV19" s="2723"/>
      <c r="DLW19" s="2723"/>
      <c r="DLX19" s="2723"/>
      <c r="DLY19" s="2723"/>
      <c r="DLZ19" s="2723"/>
      <c r="DMA19" s="2723"/>
      <c r="DMB19" s="2723"/>
      <c r="DMC19" s="2723"/>
      <c r="DMD19" s="2723"/>
      <c r="DME19" s="2723"/>
      <c r="DMF19" s="2723"/>
      <c r="DMG19" s="2723"/>
      <c r="DMH19" s="2723"/>
      <c r="DMI19" s="2723"/>
      <c r="DMJ19" s="2723"/>
      <c r="DMK19" s="2723"/>
      <c r="DML19" s="2723"/>
      <c r="DMM19" s="2723"/>
      <c r="DMN19" s="2723"/>
      <c r="DMO19" s="2723"/>
      <c r="DMP19" s="2723"/>
      <c r="DMQ19" s="2723"/>
      <c r="DMR19" s="2723"/>
      <c r="DMS19" s="2723"/>
      <c r="DMT19" s="2723"/>
      <c r="DMU19" s="2723"/>
      <c r="DMV19" s="2723"/>
      <c r="DMW19" s="2723"/>
      <c r="DMX19" s="2723"/>
      <c r="DMY19" s="2723"/>
      <c r="DMZ19" s="2723"/>
      <c r="DNA19" s="2723"/>
      <c r="DNB19" s="2723"/>
      <c r="DNC19" s="2723"/>
      <c r="DND19" s="2723"/>
      <c r="DNE19" s="2723"/>
      <c r="DNF19" s="2723"/>
      <c r="DNG19" s="2723"/>
      <c r="DNH19" s="2723"/>
      <c r="DNI19" s="2723"/>
      <c r="DNJ19" s="2723"/>
      <c r="DNK19" s="2723"/>
      <c r="DNL19" s="2723"/>
      <c r="DNM19" s="2723"/>
      <c r="DNN19" s="2723"/>
      <c r="DNO19" s="2723"/>
      <c r="DNP19" s="2723"/>
      <c r="DNQ19" s="2723"/>
      <c r="DNR19" s="2723"/>
      <c r="DNS19" s="2723"/>
      <c r="DNT19" s="2723"/>
      <c r="DNU19" s="2723"/>
      <c r="DNV19" s="2723"/>
      <c r="DNW19" s="2723"/>
      <c r="DNX19" s="2723"/>
      <c r="DNY19" s="2723"/>
      <c r="DNZ19" s="2723"/>
      <c r="DOA19" s="2723"/>
      <c r="DOB19" s="2723"/>
      <c r="DOC19" s="2723"/>
      <c r="DOD19" s="2723"/>
      <c r="DOE19" s="2723"/>
      <c r="DOF19" s="2723"/>
      <c r="DOG19" s="2723"/>
      <c r="DOH19" s="2723"/>
      <c r="DOI19" s="2723"/>
      <c r="DOJ19" s="2723"/>
      <c r="DOK19" s="2723"/>
      <c r="DOL19" s="2723"/>
      <c r="DOM19" s="2723"/>
      <c r="DON19" s="2723"/>
      <c r="DOO19" s="2723"/>
      <c r="DOP19" s="2723"/>
      <c r="DOQ19" s="2723"/>
      <c r="DOR19" s="2723"/>
      <c r="DOS19" s="2723"/>
      <c r="DOT19" s="2723"/>
      <c r="DOU19" s="2723"/>
      <c r="DOV19" s="2723"/>
      <c r="DOW19" s="2723"/>
      <c r="DOX19" s="2723"/>
      <c r="DOY19" s="2723"/>
      <c r="DOZ19" s="2723"/>
      <c r="DPA19" s="2723"/>
      <c r="DPB19" s="2723"/>
      <c r="DPC19" s="2723"/>
      <c r="DPD19" s="2723"/>
      <c r="DPE19" s="2723"/>
      <c r="DPF19" s="2723"/>
      <c r="DPG19" s="2723"/>
      <c r="DPH19" s="2723"/>
      <c r="DPI19" s="2723"/>
      <c r="DPJ19" s="2723"/>
      <c r="DPK19" s="2723"/>
      <c r="DPL19" s="2723"/>
      <c r="DPM19" s="2723"/>
      <c r="DPN19" s="2723"/>
      <c r="DPO19" s="2723"/>
      <c r="DPP19" s="2723"/>
      <c r="DPQ19" s="2723"/>
      <c r="DPR19" s="2723"/>
      <c r="DPS19" s="2723"/>
      <c r="DPT19" s="2723"/>
      <c r="DPU19" s="2723"/>
      <c r="DPV19" s="2723"/>
      <c r="DPW19" s="2723"/>
      <c r="DPX19" s="2723"/>
      <c r="DPY19" s="2723"/>
      <c r="DPZ19" s="2723"/>
      <c r="DQA19" s="2723"/>
      <c r="DQB19" s="2723"/>
      <c r="DQC19" s="2723"/>
      <c r="DQD19" s="2723"/>
      <c r="DQE19" s="2723"/>
      <c r="DQF19" s="2723"/>
      <c r="DQG19" s="2723"/>
      <c r="DQH19" s="2723"/>
      <c r="DQI19" s="2723"/>
      <c r="DQJ19" s="2723"/>
      <c r="DQK19" s="2723"/>
      <c r="DQL19" s="2723"/>
      <c r="DQM19" s="2723"/>
      <c r="DQN19" s="2723"/>
      <c r="DQO19" s="2723"/>
      <c r="DQP19" s="2723"/>
      <c r="DQQ19" s="2723"/>
      <c r="DQR19" s="2723"/>
      <c r="DQS19" s="2723"/>
      <c r="DQT19" s="2723"/>
      <c r="DQU19" s="2723"/>
      <c r="DQV19" s="2723"/>
      <c r="DQW19" s="2723"/>
      <c r="DQX19" s="2723"/>
      <c r="DQY19" s="2723"/>
      <c r="DQZ19" s="2723"/>
      <c r="DRA19" s="2723"/>
      <c r="DRB19" s="2723"/>
      <c r="DRC19" s="2723"/>
      <c r="DRD19" s="2723"/>
      <c r="DRE19" s="2723"/>
      <c r="DRF19" s="2723"/>
      <c r="DRG19" s="2723"/>
      <c r="DRH19" s="2723"/>
      <c r="DRI19" s="2723"/>
      <c r="DRJ19" s="2723"/>
      <c r="DRK19" s="2723"/>
      <c r="DRL19" s="2723"/>
      <c r="DRM19" s="2723"/>
      <c r="DRN19" s="2723"/>
      <c r="DRO19" s="2723"/>
      <c r="DRP19" s="2723"/>
      <c r="DRQ19" s="2723"/>
      <c r="DRR19" s="2723"/>
      <c r="DRS19" s="2723"/>
      <c r="DRT19" s="2723"/>
      <c r="DRU19" s="2723"/>
      <c r="DRV19" s="2723"/>
      <c r="DRW19" s="2723"/>
      <c r="DRX19" s="2723"/>
      <c r="DRY19" s="2723"/>
      <c r="DRZ19" s="2723"/>
      <c r="DSA19" s="2723"/>
      <c r="DSB19" s="2723"/>
      <c r="DSC19" s="2723"/>
      <c r="DSD19" s="2723"/>
      <c r="DSE19" s="2723"/>
      <c r="DSF19" s="2723"/>
      <c r="DSG19" s="2723"/>
      <c r="DSH19" s="2723"/>
      <c r="DSI19" s="2723"/>
      <c r="DSJ19" s="2723"/>
      <c r="DSK19" s="2723"/>
      <c r="DSL19" s="2723"/>
      <c r="DSM19" s="2723"/>
      <c r="DSN19" s="2723"/>
      <c r="DSO19" s="2723"/>
      <c r="DSP19" s="2723"/>
      <c r="DSQ19" s="2723"/>
      <c r="DSR19" s="2723"/>
      <c r="DSS19" s="2723"/>
      <c r="DST19" s="2723"/>
      <c r="DSU19" s="2723"/>
      <c r="DSV19" s="2723"/>
      <c r="DSW19" s="2723"/>
      <c r="DSX19" s="2723"/>
      <c r="DSY19" s="2723"/>
      <c r="DSZ19" s="2723"/>
      <c r="DTA19" s="2723"/>
      <c r="DTB19" s="2723"/>
      <c r="DTC19" s="2723"/>
      <c r="DTD19" s="2723"/>
      <c r="DTE19" s="2723"/>
      <c r="DTF19" s="2723"/>
      <c r="DTG19" s="2723"/>
      <c r="DTH19" s="2723"/>
      <c r="DTI19" s="2723"/>
      <c r="DTJ19" s="2723"/>
      <c r="DTK19" s="2723"/>
      <c r="DTL19" s="2723"/>
      <c r="DTM19" s="2723"/>
      <c r="DTN19" s="2723"/>
      <c r="DTO19" s="2723"/>
      <c r="DTP19" s="2723"/>
      <c r="DTQ19" s="2723"/>
      <c r="DTR19" s="2723"/>
      <c r="DTS19" s="2723"/>
      <c r="DTT19" s="2723"/>
      <c r="DTU19" s="2723"/>
      <c r="DTV19" s="2723"/>
      <c r="DTW19" s="2723"/>
      <c r="DTX19" s="2723"/>
      <c r="DTY19" s="2723"/>
      <c r="DTZ19" s="2723"/>
      <c r="DUA19" s="2723"/>
      <c r="DUB19" s="2723"/>
      <c r="DUC19" s="2723"/>
      <c r="DUD19" s="2723"/>
      <c r="DUE19" s="2723"/>
      <c r="DUF19" s="2723"/>
      <c r="DUG19" s="2723"/>
      <c r="DUH19" s="2723"/>
      <c r="DUI19" s="2723"/>
      <c r="DUJ19" s="2723"/>
      <c r="DUK19" s="2723"/>
      <c r="DUL19" s="2723"/>
      <c r="DUM19" s="2723"/>
      <c r="DUN19" s="2723"/>
      <c r="DUO19" s="2723"/>
      <c r="DUP19" s="2723"/>
      <c r="DUQ19" s="2723"/>
      <c r="DUR19" s="2723"/>
      <c r="DUS19" s="2723"/>
      <c r="DUT19" s="2723"/>
      <c r="DUU19" s="2723"/>
      <c r="DUV19" s="2723"/>
      <c r="DUW19" s="2723"/>
      <c r="DUX19" s="2723"/>
      <c r="DUY19" s="2723"/>
      <c r="DUZ19" s="2723"/>
      <c r="DVA19" s="2723"/>
      <c r="DVB19" s="2723"/>
      <c r="DVC19" s="2723"/>
      <c r="DVD19" s="2723"/>
      <c r="DVE19" s="2723"/>
      <c r="DVF19" s="2723"/>
      <c r="DVG19" s="2723"/>
      <c r="DVH19" s="2723"/>
      <c r="DVI19" s="2723"/>
      <c r="DVJ19" s="2723"/>
      <c r="DVK19" s="2723"/>
      <c r="DVL19" s="2723"/>
      <c r="DVM19" s="2723"/>
      <c r="DVN19" s="2723"/>
      <c r="DVO19" s="2723"/>
      <c r="DVP19" s="2723"/>
      <c r="DVQ19" s="2723"/>
      <c r="DVR19" s="2723"/>
      <c r="DVS19" s="2723"/>
      <c r="DVT19" s="2723"/>
      <c r="DVU19" s="2723"/>
      <c r="DVV19" s="2723"/>
      <c r="DVW19" s="2723"/>
      <c r="DVX19" s="2723"/>
      <c r="DVY19" s="2723"/>
      <c r="DVZ19" s="2723"/>
      <c r="DWA19" s="2723"/>
      <c r="DWB19" s="2723"/>
      <c r="DWC19" s="2723"/>
      <c r="DWD19" s="2723"/>
      <c r="DWE19" s="2723"/>
      <c r="DWF19" s="2723"/>
      <c r="DWG19" s="2723"/>
      <c r="DWH19" s="2723"/>
      <c r="DWI19" s="2723"/>
      <c r="DWJ19" s="2723"/>
      <c r="DWK19" s="2723"/>
      <c r="DWL19" s="2723"/>
      <c r="DWM19" s="2723"/>
      <c r="DWN19" s="2723"/>
      <c r="DWO19" s="2723"/>
      <c r="DWP19" s="2723"/>
      <c r="DWQ19" s="2723"/>
      <c r="DWR19" s="2723"/>
      <c r="DWS19" s="2723"/>
      <c r="DWT19" s="2723"/>
      <c r="DWU19" s="2723"/>
      <c r="DWV19" s="2723"/>
      <c r="DWW19" s="2723"/>
      <c r="DWX19" s="2723"/>
      <c r="DWY19" s="2723"/>
      <c r="DWZ19" s="2723"/>
      <c r="DXA19" s="2723"/>
      <c r="DXB19" s="2723"/>
      <c r="DXC19" s="2723"/>
      <c r="DXD19" s="2723"/>
      <c r="DXE19" s="2723"/>
      <c r="DXF19" s="2723"/>
      <c r="DXG19" s="2723"/>
      <c r="DXH19" s="2723"/>
      <c r="DXI19" s="2723"/>
      <c r="DXJ19" s="2723"/>
      <c r="DXK19" s="2723"/>
      <c r="DXL19" s="2723"/>
      <c r="DXM19" s="2723"/>
      <c r="DXN19" s="2723"/>
      <c r="DXO19" s="2723"/>
      <c r="DXP19" s="2723"/>
      <c r="DXQ19" s="2723"/>
      <c r="DXR19" s="2723"/>
      <c r="DXS19" s="2723"/>
      <c r="DXT19" s="2723"/>
      <c r="DXU19" s="2723"/>
      <c r="DXV19" s="2723"/>
      <c r="DXW19" s="2723"/>
      <c r="DXX19" s="2723"/>
      <c r="DXY19" s="2723"/>
      <c r="DXZ19" s="2723"/>
      <c r="DYA19" s="2723"/>
      <c r="DYB19" s="2723"/>
      <c r="DYC19" s="2723"/>
      <c r="DYD19" s="2723"/>
      <c r="DYE19" s="2723"/>
      <c r="DYF19" s="2723"/>
      <c r="DYG19" s="2723"/>
      <c r="DYH19" s="2723"/>
      <c r="DYI19" s="2723"/>
      <c r="DYJ19" s="2723"/>
      <c r="DYK19" s="2723"/>
      <c r="DYL19" s="2723"/>
      <c r="DYM19" s="2723"/>
      <c r="DYN19" s="2723"/>
      <c r="DYO19" s="2723"/>
      <c r="DYP19" s="2723"/>
      <c r="DYQ19" s="2723"/>
      <c r="DYR19" s="2723"/>
      <c r="DYS19" s="2723"/>
      <c r="DYT19" s="2723"/>
      <c r="DYU19" s="2723"/>
      <c r="DYV19" s="2723"/>
      <c r="DYW19" s="2723"/>
      <c r="DYX19" s="2723"/>
      <c r="DYY19" s="2723"/>
      <c r="DYZ19" s="2723"/>
      <c r="DZA19" s="2723"/>
      <c r="DZB19" s="2723"/>
      <c r="DZC19" s="2723"/>
      <c r="DZD19" s="2723"/>
      <c r="DZE19" s="2723"/>
      <c r="DZF19" s="2723"/>
      <c r="DZG19" s="2723"/>
      <c r="DZH19" s="2723"/>
      <c r="DZI19" s="2723"/>
      <c r="DZJ19" s="2723"/>
      <c r="DZK19" s="2723"/>
      <c r="DZL19" s="2723"/>
      <c r="DZM19" s="2723"/>
      <c r="DZN19" s="2723"/>
      <c r="DZO19" s="2723"/>
      <c r="DZP19" s="2723"/>
      <c r="DZQ19" s="2723"/>
      <c r="DZR19" s="2723"/>
      <c r="DZS19" s="2723"/>
      <c r="DZT19" s="2723"/>
      <c r="DZU19" s="2723"/>
      <c r="DZV19" s="2723"/>
      <c r="DZW19" s="2723"/>
      <c r="DZX19" s="2723"/>
      <c r="DZY19" s="2723"/>
      <c r="DZZ19" s="2723"/>
      <c r="EAA19" s="2723"/>
      <c r="EAB19" s="2723"/>
      <c r="EAC19" s="2723"/>
      <c r="EAD19" s="2723"/>
      <c r="EAE19" s="2723"/>
      <c r="EAF19" s="2723"/>
      <c r="EAG19" s="2723"/>
      <c r="EAH19" s="2723"/>
      <c r="EAI19" s="2723"/>
      <c r="EAJ19" s="2723"/>
      <c r="EAK19" s="2723"/>
      <c r="EAL19" s="2723"/>
      <c r="EAM19" s="2723"/>
      <c r="EAN19" s="2723"/>
      <c r="EAO19" s="2723"/>
      <c r="EAP19" s="2723"/>
      <c r="EAQ19" s="2723"/>
      <c r="EAR19" s="2723"/>
      <c r="EAS19" s="2723"/>
      <c r="EAT19" s="2723"/>
      <c r="EAU19" s="2723"/>
      <c r="EAV19" s="2723"/>
      <c r="EAW19" s="2723"/>
      <c r="EAX19" s="2723"/>
      <c r="EAY19" s="2723"/>
      <c r="EAZ19" s="2723"/>
      <c r="EBA19" s="2723"/>
      <c r="EBB19" s="2723"/>
      <c r="EBC19" s="2723"/>
      <c r="EBD19" s="2723"/>
      <c r="EBE19" s="2723"/>
      <c r="EBF19" s="2723"/>
      <c r="EBG19" s="2723"/>
      <c r="EBH19" s="2723"/>
      <c r="EBI19" s="2723"/>
      <c r="EBJ19" s="2723"/>
      <c r="EBK19" s="2723"/>
      <c r="EBL19" s="2723"/>
      <c r="EBM19" s="2723"/>
      <c r="EBN19" s="2723"/>
      <c r="EBO19" s="2723"/>
      <c r="EBP19" s="2723"/>
      <c r="EBQ19" s="2723"/>
      <c r="EBR19" s="2723"/>
      <c r="EBS19" s="2723"/>
      <c r="EBT19" s="2723"/>
      <c r="EBU19" s="2723"/>
      <c r="EBV19" s="2723"/>
      <c r="EBW19" s="2723"/>
      <c r="EBX19" s="2723"/>
      <c r="EBY19" s="2723"/>
      <c r="EBZ19" s="2723"/>
      <c r="ECA19" s="2723"/>
      <c r="ECB19" s="2723"/>
      <c r="ECC19" s="2723"/>
      <c r="ECD19" s="2723"/>
      <c r="ECE19" s="2723"/>
      <c r="ECF19" s="2723"/>
      <c r="ECG19" s="2723"/>
      <c r="ECH19" s="2723"/>
      <c r="ECI19" s="2723"/>
      <c r="ECJ19" s="2723"/>
      <c r="ECK19" s="2723"/>
      <c r="ECL19" s="2723"/>
      <c r="ECM19" s="2723"/>
      <c r="ECN19" s="2723"/>
      <c r="ECO19" s="2723"/>
      <c r="ECP19" s="2723"/>
      <c r="ECQ19" s="2723"/>
      <c r="ECR19" s="2723"/>
      <c r="ECS19" s="2723"/>
      <c r="ECT19" s="2723"/>
      <c r="ECU19" s="2723"/>
      <c r="ECV19" s="2723"/>
      <c r="ECW19" s="2723"/>
      <c r="ECX19" s="2723"/>
      <c r="ECY19" s="2723"/>
      <c r="ECZ19" s="2723"/>
      <c r="EDA19" s="2723"/>
      <c r="EDB19" s="2723"/>
      <c r="EDC19" s="2723"/>
      <c r="EDD19" s="2723"/>
      <c r="EDE19" s="2723"/>
      <c r="EDF19" s="2723"/>
      <c r="EDG19" s="2723"/>
      <c r="EDH19" s="2723"/>
      <c r="EDI19" s="2723"/>
      <c r="EDJ19" s="2723"/>
      <c r="EDK19" s="2723"/>
      <c r="EDL19" s="2723"/>
      <c r="EDM19" s="2723"/>
      <c r="EDN19" s="2723"/>
      <c r="EDO19" s="2723"/>
      <c r="EDP19" s="2723"/>
      <c r="EDQ19" s="2723"/>
      <c r="EDR19" s="2723"/>
      <c r="EDS19" s="2723"/>
      <c r="EDT19" s="2723"/>
      <c r="EDU19" s="2723"/>
      <c r="EDV19" s="2723"/>
      <c r="EDW19" s="2723"/>
      <c r="EDX19" s="2723"/>
      <c r="EDY19" s="2723"/>
      <c r="EDZ19" s="2723"/>
      <c r="EEA19" s="2723"/>
      <c r="EEB19" s="2723"/>
      <c r="EEC19" s="2723"/>
      <c r="EED19" s="2723"/>
      <c r="EEE19" s="2723"/>
      <c r="EEF19" s="2723"/>
      <c r="EEG19" s="2723"/>
      <c r="EEH19" s="2723"/>
      <c r="EEI19" s="2723"/>
      <c r="EEJ19" s="2723"/>
      <c r="EEK19" s="2723"/>
      <c r="EEL19" s="2723"/>
      <c r="EEM19" s="2723"/>
      <c r="EEN19" s="2723"/>
      <c r="EEO19" s="2723"/>
      <c r="EEP19" s="2723"/>
      <c r="EEQ19" s="2723"/>
      <c r="EER19" s="2723"/>
      <c r="EES19" s="2723"/>
      <c r="EET19" s="2723"/>
      <c r="EEU19" s="2723"/>
      <c r="EEV19" s="2723"/>
      <c r="EEW19" s="2723"/>
      <c r="EEX19" s="2723"/>
      <c r="EEY19" s="2723"/>
      <c r="EEZ19" s="2723"/>
      <c r="EFA19" s="2723"/>
      <c r="EFB19" s="2723"/>
      <c r="EFC19" s="2723"/>
      <c r="EFD19" s="2723"/>
      <c r="EFE19" s="2723"/>
      <c r="EFF19" s="2723"/>
      <c r="EFG19" s="2723"/>
      <c r="EFH19" s="2723"/>
      <c r="EFI19" s="2723"/>
      <c r="EFJ19" s="2723"/>
      <c r="EFK19" s="2723"/>
      <c r="EFL19" s="2723"/>
      <c r="EFM19" s="2723"/>
      <c r="EFN19" s="2723"/>
      <c r="EFO19" s="2723"/>
      <c r="EFP19" s="2723"/>
      <c r="EFQ19" s="2723"/>
      <c r="EFR19" s="2723"/>
      <c r="EFS19" s="2723"/>
      <c r="EFT19" s="2723"/>
      <c r="EFU19" s="2723"/>
      <c r="EFV19" s="2723"/>
      <c r="EFW19" s="2723"/>
      <c r="EFX19" s="2723"/>
      <c r="EFY19" s="2723"/>
      <c r="EFZ19" s="2723"/>
      <c r="EGA19" s="2723"/>
      <c r="EGB19" s="2723"/>
      <c r="EGC19" s="2723"/>
      <c r="EGD19" s="2723"/>
      <c r="EGE19" s="2723"/>
      <c r="EGF19" s="2723"/>
      <c r="EGG19" s="2723"/>
      <c r="EGH19" s="2723"/>
      <c r="EGI19" s="2723"/>
      <c r="EGJ19" s="2723"/>
      <c r="EGK19" s="2723"/>
      <c r="EGL19" s="2723"/>
      <c r="EGM19" s="2723"/>
      <c r="EGN19" s="2723"/>
      <c r="EGO19" s="2723"/>
      <c r="EGP19" s="2723"/>
      <c r="EGQ19" s="2723"/>
      <c r="EGR19" s="2723"/>
      <c r="EGS19" s="2723"/>
      <c r="EGT19" s="2723"/>
      <c r="EGU19" s="2723"/>
      <c r="EGV19" s="2723"/>
      <c r="EGW19" s="2723"/>
      <c r="EGX19" s="2723"/>
      <c r="EGY19" s="2723"/>
      <c r="EGZ19" s="2723"/>
      <c r="EHA19" s="2723"/>
      <c r="EHB19" s="2723"/>
      <c r="EHC19" s="2723"/>
      <c r="EHD19" s="2723"/>
      <c r="EHE19" s="2723"/>
      <c r="EHF19" s="2723"/>
      <c r="EHG19" s="2723"/>
      <c r="EHH19" s="2723"/>
      <c r="EHI19" s="2723"/>
      <c r="EHJ19" s="2723"/>
      <c r="EHK19" s="2723"/>
      <c r="EHL19" s="2723"/>
      <c r="EHM19" s="2723"/>
      <c r="EHN19" s="2723"/>
      <c r="EHO19" s="2723"/>
      <c r="EHP19" s="2723"/>
      <c r="EHQ19" s="2723"/>
      <c r="EHR19" s="2723"/>
      <c r="EHS19" s="2723"/>
      <c r="EHT19" s="2723"/>
      <c r="EHU19" s="2723"/>
      <c r="EHV19" s="2723"/>
      <c r="EHW19" s="2723"/>
      <c r="EHX19" s="2723"/>
      <c r="EHY19" s="2723"/>
      <c r="EHZ19" s="2723"/>
      <c r="EIA19" s="2723"/>
      <c r="EIB19" s="2723"/>
      <c r="EIC19" s="2723"/>
      <c r="EID19" s="2723"/>
      <c r="EIE19" s="2723"/>
      <c r="EIF19" s="2723"/>
      <c r="EIG19" s="2723"/>
      <c r="EIH19" s="2723"/>
      <c r="EII19" s="2723"/>
      <c r="EIJ19" s="2723"/>
      <c r="EIK19" s="2723"/>
      <c r="EIL19" s="2723"/>
      <c r="EIM19" s="2723"/>
      <c r="EIN19" s="2723"/>
      <c r="EIO19" s="2723"/>
      <c r="EIP19" s="2723"/>
      <c r="EIQ19" s="2723"/>
      <c r="EIR19" s="2723"/>
      <c r="EIS19" s="2723"/>
      <c r="EIT19" s="2723"/>
      <c r="EIU19" s="2723"/>
      <c r="EIV19" s="2723"/>
      <c r="EIW19" s="2723"/>
      <c r="EIX19" s="2723"/>
      <c r="EIY19" s="2723"/>
      <c r="EIZ19" s="2723"/>
      <c r="EJA19" s="2723"/>
      <c r="EJB19" s="2723"/>
      <c r="EJC19" s="2723"/>
      <c r="EJD19" s="2723"/>
      <c r="EJE19" s="2723"/>
      <c r="EJF19" s="2723"/>
      <c r="EJG19" s="2723"/>
      <c r="EJH19" s="2723"/>
      <c r="EJI19" s="2723"/>
      <c r="EJJ19" s="2723"/>
      <c r="EJK19" s="2723"/>
      <c r="EJL19" s="2723"/>
      <c r="EJM19" s="2723"/>
      <c r="EJN19" s="2723"/>
      <c r="EJO19" s="2723"/>
      <c r="EJP19" s="2723"/>
      <c r="EJQ19" s="2723"/>
      <c r="EJR19" s="2723"/>
      <c r="EJS19" s="2723"/>
      <c r="EJT19" s="2723"/>
      <c r="EJU19" s="2723"/>
      <c r="EJV19" s="2723"/>
      <c r="EJW19" s="2723"/>
      <c r="EJX19" s="2723"/>
      <c r="EJY19" s="2723"/>
      <c r="EJZ19" s="2723"/>
      <c r="EKA19" s="2723"/>
      <c r="EKB19" s="2723"/>
      <c r="EKC19" s="2723"/>
      <c r="EKD19" s="2723"/>
      <c r="EKE19" s="2723"/>
      <c r="EKF19" s="2723"/>
      <c r="EKG19" s="2723"/>
      <c r="EKH19" s="2723"/>
      <c r="EKI19" s="2723"/>
      <c r="EKJ19" s="2723"/>
      <c r="EKK19" s="2723"/>
      <c r="EKL19" s="2723"/>
      <c r="EKM19" s="2723"/>
      <c r="EKN19" s="2723"/>
      <c r="EKO19" s="2723"/>
      <c r="EKP19" s="2723"/>
      <c r="EKQ19" s="2723"/>
      <c r="EKR19" s="2723"/>
      <c r="EKS19" s="2723"/>
      <c r="EKT19" s="2723"/>
      <c r="EKU19" s="2723"/>
      <c r="EKV19" s="2723"/>
      <c r="EKW19" s="2723"/>
      <c r="EKX19" s="2723"/>
      <c r="EKY19" s="2723"/>
      <c r="EKZ19" s="2723"/>
      <c r="ELA19" s="2723"/>
      <c r="ELB19" s="2723"/>
      <c r="ELC19" s="2723"/>
      <c r="ELD19" s="2723"/>
      <c r="ELE19" s="2723"/>
      <c r="ELF19" s="2723"/>
      <c r="ELG19" s="2723"/>
      <c r="ELH19" s="2723"/>
      <c r="ELI19" s="2723"/>
      <c r="ELJ19" s="2723"/>
      <c r="ELK19" s="2723"/>
      <c r="ELL19" s="2723"/>
      <c r="ELM19" s="2723"/>
      <c r="ELN19" s="2723"/>
      <c r="ELO19" s="2723"/>
      <c r="ELP19" s="2723"/>
      <c r="ELQ19" s="2723"/>
      <c r="ELR19" s="2723"/>
      <c r="ELS19" s="2723"/>
      <c r="ELT19" s="2723"/>
      <c r="ELU19" s="2723"/>
      <c r="ELV19" s="2723"/>
      <c r="ELW19" s="2723"/>
      <c r="ELX19" s="2723"/>
      <c r="ELY19" s="2723"/>
      <c r="ELZ19" s="2723"/>
      <c r="EMA19" s="2723"/>
      <c r="EMB19" s="2723"/>
      <c r="EMC19" s="2723"/>
      <c r="EMD19" s="2723"/>
      <c r="EME19" s="2723"/>
      <c r="EMF19" s="2723"/>
      <c r="EMG19" s="2723"/>
      <c r="EMH19" s="2723"/>
      <c r="EMI19" s="2723"/>
      <c r="EMJ19" s="2723"/>
      <c r="EMK19" s="2723"/>
      <c r="EML19" s="2723"/>
      <c r="EMM19" s="2723"/>
      <c r="EMN19" s="2723"/>
      <c r="EMO19" s="2723"/>
      <c r="EMP19" s="2723"/>
      <c r="EMQ19" s="2723"/>
      <c r="EMR19" s="2723"/>
      <c r="EMS19" s="2723"/>
      <c r="EMT19" s="2723"/>
      <c r="EMU19" s="2723"/>
      <c r="EMV19" s="2723"/>
      <c r="EMW19" s="2723"/>
      <c r="EMX19" s="2723"/>
      <c r="EMY19" s="2723"/>
      <c r="EMZ19" s="2723"/>
      <c r="ENA19" s="2723"/>
      <c r="ENB19" s="2723"/>
      <c r="ENC19" s="2723"/>
      <c r="END19" s="2723"/>
      <c r="ENE19" s="2723"/>
      <c r="ENF19" s="2723"/>
      <c r="ENG19" s="2723"/>
      <c r="ENH19" s="2723"/>
      <c r="ENI19" s="2723"/>
      <c r="ENJ19" s="2723"/>
      <c r="ENK19" s="2723"/>
      <c r="ENL19" s="2723"/>
      <c r="ENM19" s="2723"/>
      <c r="ENN19" s="2723"/>
      <c r="ENO19" s="2723"/>
      <c r="ENP19" s="2723"/>
      <c r="ENQ19" s="2723"/>
      <c r="ENR19" s="2723"/>
      <c r="ENS19" s="2723"/>
      <c r="ENT19" s="2723"/>
      <c r="ENU19" s="2723"/>
      <c r="ENV19" s="2723"/>
      <c r="ENW19" s="2723"/>
      <c r="ENX19" s="2723"/>
      <c r="ENY19" s="2723"/>
      <c r="ENZ19" s="2723"/>
      <c r="EOA19" s="2723"/>
      <c r="EOB19" s="2723"/>
      <c r="EOC19" s="2723"/>
      <c r="EOD19" s="2723"/>
      <c r="EOE19" s="2723"/>
      <c r="EOF19" s="2723"/>
      <c r="EOG19" s="2723"/>
      <c r="EOH19" s="2723"/>
      <c r="EOI19" s="2723"/>
      <c r="EOJ19" s="2723"/>
      <c r="EOK19" s="2723"/>
      <c r="EOL19" s="2723"/>
      <c r="EOM19" s="2723"/>
      <c r="EON19" s="2723"/>
      <c r="EOO19" s="2723"/>
      <c r="EOP19" s="2723"/>
      <c r="EOQ19" s="2723"/>
      <c r="EOR19" s="2723"/>
      <c r="EOS19" s="2723"/>
      <c r="EOT19" s="2723"/>
      <c r="EOU19" s="2723"/>
      <c r="EOV19" s="2723"/>
      <c r="EOW19" s="2723"/>
      <c r="EOX19" s="2723"/>
      <c r="EOY19" s="2723"/>
      <c r="EOZ19" s="2723"/>
      <c r="EPA19" s="2723"/>
      <c r="EPB19" s="2723"/>
      <c r="EPC19" s="2723"/>
      <c r="EPD19" s="2723"/>
      <c r="EPE19" s="2723"/>
      <c r="EPF19" s="2723"/>
      <c r="EPG19" s="2723"/>
      <c r="EPH19" s="2723"/>
      <c r="EPI19" s="2723"/>
      <c r="EPJ19" s="2723"/>
      <c r="EPK19" s="2723"/>
      <c r="EPL19" s="2723"/>
      <c r="EPM19" s="2723"/>
      <c r="EPN19" s="2723"/>
      <c r="EPO19" s="2723"/>
      <c r="EPP19" s="2723"/>
      <c r="EPQ19" s="2723"/>
      <c r="EPR19" s="2723"/>
      <c r="EPS19" s="2723"/>
      <c r="EPT19" s="2723"/>
      <c r="EPU19" s="2723"/>
      <c r="EPV19" s="2723"/>
      <c r="EPW19" s="2723"/>
      <c r="EPX19" s="2723"/>
      <c r="EPY19" s="2723"/>
      <c r="EPZ19" s="2723"/>
      <c r="EQA19" s="2723"/>
      <c r="EQB19" s="2723"/>
      <c r="EQC19" s="2723"/>
      <c r="EQD19" s="2723"/>
      <c r="EQE19" s="2723"/>
      <c r="EQF19" s="2723"/>
      <c r="EQG19" s="2723"/>
      <c r="EQH19" s="2723"/>
      <c r="EQI19" s="2723"/>
      <c r="EQJ19" s="2723"/>
      <c r="EQK19" s="2723"/>
      <c r="EQL19" s="2723"/>
      <c r="EQM19" s="2723"/>
      <c r="EQN19" s="2723"/>
      <c r="EQO19" s="2723"/>
      <c r="EQP19" s="2723"/>
      <c r="EQQ19" s="2723"/>
      <c r="EQR19" s="2723"/>
      <c r="EQS19" s="2723"/>
      <c r="EQT19" s="2723"/>
      <c r="EQU19" s="2723"/>
      <c r="EQV19" s="2723"/>
      <c r="EQW19" s="2723"/>
      <c r="EQX19" s="2723"/>
      <c r="EQY19" s="2723"/>
      <c r="EQZ19" s="2723"/>
      <c r="ERA19" s="2723"/>
      <c r="ERB19" s="2723"/>
      <c r="ERC19" s="2723"/>
      <c r="ERD19" s="2723"/>
      <c r="ERE19" s="2723"/>
      <c r="ERF19" s="2723"/>
      <c r="ERG19" s="2723"/>
      <c r="ERH19" s="2723"/>
      <c r="ERI19" s="2723"/>
      <c r="ERJ19" s="2723"/>
      <c r="ERK19" s="2723"/>
      <c r="ERL19" s="2723"/>
      <c r="ERM19" s="2723"/>
      <c r="ERN19" s="2723"/>
      <c r="ERO19" s="2723"/>
      <c r="ERP19" s="2723"/>
      <c r="ERQ19" s="2723"/>
      <c r="ERR19" s="2723"/>
      <c r="ERS19" s="2723"/>
      <c r="ERT19" s="2723"/>
      <c r="ERU19" s="2723"/>
      <c r="ERV19" s="2723"/>
      <c r="ERW19" s="2723"/>
      <c r="ERX19" s="2723"/>
      <c r="ERY19" s="2723"/>
      <c r="ERZ19" s="2723"/>
      <c r="ESA19" s="2723"/>
      <c r="ESB19" s="2723"/>
      <c r="ESC19" s="2723"/>
      <c r="ESD19" s="2723"/>
      <c r="ESE19" s="2723"/>
      <c r="ESF19" s="2723"/>
      <c r="ESG19" s="2723"/>
      <c r="ESH19" s="2723"/>
      <c r="ESI19" s="2723"/>
      <c r="ESJ19" s="2723"/>
      <c r="ESK19" s="2723"/>
      <c r="ESL19" s="2723"/>
      <c r="ESM19" s="2723"/>
      <c r="ESN19" s="2723"/>
      <c r="ESO19" s="2723"/>
      <c r="ESP19" s="2723"/>
      <c r="ESQ19" s="2723"/>
      <c r="ESR19" s="2723"/>
      <c r="ESS19" s="2723"/>
      <c r="EST19" s="2723"/>
      <c r="ESU19" s="2723"/>
      <c r="ESV19" s="2723"/>
      <c r="ESW19" s="2723"/>
      <c r="ESX19" s="2723"/>
      <c r="ESY19" s="2723"/>
      <c r="ESZ19" s="2723"/>
      <c r="ETA19" s="2723"/>
      <c r="ETB19" s="2723"/>
      <c r="ETC19" s="2723"/>
      <c r="ETD19" s="2723"/>
      <c r="ETE19" s="2723"/>
      <c r="ETF19" s="2723"/>
      <c r="ETG19" s="2723"/>
      <c r="ETH19" s="2723"/>
      <c r="ETI19" s="2723"/>
      <c r="ETJ19" s="2723"/>
      <c r="ETK19" s="2723"/>
      <c r="ETL19" s="2723"/>
      <c r="ETM19" s="2723"/>
      <c r="ETN19" s="2723"/>
      <c r="ETO19" s="2723"/>
      <c r="ETP19" s="2723"/>
      <c r="ETQ19" s="2723"/>
      <c r="ETR19" s="2723"/>
      <c r="ETS19" s="2723"/>
      <c r="ETT19" s="2723"/>
      <c r="ETU19" s="2723"/>
      <c r="ETV19" s="2723"/>
      <c r="ETW19" s="2723"/>
      <c r="ETX19" s="2723"/>
      <c r="ETY19" s="2723"/>
      <c r="ETZ19" s="2723"/>
      <c r="EUA19" s="2723"/>
      <c r="EUB19" s="2723"/>
      <c r="EUC19" s="2723"/>
      <c r="EUD19" s="2723"/>
      <c r="EUE19" s="2723"/>
      <c r="EUF19" s="2723"/>
      <c r="EUG19" s="2723"/>
      <c r="EUH19" s="2723"/>
      <c r="EUI19" s="2723"/>
      <c r="EUJ19" s="2723"/>
      <c r="EUK19" s="2723"/>
      <c r="EUL19" s="2723"/>
      <c r="EUM19" s="2723"/>
      <c r="EUN19" s="2723"/>
      <c r="EUO19" s="2723"/>
      <c r="EUP19" s="2723"/>
      <c r="EUQ19" s="2723"/>
      <c r="EUR19" s="2723"/>
      <c r="EUS19" s="2723"/>
      <c r="EUT19" s="2723"/>
      <c r="EUU19" s="2723"/>
      <c r="EUV19" s="2723"/>
      <c r="EUW19" s="2723"/>
      <c r="EUX19" s="2723"/>
      <c r="EUY19" s="2723"/>
      <c r="EUZ19" s="2723"/>
      <c r="EVA19" s="2723"/>
      <c r="EVB19" s="2723"/>
      <c r="EVC19" s="2723"/>
      <c r="EVD19" s="2723"/>
      <c r="EVE19" s="2723"/>
      <c r="EVF19" s="2723"/>
      <c r="EVG19" s="2723"/>
      <c r="EVH19" s="2723"/>
      <c r="EVI19" s="2723"/>
      <c r="EVJ19" s="2723"/>
      <c r="EVK19" s="2723"/>
      <c r="EVL19" s="2723"/>
      <c r="EVM19" s="2723"/>
      <c r="EVN19" s="2723"/>
      <c r="EVO19" s="2723"/>
      <c r="EVP19" s="2723"/>
      <c r="EVQ19" s="2723"/>
      <c r="EVR19" s="2723"/>
      <c r="EVS19" s="2723"/>
      <c r="EVT19" s="2723"/>
      <c r="EVU19" s="2723"/>
      <c r="EVV19" s="2723"/>
      <c r="EVW19" s="2723"/>
      <c r="EVX19" s="2723"/>
      <c r="EVY19" s="2723"/>
      <c r="EVZ19" s="2723"/>
      <c r="EWA19" s="2723"/>
      <c r="EWB19" s="2723"/>
      <c r="EWC19" s="2723"/>
      <c r="EWD19" s="2723"/>
      <c r="EWE19" s="2723"/>
      <c r="EWF19" s="2723"/>
      <c r="EWG19" s="2723"/>
      <c r="EWH19" s="2723"/>
      <c r="EWI19" s="2723"/>
      <c r="EWJ19" s="2723"/>
      <c r="EWK19" s="2723"/>
      <c r="EWL19" s="2723"/>
      <c r="EWM19" s="2723"/>
      <c r="EWN19" s="2723"/>
      <c r="EWO19" s="2723"/>
      <c r="EWP19" s="2723"/>
      <c r="EWQ19" s="2723"/>
      <c r="EWR19" s="2723"/>
      <c r="EWS19" s="2723"/>
      <c r="EWT19" s="2723"/>
      <c r="EWU19" s="2723"/>
      <c r="EWV19" s="2723"/>
      <c r="EWW19" s="2723"/>
      <c r="EWX19" s="2723"/>
      <c r="EWY19" s="2723"/>
      <c r="EWZ19" s="2723"/>
      <c r="EXA19" s="2723"/>
      <c r="EXB19" s="2723"/>
      <c r="EXC19" s="2723"/>
      <c r="EXD19" s="2723"/>
      <c r="EXE19" s="2723"/>
      <c r="EXF19" s="2723"/>
      <c r="EXG19" s="2723"/>
      <c r="EXH19" s="2723"/>
      <c r="EXI19" s="2723"/>
      <c r="EXJ19" s="2723"/>
      <c r="EXK19" s="2723"/>
      <c r="EXL19" s="2723"/>
      <c r="EXM19" s="2723"/>
      <c r="EXN19" s="2723"/>
      <c r="EXO19" s="2723"/>
      <c r="EXP19" s="2723"/>
      <c r="EXQ19" s="2723"/>
      <c r="EXR19" s="2723"/>
      <c r="EXS19" s="2723"/>
      <c r="EXT19" s="2723"/>
      <c r="EXU19" s="2723"/>
      <c r="EXV19" s="2723"/>
      <c r="EXW19" s="2723"/>
      <c r="EXX19" s="2723"/>
      <c r="EXY19" s="2723"/>
      <c r="EXZ19" s="2723"/>
      <c r="EYA19" s="2723"/>
      <c r="EYB19" s="2723"/>
      <c r="EYC19" s="2723"/>
      <c r="EYD19" s="2723"/>
      <c r="EYE19" s="2723"/>
      <c r="EYF19" s="2723"/>
      <c r="EYG19" s="2723"/>
      <c r="EYH19" s="2723"/>
      <c r="EYI19" s="2723"/>
      <c r="EYJ19" s="2723"/>
      <c r="EYK19" s="2723"/>
      <c r="EYL19" s="2723"/>
      <c r="EYM19" s="2723"/>
      <c r="EYN19" s="2723"/>
      <c r="EYO19" s="2723"/>
      <c r="EYP19" s="2723"/>
      <c r="EYQ19" s="2723"/>
      <c r="EYR19" s="2723"/>
      <c r="EYS19" s="2723"/>
      <c r="EYT19" s="2723"/>
      <c r="EYU19" s="2723"/>
      <c r="EYV19" s="2723"/>
      <c r="EYW19" s="2723"/>
      <c r="EYX19" s="2723"/>
      <c r="EYY19" s="2723"/>
      <c r="EYZ19" s="2723"/>
      <c r="EZA19" s="2723"/>
      <c r="EZB19" s="2723"/>
      <c r="EZC19" s="2723"/>
      <c r="EZD19" s="2723"/>
      <c r="EZE19" s="2723"/>
      <c r="EZF19" s="2723"/>
      <c r="EZG19" s="2723"/>
      <c r="EZH19" s="2723"/>
      <c r="EZI19" s="2723"/>
      <c r="EZJ19" s="2723"/>
      <c r="EZK19" s="2723"/>
      <c r="EZL19" s="2723"/>
      <c r="EZM19" s="2723"/>
      <c r="EZN19" s="2723"/>
      <c r="EZO19" s="2723"/>
      <c r="EZP19" s="2723"/>
      <c r="EZQ19" s="2723"/>
      <c r="EZR19" s="2723"/>
      <c r="EZS19" s="2723"/>
      <c r="EZT19" s="2723"/>
      <c r="EZU19" s="2723"/>
      <c r="EZV19" s="2723"/>
      <c r="EZW19" s="2723"/>
      <c r="EZX19" s="2723"/>
      <c r="EZY19" s="2723"/>
      <c r="EZZ19" s="2723"/>
      <c r="FAA19" s="2723"/>
      <c r="FAB19" s="2723"/>
      <c r="FAC19" s="2723"/>
      <c r="FAD19" s="2723"/>
      <c r="FAE19" s="2723"/>
      <c r="FAF19" s="2723"/>
      <c r="FAG19" s="2723"/>
      <c r="FAH19" s="2723"/>
      <c r="FAI19" s="2723"/>
      <c r="FAJ19" s="2723"/>
      <c r="FAK19" s="2723"/>
      <c r="FAL19" s="2723"/>
      <c r="FAM19" s="2723"/>
      <c r="FAN19" s="2723"/>
      <c r="FAO19" s="2723"/>
      <c r="FAP19" s="2723"/>
      <c r="FAQ19" s="2723"/>
      <c r="FAR19" s="2723"/>
      <c r="FAS19" s="2723"/>
      <c r="FAT19" s="2723"/>
      <c r="FAU19" s="2723"/>
      <c r="FAV19" s="2723"/>
      <c r="FAW19" s="2723"/>
      <c r="FAX19" s="2723"/>
      <c r="FAY19" s="2723"/>
      <c r="FAZ19" s="2723"/>
      <c r="FBA19" s="2723"/>
      <c r="FBB19" s="2723"/>
      <c r="FBC19" s="2723"/>
      <c r="FBD19" s="2723"/>
      <c r="FBE19" s="2723"/>
      <c r="FBF19" s="2723"/>
      <c r="FBG19" s="2723"/>
      <c r="FBH19" s="2723"/>
      <c r="FBI19" s="2723"/>
      <c r="FBJ19" s="2723"/>
      <c r="FBK19" s="2723"/>
      <c r="FBL19" s="2723"/>
      <c r="FBM19" s="2723"/>
      <c r="FBN19" s="2723"/>
      <c r="FBO19" s="2723"/>
      <c r="FBP19" s="2723"/>
      <c r="FBQ19" s="2723"/>
      <c r="FBR19" s="2723"/>
      <c r="FBS19" s="2723"/>
      <c r="FBT19" s="2723"/>
      <c r="FBU19" s="2723"/>
      <c r="FBV19" s="2723"/>
      <c r="FBW19" s="2723"/>
      <c r="FBX19" s="2723"/>
      <c r="FBY19" s="2723"/>
      <c r="FBZ19" s="2723"/>
      <c r="FCA19" s="2723"/>
      <c r="FCB19" s="2723"/>
      <c r="FCC19" s="2723"/>
      <c r="FCD19" s="2723"/>
      <c r="FCE19" s="2723"/>
      <c r="FCF19" s="2723"/>
      <c r="FCG19" s="2723"/>
      <c r="FCH19" s="2723"/>
      <c r="FCI19" s="2723"/>
      <c r="FCJ19" s="2723"/>
      <c r="FCK19" s="2723"/>
      <c r="FCL19" s="2723"/>
      <c r="FCM19" s="2723"/>
      <c r="FCN19" s="2723"/>
      <c r="FCO19" s="2723"/>
      <c r="FCP19" s="2723"/>
      <c r="FCQ19" s="2723"/>
      <c r="FCR19" s="2723"/>
      <c r="FCS19" s="2723"/>
      <c r="FCT19" s="2723"/>
      <c r="FCU19" s="2723"/>
      <c r="FCV19" s="2723"/>
      <c r="FCW19" s="2723"/>
      <c r="FCX19" s="2723"/>
      <c r="FCY19" s="2723"/>
      <c r="FCZ19" s="2723"/>
      <c r="FDA19" s="2723"/>
      <c r="FDB19" s="2723"/>
      <c r="FDC19" s="2723"/>
      <c r="FDD19" s="2723"/>
      <c r="FDE19" s="2723"/>
      <c r="FDF19" s="2723"/>
      <c r="FDG19" s="2723"/>
      <c r="FDH19" s="2723"/>
      <c r="FDI19" s="2723"/>
      <c r="FDJ19" s="2723"/>
      <c r="FDK19" s="2723"/>
      <c r="FDL19" s="2723"/>
      <c r="FDM19" s="2723"/>
      <c r="FDN19" s="2723"/>
      <c r="FDO19" s="2723"/>
      <c r="FDP19" s="2723"/>
      <c r="FDQ19" s="2723"/>
      <c r="FDR19" s="2723"/>
      <c r="FDS19" s="2723"/>
      <c r="FDT19" s="2723"/>
      <c r="FDU19" s="2723"/>
      <c r="FDV19" s="2723"/>
      <c r="FDW19" s="2723"/>
      <c r="FDX19" s="2723"/>
      <c r="FDY19" s="2723"/>
      <c r="FDZ19" s="2723"/>
      <c r="FEA19" s="2723"/>
      <c r="FEB19" s="2723"/>
      <c r="FEC19" s="2723"/>
      <c r="FED19" s="2723"/>
      <c r="FEE19" s="2723"/>
      <c r="FEF19" s="2723"/>
      <c r="FEG19" s="2723"/>
      <c r="FEH19" s="2723"/>
      <c r="FEI19" s="2723"/>
      <c r="FEJ19" s="2723"/>
      <c r="FEK19" s="2723"/>
      <c r="FEL19" s="2723"/>
      <c r="FEM19" s="2723"/>
      <c r="FEN19" s="2723"/>
      <c r="FEO19" s="2723"/>
      <c r="FEP19" s="2723"/>
      <c r="FEQ19" s="2723"/>
      <c r="FER19" s="2723"/>
      <c r="FES19" s="2723"/>
      <c r="FET19" s="2723"/>
      <c r="FEU19" s="2723"/>
      <c r="FEV19" s="2723"/>
      <c r="FEW19" s="2723"/>
      <c r="FEX19" s="2723"/>
      <c r="FEY19" s="2723"/>
      <c r="FEZ19" s="2723"/>
      <c r="FFA19" s="2723"/>
      <c r="FFB19" s="2723"/>
      <c r="FFC19" s="2723"/>
      <c r="FFD19" s="2723"/>
      <c r="FFE19" s="2723"/>
      <c r="FFF19" s="2723"/>
      <c r="FFG19" s="2723"/>
      <c r="FFH19" s="2723"/>
      <c r="FFI19" s="2723"/>
      <c r="FFJ19" s="2723"/>
      <c r="FFK19" s="2723"/>
      <c r="FFL19" s="2723"/>
      <c r="FFM19" s="2723"/>
      <c r="FFN19" s="2723"/>
      <c r="FFO19" s="2723"/>
      <c r="FFP19" s="2723"/>
      <c r="FFQ19" s="2723"/>
      <c r="FFR19" s="2723"/>
      <c r="FFS19" s="2723"/>
      <c r="FFT19" s="2723"/>
      <c r="FFU19" s="2723"/>
      <c r="FFV19" s="2723"/>
      <c r="FFW19" s="2723"/>
      <c r="FFX19" s="2723"/>
      <c r="FFY19" s="2723"/>
      <c r="FFZ19" s="2723"/>
      <c r="FGA19" s="2723"/>
      <c r="FGB19" s="2723"/>
      <c r="FGC19" s="2723"/>
      <c r="FGD19" s="2723"/>
      <c r="FGE19" s="2723"/>
      <c r="FGF19" s="2723"/>
      <c r="FGG19" s="2723"/>
      <c r="FGH19" s="2723"/>
      <c r="FGI19" s="2723"/>
      <c r="FGJ19" s="2723"/>
      <c r="FGK19" s="2723"/>
      <c r="FGL19" s="2723"/>
      <c r="FGM19" s="2723"/>
      <c r="FGN19" s="2723"/>
      <c r="FGO19" s="2723"/>
      <c r="FGP19" s="2723"/>
      <c r="FGQ19" s="2723"/>
      <c r="FGR19" s="2723"/>
      <c r="FGS19" s="2723"/>
      <c r="FGT19" s="2723"/>
      <c r="FGU19" s="2723"/>
      <c r="FGV19" s="2723"/>
      <c r="FGW19" s="2723"/>
      <c r="FGX19" s="2723"/>
      <c r="FGY19" s="2723"/>
      <c r="FGZ19" s="2723"/>
      <c r="FHA19" s="2723"/>
      <c r="FHB19" s="2723"/>
      <c r="FHC19" s="2723"/>
      <c r="FHD19" s="2723"/>
      <c r="FHE19" s="2723"/>
      <c r="FHF19" s="2723"/>
      <c r="FHG19" s="2723"/>
      <c r="FHH19" s="2723"/>
      <c r="FHI19" s="2723"/>
      <c r="FHJ19" s="2723"/>
      <c r="FHK19" s="2723"/>
      <c r="FHL19" s="2723"/>
      <c r="FHM19" s="2723"/>
      <c r="FHN19" s="2723"/>
      <c r="FHO19" s="2723"/>
      <c r="FHP19" s="2723"/>
      <c r="FHQ19" s="2723"/>
      <c r="FHR19" s="2723"/>
      <c r="FHS19" s="2723"/>
      <c r="FHT19" s="2723"/>
      <c r="FHU19" s="2723"/>
      <c r="FHV19" s="2723"/>
      <c r="FHW19" s="2723"/>
      <c r="FHX19" s="2723"/>
      <c r="FHY19" s="2723"/>
      <c r="FHZ19" s="2723"/>
      <c r="FIA19" s="2723"/>
      <c r="FIB19" s="2723"/>
      <c r="FIC19" s="2723"/>
      <c r="FID19" s="2723"/>
      <c r="FIE19" s="2723"/>
      <c r="FIF19" s="2723"/>
      <c r="FIG19" s="2723"/>
      <c r="FIH19" s="2723"/>
      <c r="FII19" s="2723"/>
      <c r="FIJ19" s="2723"/>
      <c r="FIK19" s="2723"/>
      <c r="FIL19" s="2723"/>
      <c r="FIM19" s="2723"/>
      <c r="FIN19" s="2723"/>
      <c r="FIO19" s="2723"/>
      <c r="FIP19" s="2723"/>
      <c r="FIQ19" s="2723"/>
      <c r="FIR19" s="2723"/>
      <c r="FIS19" s="2723"/>
      <c r="FIT19" s="2723"/>
      <c r="FIU19" s="2723"/>
      <c r="FIV19" s="2723"/>
      <c r="FIW19" s="2723"/>
      <c r="FIX19" s="2723"/>
      <c r="FIY19" s="2723"/>
      <c r="FIZ19" s="2723"/>
      <c r="FJA19" s="2723"/>
      <c r="FJB19" s="2723"/>
      <c r="FJC19" s="2723"/>
      <c r="FJD19" s="2723"/>
      <c r="FJE19" s="2723"/>
      <c r="FJF19" s="2723"/>
      <c r="FJG19" s="2723"/>
      <c r="FJH19" s="2723"/>
      <c r="FJI19" s="2723"/>
      <c r="FJJ19" s="2723"/>
      <c r="FJK19" s="2723"/>
      <c r="FJL19" s="2723"/>
      <c r="FJM19" s="2723"/>
      <c r="FJN19" s="2723"/>
      <c r="FJO19" s="2723"/>
      <c r="FJP19" s="2723"/>
      <c r="FJQ19" s="2723"/>
      <c r="FJR19" s="2723"/>
      <c r="FJS19" s="2723"/>
      <c r="FJT19" s="2723"/>
      <c r="FJU19" s="2723"/>
      <c r="FJV19" s="2723"/>
      <c r="FJW19" s="2723"/>
      <c r="FJX19" s="2723"/>
      <c r="FJY19" s="2723"/>
      <c r="FJZ19" s="2723"/>
      <c r="FKA19" s="2723"/>
      <c r="FKB19" s="2723"/>
      <c r="FKC19" s="2723"/>
      <c r="FKD19" s="2723"/>
      <c r="FKE19" s="2723"/>
      <c r="FKF19" s="2723"/>
      <c r="FKG19" s="2723"/>
      <c r="FKH19" s="2723"/>
      <c r="FKI19" s="2723"/>
      <c r="FKJ19" s="2723"/>
      <c r="FKK19" s="2723"/>
      <c r="FKL19" s="2723"/>
      <c r="FKM19" s="2723"/>
      <c r="FKN19" s="2723"/>
      <c r="FKO19" s="2723"/>
      <c r="FKP19" s="2723"/>
      <c r="FKQ19" s="2723"/>
      <c r="FKR19" s="2723"/>
      <c r="FKS19" s="2723"/>
      <c r="FKT19" s="2723"/>
      <c r="FKU19" s="2723"/>
      <c r="FKV19" s="2723"/>
      <c r="FKW19" s="2723"/>
      <c r="FKX19" s="2723"/>
      <c r="FKY19" s="2723"/>
      <c r="FKZ19" s="2723"/>
      <c r="FLA19" s="2723"/>
      <c r="FLB19" s="2723"/>
      <c r="FLC19" s="2723"/>
      <c r="FLD19" s="2723"/>
      <c r="FLE19" s="2723"/>
      <c r="FLF19" s="2723"/>
      <c r="FLG19" s="2723"/>
      <c r="FLH19" s="2723"/>
      <c r="FLI19" s="2723"/>
      <c r="FLJ19" s="2723"/>
      <c r="FLK19" s="2723"/>
      <c r="FLL19" s="2723"/>
      <c r="FLM19" s="2723"/>
      <c r="FLN19" s="2723"/>
      <c r="FLO19" s="2723"/>
      <c r="FLP19" s="2723"/>
      <c r="FLQ19" s="2723"/>
      <c r="FLR19" s="2723"/>
      <c r="FLS19" s="2723"/>
      <c r="FLT19" s="2723"/>
      <c r="FLU19" s="2723"/>
      <c r="FLV19" s="2723"/>
      <c r="FLW19" s="2723"/>
      <c r="FLX19" s="2723"/>
      <c r="FLY19" s="2723"/>
      <c r="FLZ19" s="2723"/>
      <c r="FMA19" s="2723"/>
      <c r="FMB19" s="2723"/>
      <c r="FMC19" s="2723"/>
      <c r="FMD19" s="2723"/>
      <c r="FME19" s="2723"/>
      <c r="FMF19" s="2723"/>
      <c r="FMG19" s="2723"/>
      <c r="FMH19" s="2723"/>
      <c r="FMI19" s="2723"/>
      <c r="FMJ19" s="2723"/>
      <c r="FMK19" s="2723"/>
      <c r="FML19" s="2723"/>
      <c r="FMM19" s="2723"/>
      <c r="FMN19" s="2723"/>
      <c r="FMO19" s="2723"/>
      <c r="FMP19" s="2723"/>
      <c r="FMQ19" s="2723"/>
      <c r="FMR19" s="2723"/>
      <c r="FMS19" s="2723"/>
      <c r="FMT19" s="2723"/>
      <c r="FMU19" s="2723"/>
      <c r="FMV19" s="2723"/>
      <c r="FMW19" s="2723"/>
      <c r="FMX19" s="2723"/>
      <c r="FMY19" s="2723"/>
      <c r="FMZ19" s="2723"/>
      <c r="FNA19" s="2723"/>
      <c r="FNB19" s="2723"/>
      <c r="FNC19" s="2723"/>
      <c r="FND19" s="2723"/>
      <c r="FNE19" s="2723"/>
      <c r="FNF19" s="2723"/>
      <c r="FNG19" s="2723"/>
      <c r="FNH19" s="2723"/>
      <c r="FNI19" s="2723"/>
      <c r="FNJ19" s="2723"/>
      <c r="FNK19" s="2723"/>
      <c r="FNL19" s="2723"/>
      <c r="FNM19" s="2723"/>
      <c r="FNN19" s="2723"/>
      <c r="FNO19" s="2723"/>
      <c r="FNP19" s="2723"/>
      <c r="FNQ19" s="2723"/>
      <c r="FNR19" s="2723"/>
      <c r="FNS19" s="2723"/>
      <c r="FNT19" s="2723"/>
      <c r="FNU19" s="2723"/>
      <c r="FNV19" s="2723"/>
      <c r="FNW19" s="2723"/>
      <c r="FNX19" s="2723"/>
      <c r="FNY19" s="2723"/>
      <c r="FNZ19" s="2723"/>
      <c r="FOA19" s="2723"/>
      <c r="FOB19" s="2723"/>
      <c r="FOC19" s="2723"/>
      <c r="FOD19" s="2723"/>
      <c r="FOE19" s="2723"/>
      <c r="FOF19" s="2723"/>
      <c r="FOG19" s="2723"/>
      <c r="FOH19" s="2723"/>
      <c r="FOI19" s="2723"/>
      <c r="FOJ19" s="2723"/>
      <c r="FOK19" s="2723"/>
      <c r="FOL19" s="2723"/>
      <c r="FOM19" s="2723"/>
      <c r="FON19" s="2723"/>
      <c r="FOO19" s="2723"/>
      <c r="FOP19" s="2723"/>
      <c r="FOQ19" s="2723"/>
      <c r="FOR19" s="2723"/>
      <c r="FOS19" s="2723"/>
      <c r="FOT19" s="2723"/>
      <c r="FOU19" s="2723"/>
      <c r="FOV19" s="2723"/>
      <c r="FOW19" s="2723"/>
      <c r="FOX19" s="2723"/>
      <c r="FOY19" s="2723"/>
      <c r="FOZ19" s="2723"/>
      <c r="FPA19" s="2723"/>
      <c r="FPB19" s="2723"/>
      <c r="FPC19" s="2723"/>
      <c r="FPD19" s="2723"/>
      <c r="FPE19" s="2723"/>
      <c r="FPF19" s="2723"/>
      <c r="FPG19" s="2723"/>
      <c r="FPH19" s="2723"/>
      <c r="FPI19" s="2723"/>
      <c r="FPJ19" s="2723"/>
      <c r="FPK19" s="2723"/>
      <c r="FPL19" s="2723"/>
      <c r="FPM19" s="2723"/>
      <c r="FPN19" s="2723"/>
      <c r="FPO19" s="2723"/>
      <c r="FPP19" s="2723"/>
      <c r="FPQ19" s="2723"/>
      <c r="FPR19" s="2723"/>
      <c r="FPS19" s="2723"/>
      <c r="FPT19" s="2723"/>
      <c r="FPU19" s="2723"/>
      <c r="FPV19" s="2723"/>
      <c r="FPW19" s="2723"/>
      <c r="FPX19" s="2723"/>
      <c r="FPY19" s="2723"/>
      <c r="FPZ19" s="2723"/>
      <c r="FQA19" s="2723"/>
      <c r="FQB19" s="2723"/>
      <c r="FQC19" s="2723"/>
      <c r="FQD19" s="2723"/>
      <c r="FQE19" s="2723"/>
      <c r="FQF19" s="2723"/>
      <c r="FQG19" s="2723"/>
      <c r="FQH19" s="2723"/>
      <c r="FQI19" s="2723"/>
      <c r="FQJ19" s="2723"/>
      <c r="FQK19" s="2723"/>
      <c r="FQL19" s="2723"/>
      <c r="FQM19" s="2723"/>
      <c r="FQN19" s="2723"/>
      <c r="FQO19" s="2723"/>
      <c r="FQP19" s="2723"/>
      <c r="FQQ19" s="2723"/>
      <c r="FQR19" s="2723"/>
      <c r="FQS19" s="2723"/>
      <c r="FQT19" s="2723"/>
      <c r="FQU19" s="2723"/>
      <c r="FQV19" s="2723"/>
      <c r="FQW19" s="2723"/>
      <c r="FQX19" s="2723"/>
      <c r="FQY19" s="2723"/>
      <c r="FQZ19" s="2723"/>
      <c r="FRA19" s="2723"/>
      <c r="FRB19" s="2723"/>
      <c r="FRC19" s="2723"/>
      <c r="FRD19" s="2723"/>
      <c r="FRE19" s="2723"/>
      <c r="FRF19" s="2723"/>
      <c r="FRG19" s="2723"/>
      <c r="FRH19" s="2723"/>
      <c r="FRI19" s="2723"/>
      <c r="FRJ19" s="2723"/>
      <c r="FRK19" s="2723"/>
      <c r="FRL19" s="2723"/>
      <c r="FRM19" s="2723"/>
      <c r="FRN19" s="2723"/>
      <c r="FRO19" s="2723"/>
      <c r="FRP19" s="2723"/>
      <c r="FRQ19" s="2723"/>
      <c r="FRR19" s="2723"/>
      <c r="FRS19" s="2723"/>
      <c r="FRT19" s="2723"/>
      <c r="FRU19" s="2723"/>
      <c r="FRV19" s="2723"/>
      <c r="FRW19" s="2723"/>
      <c r="FRX19" s="2723"/>
      <c r="FRY19" s="2723"/>
      <c r="FRZ19" s="2723"/>
      <c r="FSA19" s="2723"/>
      <c r="FSB19" s="2723"/>
      <c r="FSC19" s="2723"/>
      <c r="FSD19" s="2723"/>
      <c r="FSE19" s="2723"/>
      <c r="FSF19" s="2723"/>
      <c r="FSG19" s="2723"/>
      <c r="FSH19" s="2723"/>
      <c r="FSI19" s="2723"/>
      <c r="FSJ19" s="2723"/>
      <c r="FSK19" s="2723"/>
      <c r="FSL19" s="2723"/>
      <c r="FSM19" s="2723"/>
      <c r="FSN19" s="2723"/>
      <c r="FSO19" s="2723"/>
      <c r="FSP19" s="2723"/>
      <c r="FSQ19" s="2723"/>
      <c r="FSR19" s="2723"/>
      <c r="FSS19" s="2723"/>
      <c r="FST19" s="2723"/>
      <c r="FSU19" s="2723"/>
      <c r="FSV19" s="2723"/>
      <c r="FSW19" s="2723"/>
      <c r="FSX19" s="2723"/>
      <c r="FSY19" s="2723"/>
      <c r="FSZ19" s="2723"/>
      <c r="FTA19" s="2723"/>
      <c r="FTB19" s="2723"/>
      <c r="FTC19" s="2723"/>
      <c r="FTD19" s="2723"/>
      <c r="FTE19" s="2723"/>
      <c r="FTF19" s="2723"/>
      <c r="FTG19" s="2723"/>
      <c r="FTH19" s="2723"/>
      <c r="FTI19" s="2723"/>
      <c r="FTJ19" s="2723"/>
      <c r="FTK19" s="2723"/>
      <c r="FTL19" s="2723"/>
      <c r="FTM19" s="2723"/>
      <c r="FTN19" s="2723"/>
      <c r="FTO19" s="2723"/>
      <c r="FTP19" s="2723"/>
      <c r="FTQ19" s="2723"/>
      <c r="FTR19" s="2723"/>
      <c r="FTS19" s="2723"/>
      <c r="FTT19" s="2723"/>
      <c r="FTU19" s="2723"/>
      <c r="FTV19" s="2723"/>
      <c r="FTW19" s="2723"/>
      <c r="FTX19" s="2723"/>
      <c r="FTY19" s="2723"/>
      <c r="FTZ19" s="2723"/>
      <c r="FUA19" s="2723"/>
      <c r="FUB19" s="2723"/>
      <c r="FUC19" s="2723"/>
      <c r="FUD19" s="2723"/>
      <c r="FUE19" s="2723"/>
      <c r="FUF19" s="2723"/>
      <c r="FUG19" s="2723"/>
      <c r="FUH19" s="2723"/>
      <c r="FUI19" s="2723"/>
      <c r="FUJ19" s="2723"/>
      <c r="FUK19" s="2723"/>
      <c r="FUL19" s="2723"/>
      <c r="FUM19" s="2723"/>
      <c r="FUN19" s="2723"/>
      <c r="FUO19" s="2723"/>
      <c r="FUP19" s="2723"/>
      <c r="FUQ19" s="2723"/>
      <c r="FUR19" s="2723"/>
      <c r="FUS19" s="2723"/>
      <c r="FUT19" s="2723"/>
      <c r="FUU19" s="2723"/>
      <c r="FUV19" s="2723"/>
      <c r="FUW19" s="2723"/>
      <c r="FUX19" s="2723"/>
      <c r="FUY19" s="2723"/>
      <c r="FUZ19" s="2723"/>
      <c r="FVA19" s="2723"/>
      <c r="FVB19" s="2723"/>
      <c r="FVC19" s="2723"/>
      <c r="FVD19" s="2723"/>
      <c r="FVE19" s="2723"/>
      <c r="FVF19" s="2723"/>
      <c r="FVG19" s="2723"/>
      <c r="FVH19" s="2723"/>
      <c r="FVI19" s="2723"/>
      <c r="FVJ19" s="2723"/>
      <c r="FVK19" s="2723"/>
      <c r="FVL19" s="2723"/>
      <c r="FVM19" s="2723"/>
      <c r="FVN19" s="2723"/>
      <c r="FVO19" s="2723"/>
      <c r="FVP19" s="2723"/>
      <c r="FVQ19" s="2723"/>
      <c r="FVR19" s="2723"/>
      <c r="FVS19" s="2723"/>
      <c r="FVT19" s="2723"/>
      <c r="FVU19" s="2723"/>
      <c r="FVV19" s="2723"/>
      <c r="FVW19" s="2723"/>
      <c r="FVX19" s="2723"/>
      <c r="FVY19" s="2723"/>
      <c r="FVZ19" s="2723"/>
      <c r="FWA19" s="2723"/>
      <c r="FWB19" s="2723"/>
      <c r="FWC19" s="2723"/>
      <c r="FWD19" s="2723"/>
      <c r="FWE19" s="2723"/>
      <c r="FWF19" s="2723"/>
      <c r="FWG19" s="2723"/>
      <c r="FWH19" s="2723"/>
      <c r="FWI19" s="2723"/>
      <c r="FWJ19" s="2723"/>
      <c r="FWK19" s="2723"/>
      <c r="FWL19" s="2723"/>
      <c r="FWM19" s="2723"/>
      <c r="FWN19" s="2723"/>
      <c r="FWO19" s="2723"/>
      <c r="FWP19" s="2723"/>
      <c r="FWQ19" s="2723"/>
      <c r="FWR19" s="2723"/>
      <c r="FWS19" s="2723"/>
      <c r="FWT19" s="2723"/>
      <c r="FWU19" s="2723"/>
      <c r="FWV19" s="2723"/>
      <c r="FWW19" s="2723"/>
      <c r="FWX19" s="2723"/>
      <c r="FWY19" s="2723"/>
      <c r="FWZ19" s="2723"/>
      <c r="FXA19" s="2723"/>
      <c r="FXB19" s="2723"/>
      <c r="FXC19" s="2723"/>
      <c r="FXD19" s="2723"/>
      <c r="FXE19" s="2723"/>
      <c r="FXF19" s="2723"/>
      <c r="FXG19" s="2723"/>
      <c r="FXH19" s="2723"/>
      <c r="FXI19" s="2723"/>
      <c r="FXJ19" s="2723"/>
      <c r="FXK19" s="2723"/>
      <c r="FXL19" s="2723"/>
      <c r="FXM19" s="2723"/>
      <c r="FXN19" s="2723"/>
      <c r="FXO19" s="2723"/>
      <c r="FXP19" s="2723"/>
      <c r="FXQ19" s="2723"/>
      <c r="FXR19" s="2723"/>
      <c r="FXS19" s="2723"/>
      <c r="FXT19" s="2723"/>
      <c r="FXU19" s="2723"/>
      <c r="FXV19" s="2723"/>
      <c r="FXW19" s="2723"/>
      <c r="FXX19" s="2723"/>
      <c r="FXY19" s="2723"/>
      <c r="FXZ19" s="2723"/>
      <c r="FYA19" s="2723"/>
      <c r="FYB19" s="2723"/>
      <c r="FYC19" s="2723"/>
      <c r="FYD19" s="2723"/>
      <c r="FYE19" s="2723"/>
      <c r="FYF19" s="2723"/>
      <c r="FYG19" s="2723"/>
      <c r="FYH19" s="2723"/>
      <c r="FYI19" s="2723"/>
      <c r="FYJ19" s="2723"/>
      <c r="FYK19" s="2723"/>
      <c r="FYL19" s="2723"/>
      <c r="FYM19" s="2723"/>
      <c r="FYN19" s="2723"/>
      <c r="FYO19" s="2723"/>
      <c r="FYP19" s="2723"/>
      <c r="FYQ19" s="2723"/>
      <c r="FYR19" s="2723"/>
      <c r="FYS19" s="2723"/>
      <c r="FYT19" s="2723"/>
      <c r="FYU19" s="2723"/>
      <c r="FYV19" s="2723"/>
      <c r="FYW19" s="2723"/>
      <c r="FYX19" s="2723"/>
      <c r="FYY19" s="2723"/>
      <c r="FYZ19" s="2723"/>
      <c r="FZA19" s="2723"/>
      <c r="FZB19" s="2723"/>
      <c r="FZC19" s="2723"/>
      <c r="FZD19" s="2723"/>
      <c r="FZE19" s="2723"/>
      <c r="FZF19" s="2723"/>
      <c r="FZG19" s="2723"/>
      <c r="FZH19" s="2723"/>
      <c r="FZI19" s="2723"/>
      <c r="FZJ19" s="2723"/>
      <c r="FZK19" s="2723"/>
      <c r="FZL19" s="2723"/>
      <c r="FZM19" s="2723"/>
      <c r="FZN19" s="2723"/>
      <c r="FZO19" s="2723"/>
      <c r="FZP19" s="2723"/>
      <c r="FZQ19" s="2723"/>
      <c r="FZR19" s="2723"/>
      <c r="FZS19" s="2723"/>
      <c r="FZT19" s="2723"/>
      <c r="FZU19" s="2723"/>
      <c r="FZV19" s="2723"/>
      <c r="FZW19" s="2723"/>
      <c r="FZX19" s="2723"/>
      <c r="FZY19" s="2723"/>
      <c r="FZZ19" s="2723"/>
      <c r="GAA19" s="2723"/>
      <c r="GAB19" s="2723"/>
      <c r="GAC19" s="2723"/>
      <c r="GAD19" s="2723"/>
      <c r="GAE19" s="2723"/>
      <c r="GAF19" s="2723"/>
      <c r="GAG19" s="2723"/>
      <c r="GAH19" s="2723"/>
      <c r="GAI19" s="2723"/>
      <c r="GAJ19" s="2723"/>
      <c r="GAK19" s="2723"/>
      <c r="GAL19" s="2723"/>
      <c r="GAM19" s="2723"/>
      <c r="GAN19" s="2723"/>
      <c r="GAO19" s="2723"/>
      <c r="GAP19" s="2723"/>
      <c r="GAQ19" s="2723"/>
      <c r="GAR19" s="2723"/>
      <c r="GAS19" s="2723"/>
      <c r="GAT19" s="2723"/>
      <c r="GAU19" s="2723"/>
      <c r="GAV19" s="2723"/>
      <c r="GAW19" s="2723"/>
      <c r="GAX19" s="2723"/>
      <c r="GAY19" s="2723"/>
      <c r="GAZ19" s="2723"/>
      <c r="GBA19" s="2723"/>
      <c r="GBB19" s="2723"/>
      <c r="GBC19" s="2723"/>
      <c r="GBD19" s="2723"/>
      <c r="GBE19" s="2723"/>
      <c r="GBF19" s="2723"/>
      <c r="GBG19" s="2723"/>
      <c r="GBH19" s="2723"/>
      <c r="GBI19" s="2723"/>
      <c r="GBJ19" s="2723"/>
      <c r="GBK19" s="2723"/>
      <c r="GBL19" s="2723"/>
      <c r="GBM19" s="2723"/>
      <c r="GBN19" s="2723"/>
      <c r="GBO19" s="2723"/>
      <c r="GBP19" s="2723"/>
      <c r="GBQ19" s="2723"/>
      <c r="GBR19" s="2723"/>
      <c r="GBS19" s="2723"/>
      <c r="GBT19" s="2723"/>
      <c r="GBU19" s="2723"/>
      <c r="GBV19" s="2723"/>
      <c r="GBW19" s="2723"/>
      <c r="GBX19" s="2723"/>
      <c r="GBY19" s="2723"/>
      <c r="GBZ19" s="2723"/>
      <c r="GCA19" s="2723"/>
      <c r="GCB19" s="2723"/>
      <c r="GCC19" s="2723"/>
      <c r="GCD19" s="2723"/>
      <c r="GCE19" s="2723"/>
      <c r="GCF19" s="2723"/>
      <c r="GCG19" s="2723"/>
      <c r="GCH19" s="2723"/>
      <c r="GCI19" s="2723"/>
      <c r="GCJ19" s="2723"/>
      <c r="GCK19" s="2723"/>
      <c r="GCL19" s="2723"/>
      <c r="GCM19" s="2723"/>
      <c r="GCN19" s="2723"/>
      <c r="GCO19" s="2723"/>
      <c r="GCP19" s="2723"/>
      <c r="GCQ19" s="2723"/>
      <c r="GCR19" s="2723"/>
      <c r="GCS19" s="2723"/>
      <c r="GCT19" s="2723"/>
      <c r="GCU19" s="2723"/>
      <c r="GCV19" s="2723"/>
      <c r="GCW19" s="2723"/>
      <c r="GCX19" s="2723"/>
      <c r="GCY19" s="2723"/>
      <c r="GCZ19" s="2723"/>
      <c r="GDA19" s="2723"/>
      <c r="GDB19" s="2723"/>
      <c r="GDC19" s="2723"/>
      <c r="GDD19" s="2723"/>
      <c r="GDE19" s="2723"/>
      <c r="GDF19" s="2723"/>
      <c r="GDG19" s="2723"/>
      <c r="GDH19" s="2723"/>
      <c r="GDI19" s="2723"/>
      <c r="GDJ19" s="2723"/>
      <c r="GDK19" s="2723"/>
      <c r="GDL19" s="2723"/>
      <c r="GDM19" s="2723"/>
      <c r="GDN19" s="2723"/>
      <c r="GDO19" s="2723"/>
      <c r="GDP19" s="2723"/>
      <c r="GDQ19" s="2723"/>
      <c r="GDR19" s="2723"/>
      <c r="GDS19" s="2723"/>
      <c r="GDT19" s="2723"/>
      <c r="GDU19" s="2723"/>
      <c r="GDV19" s="2723"/>
      <c r="GDW19" s="2723"/>
      <c r="GDX19" s="2723"/>
      <c r="GDY19" s="2723"/>
      <c r="GDZ19" s="2723"/>
      <c r="GEA19" s="2723"/>
      <c r="GEB19" s="2723"/>
      <c r="GEC19" s="2723"/>
      <c r="GED19" s="2723"/>
      <c r="GEE19" s="2723"/>
      <c r="GEF19" s="2723"/>
      <c r="GEG19" s="2723"/>
      <c r="GEH19" s="2723"/>
      <c r="GEI19" s="2723"/>
      <c r="GEJ19" s="2723"/>
      <c r="GEK19" s="2723"/>
      <c r="GEL19" s="2723"/>
      <c r="GEM19" s="2723"/>
      <c r="GEN19" s="2723"/>
      <c r="GEO19" s="2723"/>
      <c r="GEP19" s="2723"/>
      <c r="GEQ19" s="2723"/>
      <c r="GER19" s="2723"/>
      <c r="GES19" s="2723"/>
      <c r="GET19" s="2723"/>
      <c r="GEU19" s="2723"/>
      <c r="GEV19" s="2723"/>
      <c r="GEW19" s="2723"/>
      <c r="GEX19" s="2723"/>
      <c r="GEY19" s="2723"/>
      <c r="GEZ19" s="2723"/>
      <c r="GFA19" s="2723"/>
      <c r="GFB19" s="2723"/>
      <c r="GFC19" s="2723"/>
      <c r="GFD19" s="2723"/>
      <c r="GFE19" s="2723"/>
      <c r="GFF19" s="2723"/>
      <c r="GFG19" s="2723"/>
      <c r="GFH19" s="2723"/>
      <c r="GFI19" s="2723"/>
      <c r="GFJ19" s="2723"/>
      <c r="GFK19" s="2723"/>
      <c r="GFL19" s="2723"/>
      <c r="GFM19" s="2723"/>
      <c r="GFN19" s="2723"/>
      <c r="GFO19" s="2723"/>
      <c r="GFP19" s="2723"/>
      <c r="GFQ19" s="2723"/>
      <c r="GFR19" s="2723"/>
      <c r="GFS19" s="2723"/>
      <c r="GFT19" s="2723"/>
      <c r="GFU19" s="2723"/>
      <c r="GFV19" s="2723"/>
      <c r="GFW19" s="2723"/>
      <c r="GFX19" s="2723"/>
      <c r="GFY19" s="2723"/>
      <c r="GFZ19" s="2723"/>
      <c r="GGA19" s="2723"/>
      <c r="GGB19" s="2723"/>
      <c r="GGC19" s="2723"/>
      <c r="GGD19" s="2723"/>
      <c r="GGE19" s="2723"/>
      <c r="GGF19" s="2723"/>
      <c r="GGG19" s="2723"/>
      <c r="GGH19" s="2723"/>
      <c r="GGI19" s="2723"/>
      <c r="GGJ19" s="2723"/>
      <c r="GGK19" s="2723"/>
      <c r="GGL19" s="2723"/>
      <c r="GGM19" s="2723"/>
      <c r="GGN19" s="2723"/>
      <c r="GGO19" s="2723"/>
      <c r="GGP19" s="2723"/>
      <c r="GGQ19" s="2723"/>
      <c r="GGR19" s="2723"/>
      <c r="GGS19" s="2723"/>
      <c r="GGT19" s="2723"/>
      <c r="GGU19" s="2723"/>
      <c r="GGV19" s="2723"/>
      <c r="GGW19" s="2723"/>
      <c r="GGX19" s="2723"/>
      <c r="GGY19" s="2723"/>
      <c r="GGZ19" s="2723"/>
      <c r="GHA19" s="2723"/>
      <c r="GHB19" s="2723"/>
      <c r="GHC19" s="2723"/>
      <c r="GHD19" s="2723"/>
      <c r="GHE19" s="2723"/>
      <c r="GHF19" s="2723"/>
      <c r="GHG19" s="2723"/>
      <c r="GHH19" s="2723"/>
      <c r="GHI19" s="2723"/>
      <c r="GHJ19" s="2723"/>
      <c r="GHK19" s="2723"/>
      <c r="GHL19" s="2723"/>
      <c r="GHM19" s="2723"/>
      <c r="GHN19" s="2723"/>
      <c r="GHO19" s="2723"/>
      <c r="GHP19" s="2723"/>
      <c r="GHQ19" s="2723"/>
      <c r="GHR19" s="2723"/>
      <c r="GHS19" s="2723"/>
      <c r="GHT19" s="2723"/>
      <c r="GHU19" s="2723"/>
      <c r="GHV19" s="2723"/>
      <c r="GHW19" s="2723"/>
      <c r="GHX19" s="2723"/>
      <c r="GHY19" s="2723"/>
      <c r="GHZ19" s="2723"/>
      <c r="GIA19" s="2723"/>
      <c r="GIB19" s="2723"/>
      <c r="GIC19" s="2723"/>
      <c r="GID19" s="2723"/>
      <c r="GIE19" s="2723"/>
      <c r="GIF19" s="2723"/>
      <c r="GIG19" s="2723"/>
      <c r="GIH19" s="2723"/>
      <c r="GII19" s="2723"/>
      <c r="GIJ19" s="2723"/>
      <c r="GIK19" s="2723"/>
      <c r="GIL19" s="2723"/>
      <c r="GIM19" s="2723"/>
      <c r="GIN19" s="2723"/>
      <c r="GIO19" s="2723"/>
      <c r="GIP19" s="2723"/>
      <c r="GIQ19" s="2723"/>
      <c r="GIR19" s="2723"/>
      <c r="GIS19" s="2723"/>
      <c r="GIT19" s="2723"/>
      <c r="GIU19" s="2723"/>
      <c r="GIV19" s="2723"/>
      <c r="GIW19" s="2723"/>
      <c r="GIX19" s="2723"/>
      <c r="GIY19" s="2723"/>
      <c r="GIZ19" s="2723"/>
      <c r="GJA19" s="2723"/>
      <c r="GJB19" s="2723"/>
      <c r="GJC19" s="2723"/>
      <c r="GJD19" s="2723"/>
      <c r="GJE19" s="2723"/>
      <c r="GJF19" s="2723"/>
      <c r="GJG19" s="2723"/>
      <c r="GJH19" s="2723"/>
      <c r="GJI19" s="2723"/>
      <c r="GJJ19" s="2723"/>
      <c r="GJK19" s="2723"/>
      <c r="GJL19" s="2723"/>
      <c r="GJM19" s="2723"/>
      <c r="GJN19" s="2723"/>
      <c r="GJO19" s="2723"/>
      <c r="GJP19" s="2723"/>
      <c r="GJQ19" s="2723"/>
      <c r="GJR19" s="2723"/>
      <c r="GJS19" s="2723"/>
      <c r="GJT19" s="2723"/>
      <c r="GJU19" s="2723"/>
      <c r="GJV19" s="2723"/>
      <c r="GJW19" s="2723"/>
      <c r="GJX19" s="2723"/>
      <c r="GJY19" s="2723"/>
      <c r="GJZ19" s="2723"/>
      <c r="GKA19" s="2723"/>
      <c r="GKB19" s="2723"/>
      <c r="GKC19" s="2723"/>
      <c r="GKD19" s="2723"/>
      <c r="GKE19" s="2723"/>
      <c r="GKF19" s="2723"/>
      <c r="GKG19" s="2723"/>
      <c r="GKH19" s="2723"/>
      <c r="GKI19" s="2723"/>
      <c r="GKJ19" s="2723"/>
      <c r="GKK19" s="2723"/>
      <c r="GKL19" s="2723"/>
      <c r="GKM19" s="2723"/>
      <c r="GKN19" s="2723"/>
      <c r="GKO19" s="2723"/>
      <c r="GKP19" s="2723"/>
      <c r="GKQ19" s="2723"/>
      <c r="GKR19" s="2723"/>
      <c r="GKS19" s="2723"/>
      <c r="GKT19" s="2723"/>
      <c r="GKU19" s="2723"/>
      <c r="GKV19" s="2723"/>
      <c r="GKW19" s="2723"/>
      <c r="GKX19" s="2723"/>
      <c r="GKY19" s="2723"/>
      <c r="GKZ19" s="2723"/>
      <c r="GLA19" s="2723"/>
      <c r="GLB19" s="2723"/>
      <c r="GLC19" s="2723"/>
      <c r="GLD19" s="2723"/>
      <c r="GLE19" s="2723"/>
      <c r="GLF19" s="2723"/>
      <c r="GLG19" s="2723"/>
      <c r="GLH19" s="2723"/>
      <c r="GLI19" s="2723"/>
      <c r="GLJ19" s="2723"/>
      <c r="GLK19" s="2723"/>
      <c r="GLL19" s="2723"/>
      <c r="GLM19" s="2723"/>
      <c r="GLN19" s="2723"/>
      <c r="GLO19" s="2723"/>
      <c r="GLP19" s="2723"/>
      <c r="GLQ19" s="2723"/>
      <c r="GLR19" s="2723"/>
      <c r="GLS19" s="2723"/>
      <c r="GLT19" s="2723"/>
      <c r="GLU19" s="2723"/>
      <c r="GLV19" s="2723"/>
      <c r="GLW19" s="2723"/>
      <c r="GLX19" s="2723"/>
      <c r="GLY19" s="2723"/>
      <c r="GLZ19" s="2723"/>
      <c r="GMA19" s="2723"/>
      <c r="GMB19" s="2723"/>
      <c r="GMC19" s="2723"/>
      <c r="GMD19" s="2723"/>
      <c r="GME19" s="2723"/>
      <c r="GMF19" s="2723"/>
      <c r="GMG19" s="2723"/>
      <c r="GMH19" s="2723"/>
      <c r="GMI19" s="2723"/>
      <c r="GMJ19" s="2723"/>
      <c r="GMK19" s="2723"/>
      <c r="GML19" s="2723"/>
      <c r="GMM19" s="2723"/>
      <c r="GMN19" s="2723"/>
      <c r="GMO19" s="2723"/>
      <c r="GMP19" s="2723"/>
      <c r="GMQ19" s="2723"/>
      <c r="GMR19" s="2723"/>
      <c r="GMS19" s="2723"/>
      <c r="GMT19" s="2723"/>
      <c r="GMU19" s="2723"/>
      <c r="GMV19" s="2723"/>
      <c r="GMW19" s="2723"/>
      <c r="GMX19" s="2723"/>
      <c r="GMY19" s="2723"/>
      <c r="GMZ19" s="2723"/>
      <c r="GNA19" s="2723"/>
      <c r="GNB19" s="2723"/>
      <c r="GNC19" s="2723"/>
      <c r="GND19" s="2723"/>
      <c r="GNE19" s="2723"/>
      <c r="GNF19" s="2723"/>
      <c r="GNG19" s="2723"/>
      <c r="GNH19" s="2723"/>
      <c r="GNI19" s="2723"/>
      <c r="GNJ19" s="2723"/>
      <c r="GNK19" s="2723"/>
      <c r="GNL19" s="2723"/>
      <c r="GNM19" s="2723"/>
      <c r="GNN19" s="2723"/>
      <c r="GNO19" s="2723"/>
      <c r="GNP19" s="2723"/>
      <c r="GNQ19" s="2723"/>
      <c r="GNR19" s="2723"/>
      <c r="GNS19" s="2723"/>
      <c r="GNT19" s="2723"/>
      <c r="GNU19" s="2723"/>
      <c r="GNV19" s="2723"/>
      <c r="GNW19" s="2723"/>
      <c r="GNX19" s="2723"/>
      <c r="GNY19" s="2723"/>
      <c r="GNZ19" s="2723"/>
      <c r="GOA19" s="2723"/>
      <c r="GOB19" s="2723"/>
      <c r="GOC19" s="2723"/>
      <c r="GOD19" s="2723"/>
      <c r="GOE19" s="2723"/>
      <c r="GOF19" s="2723"/>
      <c r="GOG19" s="2723"/>
      <c r="GOH19" s="2723"/>
      <c r="GOI19" s="2723"/>
      <c r="GOJ19" s="2723"/>
      <c r="GOK19" s="2723"/>
      <c r="GOL19" s="2723"/>
      <c r="GOM19" s="2723"/>
      <c r="GON19" s="2723"/>
      <c r="GOO19" s="2723"/>
      <c r="GOP19" s="2723"/>
      <c r="GOQ19" s="2723"/>
      <c r="GOR19" s="2723"/>
      <c r="GOS19" s="2723"/>
      <c r="GOT19" s="2723"/>
      <c r="GOU19" s="2723"/>
      <c r="GOV19" s="2723"/>
      <c r="GOW19" s="2723"/>
      <c r="GOX19" s="2723"/>
      <c r="GOY19" s="2723"/>
      <c r="GOZ19" s="2723"/>
      <c r="GPA19" s="2723"/>
      <c r="GPB19" s="2723"/>
      <c r="GPC19" s="2723"/>
      <c r="GPD19" s="2723"/>
      <c r="GPE19" s="2723"/>
      <c r="GPF19" s="2723"/>
      <c r="GPG19" s="2723"/>
      <c r="GPH19" s="2723"/>
      <c r="GPI19" s="2723"/>
      <c r="GPJ19" s="2723"/>
      <c r="GPK19" s="2723"/>
      <c r="GPL19" s="2723"/>
      <c r="GPM19" s="2723"/>
      <c r="GPN19" s="2723"/>
      <c r="GPO19" s="2723"/>
      <c r="GPP19" s="2723"/>
      <c r="GPQ19" s="2723"/>
      <c r="GPR19" s="2723"/>
      <c r="GPS19" s="2723"/>
      <c r="GPT19" s="2723"/>
      <c r="GPU19" s="2723"/>
      <c r="GPV19" s="2723"/>
      <c r="GPW19" s="2723"/>
      <c r="GPX19" s="2723"/>
      <c r="GPY19" s="2723"/>
      <c r="GPZ19" s="2723"/>
      <c r="GQA19" s="2723"/>
      <c r="GQB19" s="2723"/>
      <c r="GQC19" s="2723"/>
      <c r="GQD19" s="2723"/>
      <c r="GQE19" s="2723"/>
      <c r="GQF19" s="2723"/>
      <c r="GQG19" s="2723"/>
      <c r="GQH19" s="2723"/>
      <c r="GQI19" s="2723"/>
      <c r="GQJ19" s="2723"/>
      <c r="GQK19" s="2723"/>
      <c r="GQL19" s="2723"/>
      <c r="GQM19" s="2723"/>
      <c r="GQN19" s="2723"/>
      <c r="GQO19" s="2723"/>
      <c r="GQP19" s="2723"/>
      <c r="GQQ19" s="2723"/>
      <c r="GQR19" s="2723"/>
      <c r="GQS19" s="2723"/>
      <c r="GQT19" s="2723"/>
      <c r="GQU19" s="2723"/>
      <c r="GQV19" s="2723"/>
      <c r="GQW19" s="2723"/>
      <c r="GQX19" s="2723"/>
      <c r="GQY19" s="2723"/>
      <c r="GQZ19" s="2723"/>
      <c r="GRA19" s="2723"/>
      <c r="GRB19" s="2723"/>
      <c r="GRC19" s="2723"/>
      <c r="GRD19" s="2723"/>
      <c r="GRE19" s="2723"/>
      <c r="GRF19" s="2723"/>
      <c r="GRG19" s="2723"/>
      <c r="GRH19" s="2723"/>
      <c r="GRI19" s="2723"/>
      <c r="GRJ19" s="2723"/>
      <c r="GRK19" s="2723"/>
      <c r="GRL19" s="2723"/>
      <c r="GRM19" s="2723"/>
      <c r="GRN19" s="2723"/>
      <c r="GRO19" s="2723"/>
      <c r="GRP19" s="2723"/>
      <c r="GRQ19" s="2723"/>
      <c r="GRR19" s="2723"/>
      <c r="GRS19" s="2723"/>
      <c r="GRT19" s="2723"/>
      <c r="GRU19" s="2723"/>
      <c r="GRV19" s="2723"/>
      <c r="GRW19" s="2723"/>
      <c r="GRX19" s="2723"/>
      <c r="GRY19" s="2723"/>
      <c r="GRZ19" s="2723"/>
      <c r="GSA19" s="2723"/>
      <c r="GSB19" s="2723"/>
      <c r="GSC19" s="2723"/>
      <c r="GSD19" s="2723"/>
      <c r="GSE19" s="2723"/>
      <c r="GSF19" s="2723"/>
      <c r="GSG19" s="2723"/>
      <c r="GSH19" s="2723"/>
      <c r="GSI19" s="2723"/>
      <c r="GSJ19" s="2723"/>
      <c r="GSK19" s="2723"/>
      <c r="GSL19" s="2723"/>
      <c r="GSM19" s="2723"/>
      <c r="GSN19" s="2723"/>
      <c r="GSO19" s="2723"/>
      <c r="GSP19" s="2723"/>
      <c r="GSQ19" s="2723"/>
      <c r="GSR19" s="2723"/>
      <c r="GSS19" s="2723"/>
      <c r="GST19" s="2723"/>
      <c r="GSU19" s="2723"/>
      <c r="GSV19" s="2723"/>
      <c r="GSW19" s="2723"/>
      <c r="GSX19" s="2723"/>
      <c r="GSY19" s="2723"/>
      <c r="GSZ19" s="2723"/>
      <c r="GTA19" s="2723"/>
      <c r="GTB19" s="2723"/>
      <c r="GTC19" s="2723"/>
      <c r="GTD19" s="2723"/>
      <c r="GTE19" s="2723"/>
      <c r="GTF19" s="2723"/>
      <c r="GTG19" s="2723"/>
      <c r="GTH19" s="2723"/>
      <c r="GTI19" s="2723"/>
      <c r="GTJ19" s="2723"/>
      <c r="GTK19" s="2723"/>
      <c r="GTL19" s="2723"/>
      <c r="GTM19" s="2723"/>
      <c r="GTN19" s="2723"/>
      <c r="GTO19" s="2723"/>
      <c r="GTP19" s="2723"/>
      <c r="GTQ19" s="2723"/>
      <c r="GTR19" s="2723"/>
      <c r="GTS19" s="2723"/>
      <c r="GTT19" s="2723"/>
      <c r="GTU19" s="2723"/>
      <c r="GTV19" s="2723"/>
      <c r="GTW19" s="2723"/>
      <c r="GTX19" s="2723"/>
      <c r="GTY19" s="2723"/>
      <c r="GTZ19" s="2723"/>
      <c r="GUA19" s="2723"/>
      <c r="GUB19" s="2723"/>
      <c r="GUC19" s="2723"/>
      <c r="GUD19" s="2723"/>
      <c r="GUE19" s="2723"/>
      <c r="GUF19" s="2723"/>
      <c r="GUG19" s="2723"/>
      <c r="GUH19" s="2723"/>
      <c r="GUI19" s="2723"/>
      <c r="GUJ19" s="2723"/>
      <c r="GUK19" s="2723"/>
      <c r="GUL19" s="2723"/>
      <c r="GUM19" s="2723"/>
      <c r="GUN19" s="2723"/>
      <c r="GUO19" s="2723"/>
      <c r="GUP19" s="2723"/>
      <c r="GUQ19" s="2723"/>
      <c r="GUR19" s="2723"/>
      <c r="GUS19" s="2723"/>
      <c r="GUT19" s="2723"/>
      <c r="GUU19" s="2723"/>
      <c r="GUV19" s="2723"/>
      <c r="GUW19" s="2723"/>
      <c r="GUX19" s="2723"/>
      <c r="GUY19" s="2723"/>
      <c r="GUZ19" s="2723"/>
      <c r="GVA19" s="2723"/>
      <c r="GVB19" s="2723"/>
      <c r="GVC19" s="2723"/>
      <c r="GVD19" s="2723"/>
      <c r="GVE19" s="2723"/>
      <c r="GVF19" s="2723"/>
      <c r="GVG19" s="2723"/>
      <c r="GVH19" s="2723"/>
      <c r="GVI19" s="2723"/>
      <c r="GVJ19" s="2723"/>
      <c r="GVK19" s="2723"/>
      <c r="GVL19" s="2723"/>
      <c r="GVM19" s="2723"/>
      <c r="GVN19" s="2723"/>
      <c r="GVO19" s="2723"/>
      <c r="GVP19" s="2723"/>
      <c r="GVQ19" s="2723"/>
      <c r="GVR19" s="2723"/>
      <c r="GVS19" s="2723"/>
      <c r="GVT19" s="2723"/>
      <c r="GVU19" s="2723"/>
      <c r="GVV19" s="2723"/>
      <c r="GVW19" s="2723"/>
      <c r="GVX19" s="2723"/>
      <c r="GVY19" s="2723"/>
      <c r="GVZ19" s="2723"/>
      <c r="GWA19" s="2723"/>
      <c r="GWB19" s="2723"/>
      <c r="GWC19" s="2723"/>
      <c r="GWD19" s="2723"/>
      <c r="GWE19" s="2723"/>
      <c r="GWF19" s="2723"/>
      <c r="GWG19" s="2723"/>
      <c r="GWH19" s="2723"/>
      <c r="GWI19" s="2723"/>
      <c r="GWJ19" s="2723"/>
      <c r="GWK19" s="2723"/>
      <c r="GWL19" s="2723"/>
      <c r="GWM19" s="2723"/>
      <c r="GWN19" s="2723"/>
      <c r="GWO19" s="2723"/>
      <c r="GWP19" s="2723"/>
      <c r="GWQ19" s="2723"/>
      <c r="GWR19" s="2723"/>
      <c r="GWS19" s="2723"/>
      <c r="GWT19" s="2723"/>
      <c r="GWU19" s="2723"/>
      <c r="GWV19" s="2723"/>
      <c r="GWW19" s="2723"/>
      <c r="GWX19" s="2723"/>
      <c r="GWY19" s="2723"/>
      <c r="GWZ19" s="2723"/>
      <c r="GXA19" s="2723"/>
      <c r="GXB19" s="2723"/>
      <c r="GXC19" s="2723"/>
      <c r="GXD19" s="2723"/>
      <c r="GXE19" s="2723"/>
      <c r="GXF19" s="2723"/>
      <c r="GXG19" s="2723"/>
      <c r="GXH19" s="2723"/>
      <c r="GXI19" s="2723"/>
      <c r="GXJ19" s="2723"/>
      <c r="GXK19" s="2723"/>
      <c r="GXL19" s="2723"/>
      <c r="GXM19" s="2723"/>
      <c r="GXN19" s="2723"/>
      <c r="GXO19" s="2723"/>
      <c r="GXP19" s="2723"/>
      <c r="GXQ19" s="2723"/>
      <c r="GXR19" s="2723"/>
      <c r="GXS19" s="2723"/>
      <c r="GXT19" s="2723"/>
      <c r="GXU19" s="2723"/>
      <c r="GXV19" s="2723"/>
      <c r="GXW19" s="2723"/>
      <c r="GXX19" s="2723"/>
      <c r="GXY19" s="2723"/>
      <c r="GXZ19" s="2723"/>
      <c r="GYA19" s="2723"/>
      <c r="GYB19" s="2723"/>
      <c r="GYC19" s="2723"/>
      <c r="GYD19" s="2723"/>
      <c r="GYE19" s="2723"/>
      <c r="GYF19" s="2723"/>
      <c r="GYG19" s="2723"/>
      <c r="GYH19" s="2723"/>
      <c r="GYI19" s="2723"/>
      <c r="GYJ19" s="2723"/>
      <c r="GYK19" s="2723"/>
      <c r="GYL19" s="2723"/>
      <c r="GYM19" s="2723"/>
      <c r="GYN19" s="2723"/>
      <c r="GYO19" s="2723"/>
      <c r="GYP19" s="2723"/>
      <c r="GYQ19" s="2723"/>
      <c r="GYR19" s="2723"/>
      <c r="GYS19" s="2723"/>
      <c r="GYT19" s="2723"/>
      <c r="GYU19" s="2723"/>
      <c r="GYV19" s="2723"/>
      <c r="GYW19" s="2723"/>
      <c r="GYX19" s="2723"/>
      <c r="GYY19" s="2723"/>
      <c r="GYZ19" s="2723"/>
      <c r="GZA19" s="2723"/>
      <c r="GZB19" s="2723"/>
      <c r="GZC19" s="2723"/>
      <c r="GZD19" s="2723"/>
      <c r="GZE19" s="2723"/>
      <c r="GZF19" s="2723"/>
      <c r="GZG19" s="2723"/>
      <c r="GZH19" s="2723"/>
      <c r="GZI19" s="2723"/>
      <c r="GZJ19" s="2723"/>
      <c r="GZK19" s="2723"/>
      <c r="GZL19" s="2723"/>
      <c r="GZM19" s="2723"/>
      <c r="GZN19" s="2723"/>
      <c r="GZO19" s="2723"/>
      <c r="GZP19" s="2723"/>
      <c r="GZQ19" s="2723"/>
      <c r="GZR19" s="2723"/>
      <c r="GZS19" s="2723"/>
      <c r="GZT19" s="2723"/>
      <c r="GZU19" s="2723"/>
      <c r="GZV19" s="2723"/>
      <c r="GZW19" s="2723"/>
      <c r="GZX19" s="2723"/>
      <c r="GZY19" s="2723"/>
      <c r="GZZ19" s="2723"/>
      <c r="HAA19" s="2723"/>
      <c r="HAB19" s="2723"/>
      <c r="HAC19" s="2723"/>
      <c r="HAD19" s="2723"/>
      <c r="HAE19" s="2723"/>
      <c r="HAF19" s="2723"/>
      <c r="HAG19" s="2723"/>
      <c r="HAH19" s="2723"/>
      <c r="HAI19" s="2723"/>
      <c r="HAJ19" s="2723"/>
      <c r="HAK19" s="2723"/>
      <c r="HAL19" s="2723"/>
      <c r="HAM19" s="2723"/>
      <c r="HAN19" s="2723"/>
      <c r="HAO19" s="2723"/>
      <c r="HAP19" s="2723"/>
      <c r="HAQ19" s="2723"/>
      <c r="HAR19" s="2723"/>
      <c r="HAS19" s="2723"/>
      <c r="HAT19" s="2723"/>
      <c r="HAU19" s="2723"/>
      <c r="HAV19" s="2723"/>
      <c r="HAW19" s="2723"/>
      <c r="HAX19" s="2723"/>
      <c r="HAY19" s="2723"/>
      <c r="HAZ19" s="2723"/>
      <c r="HBA19" s="2723"/>
      <c r="HBB19" s="2723"/>
      <c r="HBC19" s="2723"/>
      <c r="HBD19" s="2723"/>
      <c r="HBE19" s="2723"/>
      <c r="HBF19" s="2723"/>
      <c r="HBG19" s="2723"/>
      <c r="HBH19" s="2723"/>
      <c r="HBI19" s="2723"/>
      <c r="HBJ19" s="2723"/>
      <c r="HBK19" s="2723"/>
      <c r="HBL19" s="2723"/>
      <c r="HBM19" s="2723"/>
      <c r="HBN19" s="2723"/>
      <c r="HBO19" s="2723"/>
      <c r="HBP19" s="2723"/>
      <c r="HBQ19" s="2723"/>
      <c r="HBR19" s="2723"/>
      <c r="HBS19" s="2723"/>
      <c r="HBT19" s="2723"/>
      <c r="HBU19" s="2723"/>
      <c r="HBV19" s="2723"/>
      <c r="HBW19" s="2723"/>
      <c r="HBX19" s="2723"/>
      <c r="HBY19" s="2723"/>
      <c r="HBZ19" s="2723"/>
      <c r="HCA19" s="2723"/>
      <c r="HCB19" s="2723"/>
      <c r="HCC19" s="2723"/>
      <c r="HCD19" s="2723"/>
      <c r="HCE19" s="2723"/>
      <c r="HCF19" s="2723"/>
      <c r="HCG19" s="2723"/>
      <c r="HCH19" s="2723"/>
      <c r="HCI19" s="2723"/>
      <c r="HCJ19" s="2723"/>
      <c r="HCK19" s="2723"/>
      <c r="HCL19" s="2723"/>
      <c r="HCM19" s="2723"/>
      <c r="HCN19" s="2723"/>
      <c r="HCO19" s="2723"/>
      <c r="HCP19" s="2723"/>
      <c r="HCQ19" s="2723"/>
      <c r="HCR19" s="2723"/>
      <c r="HCS19" s="2723"/>
      <c r="HCT19" s="2723"/>
      <c r="HCU19" s="2723"/>
      <c r="HCV19" s="2723"/>
      <c r="HCW19" s="2723"/>
      <c r="HCX19" s="2723"/>
      <c r="HCY19" s="2723"/>
      <c r="HCZ19" s="2723"/>
      <c r="HDA19" s="2723"/>
      <c r="HDB19" s="2723"/>
      <c r="HDC19" s="2723"/>
      <c r="HDD19" s="2723"/>
      <c r="HDE19" s="2723"/>
      <c r="HDF19" s="2723"/>
      <c r="HDG19" s="2723"/>
      <c r="HDH19" s="2723"/>
      <c r="HDI19" s="2723"/>
      <c r="HDJ19" s="2723"/>
      <c r="HDK19" s="2723"/>
      <c r="HDL19" s="2723"/>
      <c r="HDM19" s="2723"/>
      <c r="HDN19" s="2723"/>
      <c r="HDO19" s="2723"/>
      <c r="HDP19" s="2723"/>
      <c r="HDQ19" s="2723"/>
      <c r="HDR19" s="2723"/>
      <c r="HDS19" s="2723"/>
      <c r="HDT19" s="2723"/>
      <c r="HDU19" s="2723"/>
      <c r="HDV19" s="2723"/>
      <c r="HDW19" s="2723"/>
      <c r="HDX19" s="2723"/>
      <c r="HDY19" s="2723"/>
      <c r="HDZ19" s="2723"/>
      <c r="HEA19" s="2723"/>
      <c r="HEB19" s="2723"/>
      <c r="HEC19" s="2723"/>
      <c r="HED19" s="2723"/>
      <c r="HEE19" s="2723"/>
      <c r="HEF19" s="2723"/>
      <c r="HEG19" s="2723"/>
      <c r="HEH19" s="2723"/>
      <c r="HEI19" s="2723"/>
      <c r="HEJ19" s="2723"/>
      <c r="HEK19" s="2723"/>
      <c r="HEL19" s="2723"/>
      <c r="HEM19" s="2723"/>
      <c r="HEN19" s="2723"/>
      <c r="HEO19" s="2723"/>
      <c r="HEP19" s="2723"/>
      <c r="HEQ19" s="2723"/>
      <c r="HER19" s="2723"/>
      <c r="HES19" s="2723"/>
      <c r="HET19" s="2723"/>
      <c r="HEU19" s="2723"/>
      <c r="HEV19" s="2723"/>
      <c r="HEW19" s="2723"/>
      <c r="HEX19" s="2723"/>
      <c r="HEY19" s="2723"/>
      <c r="HEZ19" s="2723"/>
      <c r="HFA19" s="2723"/>
      <c r="HFB19" s="2723"/>
      <c r="HFC19" s="2723"/>
      <c r="HFD19" s="2723"/>
      <c r="HFE19" s="2723"/>
      <c r="HFF19" s="2723"/>
      <c r="HFG19" s="2723"/>
      <c r="HFH19" s="2723"/>
      <c r="HFI19" s="2723"/>
      <c r="HFJ19" s="2723"/>
      <c r="HFK19" s="2723"/>
      <c r="HFL19" s="2723"/>
      <c r="HFM19" s="2723"/>
      <c r="HFN19" s="2723"/>
      <c r="HFO19" s="2723"/>
      <c r="HFP19" s="2723"/>
      <c r="HFQ19" s="2723"/>
      <c r="HFR19" s="2723"/>
      <c r="HFS19" s="2723"/>
      <c r="HFT19" s="2723"/>
      <c r="HFU19" s="2723"/>
      <c r="HFV19" s="2723"/>
      <c r="HFW19" s="2723"/>
      <c r="HFX19" s="2723"/>
      <c r="HFY19" s="2723"/>
      <c r="HFZ19" s="2723"/>
      <c r="HGA19" s="2723"/>
      <c r="HGB19" s="2723"/>
      <c r="HGC19" s="2723"/>
      <c r="HGD19" s="2723"/>
      <c r="HGE19" s="2723"/>
      <c r="HGF19" s="2723"/>
      <c r="HGG19" s="2723"/>
      <c r="HGH19" s="2723"/>
      <c r="HGI19" s="2723"/>
      <c r="HGJ19" s="2723"/>
      <c r="HGK19" s="2723"/>
      <c r="HGL19" s="2723"/>
      <c r="HGM19" s="2723"/>
      <c r="HGN19" s="2723"/>
      <c r="HGO19" s="2723"/>
      <c r="HGP19" s="2723"/>
      <c r="HGQ19" s="2723"/>
      <c r="HGR19" s="2723"/>
      <c r="HGS19" s="2723"/>
      <c r="HGT19" s="2723"/>
      <c r="HGU19" s="2723"/>
      <c r="HGV19" s="2723"/>
      <c r="HGW19" s="2723"/>
      <c r="HGX19" s="2723"/>
      <c r="HGY19" s="2723"/>
      <c r="HGZ19" s="2723"/>
      <c r="HHA19" s="2723"/>
      <c r="HHB19" s="2723"/>
      <c r="HHC19" s="2723"/>
      <c r="HHD19" s="2723"/>
      <c r="HHE19" s="2723"/>
      <c r="HHF19" s="2723"/>
      <c r="HHG19" s="2723"/>
      <c r="HHH19" s="2723"/>
      <c r="HHI19" s="2723"/>
      <c r="HHJ19" s="2723"/>
      <c r="HHK19" s="2723"/>
      <c r="HHL19" s="2723"/>
      <c r="HHM19" s="2723"/>
      <c r="HHN19" s="2723"/>
      <c r="HHO19" s="2723"/>
      <c r="HHP19" s="2723"/>
      <c r="HHQ19" s="2723"/>
      <c r="HHR19" s="2723"/>
      <c r="HHS19" s="2723"/>
      <c r="HHT19" s="2723"/>
      <c r="HHU19" s="2723"/>
      <c r="HHV19" s="2723"/>
      <c r="HHW19" s="2723"/>
      <c r="HHX19" s="2723"/>
      <c r="HHY19" s="2723"/>
      <c r="HHZ19" s="2723"/>
      <c r="HIA19" s="2723"/>
      <c r="HIB19" s="2723"/>
      <c r="HIC19" s="2723"/>
      <c r="HID19" s="2723"/>
      <c r="HIE19" s="2723"/>
      <c r="HIF19" s="2723"/>
      <c r="HIG19" s="2723"/>
      <c r="HIH19" s="2723"/>
      <c r="HII19" s="2723"/>
      <c r="HIJ19" s="2723"/>
      <c r="HIK19" s="2723"/>
      <c r="HIL19" s="2723"/>
      <c r="HIM19" s="2723"/>
      <c r="HIN19" s="2723"/>
      <c r="HIO19" s="2723"/>
      <c r="HIP19" s="2723"/>
      <c r="HIQ19" s="2723"/>
      <c r="HIR19" s="2723"/>
      <c r="HIS19" s="2723"/>
      <c r="HIT19" s="2723"/>
      <c r="HIU19" s="2723"/>
      <c r="HIV19" s="2723"/>
      <c r="HIW19" s="2723"/>
      <c r="HIX19" s="2723"/>
      <c r="HIY19" s="2723"/>
      <c r="HIZ19" s="2723"/>
      <c r="HJA19" s="2723"/>
      <c r="HJB19" s="2723"/>
      <c r="HJC19" s="2723"/>
      <c r="HJD19" s="2723"/>
      <c r="HJE19" s="2723"/>
      <c r="HJF19" s="2723"/>
      <c r="HJG19" s="2723"/>
      <c r="HJH19" s="2723"/>
      <c r="HJI19" s="2723"/>
      <c r="HJJ19" s="2723"/>
      <c r="HJK19" s="2723"/>
      <c r="HJL19" s="2723"/>
      <c r="HJM19" s="2723"/>
      <c r="HJN19" s="2723"/>
      <c r="HJO19" s="2723"/>
      <c r="HJP19" s="2723"/>
      <c r="HJQ19" s="2723"/>
      <c r="HJR19" s="2723"/>
      <c r="HJS19" s="2723"/>
      <c r="HJT19" s="2723"/>
      <c r="HJU19" s="2723"/>
      <c r="HJV19" s="2723"/>
      <c r="HJW19" s="2723"/>
      <c r="HJX19" s="2723"/>
      <c r="HJY19" s="2723"/>
      <c r="HJZ19" s="2723"/>
      <c r="HKA19" s="2723"/>
      <c r="HKB19" s="2723"/>
      <c r="HKC19" s="2723"/>
      <c r="HKD19" s="2723"/>
      <c r="HKE19" s="2723"/>
      <c r="HKF19" s="2723"/>
      <c r="HKG19" s="2723"/>
      <c r="HKH19" s="2723"/>
      <c r="HKI19" s="2723"/>
      <c r="HKJ19" s="2723"/>
      <c r="HKK19" s="2723"/>
      <c r="HKL19" s="2723"/>
      <c r="HKM19" s="2723"/>
      <c r="HKN19" s="2723"/>
      <c r="HKO19" s="2723"/>
      <c r="HKP19" s="2723"/>
      <c r="HKQ19" s="2723"/>
      <c r="HKR19" s="2723"/>
      <c r="HKS19" s="2723"/>
      <c r="HKT19" s="2723"/>
      <c r="HKU19" s="2723"/>
      <c r="HKV19" s="2723"/>
      <c r="HKW19" s="2723"/>
      <c r="HKX19" s="2723"/>
      <c r="HKY19" s="2723"/>
      <c r="HKZ19" s="2723"/>
      <c r="HLA19" s="2723"/>
      <c r="HLB19" s="2723"/>
      <c r="HLC19" s="2723"/>
      <c r="HLD19" s="2723"/>
      <c r="HLE19" s="2723"/>
      <c r="HLF19" s="2723"/>
      <c r="HLG19" s="2723"/>
      <c r="HLH19" s="2723"/>
      <c r="HLI19" s="2723"/>
      <c r="HLJ19" s="2723"/>
      <c r="HLK19" s="2723"/>
      <c r="HLL19" s="2723"/>
      <c r="HLM19" s="2723"/>
      <c r="HLN19" s="2723"/>
      <c r="HLO19" s="2723"/>
      <c r="HLP19" s="2723"/>
      <c r="HLQ19" s="2723"/>
      <c r="HLR19" s="2723"/>
      <c r="HLS19" s="2723"/>
      <c r="HLT19" s="2723"/>
      <c r="HLU19" s="2723"/>
      <c r="HLV19" s="2723"/>
      <c r="HLW19" s="2723"/>
      <c r="HLX19" s="2723"/>
      <c r="HLY19" s="2723"/>
      <c r="HLZ19" s="2723"/>
      <c r="HMA19" s="2723"/>
      <c r="HMB19" s="2723"/>
      <c r="HMC19" s="2723"/>
      <c r="HMD19" s="2723"/>
      <c r="HME19" s="2723"/>
      <c r="HMF19" s="2723"/>
      <c r="HMG19" s="2723"/>
      <c r="HMH19" s="2723"/>
      <c r="HMI19" s="2723"/>
      <c r="HMJ19" s="2723"/>
      <c r="HMK19" s="2723"/>
      <c r="HML19" s="2723"/>
      <c r="HMM19" s="2723"/>
      <c r="HMN19" s="2723"/>
      <c r="HMO19" s="2723"/>
      <c r="HMP19" s="2723"/>
      <c r="HMQ19" s="2723"/>
      <c r="HMR19" s="2723"/>
      <c r="HMS19" s="2723"/>
      <c r="HMT19" s="2723"/>
      <c r="HMU19" s="2723"/>
      <c r="HMV19" s="2723"/>
      <c r="HMW19" s="2723"/>
      <c r="HMX19" s="2723"/>
      <c r="HMY19" s="2723"/>
      <c r="HMZ19" s="2723"/>
      <c r="HNA19" s="2723"/>
      <c r="HNB19" s="2723"/>
      <c r="HNC19" s="2723"/>
      <c r="HND19" s="2723"/>
      <c r="HNE19" s="2723"/>
      <c r="HNF19" s="2723"/>
      <c r="HNG19" s="2723"/>
      <c r="HNH19" s="2723"/>
      <c r="HNI19" s="2723"/>
      <c r="HNJ19" s="2723"/>
      <c r="HNK19" s="2723"/>
      <c r="HNL19" s="2723"/>
      <c r="HNM19" s="2723"/>
      <c r="HNN19" s="2723"/>
      <c r="HNO19" s="2723"/>
      <c r="HNP19" s="2723"/>
      <c r="HNQ19" s="2723"/>
      <c r="HNR19" s="2723"/>
      <c r="HNS19" s="2723"/>
      <c r="HNT19" s="2723"/>
      <c r="HNU19" s="2723"/>
      <c r="HNV19" s="2723"/>
      <c r="HNW19" s="2723"/>
      <c r="HNX19" s="2723"/>
      <c r="HNY19" s="2723"/>
      <c r="HNZ19" s="2723"/>
      <c r="HOA19" s="2723"/>
      <c r="HOB19" s="2723"/>
      <c r="HOC19" s="2723"/>
      <c r="HOD19" s="2723"/>
      <c r="HOE19" s="2723"/>
      <c r="HOF19" s="2723"/>
      <c r="HOG19" s="2723"/>
      <c r="HOH19" s="2723"/>
      <c r="HOI19" s="2723"/>
      <c r="HOJ19" s="2723"/>
      <c r="HOK19" s="2723"/>
      <c r="HOL19" s="2723"/>
      <c r="HOM19" s="2723"/>
      <c r="HON19" s="2723"/>
      <c r="HOO19" s="2723"/>
      <c r="HOP19" s="2723"/>
      <c r="HOQ19" s="2723"/>
      <c r="HOR19" s="2723"/>
      <c r="HOS19" s="2723"/>
      <c r="HOT19" s="2723"/>
      <c r="HOU19" s="2723"/>
      <c r="HOV19" s="2723"/>
      <c r="HOW19" s="2723"/>
      <c r="HOX19" s="2723"/>
      <c r="HOY19" s="2723"/>
      <c r="HOZ19" s="2723"/>
      <c r="HPA19" s="2723"/>
      <c r="HPB19" s="2723"/>
      <c r="HPC19" s="2723"/>
      <c r="HPD19" s="2723"/>
      <c r="HPE19" s="2723"/>
      <c r="HPF19" s="2723"/>
      <c r="HPG19" s="2723"/>
      <c r="HPH19" s="2723"/>
      <c r="HPI19" s="2723"/>
      <c r="HPJ19" s="2723"/>
      <c r="HPK19" s="2723"/>
      <c r="HPL19" s="2723"/>
      <c r="HPM19" s="2723"/>
      <c r="HPN19" s="2723"/>
      <c r="HPO19" s="2723"/>
      <c r="HPP19" s="2723"/>
      <c r="HPQ19" s="2723"/>
      <c r="HPR19" s="2723"/>
      <c r="HPS19" s="2723"/>
      <c r="HPT19" s="2723"/>
      <c r="HPU19" s="2723"/>
      <c r="HPV19" s="2723"/>
      <c r="HPW19" s="2723"/>
      <c r="HPX19" s="2723"/>
      <c r="HPY19" s="2723"/>
      <c r="HPZ19" s="2723"/>
      <c r="HQA19" s="2723"/>
      <c r="HQB19" s="2723"/>
      <c r="HQC19" s="2723"/>
      <c r="HQD19" s="2723"/>
      <c r="HQE19" s="2723"/>
      <c r="HQF19" s="2723"/>
      <c r="HQG19" s="2723"/>
      <c r="HQH19" s="2723"/>
      <c r="HQI19" s="2723"/>
      <c r="HQJ19" s="2723"/>
      <c r="HQK19" s="2723"/>
      <c r="HQL19" s="2723"/>
      <c r="HQM19" s="2723"/>
      <c r="HQN19" s="2723"/>
      <c r="HQO19" s="2723"/>
      <c r="HQP19" s="2723"/>
      <c r="HQQ19" s="2723"/>
      <c r="HQR19" s="2723"/>
      <c r="HQS19" s="2723"/>
      <c r="HQT19" s="2723"/>
      <c r="HQU19" s="2723"/>
      <c r="HQV19" s="2723"/>
      <c r="HQW19" s="2723"/>
      <c r="HQX19" s="2723"/>
      <c r="HQY19" s="2723"/>
      <c r="HQZ19" s="2723"/>
      <c r="HRA19" s="2723"/>
      <c r="HRB19" s="2723"/>
      <c r="HRC19" s="2723"/>
      <c r="HRD19" s="2723"/>
      <c r="HRE19" s="2723"/>
      <c r="HRF19" s="2723"/>
      <c r="HRG19" s="2723"/>
      <c r="HRH19" s="2723"/>
      <c r="HRI19" s="2723"/>
      <c r="HRJ19" s="2723"/>
      <c r="HRK19" s="2723"/>
      <c r="HRL19" s="2723"/>
      <c r="HRM19" s="2723"/>
      <c r="HRN19" s="2723"/>
      <c r="HRO19" s="2723"/>
      <c r="HRP19" s="2723"/>
      <c r="HRQ19" s="2723"/>
      <c r="HRR19" s="2723"/>
      <c r="HRS19" s="2723"/>
      <c r="HRT19" s="2723"/>
      <c r="HRU19" s="2723"/>
      <c r="HRV19" s="2723"/>
      <c r="HRW19" s="2723"/>
      <c r="HRX19" s="2723"/>
      <c r="HRY19" s="2723"/>
      <c r="HRZ19" s="2723"/>
      <c r="HSA19" s="2723"/>
      <c r="HSB19" s="2723"/>
      <c r="HSC19" s="2723"/>
      <c r="HSD19" s="2723"/>
      <c r="HSE19" s="2723"/>
      <c r="HSF19" s="2723"/>
      <c r="HSG19" s="2723"/>
      <c r="HSH19" s="2723"/>
      <c r="HSI19" s="2723"/>
      <c r="HSJ19" s="2723"/>
      <c r="HSK19" s="2723"/>
      <c r="HSL19" s="2723"/>
      <c r="HSM19" s="2723"/>
      <c r="HSN19" s="2723"/>
      <c r="HSO19" s="2723"/>
      <c r="HSP19" s="2723"/>
      <c r="HSQ19" s="2723"/>
      <c r="HSR19" s="2723"/>
      <c r="HSS19" s="2723"/>
      <c r="HST19" s="2723"/>
      <c r="HSU19" s="2723"/>
      <c r="HSV19" s="2723"/>
      <c r="HSW19" s="2723"/>
      <c r="HSX19" s="2723"/>
      <c r="HSY19" s="2723"/>
      <c r="HSZ19" s="2723"/>
      <c r="HTA19" s="2723"/>
      <c r="HTB19" s="2723"/>
      <c r="HTC19" s="2723"/>
      <c r="HTD19" s="2723"/>
      <c r="HTE19" s="2723"/>
      <c r="HTF19" s="2723"/>
      <c r="HTG19" s="2723"/>
      <c r="HTH19" s="2723"/>
      <c r="HTI19" s="2723"/>
      <c r="HTJ19" s="2723"/>
      <c r="HTK19" s="2723"/>
      <c r="HTL19" s="2723"/>
      <c r="HTM19" s="2723"/>
      <c r="HTN19" s="2723"/>
      <c r="HTO19" s="2723"/>
      <c r="HTP19" s="2723"/>
      <c r="HTQ19" s="2723"/>
      <c r="HTR19" s="2723"/>
      <c r="HTS19" s="2723"/>
      <c r="HTT19" s="2723"/>
      <c r="HTU19" s="2723"/>
      <c r="HTV19" s="2723"/>
      <c r="HTW19" s="2723"/>
      <c r="HTX19" s="2723"/>
      <c r="HTY19" s="2723"/>
      <c r="HTZ19" s="2723"/>
      <c r="HUA19" s="2723"/>
      <c r="HUB19" s="2723"/>
      <c r="HUC19" s="2723"/>
      <c r="HUD19" s="2723"/>
      <c r="HUE19" s="2723"/>
      <c r="HUF19" s="2723"/>
      <c r="HUG19" s="2723"/>
      <c r="HUH19" s="2723"/>
      <c r="HUI19" s="2723"/>
      <c r="HUJ19" s="2723"/>
      <c r="HUK19" s="2723"/>
      <c r="HUL19" s="2723"/>
      <c r="HUM19" s="2723"/>
      <c r="HUN19" s="2723"/>
      <c r="HUO19" s="2723"/>
      <c r="HUP19" s="2723"/>
      <c r="HUQ19" s="2723"/>
      <c r="HUR19" s="2723"/>
      <c r="HUS19" s="2723"/>
      <c r="HUT19" s="2723"/>
      <c r="HUU19" s="2723"/>
      <c r="HUV19" s="2723"/>
      <c r="HUW19" s="2723"/>
      <c r="HUX19" s="2723"/>
      <c r="HUY19" s="2723"/>
      <c r="HUZ19" s="2723"/>
      <c r="HVA19" s="2723"/>
      <c r="HVB19" s="2723"/>
      <c r="HVC19" s="2723"/>
      <c r="HVD19" s="2723"/>
      <c r="HVE19" s="2723"/>
      <c r="HVF19" s="2723"/>
      <c r="HVG19" s="2723"/>
      <c r="HVH19" s="2723"/>
      <c r="HVI19" s="2723"/>
      <c r="HVJ19" s="2723"/>
      <c r="HVK19" s="2723"/>
      <c r="HVL19" s="2723"/>
      <c r="HVM19" s="2723"/>
      <c r="HVN19" s="2723"/>
      <c r="HVO19" s="2723"/>
      <c r="HVP19" s="2723"/>
      <c r="HVQ19" s="2723"/>
      <c r="HVR19" s="2723"/>
      <c r="HVS19" s="2723"/>
      <c r="HVT19" s="2723"/>
      <c r="HVU19" s="2723"/>
      <c r="HVV19" s="2723"/>
      <c r="HVW19" s="2723"/>
      <c r="HVX19" s="2723"/>
      <c r="HVY19" s="2723"/>
      <c r="HVZ19" s="2723"/>
      <c r="HWA19" s="2723"/>
      <c r="HWB19" s="2723"/>
      <c r="HWC19" s="2723"/>
      <c r="HWD19" s="2723"/>
      <c r="HWE19" s="2723"/>
      <c r="HWF19" s="2723"/>
      <c r="HWG19" s="2723"/>
      <c r="HWH19" s="2723"/>
      <c r="HWI19" s="2723"/>
      <c r="HWJ19" s="2723"/>
      <c r="HWK19" s="2723"/>
      <c r="HWL19" s="2723"/>
      <c r="HWM19" s="2723"/>
      <c r="HWN19" s="2723"/>
      <c r="HWO19" s="2723"/>
      <c r="HWP19" s="2723"/>
      <c r="HWQ19" s="2723"/>
      <c r="HWR19" s="2723"/>
      <c r="HWS19" s="2723"/>
      <c r="HWT19" s="2723"/>
      <c r="HWU19" s="2723"/>
      <c r="HWV19" s="2723"/>
      <c r="HWW19" s="2723"/>
      <c r="HWX19" s="2723"/>
      <c r="HWY19" s="2723"/>
      <c r="HWZ19" s="2723"/>
      <c r="HXA19" s="2723"/>
      <c r="HXB19" s="2723"/>
      <c r="HXC19" s="2723"/>
      <c r="HXD19" s="2723"/>
      <c r="HXE19" s="2723"/>
      <c r="HXF19" s="2723"/>
      <c r="HXG19" s="2723"/>
      <c r="HXH19" s="2723"/>
      <c r="HXI19" s="2723"/>
      <c r="HXJ19" s="2723"/>
      <c r="HXK19" s="2723"/>
      <c r="HXL19" s="2723"/>
      <c r="HXM19" s="2723"/>
      <c r="HXN19" s="2723"/>
      <c r="HXO19" s="2723"/>
      <c r="HXP19" s="2723"/>
      <c r="HXQ19" s="2723"/>
      <c r="HXR19" s="2723"/>
      <c r="HXS19" s="2723"/>
      <c r="HXT19" s="2723"/>
      <c r="HXU19" s="2723"/>
      <c r="HXV19" s="2723"/>
      <c r="HXW19" s="2723"/>
      <c r="HXX19" s="2723"/>
      <c r="HXY19" s="2723"/>
      <c r="HXZ19" s="2723"/>
      <c r="HYA19" s="2723"/>
      <c r="HYB19" s="2723"/>
      <c r="HYC19" s="2723"/>
      <c r="HYD19" s="2723"/>
      <c r="HYE19" s="2723"/>
      <c r="HYF19" s="2723"/>
      <c r="HYG19" s="2723"/>
      <c r="HYH19" s="2723"/>
      <c r="HYI19" s="2723"/>
      <c r="HYJ19" s="2723"/>
      <c r="HYK19" s="2723"/>
      <c r="HYL19" s="2723"/>
      <c r="HYM19" s="2723"/>
      <c r="HYN19" s="2723"/>
      <c r="HYO19" s="2723"/>
      <c r="HYP19" s="2723"/>
      <c r="HYQ19" s="2723"/>
      <c r="HYR19" s="2723"/>
      <c r="HYS19" s="2723"/>
      <c r="HYT19" s="2723"/>
      <c r="HYU19" s="2723"/>
      <c r="HYV19" s="2723"/>
      <c r="HYW19" s="2723"/>
      <c r="HYX19" s="2723"/>
      <c r="HYY19" s="2723"/>
      <c r="HYZ19" s="2723"/>
      <c r="HZA19" s="2723"/>
      <c r="HZB19" s="2723"/>
      <c r="HZC19" s="2723"/>
      <c r="HZD19" s="2723"/>
      <c r="HZE19" s="2723"/>
      <c r="HZF19" s="2723"/>
      <c r="HZG19" s="2723"/>
      <c r="HZH19" s="2723"/>
      <c r="HZI19" s="2723"/>
      <c r="HZJ19" s="2723"/>
      <c r="HZK19" s="2723"/>
      <c r="HZL19" s="2723"/>
      <c r="HZM19" s="2723"/>
      <c r="HZN19" s="2723"/>
      <c r="HZO19" s="2723"/>
      <c r="HZP19" s="2723"/>
      <c r="HZQ19" s="2723"/>
      <c r="HZR19" s="2723"/>
      <c r="HZS19" s="2723"/>
      <c r="HZT19" s="2723"/>
      <c r="HZU19" s="2723"/>
      <c r="HZV19" s="2723"/>
      <c r="HZW19" s="2723"/>
      <c r="HZX19" s="2723"/>
      <c r="HZY19" s="2723"/>
      <c r="HZZ19" s="2723"/>
      <c r="IAA19" s="2723"/>
      <c r="IAB19" s="2723"/>
      <c r="IAC19" s="2723"/>
      <c r="IAD19" s="2723"/>
      <c r="IAE19" s="2723"/>
      <c r="IAF19" s="2723"/>
      <c r="IAG19" s="2723"/>
      <c r="IAH19" s="2723"/>
      <c r="IAI19" s="2723"/>
      <c r="IAJ19" s="2723"/>
      <c r="IAK19" s="2723"/>
      <c r="IAL19" s="2723"/>
      <c r="IAM19" s="2723"/>
      <c r="IAN19" s="2723"/>
      <c r="IAO19" s="2723"/>
      <c r="IAP19" s="2723"/>
      <c r="IAQ19" s="2723"/>
      <c r="IAR19" s="2723"/>
      <c r="IAS19" s="2723"/>
      <c r="IAT19" s="2723"/>
      <c r="IAU19" s="2723"/>
      <c r="IAV19" s="2723"/>
      <c r="IAW19" s="2723"/>
      <c r="IAX19" s="2723"/>
      <c r="IAY19" s="2723"/>
      <c r="IAZ19" s="2723"/>
      <c r="IBA19" s="2723"/>
      <c r="IBB19" s="2723"/>
      <c r="IBC19" s="2723"/>
      <c r="IBD19" s="2723"/>
      <c r="IBE19" s="2723"/>
      <c r="IBF19" s="2723"/>
      <c r="IBG19" s="2723"/>
      <c r="IBH19" s="2723"/>
      <c r="IBI19" s="2723"/>
      <c r="IBJ19" s="2723"/>
      <c r="IBK19" s="2723"/>
      <c r="IBL19" s="2723"/>
      <c r="IBM19" s="2723"/>
      <c r="IBN19" s="2723"/>
      <c r="IBO19" s="2723"/>
      <c r="IBP19" s="2723"/>
      <c r="IBQ19" s="2723"/>
      <c r="IBR19" s="2723"/>
      <c r="IBS19" s="2723"/>
      <c r="IBT19" s="2723"/>
      <c r="IBU19" s="2723"/>
      <c r="IBV19" s="2723"/>
      <c r="IBW19" s="2723"/>
      <c r="IBX19" s="2723"/>
      <c r="IBY19" s="2723"/>
      <c r="IBZ19" s="2723"/>
      <c r="ICA19" s="2723"/>
      <c r="ICB19" s="2723"/>
      <c r="ICC19" s="2723"/>
      <c r="ICD19" s="2723"/>
      <c r="ICE19" s="2723"/>
      <c r="ICF19" s="2723"/>
      <c r="ICG19" s="2723"/>
      <c r="ICH19" s="2723"/>
      <c r="ICI19" s="2723"/>
      <c r="ICJ19" s="2723"/>
      <c r="ICK19" s="2723"/>
      <c r="ICL19" s="2723"/>
      <c r="ICM19" s="2723"/>
      <c r="ICN19" s="2723"/>
      <c r="ICO19" s="2723"/>
      <c r="ICP19" s="2723"/>
      <c r="ICQ19" s="2723"/>
      <c r="ICR19" s="2723"/>
      <c r="ICS19" s="2723"/>
      <c r="ICT19" s="2723"/>
      <c r="ICU19" s="2723"/>
      <c r="ICV19" s="2723"/>
      <c r="ICW19" s="2723"/>
      <c r="ICX19" s="2723"/>
      <c r="ICY19" s="2723"/>
      <c r="ICZ19" s="2723"/>
      <c r="IDA19" s="2723"/>
      <c r="IDB19" s="2723"/>
      <c r="IDC19" s="2723"/>
      <c r="IDD19" s="2723"/>
      <c r="IDE19" s="2723"/>
      <c r="IDF19" s="2723"/>
      <c r="IDG19" s="2723"/>
      <c r="IDH19" s="2723"/>
      <c r="IDI19" s="2723"/>
      <c r="IDJ19" s="2723"/>
      <c r="IDK19" s="2723"/>
      <c r="IDL19" s="2723"/>
      <c r="IDM19" s="2723"/>
      <c r="IDN19" s="2723"/>
      <c r="IDO19" s="2723"/>
      <c r="IDP19" s="2723"/>
      <c r="IDQ19" s="2723"/>
      <c r="IDR19" s="2723"/>
      <c r="IDS19" s="2723"/>
      <c r="IDT19" s="2723"/>
      <c r="IDU19" s="2723"/>
      <c r="IDV19" s="2723"/>
      <c r="IDW19" s="2723"/>
      <c r="IDX19" s="2723"/>
      <c r="IDY19" s="2723"/>
      <c r="IDZ19" s="2723"/>
      <c r="IEA19" s="2723"/>
      <c r="IEB19" s="2723"/>
      <c r="IEC19" s="2723"/>
      <c r="IED19" s="2723"/>
      <c r="IEE19" s="2723"/>
      <c r="IEF19" s="2723"/>
      <c r="IEG19" s="2723"/>
      <c r="IEH19" s="2723"/>
      <c r="IEI19" s="2723"/>
      <c r="IEJ19" s="2723"/>
      <c r="IEK19" s="2723"/>
      <c r="IEL19" s="2723"/>
      <c r="IEM19" s="2723"/>
      <c r="IEN19" s="2723"/>
      <c r="IEO19" s="2723"/>
      <c r="IEP19" s="2723"/>
      <c r="IEQ19" s="2723"/>
      <c r="IER19" s="2723"/>
      <c r="IES19" s="2723"/>
      <c r="IET19" s="2723"/>
      <c r="IEU19" s="2723"/>
      <c r="IEV19" s="2723"/>
      <c r="IEW19" s="2723"/>
      <c r="IEX19" s="2723"/>
      <c r="IEY19" s="2723"/>
      <c r="IEZ19" s="2723"/>
      <c r="IFA19" s="2723"/>
      <c r="IFB19" s="2723"/>
      <c r="IFC19" s="2723"/>
      <c r="IFD19" s="2723"/>
      <c r="IFE19" s="2723"/>
      <c r="IFF19" s="2723"/>
      <c r="IFG19" s="2723"/>
      <c r="IFH19" s="2723"/>
      <c r="IFI19" s="2723"/>
      <c r="IFJ19" s="2723"/>
      <c r="IFK19" s="2723"/>
      <c r="IFL19" s="2723"/>
      <c r="IFM19" s="2723"/>
      <c r="IFN19" s="2723"/>
      <c r="IFO19" s="2723"/>
      <c r="IFP19" s="2723"/>
      <c r="IFQ19" s="2723"/>
      <c r="IFR19" s="2723"/>
      <c r="IFS19" s="2723"/>
      <c r="IFT19" s="2723"/>
      <c r="IFU19" s="2723"/>
      <c r="IFV19" s="2723"/>
      <c r="IFW19" s="2723"/>
      <c r="IFX19" s="2723"/>
      <c r="IFY19" s="2723"/>
      <c r="IFZ19" s="2723"/>
      <c r="IGA19" s="2723"/>
      <c r="IGB19" s="2723"/>
      <c r="IGC19" s="2723"/>
      <c r="IGD19" s="2723"/>
      <c r="IGE19" s="2723"/>
      <c r="IGF19" s="2723"/>
      <c r="IGG19" s="2723"/>
      <c r="IGH19" s="2723"/>
      <c r="IGI19" s="2723"/>
      <c r="IGJ19" s="2723"/>
      <c r="IGK19" s="2723"/>
      <c r="IGL19" s="2723"/>
      <c r="IGM19" s="2723"/>
      <c r="IGN19" s="2723"/>
      <c r="IGO19" s="2723"/>
      <c r="IGP19" s="2723"/>
      <c r="IGQ19" s="2723"/>
      <c r="IGR19" s="2723"/>
      <c r="IGS19" s="2723"/>
      <c r="IGT19" s="2723"/>
      <c r="IGU19" s="2723"/>
      <c r="IGV19" s="2723"/>
      <c r="IGW19" s="2723"/>
      <c r="IGX19" s="2723"/>
      <c r="IGY19" s="2723"/>
      <c r="IGZ19" s="2723"/>
      <c r="IHA19" s="2723"/>
      <c r="IHB19" s="2723"/>
      <c r="IHC19" s="2723"/>
      <c r="IHD19" s="2723"/>
      <c r="IHE19" s="2723"/>
      <c r="IHF19" s="2723"/>
      <c r="IHG19" s="2723"/>
      <c r="IHH19" s="2723"/>
      <c r="IHI19" s="2723"/>
      <c r="IHJ19" s="2723"/>
      <c r="IHK19" s="2723"/>
      <c r="IHL19" s="2723"/>
      <c r="IHM19" s="2723"/>
      <c r="IHN19" s="2723"/>
      <c r="IHO19" s="2723"/>
      <c r="IHP19" s="2723"/>
      <c r="IHQ19" s="2723"/>
      <c r="IHR19" s="2723"/>
      <c r="IHS19" s="2723"/>
      <c r="IHT19" s="2723"/>
      <c r="IHU19" s="2723"/>
      <c r="IHV19" s="2723"/>
      <c r="IHW19" s="2723"/>
      <c r="IHX19" s="2723"/>
      <c r="IHY19" s="2723"/>
      <c r="IHZ19" s="2723"/>
      <c r="IIA19" s="2723"/>
      <c r="IIB19" s="2723"/>
      <c r="IIC19" s="2723"/>
      <c r="IID19" s="2723"/>
      <c r="IIE19" s="2723"/>
      <c r="IIF19" s="2723"/>
      <c r="IIG19" s="2723"/>
      <c r="IIH19" s="2723"/>
      <c r="III19" s="2723"/>
      <c r="IIJ19" s="2723"/>
      <c r="IIK19" s="2723"/>
      <c r="IIL19" s="2723"/>
      <c r="IIM19" s="2723"/>
      <c r="IIN19" s="2723"/>
      <c r="IIO19" s="2723"/>
      <c r="IIP19" s="2723"/>
      <c r="IIQ19" s="2723"/>
      <c r="IIR19" s="2723"/>
      <c r="IIS19" s="2723"/>
      <c r="IIT19" s="2723"/>
      <c r="IIU19" s="2723"/>
      <c r="IIV19" s="2723"/>
      <c r="IIW19" s="2723"/>
      <c r="IIX19" s="2723"/>
      <c r="IIY19" s="2723"/>
      <c r="IIZ19" s="2723"/>
      <c r="IJA19" s="2723"/>
      <c r="IJB19" s="2723"/>
      <c r="IJC19" s="2723"/>
      <c r="IJD19" s="2723"/>
      <c r="IJE19" s="2723"/>
      <c r="IJF19" s="2723"/>
      <c r="IJG19" s="2723"/>
      <c r="IJH19" s="2723"/>
      <c r="IJI19" s="2723"/>
      <c r="IJJ19" s="2723"/>
      <c r="IJK19" s="2723"/>
      <c r="IJL19" s="2723"/>
      <c r="IJM19" s="2723"/>
      <c r="IJN19" s="2723"/>
      <c r="IJO19" s="2723"/>
      <c r="IJP19" s="2723"/>
      <c r="IJQ19" s="2723"/>
      <c r="IJR19" s="2723"/>
      <c r="IJS19" s="2723"/>
      <c r="IJT19" s="2723"/>
      <c r="IJU19" s="2723"/>
      <c r="IJV19" s="2723"/>
      <c r="IJW19" s="2723"/>
      <c r="IJX19" s="2723"/>
      <c r="IJY19" s="2723"/>
      <c r="IJZ19" s="2723"/>
      <c r="IKA19" s="2723"/>
      <c r="IKB19" s="2723"/>
      <c r="IKC19" s="2723"/>
      <c r="IKD19" s="2723"/>
      <c r="IKE19" s="2723"/>
      <c r="IKF19" s="2723"/>
      <c r="IKG19" s="2723"/>
      <c r="IKH19" s="2723"/>
      <c r="IKI19" s="2723"/>
      <c r="IKJ19" s="2723"/>
      <c r="IKK19" s="2723"/>
      <c r="IKL19" s="2723"/>
      <c r="IKM19" s="2723"/>
      <c r="IKN19" s="2723"/>
      <c r="IKO19" s="2723"/>
      <c r="IKP19" s="2723"/>
      <c r="IKQ19" s="2723"/>
      <c r="IKR19" s="2723"/>
      <c r="IKS19" s="2723"/>
      <c r="IKT19" s="2723"/>
      <c r="IKU19" s="2723"/>
      <c r="IKV19" s="2723"/>
      <c r="IKW19" s="2723"/>
      <c r="IKX19" s="2723"/>
      <c r="IKY19" s="2723"/>
      <c r="IKZ19" s="2723"/>
      <c r="ILA19" s="2723"/>
      <c r="ILB19" s="2723"/>
      <c r="ILC19" s="2723"/>
      <c r="ILD19" s="2723"/>
      <c r="ILE19" s="2723"/>
      <c r="ILF19" s="2723"/>
      <c r="ILG19" s="2723"/>
      <c r="ILH19" s="2723"/>
      <c r="ILI19" s="2723"/>
      <c r="ILJ19" s="2723"/>
      <c r="ILK19" s="2723"/>
      <c r="ILL19" s="2723"/>
      <c r="ILM19" s="2723"/>
      <c r="ILN19" s="2723"/>
      <c r="ILO19" s="2723"/>
      <c r="ILP19" s="2723"/>
      <c r="ILQ19" s="2723"/>
      <c r="ILR19" s="2723"/>
      <c r="ILS19" s="2723"/>
      <c r="ILT19" s="2723"/>
      <c r="ILU19" s="2723"/>
      <c r="ILV19" s="2723"/>
      <c r="ILW19" s="2723"/>
      <c r="ILX19" s="2723"/>
      <c r="ILY19" s="2723"/>
      <c r="ILZ19" s="2723"/>
      <c r="IMA19" s="2723"/>
      <c r="IMB19" s="2723"/>
      <c r="IMC19" s="2723"/>
      <c r="IMD19" s="2723"/>
      <c r="IME19" s="2723"/>
      <c r="IMF19" s="2723"/>
      <c r="IMG19" s="2723"/>
      <c r="IMH19" s="2723"/>
      <c r="IMI19" s="2723"/>
      <c r="IMJ19" s="2723"/>
      <c r="IMK19" s="2723"/>
      <c r="IML19" s="2723"/>
      <c r="IMM19" s="2723"/>
      <c r="IMN19" s="2723"/>
      <c r="IMO19" s="2723"/>
      <c r="IMP19" s="2723"/>
      <c r="IMQ19" s="2723"/>
      <c r="IMR19" s="2723"/>
      <c r="IMS19" s="2723"/>
      <c r="IMT19" s="2723"/>
      <c r="IMU19" s="2723"/>
      <c r="IMV19" s="2723"/>
      <c r="IMW19" s="2723"/>
      <c r="IMX19" s="2723"/>
      <c r="IMY19" s="2723"/>
      <c r="IMZ19" s="2723"/>
      <c r="INA19" s="2723"/>
      <c r="INB19" s="2723"/>
      <c r="INC19" s="2723"/>
      <c r="IND19" s="2723"/>
      <c r="INE19" s="2723"/>
      <c r="INF19" s="2723"/>
      <c r="ING19" s="2723"/>
      <c r="INH19" s="2723"/>
      <c r="INI19" s="2723"/>
      <c r="INJ19" s="2723"/>
      <c r="INK19" s="2723"/>
      <c r="INL19" s="2723"/>
      <c r="INM19" s="2723"/>
      <c r="INN19" s="2723"/>
      <c r="INO19" s="2723"/>
      <c r="INP19" s="2723"/>
      <c r="INQ19" s="2723"/>
      <c r="INR19" s="2723"/>
      <c r="INS19" s="2723"/>
      <c r="INT19" s="2723"/>
      <c r="INU19" s="2723"/>
      <c r="INV19" s="2723"/>
      <c r="INW19" s="2723"/>
      <c r="INX19" s="2723"/>
      <c r="INY19" s="2723"/>
      <c r="INZ19" s="2723"/>
      <c r="IOA19" s="2723"/>
      <c r="IOB19" s="2723"/>
      <c r="IOC19" s="2723"/>
      <c r="IOD19" s="2723"/>
      <c r="IOE19" s="2723"/>
      <c r="IOF19" s="2723"/>
      <c r="IOG19" s="2723"/>
      <c r="IOH19" s="2723"/>
      <c r="IOI19" s="2723"/>
      <c r="IOJ19" s="2723"/>
      <c r="IOK19" s="2723"/>
      <c r="IOL19" s="2723"/>
      <c r="IOM19" s="2723"/>
      <c r="ION19" s="2723"/>
      <c r="IOO19" s="2723"/>
      <c r="IOP19" s="2723"/>
      <c r="IOQ19" s="2723"/>
      <c r="IOR19" s="2723"/>
      <c r="IOS19" s="2723"/>
      <c r="IOT19" s="2723"/>
      <c r="IOU19" s="2723"/>
      <c r="IOV19" s="2723"/>
      <c r="IOW19" s="2723"/>
      <c r="IOX19" s="2723"/>
      <c r="IOY19" s="2723"/>
      <c r="IOZ19" s="2723"/>
      <c r="IPA19" s="2723"/>
      <c r="IPB19" s="2723"/>
      <c r="IPC19" s="2723"/>
      <c r="IPD19" s="2723"/>
      <c r="IPE19" s="2723"/>
      <c r="IPF19" s="2723"/>
      <c r="IPG19" s="2723"/>
      <c r="IPH19" s="2723"/>
      <c r="IPI19" s="2723"/>
      <c r="IPJ19" s="2723"/>
      <c r="IPK19" s="2723"/>
      <c r="IPL19" s="2723"/>
      <c r="IPM19" s="2723"/>
      <c r="IPN19" s="2723"/>
      <c r="IPO19" s="2723"/>
      <c r="IPP19" s="2723"/>
      <c r="IPQ19" s="2723"/>
      <c r="IPR19" s="2723"/>
      <c r="IPS19" s="2723"/>
      <c r="IPT19" s="2723"/>
      <c r="IPU19" s="2723"/>
      <c r="IPV19" s="2723"/>
      <c r="IPW19" s="2723"/>
      <c r="IPX19" s="2723"/>
      <c r="IPY19" s="2723"/>
      <c r="IPZ19" s="2723"/>
      <c r="IQA19" s="2723"/>
      <c r="IQB19" s="2723"/>
      <c r="IQC19" s="2723"/>
      <c r="IQD19" s="2723"/>
      <c r="IQE19" s="2723"/>
      <c r="IQF19" s="2723"/>
      <c r="IQG19" s="2723"/>
      <c r="IQH19" s="2723"/>
      <c r="IQI19" s="2723"/>
      <c r="IQJ19" s="2723"/>
      <c r="IQK19" s="2723"/>
      <c r="IQL19" s="2723"/>
      <c r="IQM19" s="2723"/>
      <c r="IQN19" s="2723"/>
      <c r="IQO19" s="2723"/>
      <c r="IQP19" s="2723"/>
      <c r="IQQ19" s="2723"/>
      <c r="IQR19" s="2723"/>
      <c r="IQS19" s="2723"/>
      <c r="IQT19" s="2723"/>
      <c r="IQU19" s="2723"/>
      <c r="IQV19" s="2723"/>
      <c r="IQW19" s="2723"/>
      <c r="IQX19" s="2723"/>
      <c r="IQY19" s="2723"/>
      <c r="IQZ19" s="2723"/>
      <c r="IRA19" s="2723"/>
      <c r="IRB19" s="2723"/>
      <c r="IRC19" s="2723"/>
      <c r="IRD19" s="2723"/>
      <c r="IRE19" s="2723"/>
      <c r="IRF19" s="2723"/>
      <c r="IRG19" s="2723"/>
      <c r="IRH19" s="2723"/>
      <c r="IRI19" s="2723"/>
      <c r="IRJ19" s="2723"/>
      <c r="IRK19" s="2723"/>
      <c r="IRL19" s="2723"/>
      <c r="IRM19" s="2723"/>
      <c r="IRN19" s="2723"/>
      <c r="IRO19" s="2723"/>
      <c r="IRP19" s="2723"/>
      <c r="IRQ19" s="2723"/>
      <c r="IRR19" s="2723"/>
      <c r="IRS19" s="2723"/>
      <c r="IRT19" s="2723"/>
      <c r="IRU19" s="2723"/>
      <c r="IRV19" s="2723"/>
      <c r="IRW19" s="2723"/>
      <c r="IRX19" s="2723"/>
      <c r="IRY19" s="2723"/>
      <c r="IRZ19" s="2723"/>
      <c r="ISA19" s="2723"/>
      <c r="ISB19" s="2723"/>
      <c r="ISC19" s="2723"/>
      <c r="ISD19" s="2723"/>
      <c r="ISE19" s="2723"/>
      <c r="ISF19" s="2723"/>
      <c r="ISG19" s="2723"/>
      <c r="ISH19" s="2723"/>
      <c r="ISI19" s="2723"/>
      <c r="ISJ19" s="2723"/>
      <c r="ISK19" s="2723"/>
      <c r="ISL19" s="2723"/>
      <c r="ISM19" s="2723"/>
      <c r="ISN19" s="2723"/>
      <c r="ISO19" s="2723"/>
      <c r="ISP19" s="2723"/>
      <c r="ISQ19" s="2723"/>
      <c r="ISR19" s="2723"/>
      <c r="ISS19" s="2723"/>
      <c r="IST19" s="2723"/>
      <c r="ISU19" s="2723"/>
      <c r="ISV19" s="2723"/>
      <c r="ISW19" s="2723"/>
      <c r="ISX19" s="2723"/>
      <c r="ISY19" s="2723"/>
      <c r="ISZ19" s="2723"/>
      <c r="ITA19" s="2723"/>
      <c r="ITB19" s="2723"/>
      <c r="ITC19" s="2723"/>
      <c r="ITD19" s="2723"/>
      <c r="ITE19" s="2723"/>
      <c r="ITF19" s="2723"/>
      <c r="ITG19" s="2723"/>
      <c r="ITH19" s="2723"/>
      <c r="ITI19" s="2723"/>
      <c r="ITJ19" s="2723"/>
      <c r="ITK19" s="2723"/>
      <c r="ITL19" s="2723"/>
      <c r="ITM19" s="2723"/>
      <c r="ITN19" s="2723"/>
      <c r="ITO19" s="2723"/>
      <c r="ITP19" s="2723"/>
      <c r="ITQ19" s="2723"/>
      <c r="ITR19" s="2723"/>
      <c r="ITS19" s="2723"/>
      <c r="ITT19" s="2723"/>
      <c r="ITU19" s="2723"/>
      <c r="ITV19" s="2723"/>
      <c r="ITW19" s="2723"/>
      <c r="ITX19" s="2723"/>
      <c r="ITY19" s="2723"/>
      <c r="ITZ19" s="2723"/>
      <c r="IUA19" s="2723"/>
      <c r="IUB19" s="2723"/>
      <c r="IUC19" s="2723"/>
      <c r="IUD19" s="2723"/>
      <c r="IUE19" s="2723"/>
      <c r="IUF19" s="2723"/>
      <c r="IUG19" s="2723"/>
      <c r="IUH19" s="2723"/>
      <c r="IUI19" s="2723"/>
      <c r="IUJ19" s="2723"/>
      <c r="IUK19" s="2723"/>
      <c r="IUL19" s="2723"/>
      <c r="IUM19" s="2723"/>
      <c r="IUN19" s="2723"/>
      <c r="IUO19" s="2723"/>
      <c r="IUP19" s="2723"/>
      <c r="IUQ19" s="2723"/>
      <c r="IUR19" s="2723"/>
      <c r="IUS19" s="2723"/>
      <c r="IUT19" s="2723"/>
      <c r="IUU19" s="2723"/>
      <c r="IUV19" s="2723"/>
      <c r="IUW19" s="2723"/>
      <c r="IUX19" s="2723"/>
      <c r="IUY19" s="2723"/>
      <c r="IUZ19" s="2723"/>
      <c r="IVA19" s="2723"/>
      <c r="IVB19" s="2723"/>
      <c r="IVC19" s="2723"/>
      <c r="IVD19" s="2723"/>
      <c r="IVE19" s="2723"/>
      <c r="IVF19" s="2723"/>
      <c r="IVG19" s="2723"/>
      <c r="IVH19" s="2723"/>
      <c r="IVI19" s="2723"/>
      <c r="IVJ19" s="2723"/>
      <c r="IVK19" s="2723"/>
      <c r="IVL19" s="2723"/>
      <c r="IVM19" s="2723"/>
      <c r="IVN19" s="2723"/>
      <c r="IVO19" s="2723"/>
      <c r="IVP19" s="2723"/>
      <c r="IVQ19" s="2723"/>
      <c r="IVR19" s="2723"/>
      <c r="IVS19" s="2723"/>
      <c r="IVT19" s="2723"/>
      <c r="IVU19" s="2723"/>
      <c r="IVV19" s="2723"/>
      <c r="IVW19" s="2723"/>
      <c r="IVX19" s="2723"/>
      <c r="IVY19" s="2723"/>
      <c r="IVZ19" s="2723"/>
      <c r="IWA19" s="2723"/>
      <c r="IWB19" s="2723"/>
      <c r="IWC19" s="2723"/>
      <c r="IWD19" s="2723"/>
      <c r="IWE19" s="2723"/>
      <c r="IWF19" s="2723"/>
      <c r="IWG19" s="2723"/>
      <c r="IWH19" s="2723"/>
      <c r="IWI19" s="2723"/>
      <c r="IWJ19" s="2723"/>
      <c r="IWK19" s="2723"/>
      <c r="IWL19" s="2723"/>
      <c r="IWM19" s="2723"/>
      <c r="IWN19" s="2723"/>
      <c r="IWO19" s="2723"/>
      <c r="IWP19" s="2723"/>
      <c r="IWQ19" s="2723"/>
      <c r="IWR19" s="2723"/>
      <c r="IWS19" s="2723"/>
      <c r="IWT19" s="2723"/>
      <c r="IWU19" s="2723"/>
      <c r="IWV19" s="2723"/>
      <c r="IWW19" s="2723"/>
      <c r="IWX19" s="2723"/>
      <c r="IWY19" s="2723"/>
      <c r="IWZ19" s="2723"/>
      <c r="IXA19" s="2723"/>
      <c r="IXB19" s="2723"/>
      <c r="IXC19" s="2723"/>
      <c r="IXD19" s="2723"/>
      <c r="IXE19" s="2723"/>
      <c r="IXF19" s="2723"/>
      <c r="IXG19" s="2723"/>
      <c r="IXH19" s="2723"/>
      <c r="IXI19" s="2723"/>
      <c r="IXJ19" s="2723"/>
      <c r="IXK19" s="2723"/>
      <c r="IXL19" s="2723"/>
      <c r="IXM19" s="2723"/>
      <c r="IXN19" s="2723"/>
      <c r="IXO19" s="2723"/>
      <c r="IXP19" s="2723"/>
      <c r="IXQ19" s="2723"/>
      <c r="IXR19" s="2723"/>
      <c r="IXS19" s="2723"/>
      <c r="IXT19" s="2723"/>
      <c r="IXU19" s="2723"/>
      <c r="IXV19" s="2723"/>
      <c r="IXW19" s="2723"/>
      <c r="IXX19" s="2723"/>
      <c r="IXY19" s="2723"/>
      <c r="IXZ19" s="2723"/>
      <c r="IYA19" s="2723"/>
      <c r="IYB19" s="2723"/>
      <c r="IYC19" s="2723"/>
      <c r="IYD19" s="2723"/>
      <c r="IYE19" s="2723"/>
      <c r="IYF19" s="2723"/>
      <c r="IYG19" s="2723"/>
      <c r="IYH19" s="2723"/>
      <c r="IYI19" s="2723"/>
      <c r="IYJ19" s="2723"/>
      <c r="IYK19" s="2723"/>
      <c r="IYL19" s="2723"/>
      <c r="IYM19" s="2723"/>
      <c r="IYN19" s="2723"/>
      <c r="IYO19" s="2723"/>
      <c r="IYP19" s="2723"/>
      <c r="IYQ19" s="2723"/>
      <c r="IYR19" s="2723"/>
      <c r="IYS19" s="2723"/>
      <c r="IYT19" s="2723"/>
      <c r="IYU19" s="2723"/>
      <c r="IYV19" s="2723"/>
      <c r="IYW19" s="2723"/>
      <c r="IYX19" s="2723"/>
      <c r="IYY19" s="2723"/>
      <c r="IYZ19" s="2723"/>
      <c r="IZA19" s="2723"/>
      <c r="IZB19" s="2723"/>
      <c r="IZC19" s="2723"/>
      <c r="IZD19" s="2723"/>
      <c r="IZE19" s="2723"/>
      <c r="IZF19" s="2723"/>
      <c r="IZG19" s="2723"/>
      <c r="IZH19" s="2723"/>
      <c r="IZI19" s="2723"/>
      <c r="IZJ19" s="2723"/>
      <c r="IZK19" s="2723"/>
      <c r="IZL19" s="2723"/>
      <c r="IZM19" s="2723"/>
      <c r="IZN19" s="2723"/>
      <c r="IZO19" s="2723"/>
      <c r="IZP19" s="2723"/>
      <c r="IZQ19" s="2723"/>
      <c r="IZR19" s="2723"/>
      <c r="IZS19" s="2723"/>
      <c r="IZT19" s="2723"/>
      <c r="IZU19" s="2723"/>
      <c r="IZV19" s="2723"/>
      <c r="IZW19" s="2723"/>
      <c r="IZX19" s="2723"/>
      <c r="IZY19" s="2723"/>
      <c r="IZZ19" s="2723"/>
      <c r="JAA19" s="2723"/>
      <c r="JAB19" s="2723"/>
      <c r="JAC19" s="2723"/>
      <c r="JAD19" s="2723"/>
      <c r="JAE19" s="2723"/>
      <c r="JAF19" s="2723"/>
      <c r="JAG19" s="2723"/>
      <c r="JAH19" s="2723"/>
      <c r="JAI19" s="2723"/>
      <c r="JAJ19" s="2723"/>
      <c r="JAK19" s="2723"/>
      <c r="JAL19" s="2723"/>
      <c r="JAM19" s="2723"/>
      <c r="JAN19" s="2723"/>
      <c r="JAO19" s="2723"/>
      <c r="JAP19" s="2723"/>
      <c r="JAQ19" s="2723"/>
      <c r="JAR19" s="2723"/>
      <c r="JAS19" s="2723"/>
      <c r="JAT19" s="2723"/>
      <c r="JAU19" s="2723"/>
      <c r="JAV19" s="2723"/>
      <c r="JAW19" s="2723"/>
      <c r="JAX19" s="2723"/>
      <c r="JAY19" s="2723"/>
      <c r="JAZ19" s="2723"/>
      <c r="JBA19" s="2723"/>
      <c r="JBB19" s="2723"/>
      <c r="JBC19" s="2723"/>
      <c r="JBD19" s="2723"/>
      <c r="JBE19" s="2723"/>
      <c r="JBF19" s="2723"/>
      <c r="JBG19" s="2723"/>
      <c r="JBH19" s="2723"/>
      <c r="JBI19" s="2723"/>
      <c r="JBJ19" s="2723"/>
      <c r="JBK19" s="2723"/>
      <c r="JBL19" s="2723"/>
      <c r="JBM19" s="2723"/>
      <c r="JBN19" s="2723"/>
      <c r="JBO19" s="2723"/>
      <c r="JBP19" s="2723"/>
      <c r="JBQ19" s="2723"/>
      <c r="JBR19" s="2723"/>
      <c r="JBS19" s="2723"/>
      <c r="JBT19" s="2723"/>
      <c r="JBU19" s="2723"/>
      <c r="JBV19" s="2723"/>
      <c r="JBW19" s="2723"/>
      <c r="JBX19" s="2723"/>
      <c r="JBY19" s="2723"/>
      <c r="JBZ19" s="2723"/>
      <c r="JCA19" s="2723"/>
      <c r="JCB19" s="2723"/>
      <c r="JCC19" s="2723"/>
      <c r="JCD19" s="2723"/>
      <c r="JCE19" s="2723"/>
      <c r="JCF19" s="2723"/>
      <c r="JCG19" s="2723"/>
      <c r="JCH19" s="2723"/>
      <c r="JCI19" s="2723"/>
      <c r="JCJ19" s="2723"/>
      <c r="JCK19" s="2723"/>
      <c r="JCL19" s="2723"/>
      <c r="JCM19" s="2723"/>
      <c r="JCN19" s="2723"/>
      <c r="JCO19" s="2723"/>
      <c r="JCP19" s="2723"/>
      <c r="JCQ19" s="2723"/>
      <c r="JCR19" s="2723"/>
      <c r="JCS19" s="2723"/>
      <c r="JCT19" s="2723"/>
      <c r="JCU19" s="2723"/>
      <c r="JCV19" s="2723"/>
      <c r="JCW19" s="2723"/>
      <c r="JCX19" s="2723"/>
      <c r="JCY19" s="2723"/>
      <c r="JCZ19" s="2723"/>
      <c r="JDA19" s="2723"/>
      <c r="JDB19" s="2723"/>
      <c r="JDC19" s="2723"/>
      <c r="JDD19" s="2723"/>
      <c r="JDE19" s="2723"/>
      <c r="JDF19" s="2723"/>
      <c r="JDG19" s="2723"/>
      <c r="JDH19" s="2723"/>
      <c r="JDI19" s="2723"/>
      <c r="JDJ19" s="2723"/>
      <c r="JDK19" s="2723"/>
      <c r="JDL19" s="2723"/>
      <c r="JDM19" s="2723"/>
      <c r="JDN19" s="2723"/>
      <c r="JDO19" s="2723"/>
      <c r="JDP19" s="2723"/>
      <c r="JDQ19" s="2723"/>
      <c r="JDR19" s="2723"/>
      <c r="JDS19" s="2723"/>
      <c r="JDT19" s="2723"/>
      <c r="JDU19" s="2723"/>
      <c r="JDV19" s="2723"/>
      <c r="JDW19" s="2723"/>
      <c r="JDX19" s="2723"/>
      <c r="JDY19" s="2723"/>
      <c r="JDZ19" s="2723"/>
      <c r="JEA19" s="2723"/>
      <c r="JEB19" s="2723"/>
      <c r="JEC19" s="2723"/>
      <c r="JED19" s="2723"/>
      <c r="JEE19" s="2723"/>
      <c r="JEF19" s="2723"/>
      <c r="JEG19" s="2723"/>
      <c r="JEH19" s="2723"/>
      <c r="JEI19" s="2723"/>
      <c r="JEJ19" s="2723"/>
      <c r="JEK19" s="2723"/>
      <c r="JEL19" s="2723"/>
      <c r="JEM19" s="2723"/>
      <c r="JEN19" s="2723"/>
      <c r="JEO19" s="2723"/>
      <c r="JEP19" s="2723"/>
      <c r="JEQ19" s="2723"/>
      <c r="JER19" s="2723"/>
      <c r="JES19" s="2723"/>
      <c r="JET19" s="2723"/>
      <c r="JEU19" s="2723"/>
      <c r="JEV19" s="2723"/>
      <c r="JEW19" s="2723"/>
      <c r="JEX19" s="2723"/>
      <c r="JEY19" s="2723"/>
      <c r="JEZ19" s="2723"/>
      <c r="JFA19" s="2723"/>
      <c r="JFB19" s="2723"/>
      <c r="JFC19" s="2723"/>
      <c r="JFD19" s="2723"/>
      <c r="JFE19" s="2723"/>
      <c r="JFF19" s="2723"/>
      <c r="JFG19" s="2723"/>
      <c r="JFH19" s="2723"/>
      <c r="JFI19" s="2723"/>
      <c r="JFJ19" s="2723"/>
      <c r="JFK19" s="2723"/>
      <c r="JFL19" s="2723"/>
      <c r="JFM19" s="2723"/>
      <c r="JFN19" s="2723"/>
      <c r="JFO19" s="2723"/>
      <c r="JFP19" s="2723"/>
      <c r="JFQ19" s="2723"/>
      <c r="JFR19" s="2723"/>
      <c r="JFS19" s="2723"/>
      <c r="JFT19" s="2723"/>
      <c r="JFU19" s="2723"/>
      <c r="JFV19" s="2723"/>
      <c r="JFW19" s="2723"/>
      <c r="JFX19" s="2723"/>
      <c r="JFY19" s="2723"/>
      <c r="JFZ19" s="2723"/>
      <c r="JGA19" s="2723"/>
      <c r="JGB19" s="2723"/>
      <c r="JGC19" s="2723"/>
      <c r="JGD19" s="2723"/>
      <c r="JGE19" s="2723"/>
      <c r="JGF19" s="2723"/>
      <c r="JGG19" s="2723"/>
      <c r="JGH19" s="2723"/>
      <c r="JGI19" s="2723"/>
      <c r="JGJ19" s="2723"/>
      <c r="JGK19" s="2723"/>
      <c r="JGL19" s="2723"/>
      <c r="JGM19" s="2723"/>
      <c r="JGN19" s="2723"/>
      <c r="JGO19" s="2723"/>
      <c r="JGP19" s="2723"/>
      <c r="JGQ19" s="2723"/>
      <c r="JGR19" s="2723"/>
      <c r="JGS19" s="2723"/>
      <c r="JGT19" s="2723"/>
      <c r="JGU19" s="2723"/>
      <c r="JGV19" s="2723"/>
      <c r="JGW19" s="2723"/>
      <c r="JGX19" s="2723"/>
      <c r="JGY19" s="2723"/>
      <c r="JGZ19" s="2723"/>
      <c r="JHA19" s="2723"/>
      <c r="JHB19" s="2723"/>
      <c r="JHC19" s="2723"/>
      <c r="JHD19" s="2723"/>
      <c r="JHE19" s="2723"/>
      <c r="JHF19" s="2723"/>
      <c r="JHG19" s="2723"/>
      <c r="JHH19" s="2723"/>
      <c r="JHI19" s="2723"/>
      <c r="JHJ19" s="2723"/>
      <c r="JHK19" s="2723"/>
      <c r="JHL19" s="2723"/>
      <c r="JHM19" s="2723"/>
      <c r="JHN19" s="2723"/>
      <c r="JHO19" s="2723"/>
      <c r="JHP19" s="2723"/>
      <c r="JHQ19" s="2723"/>
      <c r="JHR19" s="2723"/>
      <c r="JHS19" s="2723"/>
      <c r="JHT19" s="2723"/>
      <c r="JHU19" s="2723"/>
      <c r="JHV19" s="2723"/>
      <c r="JHW19" s="2723"/>
      <c r="JHX19" s="2723"/>
      <c r="JHY19" s="2723"/>
      <c r="JHZ19" s="2723"/>
      <c r="JIA19" s="2723"/>
      <c r="JIB19" s="2723"/>
      <c r="JIC19" s="2723"/>
      <c r="JID19" s="2723"/>
      <c r="JIE19" s="2723"/>
      <c r="JIF19" s="2723"/>
      <c r="JIG19" s="2723"/>
      <c r="JIH19" s="2723"/>
      <c r="JII19" s="2723"/>
      <c r="JIJ19" s="2723"/>
      <c r="JIK19" s="2723"/>
      <c r="JIL19" s="2723"/>
      <c r="JIM19" s="2723"/>
      <c r="JIN19" s="2723"/>
      <c r="JIO19" s="2723"/>
      <c r="JIP19" s="2723"/>
      <c r="JIQ19" s="2723"/>
      <c r="JIR19" s="2723"/>
      <c r="JIS19" s="2723"/>
      <c r="JIT19" s="2723"/>
      <c r="JIU19" s="2723"/>
      <c r="JIV19" s="2723"/>
      <c r="JIW19" s="2723"/>
      <c r="JIX19" s="2723"/>
      <c r="JIY19" s="2723"/>
      <c r="JIZ19" s="2723"/>
      <c r="JJA19" s="2723"/>
      <c r="JJB19" s="2723"/>
      <c r="JJC19" s="2723"/>
      <c r="JJD19" s="2723"/>
      <c r="JJE19" s="2723"/>
      <c r="JJF19" s="2723"/>
      <c r="JJG19" s="2723"/>
      <c r="JJH19" s="2723"/>
      <c r="JJI19" s="2723"/>
      <c r="JJJ19" s="2723"/>
      <c r="JJK19" s="2723"/>
      <c r="JJL19" s="2723"/>
      <c r="JJM19" s="2723"/>
      <c r="JJN19" s="2723"/>
      <c r="JJO19" s="2723"/>
      <c r="JJP19" s="2723"/>
      <c r="JJQ19" s="2723"/>
      <c r="JJR19" s="2723"/>
      <c r="JJS19" s="2723"/>
      <c r="JJT19" s="2723"/>
      <c r="JJU19" s="2723"/>
      <c r="JJV19" s="2723"/>
      <c r="JJW19" s="2723"/>
      <c r="JJX19" s="2723"/>
      <c r="JJY19" s="2723"/>
      <c r="JJZ19" s="2723"/>
      <c r="JKA19" s="2723"/>
      <c r="JKB19" s="2723"/>
      <c r="JKC19" s="2723"/>
      <c r="JKD19" s="2723"/>
      <c r="JKE19" s="2723"/>
      <c r="JKF19" s="2723"/>
      <c r="JKG19" s="2723"/>
      <c r="JKH19" s="2723"/>
      <c r="JKI19" s="2723"/>
      <c r="JKJ19" s="2723"/>
      <c r="JKK19" s="2723"/>
      <c r="JKL19" s="2723"/>
      <c r="JKM19" s="2723"/>
      <c r="JKN19" s="2723"/>
      <c r="JKO19" s="2723"/>
      <c r="JKP19" s="2723"/>
      <c r="JKQ19" s="2723"/>
      <c r="JKR19" s="2723"/>
      <c r="JKS19" s="2723"/>
      <c r="JKT19" s="2723"/>
      <c r="JKU19" s="2723"/>
      <c r="JKV19" s="2723"/>
      <c r="JKW19" s="2723"/>
      <c r="JKX19" s="2723"/>
      <c r="JKY19" s="2723"/>
      <c r="JKZ19" s="2723"/>
      <c r="JLA19" s="2723"/>
      <c r="JLB19" s="2723"/>
      <c r="JLC19" s="2723"/>
      <c r="JLD19" s="2723"/>
      <c r="JLE19" s="2723"/>
      <c r="JLF19" s="2723"/>
      <c r="JLG19" s="2723"/>
      <c r="JLH19" s="2723"/>
      <c r="JLI19" s="2723"/>
      <c r="JLJ19" s="2723"/>
      <c r="JLK19" s="2723"/>
      <c r="JLL19" s="2723"/>
      <c r="JLM19" s="2723"/>
      <c r="JLN19" s="2723"/>
      <c r="JLO19" s="2723"/>
      <c r="JLP19" s="2723"/>
      <c r="JLQ19" s="2723"/>
      <c r="JLR19" s="2723"/>
      <c r="JLS19" s="2723"/>
      <c r="JLT19" s="2723"/>
      <c r="JLU19" s="2723"/>
      <c r="JLV19" s="2723"/>
      <c r="JLW19" s="2723"/>
      <c r="JLX19" s="2723"/>
      <c r="JLY19" s="2723"/>
      <c r="JLZ19" s="2723"/>
      <c r="JMA19" s="2723"/>
      <c r="JMB19" s="2723"/>
      <c r="JMC19" s="2723"/>
      <c r="JMD19" s="2723"/>
      <c r="JME19" s="2723"/>
      <c r="JMF19" s="2723"/>
      <c r="JMG19" s="2723"/>
      <c r="JMH19" s="2723"/>
      <c r="JMI19" s="2723"/>
      <c r="JMJ19" s="2723"/>
      <c r="JMK19" s="2723"/>
      <c r="JML19" s="2723"/>
      <c r="JMM19" s="2723"/>
      <c r="JMN19" s="2723"/>
      <c r="JMO19" s="2723"/>
      <c r="JMP19" s="2723"/>
      <c r="JMQ19" s="2723"/>
      <c r="JMR19" s="2723"/>
      <c r="JMS19" s="2723"/>
      <c r="JMT19" s="2723"/>
      <c r="JMU19" s="2723"/>
      <c r="JMV19" s="2723"/>
      <c r="JMW19" s="2723"/>
      <c r="JMX19" s="2723"/>
      <c r="JMY19" s="2723"/>
      <c r="JMZ19" s="2723"/>
      <c r="JNA19" s="2723"/>
      <c r="JNB19" s="2723"/>
      <c r="JNC19" s="2723"/>
      <c r="JND19" s="2723"/>
      <c r="JNE19" s="2723"/>
      <c r="JNF19" s="2723"/>
      <c r="JNG19" s="2723"/>
      <c r="JNH19" s="2723"/>
      <c r="JNI19" s="2723"/>
      <c r="JNJ19" s="2723"/>
      <c r="JNK19" s="2723"/>
      <c r="JNL19" s="2723"/>
      <c r="JNM19" s="2723"/>
      <c r="JNN19" s="2723"/>
      <c r="JNO19" s="2723"/>
      <c r="JNP19" s="2723"/>
      <c r="JNQ19" s="2723"/>
      <c r="JNR19" s="2723"/>
      <c r="JNS19" s="2723"/>
      <c r="JNT19" s="2723"/>
      <c r="JNU19" s="2723"/>
      <c r="JNV19" s="2723"/>
      <c r="JNW19" s="2723"/>
      <c r="JNX19" s="2723"/>
      <c r="JNY19" s="2723"/>
      <c r="JNZ19" s="2723"/>
      <c r="JOA19" s="2723"/>
      <c r="JOB19" s="2723"/>
      <c r="JOC19" s="2723"/>
      <c r="JOD19" s="2723"/>
      <c r="JOE19" s="2723"/>
      <c r="JOF19" s="2723"/>
      <c r="JOG19" s="2723"/>
      <c r="JOH19" s="2723"/>
      <c r="JOI19" s="2723"/>
      <c r="JOJ19" s="2723"/>
      <c r="JOK19" s="2723"/>
      <c r="JOL19" s="2723"/>
      <c r="JOM19" s="2723"/>
      <c r="JON19" s="2723"/>
      <c r="JOO19" s="2723"/>
      <c r="JOP19" s="2723"/>
      <c r="JOQ19" s="2723"/>
      <c r="JOR19" s="2723"/>
      <c r="JOS19" s="2723"/>
      <c r="JOT19" s="2723"/>
      <c r="JOU19" s="2723"/>
      <c r="JOV19" s="2723"/>
      <c r="JOW19" s="2723"/>
      <c r="JOX19" s="2723"/>
      <c r="JOY19" s="2723"/>
      <c r="JOZ19" s="2723"/>
      <c r="JPA19" s="2723"/>
      <c r="JPB19" s="2723"/>
      <c r="JPC19" s="2723"/>
      <c r="JPD19" s="2723"/>
      <c r="JPE19" s="2723"/>
      <c r="JPF19" s="2723"/>
      <c r="JPG19" s="2723"/>
      <c r="JPH19" s="2723"/>
      <c r="JPI19" s="2723"/>
      <c r="JPJ19" s="2723"/>
      <c r="JPK19" s="2723"/>
      <c r="JPL19" s="2723"/>
      <c r="JPM19" s="2723"/>
      <c r="JPN19" s="2723"/>
      <c r="JPO19" s="2723"/>
      <c r="JPP19" s="2723"/>
      <c r="JPQ19" s="2723"/>
      <c r="JPR19" s="2723"/>
      <c r="JPS19" s="2723"/>
      <c r="JPT19" s="2723"/>
      <c r="JPU19" s="2723"/>
      <c r="JPV19" s="2723"/>
      <c r="JPW19" s="2723"/>
      <c r="JPX19" s="2723"/>
      <c r="JPY19" s="2723"/>
      <c r="JPZ19" s="2723"/>
      <c r="JQA19" s="2723"/>
      <c r="JQB19" s="2723"/>
      <c r="JQC19" s="2723"/>
      <c r="JQD19" s="2723"/>
      <c r="JQE19" s="2723"/>
      <c r="JQF19" s="2723"/>
      <c r="JQG19" s="2723"/>
      <c r="JQH19" s="2723"/>
      <c r="JQI19" s="2723"/>
      <c r="JQJ19" s="2723"/>
      <c r="JQK19" s="2723"/>
      <c r="JQL19" s="2723"/>
      <c r="JQM19" s="2723"/>
      <c r="JQN19" s="2723"/>
      <c r="JQO19" s="2723"/>
      <c r="JQP19" s="2723"/>
      <c r="JQQ19" s="2723"/>
      <c r="JQR19" s="2723"/>
      <c r="JQS19" s="2723"/>
      <c r="JQT19" s="2723"/>
      <c r="JQU19" s="2723"/>
      <c r="JQV19" s="2723"/>
      <c r="JQW19" s="2723"/>
      <c r="JQX19" s="2723"/>
      <c r="JQY19" s="2723"/>
      <c r="JQZ19" s="2723"/>
      <c r="JRA19" s="2723"/>
      <c r="JRB19" s="2723"/>
      <c r="JRC19" s="2723"/>
      <c r="JRD19" s="2723"/>
      <c r="JRE19" s="2723"/>
      <c r="JRF19" s="2723"/>
      <c r="JRG19" s="2723"/>
      <c r="JRH19" s="2723"/>
      <c r="JRI19" s="2723"/>
      <c r="JRJ19" s="2723"/>
      <c r="JRK19" s="2723"/>
      <c r="JRL19" s="2723"/>
      <c r="JRM19" s="2723"/>
      <c r="JRN19" s="2723"/>
      <c r="JRO19" s="2723"/>
      <c r="JRP19" s="2723"/>
      <c r="JRQ19" s="2723"/>
      <c r="JRR19" s="2723"/>
      <c r="JRS19" s="2723"/>
      <c r="JRT19" s="2723"/>
      <c r="JRU19" s="2723"/>
      <c r="JRV19" s="2723"/>
      <c r="JRW19" s="2723"/>
      <c r="JRX19" s="2723"/>
      <c r="JRY19" s="2723"/>
      <c r="JRZ19" s="2723"/>
      <c r="JSA19" s="2723"/>
      <c r="JSB19" s="2723"/>
      <c r="JSC19" s="2723"/>
      <c r="JSD19" s="2723"/>
      <c r="JSE19" s="2723"/>
      <c r="JSF19" s="2723"/>
      <c r="JSG19" s="2723"/>
      <c r="JSH19" s="2723"/>
      <c r="JSI19" s="2723"/>
      <c r="JSJ19" s="2723"/>
      <c r="JSK19" s="2723"/>
      <c r="JSL19" s="2723"/>
      <c r="JSM19" s="2723"/>
      <c r="JSN19" s="2723"/>
      <c r="JSO19" s="2723"/>
      <c r="JSP19" s="2723"/>
      <c r="JSQ19" s="2723"/>
      <c r="JSR19" s="2723"/>
      <c r="JSS19" s="2723"/>
      <c r="JST19" s="2723"/>
      <c r="JSU19" s="2723"/>
      <c r="JSV19" s="2723"/>
      <c r="JSW19" s="2723"/>
      <c r="JSX19" s="2723"/>
      <c r="JSY19" s="2723"/>
      <c r="JSZ19" s="2723"/>
      <c r="JTA19" s="2723"/>
      <c r="JTB19" s="2723"/>
      <c r="JTC19" s="2723"/>
      <c r="JTD19" s="2723"/>
      <c r="JTE19" s="2723"/>
      <c r="JTF19" s="2723"/>
      <c r="JTG19" s="2723"/>
      <c r="JTH19" s="2723"/>
      <c r="JTI19" s="2723"/>
      <c r="JTJ19" s="2723"/>
      <c r="JTK19" s="2723"/>
      <c r="JTL19" s="2723"/>
      <c r="JTM19" s="2723"/>
      <c r="JTN19" s="2723"/>
      <c r="JTO19" s="2723"/>
      <c r="JTP19" s="2723"/>
      <c r="JTQ19" s="2723"/>
      <c r="JTR19" s="2723"/>
      <c r="JTS19" s="2723"/>
      <c r="JTT19" s="2723"/>
      <c r="JTU19" s="2723"/>
      <c r="JTV19" s="2723"/>
      <c r="JTW19" s="2723"/>
      <c r="JTX19" s="2723"/>
      <c r="JTY19" s="2723"/>
      <c r="JTZ19" s="2723"/>
      <c r="JUA19" s="2723"/>
      <c r="JUB19" s="2723"/>
      <c r="JUC19" s="2723"/>
      <c r="JUD19" s="2723"/>
      <c r="JUE19" s="2723"/>
      <c r="JUF19" s="2723"/>
      <c r="JUG19" s="2723"/>
      <c r="JUH19" s="2723"/>
      <c r="JUI19" s="2723"/>
      <c r="JUJ19" s="2723"/>
      <c r="JUK19" s="2723"/>
      <c r="JUL19" s="2723"/>
      <c r="JUM19" s="2723"/>
      <c r="JUN19" s="2723"/>
      <c r="JUO19" s="2723"/>
      <c r="JUP19" s="2723"/>
      <c r="JUQ19" s="2723"/>
      <c r="JUR19" s="2723"/>
      <c r="JUS19" s="2723"/>
      <c r="JUT19" s="2723"/>
      <c r="JUU19" s="2723"/>
      <c r="JUV19" s="2723"/>
      <c r="JUW19" s="2723"/>
      <c r="JUX19" s="2723"/>
      <c r="JUY19" s="2723"/>
      <c r="JUZ19" s="2723"/>
      <c r="JVA19" s="2723"/>
      <c r="JVB19" s="2723"/>
      <c r="JVC19" s="2723"/>
      <c r="JVD19" s="2723"/>
      <c r="JVE19" s="2723"/>
      <c r="JVF19" s="2723"/>
      <c r="JVG19" s="2723"/>
      <c r="JVH19" s="2723"/>
      <c r="JVI19" s="2723"/>
      <c r="JVJ19" s="2723"/>
      <c r="JVK19" s="2723"/>
      <c r="JVL19" s="2723"/>
      <c r="JVM19" s="2723"/>
      <c r="JVN19" s="2723"/>
      <c r="JVO19" s="2723"/>
      <c r="JVP19" s="2723"/>
      <c r="JVQ19" s="2723"/>
      <c r="JVR19" s="2723"/>
      <c r="JVS19" s="2723"/>
      <c r="JVT19" s="2723"/>
      <c r="JVU19" s="2723"/>
      <c r="JVV19" s="2723"/>
      <c r="JVW19" s="2723"/>
      <c r="JVX19" s="2723"/>
      <c r="JVY19" s="2723"/>
      <c r="JVZ19" s="2723"/>
      <c r="JWA19" s="2723"/>
      <c r="JWB19" s="2723"/>
      <c r="JWC19" s="2723"/>
      <c r="JWD19" s="2723"/>
      <c r="JWE19" s="2723"/>
      <c r="JWF19" s="2723"/>
      <c r="JWG19" s="2723"/>
      <c r="JWH19" s="2723"/>
      <c r="JWI19" s="2723"/>
      <c r="JWJ19" s="2723"/>
      <c r="JWK19" s="2723"/>
      <c r="JWL19" s="2723"/>
      <c r="JWM19" s="2723"/>
      <c r="JWN19" s="2723"/>
      <c r="JWO19" s="2723"/>
      <c r="JWP19" s="2723"/>
      <c r="JWQ19" s="2723"/>
      <c r="JWR19" s="2723"/>
      <c r="JWS19" s="2723"/>
      <c r="JWT19" s="2723"/>
      <c r="JWU19" s="2723"/>
      <c r="JWV19" s="2723"/>
      <c r="JWW19" s="2723"/>
      <c r="JWX19" s="2723"/>
      <c r="JWY19" s="2723"/>
      <c r="JWZ19" s="2723"/>
      <c r="JXA19" s="2723"/>
      <c r="JXB19" s="2723"/>
      <c r="JXC19" s="2723"/>
      <c r="JXD19" s="2723"/>
      <c r="JXE19" s="2723"/>
      <c r="JXF19" s="2723"/>
      <c r="JXG19" s="2723"/>
      <c r="JXH19" s="2723"/>
      <c r="JXI19" s="2723"/>
      <c r="JXJ19" s="2723"/>
      <c r="JXK19" s="2723"/>
      <c r="JXL19" s="2723"/>
      <c r="JXM19" s="2723"/>
      <c r="JXN19" s="2723"/>
      <c r="JXO19" s="2723"/>
      <c r="JXP19" s="2723"/>
      <c r="JXQ19" s="2723"/>
      <c r="JXR19" s="2723"/>
      <c r="JXS19" s="2723"/>
      <c r="JXT19" s="2723"/>
      <c r="JXU19" s="2723"/>
      <c r="JXV19" s="2723"/>
      <c r="JXW19" s="2723"/>
      <c r="JXX19" s="2723"/>
      <c r="JXY19" s="2723"/>
      <c r="JXZ19" s="2723"/>
      <c r="JYA19" s="2723"/>
      <c r="JYB19" s="2723"/>
      <c r="JYC19" s="2723"/>
      <c r="JYD19" s="2723"/>
      <c r="JYE19" s="2723"/>
      <c r="JYF19" s="2723"/>
      <c r="JYG19" s="2723"/>
      <c r="JYH19" s="2723"/>
      <c r="JYI19" s="2723"/>
      <c r="JYJ19" s="2723"/>
      <c r="JYK19" s="2723"/>
      <c r="JYL19" s="2723"/>
      <c r="JYM19" s="2723"/>
      <c r="JYN19" s="2723"/>
      <c r="JYO19" s="2723"/>
      <c r="JYP19" s="2723"/>
      <c r="JYQ19" s="2723"/>
      <c r="JYR19" s="2723"/>
      <c r="JYS19" s="2723"/>
      <c r="JYT19" s="2723"/>
      <c r="JYU19" s="2723"/>
      <c r="JYV19" s="2723"/>
      <c r="JYW19" s="2723"/>
      <c r="JYX19" s="2723"/>
      <c r="JYY19" s="2723"/>
      <c r="JYZ19" s="2723"/>
      <c r="JZA19" s="2723"/>
      <c r="JZB19" s="2723"/>
      <c r="JZC19" s="2723"/>
      <c r="JZD19" s="2723"/>
      <c r="JZE19" s="2723"/>
      <c r="JZF19" s="2723"/>
      <c r="JZG19" s="2723"/>
      <c r="JZH19" s="2723"/>
      <c r="JZI19" s="2723"/>
      <c r="JZJ19" s="2723"/>
      <c r="JZK19" s="2723"/>
      <c r="JZL19" s="2723"/>
      <c r="JZM19" s="2723"/>
      <c r="JZN19" s="2723"/>
      <c r="JZO19" s="2723"/>
      <c r="JZP19" s="2723"/>
      <c r="JZQ19" s="2723"/>
      <c r="JZR19" s="2723"/>
      <c r="JZS19" s="2723"/>
      <c r="JZT19" s="2723"/>
      <c r="JZU19" s="2723"/>
      <c r="JZV19" s="2723"/>
      <c r="JZW19" s="2723"/>
      <c r="JZX19" s="2723"/>
      <c r="JZY19" s="2723"/>
      <c r="JZZ19" s="2723"/>
      <c r="KAA19" s="2723"/>
      <c r="KAB19" s="2723"/>
      <c r="KAC19" s="2723"/>
      <c r="KAD19" s="2723"/>
      <c r="KAE19" s="2723"/>
      <c r="KAF19" s="2723"/>
      <c r="KAG19" s="2723"/>
      <c r="KAH19" s="2723"/>
      <c r="KAI19" s="2723"/>
      <c r="KAJ19" s="2723"/>
      <c r="KAK19" s="2723"/>
      <c r="KAL19" s="2723"/>
      <c r="KAM19" s="2723"/>
      <c r="KAN19" s="2723"/>
      <c r="KAO19" s="2723"/>
      <c r="KAP19" s="2723"/>
      <c r="KAQ19" s="2723"/>
      <c r="KAR19" s="2723"/>
      <c r="KAS19" s="2723"/>
      <c r="KAT19" s="2723"/>
      <c r="KAU19" s="2723"/>
      <c r="KAV19" s="2723"/>
      <c r="KAW19" s="2723"/>
      <c r="KAX19" s="2723"/>
      <c r="KAY19" s="2723"/>
      <c r="KAZ19" s="2723"/>
      <c r="KBA19" s="2723"/>
      <c r="KBB19" s="2723"/>
      <c r="KBC19" s="2723"/>
      <c r="KBD19" s="2723"/>
      <c r="KBE19" s="2723"/>
      <c r="KBF19" s="2723"/>
      <c r="KBG19" s="2723"/>
      <c r="KBH19" s="2723"/>
      <c r="KBI19" s="2723"/>
      <c r="KBJ19" s="2723"/>
      <c r="KBK19" s="2723"/>
      <c r="KBL19" s="2723"/>
      <c r="KBM19" s="2723"/>
      <c r="KBN19" s="2723"/>
      <c r="KBO19" s="2723"/>
      <c r="KBP19" s="2723"/>
      <c r="KBQ19" s="2723"/>
      <c r="KBR19" s="2723"/>
      <c r="KBS19" s="2723"/>
      <c r="KBT19" s="2723"/>
      <c r="KBU19" s="2723"/>
      <c r="KBV19" s="2723"/>
      <c r="KBW19" s="2723"/>
      <c r="KBX19" s="2723"/>
      <c r="KBY19" s="2723"/>
      <c r="KBZ19" s="2723"/>
      <c r="KCA19" s="2723"/>
      <c r="KCB19" s="2723"/>
      <c r="KCC19" s="2723"/>
      <c r="KCD19" s="2723"/>
      <c r="KCE19" s="2723"/>
      <c r="KCF19" s="2723"/>
      <c r="KCG19" s="2723"/>
      <c r="KCH19" s="2723"/>
      <c r="KCI19" s="2723"/>
      <c r="KCJ19" s="2723"/>
      <c r="KCK19" s="2723"/>
      <c r="KCL19" s="2723"/>
      <c r="KCM19" s="2723"/>
      <c r="KCN19" s="2723"/>
      <c r="KCO19" s="2723"/>
      <c r="KCP19" s="2723"/>
      <c r="KCQ19" s="2723"/>
      <c r="KCR19" s="2723"/>
      <c r="KCS19" s="2723"/>
      <c r="KCT19" s="2723"/>
      <c r="KCU19" s="2723"/>
      <c r="KCV19" s="2723"/>
      <c r="KCW19" s="2723"/>
      <c r="KCX19" s="2723"/>
      <c r="KCY19" s="2723"/>
      <c r="KCZ19" s="2723"/>
      <c r="KDA19" s="2723"/>
      <c r="KDB19" s="2723"/>
      <c r="KDC19" s="2723"/>
      <c r="KDD19" s="2723"/>
      <c r="KDE19" s="2723"/>
      <c r="KDF19" s="2723"/>
      <c r="KDG19" s="2723"/>
      <c r="KDH19" s="2723"/>
      <c r="KDI19" s="2723"/>
      <c r="KDJ19" s="2723"/>
      <c r="KDK19" s="2723"/>
      <c r="KDL19" s="2723"/>
      <c r="KDM19" s="2723"/>
      <c r="KDN19" s="2723"/>
      <c r="KDO19" s="2723"/>
      <c r="KDP19" s="2723"/>
      <c r="KDQ19" s="2723"/>
      <c r="KDR19" s="2723"/>
      <c r="KDS19" s="2723"/>
      <c r="KDT19" s="2723"/>
      <c r="KDU19" s="2723"/>
      <c r="KDV19" s="2723"/>
      <c r="KDW19" s="2723"/>
      <c r="KDX19" s="2723"/>
      <c r="KDY19" s="2723"/>
      <c r="KDZ19" s="2723"/>
      <c r="KEA19" s="2723"/>
      <c r="KEB19" s="2723"/>
      <c r="KEC19" s="2723"/>
      <c r="KED19" s="2723"/>
      <c r="KEE19" s="2723"/>
      <c r="KEF19" s="2723"/>
      <c r="KEG19" s="2723"/>
      <c r="KEH19" s="2723"/>
      <c r="KEI19" s="2723"/>
      <c r="KEJ19" s="2723"/>
      <c r="KEK19" s="2723"/>
      <c r="KEL19" s="2723"/>
      <c r="KEM19" s="2723"/>
      <c r="KEN19" s="2723"/>
      <c r="KEO19" s="2723"/>
      <c r="KEP19" s="2723"/>
      <c r="KEQ19" s="2723"/>
      <c r="KER19" s="2723"/>
      <c r="KES19" s="2723"/>
      <c r="KET19" s="2723"/>
      <c r="KEU19" s="2723"/>
      <c r="KEV19" s="2723"/>
      <c r="KEW19" s="2723"/>
      <c r="KEX19" s="2723"/>
      <c r="KEY19" s="2723"/>
      <c r="KEZ19" s="2723"/>
      <c r="KFA19" s="2723"/>
      <c r="KFB19" s="2723"/>
      <c r="KFC19" s="2723"/>
      <c r="KFD19" s="2723"/>
      <c r="KFE19" s="2723"/>
      <c r="KFF19" s="2723"/>
      <c r="KFG19" s="2723"/>
      <c r="KFH19" s="2723"/>
      <c r="KFI19" s="2723"/>
      <c r="KFJ19" s="2723"/>
      <c r="KFK19" s="2723"/>
      <c r="KFL19" s="2723"/>
      <c r="KFM19" s="2723"/>
      <c r="KFN19" s="2723"/>
      <c r="KFO19" s="2723"/>
      <c r="KFP19" s="2723"/>
      <c r="KFQ19" s="2723"/>
      <c r="KFR19" s="2723"/>
      <c r="KFS19" s="2723"/>
      <c r="KFT19" s="2723"/>
      <c r="KFU19" s="2723"/>
      <c r="KFV19" s="2723"/>
      <c r="KFW19" s="2723"/>
      <c r="KFX19" s="2723"/>
      <c r="KFY19" s="2723"/>
      <c r="KFZ19" s="2723"/>
      <c r="KGA19" s="2723"/>
      <c r="KGB19" s="2723"/>
      <c r="KGC19" s="2723"/>
      <c r="KGD19" s="2723"/>
      <c r="KGE19" s="2723"/>
      <c r="KGF19" s="2723"/>
      <c r="KGG19" s="2723"/>
      <c r="KGH19" s="2723"/>
      <c r="KGI19" s="2723"/>
      <c r="KGJ19" s="2723"/>
      <c r="KGK19" s="2723"/>
      <c r="KGL19" s="2723"/>
      <c r="KGM19" s="2723"/>
      <c r="KGN19" s="2723"/>
      <c r="KGO19" s="2723"/>
      <c r="KGP19" s="2723"/>
      <c r="KGQ19" s="2723"/>
      <c r="KGR19" s="2723"/>
      <c r="KGS19" s="2723"/>
      <c r="KGT19" s="2723"/>
      <c r="KGU19" s="2723"/>
      <c r="KGV19" s="2723"/>
      <c r="KGW19" s="2723"/>
      <c r="KGX19" s="2723"/>
      <c r="KGY19" s="2723"/>
      <c r="KGZ19" s="2723"/>
      <c r="KHA19" s="2723"/>
      <c r="KHB19" s="2723"/>
      <c r="KHC19" s="2723"/>
      <c r="KHD19" s="2723"/>
      <c r="KHE19" s="2723"/>
      <c r="KHF19" s="2723"/>
      <c r="KHG19" s="2723"/>
      <c r="KHH19" s="2723"/>
      <c r="KHI19" s="2723"/>
      <c r="KHJ19" s="2723"/>
      <c r="KHK19" s="2723"/>
      <c r="KHL19" s="2723"/>
      <c r="KHM19" s="2723"/>
      <c r="KHN19" s="2723"/>
      <c r="KHO19" s="2723"/>
      <c r="KHP19" s="2723"/>
      <c r="KHQ19" s="2723"/>
      <c r="KHR19" s="2723"/>
      <c r="KHS19" s="2723"/>
      <c r="KHT19" s="2723"/>
      <c r="KHU19" s="2723"/>
      <c r="KHV19" s="2723"/>
      <c r="KHW19" s="2723"/>
      <c r="KHX19" s="2723"/>
      <c r="KHY19" s="2723"/>
      <c r="KHZ19" s="2723"/>
      <c r="KIA19" s="2723"/>
      <c r="KIB19" s="2723"/>
      <c r="KIC19" s="2723"/>
      <c r="KID19" s="2723"/>
      <c r="KIE19" s="2723"/>
      <c r="KIF19" s="2723"/>
      <c r="KIG19" s="2723"/>
      <c r="KIH19" s="2723"/>
      <c r="KII19" s="2723"/>
      <c r="KIJ19" s="2723"/>
      <c r="KIK19" s="2723"/>
      <c r="KIL19" s="2723"/>
      <c r="KIM19" s="2723"/>
      <c r="KIN19" s="2723"/>
      <c r="KIO19" s="2723"/>
      <c r="KIP19" s="2723"/>
      <c r="KIQ19" s="2723"/>
      <c r="KIR19" s="2723"/>
      <c r="KIS19" s="2723"/>
      <c r="KIT19" s="2723"/>
      <c r="KIU19" s="2723"/>
      <c r="KIV19" s="2723"/>
      <c r="KIW19" s="2723"/>
      <c r="KIX19" s="2723"/>
      <c r="KIY19" s="2723"/>
      <c r="KIZ19" s="2723"/>
      <c r="KJA19" s="2723"/>
      <c r="KJB19" s="2723"/>
      <c r="KJC19" s="2723"/>
      <c r="KJD19" s="2723"/>
      <c r="KJE19" s="2723"/>
      <c r="KJF19" s="2723"/>
      <c r="KJG19" s="2723"/>
      <c r="KJH19" s="2723"/>
      <c r="KJI19" s="2723"/>
      <c r="KJJ19" s="2723"/>
      <c r="KJK19" s="2723"/>
      <c r="KJL19" s="2723"/>
      <c r="KJM19" s="2723"/>
      <c r="KJN19" s="2723"/>
      <c r="KJO19" s="2723"/>
      <c r="KJP19" s="2723"/>
      <c r="KJQ19" s="2723"/>
      <c r="KJR19" s="2723"/>
      <c r="KJS19" s="2723"/>
      <c r="KJT19" s="2723"/>
      <c r="KJU19" s="2723"/>
      <c r="KJV19" s="2723"/>
      <c r="KJW19" s="2723"/>
      <c r="KJX19" s="2723"/>
      <c r="KJY19" s="2723"/>
      <c r="KJZ19" s="2723"/>
      <c r="KKA19" s="2723"/>
      <c r="KKB19" s="2723"/>
      <c r="KKC19" s="2723"/>
      <c r="KKD19" s="2723"/>
      <c r="KKE19" s="2723"/>
      <c r="KKF19" s="2723"/>
      <c r="KKG19" s="2723"/>
      <c r="KKH19" s="2723"/>
      <c r="KKI19" s="2723"/>
      <c r="KKJ19" s="2723"/>
      <c r="KKK19" s="2723"/>
      <c r="KKL19" s="2723"/>
      <c r="KKM19" s="2723"/>
      <c r="KKN19" s="2723"/>
      <c r="KKO19" s="2723"/>
      <c r="KKP19" s="2723"/>
      <c r="KKQ19" s="2723"/>
      <c r="KKR19" s="2723"/>
      <c r="KKS19" s="2723"/>
      <c r="KKT19" s="2723"/>
      <c r="KKU19" s="2723"/>
      <c r="KKV19" s="2723"/>
      <c r="KKW19" s="2723"/>
      <c r="KKX19" s="2723"/>
      <c r="KKY19" s="2723"/>
      <c r="KKZ19" s="2723"/>
      <c r="KLA19" s="2723"/>
      <c r="KLB19" s="2723"/>
      <c r="KLC19" s="2723"/>
      <c r="KLD19" s="2723"/>
      <c r="KLE19" s="2723"/>
      <c r="KLF19" s="2723"/>
      <c r="KLG19" s="2723"/>
      <c r="KLH19" s="2723"/>
      <c r="KLI19" s="2723"/>
      <c r="KLJ19" s="2723"/>
      <c r="KLK19" s="2723"/>
      <c r="KLL19" s="2723"/>
      <c r="KLM19" s="2723"/>
      <c r="KLN19" s="2723"/>
      <c r="KLO19" s="2723"/>
      <c r="KLP19" s="2723"/>
      <c r="KLQ19" s="2723"/>
      <c r="KLR19" s="2723"/>
      <c r="KLS19" s="2723"/>
      <c r="KLT19" s="2723"/>
      <c r="KLU19" s="2723"/>
      <c r="KLV19" s="2723"/>
      <c r="KLW19" s="2723"/>
      <c r="KLX19" s="2723"/>
      <c r="KLY19" s="2723"/>
      <c r="KLZ19" s="2723"/>
      <c r="KMA19" s="2723"/>
      <c r="KMB19" s="2723"/>
      <c r="KMC19" s="2723"/>
      <c r="KMD19" s="2723"/>
      <c r="KME19" s="2723"/>
      <c r="KMF19" s="2723"/>
      <c r="KMG19" s="2723"/>
      <c r="KMH19" s="2723"/>
      <c r="KMI19" s="2723"/>
      <c r="KMJ19" s="2723"/>
      <c r="KMK19" s="2723"/>
      <c r="KML19" s="2723"/>
      <c r="KMM19" s="2723"/>
      <c r="KMN19" s="2723"/>
      <c r="KMO19" s="2723"/>
      <c r="KMP19" s="2723"/>
      <c r="KMQ19" s="2723"/>
      <c r="KMR19" s="2723"/>
      <c r="KMS19" s="2723"/>
      <c r="KMT19" s="2723"/>
      <c r="KMU19" s="2723"/>
      <c r="KMV19" s="2723"/>
      <c r="KMW19" s="2723"/>
      <c r="KMX19" s="2723"/>
      <c r="KMY19" s="2723"/>
      <c r="KMZ19" s="2723"/>
      <c r="KNA19" s="2723"/>
      <c r="KNB19" s="2723"/>
      <c r="KNC19" s="2723"/>
      <c r="KND19" s="2723"/>
      <c r="KNE19" s="2723"/>
      <c r="KNF19" s="2723"/>
      <c r="KNG19" s="2723"/>
      <c r="KNH19" s="2723"/>
      <c r="KNI19" s="2723"/>
      <c r="KNJ19" s="2723"/>
      <c r="KNK19" s="2723"/>
      <c r="KNL19" s="2723"/>
      <c r="KNM19" s="2723"/>
      <c r="KNN19" s="2723"/>
      <c r="KNO19" s="2723"/>
      <c r="KNP19" s="2723"/>
      <c r="KNQ19" s="2723"/>
      <c r="KNR19" s="2723"/>
      <c r="KNS19" s="2723"/>
      <c r="KNT19" s="2723"/>
      <c r="KNU19" s="2723"/>
      <c r="KNV19" s="2723"/>
      <c r="KNW19" s="2723"/>
      <c r="KNX19" s="2723"/>
      <c r="KNY19" s="2723"/>
      <c r="KNZ19" s="2723"/>
      <c r="KOA19" s="2723"/>
      <c r="KOB19" s="2723"/>
      <c r="KOC19" s="2723"/>
      <c r="KOD19" s="2723"/>
      <c r="KOE19" s="2723"/>
      <c r="KOF19" s="2723"/>
      <c r="KOG19" s="2723"/>
      <c r="KOH19" s="2723"/>
      <c r="KOI19" s="2723"/>
      <c r="KOJ19" s="2723"/>
      <c r="KOK19" s="2723"/>
      <c r="KOL19" s="2723"/>
      <c r="KOM19" s="2723"/>
      <c r="KON19" s="2723"/>
      <c r="KOO19" s="2723"/>
      <c r="KOP19" s="2723"/>
      <c r="KOQ19" s="2723"/>
      <c r="KOR19" s="2723"/>
      <c r="KOS19" s="2723"/>
      <c r="KOT19" s="2723"/>
      <c r="KOU19" s="2723"/>
      <c r="KOV19" s="2723"/>
      <c r="KOW19" s="2723"/>
      <c r="KOX19" s="2723"/>
      <c r="KOY19" s="2723"/>
      <c r="KOZ19" s="2723"/>
      <c r="KPA19" s="2723"/>
      <c r="KPB19" s="2723"/>
      <c r="KPC19" s="2723"/>
      <c r="KPD19" s="2723"/>
      <c r="KPE19" s="2723"/>
      <c r="KPF19" s="2723"/>
      <c r="KPG19" s="2723"/>
      <c r="KPH19" s="2723"/>
      <c r="KPI19" s="2723"/>
      <c r="KPJ19" s="2723"/>
      <c r="KPK19" s="2723"/>
      <c r="KPL19" s="2723"/>
      <c r="KPM19" s="2723"/>
      <c r="KPN19" s="2723"/>
      <c r="KPO19" s="2723"/>
      <c r="KPP19" s="2723"/>
      <c r="KPQ19" s="2723"/>
      <c r="KPR19" s="2723"/>
      <c r="KPS19" s="2723"/>
      <c r="KPT19" s="2723"/>
      <c r="KPU19" s="2723"/>
      <c r="KPV19" s="2723"/>
      <c r="KPW19" s="2723"/>
      <c r="KPX19" s="2723"/>
      <c r="KPY19" s="2723"/>
      <c r="KPZ19" s="2723"/>
      <c r="KQA19" s="2723"/>
      <c r="KQB19" s="2723"/>
      <c r="KQC19" s="2723"/>
      <c r="KQD19" s="2723"/>
      <c r="KQE19" s="2723"/>
      <c r="KQF19" s="2723"/>
      <c r="KQG19" s="2723"/>
      <c r="KQH19" s="2723"/>
      <c r="KQI19" s="2723"/>
      <c r="KQJ19" s="2723"/>
      <c r="KQK19" s="2723"/>
      <c r="KQL19" s="2723"/>
      <c r="KQM19" s="2723"/>
      <c r="KQN19" s="2723"/>
      <c r="KQO19" s="2723"/>
      <c r="KQP19" s="2723"/>
      <c r="KQQ19" s="2723"/>
      <c r="KQR19" s="2723"/>
      <c r="KQS19" s="2723"/>
      <c r="KQT19" s="2723"/>
      <c r="KQU19" s="2723"/>
      <c r="KQV19" s="2723"/>
      <c r="KQW19" s="2723"/>
      <c r="KQX19" s="2723"/>
      <c r="KQY19" s="2723"/>
      <c r="KQZ19" s="2723"/>
      <c r="KRA19" s="2723"/>
      <c r="KRB19" s="2723"/>
      <c r="KRC19" s="2723"/>
      <c r="KRD19" s="2723"/>
      <c r="KRE19" s="2723"/>
      <c r="KRF19" s="2723"/>
      <c r="KRG19" s="2723"/>
      <c r="KRH19" s="2723"/>
      <c r="KRI19" s="2723"/>
      <c r="KRJ19" s="2723"/>
      <c r="KRK19" s="2723"/>
      <c r="KRL19" s="2723"/>
      <c r="KRM19" s="2723"/>
      <c r="KRN19" s="2723"/>
      <c r="KRO19" s="2723"/>
      <c r="KRP19" s="2723"/>
      <c r="KRQ19" s="2723"/>
      <c r="KRR19" s="2723"/>
      <c r="KRS19" s="2723"/>
      <c r="KRT19" s="2723"/>
      <c r="KRU19" s="2723"/>
      <c r="KRV19" s="2723"/>
      <c r="KRW19" s="2723"/>
      <c r="KRX19" s="2723"/>
      <c r="KRY19" s="2723"/>
      <c r="KRZ19" s="2723"/>
      <c r="KSA19" s="2723"/>
      <c r="KSB19" s="2723"/>
      <c r="KSC19" s="2723"/>
      <c r="KSD19" s="2723"/>
      <c r="KSE19" s="2723"/>
      <c r="KSF19" s="2723"/>
      <c r="KSG19" s="2723"/>
      <c r="KSH19" s="2723"/>
      <c r="KSI19" s="2723"/>
      <c r="KSJ19" s="2723"/>
      <c r="KSK19" s="2723"/>
      <c r="KSL19" s="2723"/>
      <c r="KSM19" s="2723"/>
      <c r="KSN19" s="2723"/>
      <c r="KSO19" s="2723"/>
      <c r="KSP19" s="2723"/>
      <c r="KSQ19" s="2723"/>
      <c r="KSR19" s="2723"/>
      <c r="KSS19" s="2723"/>
      <c r="KST19" s="2723"/>
      <c r="KSU19" s="2723"/>
      <c r="KSV19" s="2723"/>
      <c r="KSW19" s="2723"/>
      <c r="KSX19" s="2723"/>
      <c r="KSY19" s="2723"/>
      <c r="KSZ19" s="2723"/>
      <c r="KTA19" s="2723"/>
      <c r="KTB19" s="2723"/>
      <c r="KTC19" s="2723"/>
      <c r="KTD19" s="2723"/>
      <c r="KTE19" s="2723"/>
      <c r="KTF19" s="2723"/>
      <c r="KTG19" s="2723"/>
      <c r="KTH19" s="2723"/>
      <c r="KTI19" s="2723"/>
      <c r="KTJ19" s="2723"/>
      <c r="KTK19" s="2723"/>
      <c r="KTL19" s="2723"/>
      <c r="KTM19" s="2723"/>
      <c r="KTN19" s="2723"/>
      <c r="KTO19" s="2723"/>
      <c r="KTP19" s="2723"/>
      <c r="KTQ19" s="2723"/>
      <c r="KTR19" s="2723"/>
      <c r="KTS19" s="2723"/>
      <c r="KTT19" s="2723"/>
      <c r="KTU19" s="2723"/>
      <c r="KTV19" s="2723"/>
      <c r="KTW19" s="2723"/>
      <c r="KTX19" s="2723"/>
      <c r="KTY19" s="2723"/>
      <c r="KTZ19" s="2723"/>
      <c r="KUA19" s="2723"/>
      <c r="KUB19" s="2723"/>
      <c r="KUC19" s="2723"/>
      <c r="KUD19" s="2723"/>
      <c r="KUE19" s="2723"/>
      <c r="KUF19" s="2723"/>
      <c r="KUG19" s="2723"/>
      <c r="KUH19" s="2723"/>
      <c r="KUI19" s="2723"/>
      <c r="KUJ19" s="2723"/>
      <c r="KUK19" s="2723"/>
      <c r="KUL19" s="2723"/>
      <c r="KUM19" s="2723"/>
      <c r="KUN19" s="2723"/>
      <c r="KUO19" s="2723"/>
      <c r="KUP19" s="2723"/>
      <c r="KUQ19" s="2723"/>
      <c r="KUR19" s="2723"/>
      <c r="KUS19" s="2723"/>
      <c r="KUT19" s="2723"/>
      <c r="KUU19" s="2723"/>
      <c r="KUV19" s="2723"/>
      <c r="KUW19" s="2723"/>
      <c r="KUX19" s="2723"/>
      <c r="KUY19" s="2723"/>
      <c r="KUZ19" s="2723"/>
      <c r="KVA19" s="2723"/>
      <c r="KVB19" s="2723"/>
      <c r="KVC19" s="2723"/>
      <c r="KVD19" s="2723"/>
      <c r="KVE19" s="2723"/>
      <c r="KVF19" s="2723"/>
      <c r="KVG19" s="2723"/>
      <c r="KVH19" s="2723"/>
      <c r="KVI19" s="2723"/>
      <c r="KVJ19" s="2723"/>
      <c r="KVK19" s="2723"/>
      <c r="KVL19" s="2723"/>
      <c r="KVM19" s="2723"/>
      <c r="KVN19" s="2723"/>
      <c r="KVO19" s="2723"/>
      <c r="KVP19" s="2723"/>
      <c r="KVQ19" s="2723"/>
      <c r="KVR19" s="2723"/>
      <c r="KVS19" s="2723"/>
      <c r="KVT19" s="2723"/>
      <c r="KVU19" s="2723"/>
      <c r="KVV19" s="2723"/>
      <c r="KVW19" s="2723"/>
      <c r="KVX19" s="2723"/>
      <c r="KVY19" s="2723"/>
      <c r="KVZ19" s="2723"/>
      <c r="KWA19" s="2723"/>
      <c r="KWB19" s="2723"/>
      <c r="KWC19" s="2723"/>
      <c r="KWD19" s="2723"/>
      <c r="KWE19" s="2723"/>
      <c r="KWF19" s="2723"/>
      <c r="KWG19" s="2723"/>
      <c r="KWH19" s="2723"/>
      <c r="KWI19" s="2723"/>
      <c r="KWJ19" s="2723"/>
      <c r="KWK19" s="2723"/>
      <c r="KWL19" s="2723"/>
      <c r="KWM19" s="2723"/>
      <c r="KWN19" s="2723"/>
      <c r="KWO19" s="2723"/>
      <c r="KWP19" s="2723"/>
      <c r="KWQ19" s="2723"/>
      <c r="KWR19" s="2723"/>
      <c r="KWS19" s="2723"/>
      <c r="KWT19" s="2723"/>
      <c r="KWU19" s="2723"/>
      <c r="KWV19" s="2723"/>
      <c r="KWW19" s="2723"/>
      <c r="KWX19" s="2723"/>
      <c r="KWY19" s="2723"/>
      <c r="KWZ19" s="2723"/>
      <c r="KXA19" s="2723"/>
      <c r="KXB19" s="2723"/>
      <c r="KXC19" s="2723"/>
      <c r="KXD19" s="2723"/>
      <c r="KXE19" s="2723"/>
      <c r="KXF19" s="2723"/>
      <c r="KXG19" s="2723"/>
      <c r="KXH19" s="2723"/>
      <c r="KXI19" s="2723"/>
      <c r="KXJ19" s="2723"/>
      <c r="KXK19" s="2723"/>
      <c r="KXL19" s="2723"/>
      <c r="KXM19" s="2723"/>
      <c r="KXN19" s="2723"/>
      <c r="KXO19" s="2723"/>
      <c r="KXP19" s="2723"/>
      <c r="KXQ19" s="2723"/>
      <c r="KXR19" s="2723"/>
      <c r="KXS19" s="2723"/>
      <c r="KXT19" s="2723"/>
      <c r="KXU19" s="2723"/>
      <c r="KXV19" s="2723"/>
      <c r="KXW19" s="2723"/>
      <c r="KXX19" s="2723"/>
      <c r="KXY19" s="2723"/>
      <c r="KXZ19" s="2723"/>
      <c r="KYA19" s="2723"/>
      <c r="KYB19" s="2723"/>
      <c r="KYC19" s="2723"/>
      <c r="KYD19" s="2723"/>
      <c r="KYE19" s="2723"/>
      <c r="KYF19" s="2723"/>
      <c r="KYG19" s="2723"/>
      <c r="KYH19" s="2723"/>
      <c r="KYI19" s="2723"/>
      <c r="KYJ19" s="2723"/>
      <c r="KYK19" s="2723"/>
      <c r="KYL19" s="2723"/>
      <c r="KYM19" s="2723"/>
      <c r="KYN19" s="2723"/>
      <c r="KYO19" s="2723"/>
      <c r="KYP19" s="2723"/>
      <c r="KYQ19" s="2723"/>
      <c r="KYR19" s="2723"/>
      <c r="KYS19" s="2723"/>
      <c r="KYT19" s="2723"/>
      <c r="KYU19" s="2723"/>
      <c r="KYV19" s="2723"/>
      <c r="KYW19" s="2723"/>
      <c r="KYX19" s="2723"/>
      <c r="KYY19" s="2723"/>
      <c r="KYZ19" s="2723"/>
      <c r="KZA19" s="2723"/>
      <c r="KZB19" s="2723"/>
      <c r="KZC19" s="2723"/>
      <c r="KZD19" s="2723"/>
      <c r="KZE19" s="2723"/>
      <c r="KZF19" s="2723"/>
      <c r="KZG19" s="2723"/>
      <c r="KZH19" s="2723"/>
      <c r="KZI19" s="2723"/>
      <c r="KZJ19" s="2723"/>
      <c r="KZK19" s="2723"/>
      <c r="KZL19" s="2723"/>
      <c r="KZM19" s="2723"/>
      <c r="KZN19" s="2723"/>
      <c r="KZO19" s="2723"/>
      <c r="KZP19" s="2723"/>
      <c r="KZQ19" s="2723"/>
      <c r="KZR19" s="2723"/>
      <c r="KZS19" s="2723"/>
      <c r="KZT19" s="2723"/>
      <c r="KZU19" s="2723"/>
      <c r="KZV19" s="2723"/>
      <c r="KZW19" s="2723"/>
      <c r="KZX19" s="2723"/>
      <c r="KZY19" s="2723"/>
      <c r="KZZ19" s="2723"/>
      <c r="LAA19" s="2723"/>
      <c r="LAB19" s="2723"/>
      <c r="LAC19" s="2723"/>
      <c r="LAD19" s="2723"/>
      <c r="LAE19" s="2723"/>
      <c r="LAF19" s="2723"/>
      <c r="LAG19" s="2723"/>
      <c r="LAH19" s="2723"/>
      <c r="LAI19" s="2723"/>
      <c r="LAJ19" s="2723"/>
      <c r="LAK19" s="2723"/>
      <c r="LAL19" s="2723"/>
      <c r="LAM19" s="2723"/>
      <c r="LAN19" s="2723"/>
      <c r="LAO19" s="2723"/>
      <c r="LAP19" s="2723"/>
      <c r="LAQ19" s="2723"/>
      <c r="LAR19" s="2723"/>
      <c r="LAS19" s="2723"/>
      <c r="LAT19" s="2723"/>
      <c r="LAU19" s="2723"/>
      <c r="LAV19" s="2723"/>
      <c r="LAW19" s="2723"/>
      <c r="LAX19" s="2723"/>
      <c r="LAY19" s="2723"/>
      <c r="LAZ19" s="2723"/>
      <c r="LBA19" s="2723"/>
      <c r="LBB19" s="2723"/>
      <c r="LBC19" s="2723"/>
      <c r="LBD19" s="2723"/>
      <c r="LBE19" s="2723"/>
      <c r="LBF19" s="2723"/>
      <c r="LBG19" s="2723"/>
      <c r="LBH19" s="2723"/>
      <c r="LBI19" s="2723"/>
      <c r="LBJ19" s="2723"/>
      <c r="LBK19" s="2723"/>
      <c r="LBL19" s="2723"/>
      <c r="LBM19" s="2723"/>
      <c r="LBN19" s="2723"/>
      <c r="LBO19" s="2723"/>
      <c r="LBP19" s="2723"/>
      <c r="LBQ19" s="2723"/>
      <c r="LBR19" s="2723"/>
      <c r="LBS19" s="2723"/>
      <c r="LBT19" s="2723"/>
      <c r="LBU19" s="2723"/>
      <c r="LBV19" s="2723"/>
      <c r="LBW19" s="2723"/>
      <c r="LBX19" s="2723"/>
      <c r="LBY19" s="2723"/>
      <c r="LBZ19" s="2723"/>
      <c r="LCA19" s="2723"/>
      <c r="LCB19" s="2723"/>
      <c r="LCC19" s="2723"/>
      <c r="LCD19" s="2723"/>
      <c r="LCE19" s="2723"/>
      <c r="LCF19" s="2723"/>
      <c r="LCG19" s="2723"/>
      <c r="LCH19" s="2723"/>
      <c r="LCI19" s="2723"/>
      <c r="LCJ19" s="2723"/>
      <c r="LCK19" s="2723"/>
      <c r="LCL19" s="2723"/>
      <c r="LCM19" s="2723"/>
      <c r="LCN19" s="2723"/>
      <c r="LCO19" s="2723"/>
      <c r="LCP19" s="2723"/>
      <c r="LCQ19" s="2723"/>
      <c r="LCR19" s="2723"/>
      <c r="LCS19" s="2723"/>
      <c r="LCT19" s="2723"/>
      <c r="LCU19" s="2723"/>
      <c r="LCV19" s="2723"/>
      <c r="LCW19" s="2723"/>
      <c r="LCX19" s="2723"/>
      <c r="LCY19" s="2723"/>
      <c r="LCZ19" s="2723"/>
      <c r="LDA19" s="2723"/>
      <c r="LDB19" s="2723"/>
      <c r="LDC19" s="2723"/>
      <c r="LDD19" s="2723"/>
      <c r="LDE19" s="2723"/>
      <c r="LDF19" s="2723"/>
      <c r="LDG19" s="2723"/>
      <c r="LDH19" s="2723"/>
      <c r="LDI19" s="2723"/>
      <c r="LDJ19" s="2723"/>
      <c r="LDK19" s="2723"/>
      <c r="LDL19" s="2723"/>
      <c r="LDM19" s="2723"/>
      <c r="LDN19" s="2723"/>
      <c r="LDO19" s="2723"/>
      <c r="LDP19" s="2723"/>
      <c r="LDQ19" s="2723"/>
      <c r="LDR19" s="2723"/>
      <c r="LDS19" s="2723"/>
      <c r="LDT19" s="2723"/>
      <c r="LDU19" s="2723"/>
      <c r="LDV19" s="2723"/>
      <c r="LDW19" s="2723"/>
      <c r="LDX19" s="2723"/>
      <c r="LDY19" s="2723"/>
      <c r="LDZ19" s="2723"/>
      <c r="LEA19" s="2723"/>
      <c r="LEB19" s="2723"/>
      <c r="LEC19" s="2723"/>
      <c r="LED19" s="2723"/>
      <c r="LEE19" s="2723"/>
      <c r="LEF19" s="2723"/>
      <c r="LEG19" s="2723"/>
      <c r="LEH19" s="2723"/>
      <c r="LEI19" s="2723"/>
      <c r="LEJ19" s="2723"/>
      <c r="LEK19" s="2723"/>
      <c r="LEL19" s="2723"/>
      <c r="LEM19" s="2723"/>
      <c r="LEN19" s="2723"/>
      <c r="LEO19" s="2723"/>
      <c r="LEP19" s="2723"/>
      <c r="LEQ19" s="2723"/>
      <c r="LER19" s="2723"/>
      <c r="LES19" s="2723"/>
      <c r="LET19" s="2723"/>
      <c r="LEU19" s="2723"/>
      <c r="LEV19" s="2723"/>
      <c r="LEW19" s="2723"/>
      <c r="LEX19" s="2723"/>
      <c r="LEY19" s="2723"/>
      <c r="LEZ19" s="2723"/>
      <c r="LFA19" s="2723"/>
      <c r="LFB19" s="2723"/>
      <c r="LFC19" s="2723"/>
      <c r="LFD19" s="2723"/>
      <c r="LFE19" s="2723"/>
      <c r="LFF19" s="2723"/>
      <c r="LFG19" s="2723"/>
      <c r="LFH19" s="2723"/>
      <c r="LFI19" s="2723"/>
      <c r="LFJ19" s="2723"/>
      <c r="LFK19" s="2723"/>
      <c r="LFL19" s="2723"/>
      <c r="LFM19" s="2723"/>
      <c r="LFN19" s="2723"/>
      <c r="LFO19" s="2723"/>
      <c r="LFP19" s="2723"/>
      <c r="LFQ19" s="2723"/>
      <c r="LFR19" s="2723"/>
      <c r="LFS19" s="2723"/>
      <c r="LFT19" s="2723"/>
      <c r="LFU19" s="2723"/>
      <c r="LFV19" s="2723"/>
      <c r="LFW19" s="2723"/>
      <c r="LFX19" s="2723"/>
      <c r="LFY19" s="2723"/>
      <c r="LFZ19" s="2723"/>
      <c r="LGA19" s="2723"/>
      <c r="LGB19" s="2723"/>
      <c r="LGC19" s="2723"/>
      <c r="LGD19" s="2723"/>
      <c r="LGE19" s="2723"/>
      <c r="LGF19" s="2723"/>
      <c r="LGG19" s="2723"/>
      <c r="LGH19" s="2723"/>
      <c r="LGI19" s="2723"/>
      <c r="LGJ19" s="2723"/>
      <c r="LGK19" s="2723"/>
      <c r="LGL19" s="2723"/>
      <c r="LGM19" s="2723"/>
      <c r="LGN19" s="2723"/>
      <c r="LGO19" s="2723"/>
      <c r="LGP19" s="2723"/>
      <c r="LGQ19" s="2723"/>
      <c r="LGR19" s="2723"/>
      <c r="LGS19" s="2723"/>
      <c r="LGT19" s="2723"/>
      <c r="LGU19" s="2723"/>
      <c r="LGV19" s="2723"/>
      <c r="LGW19" s="2723"/>
      <c r="LGX19" s="2723"/>
      <c r="LGY19" s="2723"/>
      <c r="LGZ19" s="2723"/>
      <c r="LHA19" s="2723"/>
      <c r="LHB19" s="2723"/>
      <c r="LHC19" s="2723"/>
      <c r="LHD19" s="2723"/>
      <c r="LHE19" s="2723"/>
      <c r="LHF19" s="2723"/>
      <c r="LHG19" s="2723"/>
      <c r="LHH19" s="2723"/>
      <c r="LHI19" s="2723"/>
      <c r="LHJ19" s="2723"/>
      <c r="LHK19" s="2723"/>
      <c r="LHL19" s="2723"/>
      <c r="LHM19" s="2723"/>
      <c r="LHN19" s="2723"/>
      <c r="LHO19" s="2723"/>
      <c r="LHP19" s="2723"/>
      <c r="LHQ19" s="2723"/>
      <c r="LHR19" s="2723"/>
      <c r="LHS19" s="2723"/>
      <c r="LHT19" s="2723"/>
      <c r="LHU19" s="2723"/>
      <c r="LHV19" s="2723"/>
      <c r="LHW19" s="2723"/>
      <c r="LHX19" s="2723"/>
      <c r="LHY19" s="2723"/>
      <c r="LHZ19" s="2723"/>
      <c r="LIA19" s="2723"/>
      <c r="LIB19" s="2723"/>
      <c r="LIC19" s="2723"/>
      <c r="LID19" s="2723"/>
      <c r="LIE19" s="2723"/>
      <c r="LIF19" s="2723"/>
      <c r="LIG19" s="2723"/>
      <c r="LIH19" s="2723"/>
      <c r="LII19" s="2723"/>
      <c r="LIJ19" s="2723"/>
      <c r="LIK19" s="2723"/>
      <c r="LIL19" s="2723"/>
      <c r="LIM19" s="2723"/>
      <c r="LIN19" s="2723"/>
      <c r="LIO19" s="2723"/>
      <c r="LIP19" s="2723"/>
      <c r="LIQ19" s="2723"/>
      <c r="LIR19" s="2723"/>
      <c r="LIS19" s="2723"/>
      <c r="LIT19" s="2723"/>
      <c r="LIU19" s="2723"/>
      <c r="LIV19" s="2723"/>
      <c r="LIW19" s="2723"/>
      <c r="LIX19" s="2723"/>
      <c r="LIY19" s="2723"/>
      <c r="LIZ19" s="2723"/>
      <c r="LJA19" s="2723"/>
      <c r="LJB19" s="2723"/>
      <c r="LJC19" s="2723"/>
      <c r="LJD19" s="2723"/>
      <c r="LJE19" s="2723"/>
      <c r="LJF19" s="2723"/>
      <c r="LJG19" s="2723"/>
      <c r="LJH19" s="2723"/>
      <c r="LJI19" s="2723"/>
      <c r="LJJ19" s="2723"/>
      <c r="LJK19" s="2723"/>
      <c r="LJL19" s="2723"/>
      <c r="LJM19" s="2723"/>
      <c r="LJN19" s="2723"/>
      <c r="LJO19" s="2723"/>
      <c r="LJP19" s="2723"/>
      <c r="LJQ19" s="2723"/>
      <c r="LJR19" s="2723"/>
      <c r="LJS19" s="2723"/>
      <c r="LJT19" s="2723"/>
      <c r="LJU19" s="2723"/>
      <c r="LJV19" s="2723"/>
      <c r="LJW19" s="2723"/>
      <c r="LJX19" s="2723"/>
      <c r="LJY19" s="2723"/>
      <c r="LJZ19" s="2723"/>
      <c r="LKA19" s="2723"/>
      <c r="LKB19" s="2723"/>
      <c r="LKC19" s="2723"/>
      <c r="LKD19" s="2723"/>
      <c r="LKE19" s="2723"/>
      <c r="LKF19" s="2723"/>
      <c r="LKG19" s="2723"/>
      <c r="LKH19" s="2723"/>
      <c r="LKI19" s="2723"/>
      <c r="LKJ19" s="2723"/>
      <c r="LKK19" s="2723"/>
      <c r="LKL19" s="2723"/>
      <c r="LKM19" s="2723"/>
      <c r="LKN19" s="2723"/>
      <c r="LKO19" s="2723"/>
      <c r="LKP19" s="2723"/>
      <c r="LKQ19" s="2723"/>
      <c r="LKR19" s="2723"/>
      <c r="LKS19" s="2723"/>
      <c r="LKT19" s="2723"/>
      <c r="LKU19" s="2723"/>
      <c r="LKV19" s="2723"/>
      <c r="LKW19" s="2723"/>
      <c r="LKX19" s="2723"/>
      <c r="LKY19" s="2723"/>
      <c r="LKZ19" s="2723"/>
      <c r="LLA19" s="2723"/>
      <c r="LLB19" s="2723"/>
      <c r="LLC19" s="2723"/>
      <c r="LLD19" s="2723"/>
      <c r="LLE19" s="2723"/>
      <c r="LLF19" s="2723"/>
      <c r="LLG19" s="2723"/>
      <c r="LLH19" s="2723"/>
      <c r="LLI19" s="2723"/>
      <c r="LLJ19" s="2723"/>
      <c r="LLK19" s="2723"/>
      <c r="LLL19" s="2723"/>
      <c r="LLM19" s="2723"/>
      <c r="LLN19" s="2723"/>
      <c r="LLO19" s="2723"/>
      <c r="LLP19" s="2723"/>
      <c r="LLQ19" s="2723"/>
      <c r="LLR19" s="2723"/>
      <c r="LLS19" s="2723"/>
      <c r="LLT19" s="2723"/>
      <c r="LLU19" s="2723"/>
      <c r="LLV19" s="2723"/>
      <c r="LLW19" s="2723"/>
      <c r="LLX19" s="2723"/>
      <c r="LLY19" s="2723"/>
      <c r="LLZ19" s="2723"/>
      <c r="LMA19" s="2723"/>
      <c r="LMB19" s="2723"/>
      <c r="LMC19" s="2723"/>
      <c r="LMD19" s="2723"/>
      <c r="LME19" s="2723"/>
      <c r="LMF19" s="2723"/>
      <c r="LMG19" s="2723"/>
      <c r="LMH19" s="2723"/>
      <c r="LMI19" s="2723"/>
      <c r="LMJ19" s="2723"/>
      <c r="LMK19" s="2723"/>
      <c r="LML19" s="2723"/>
      <c r="LMM19" s="2723"/>
      <c r="LMN19" s="2723"/>
      <c r="LMO19" s="2723"/>
      <c r="LMP19" s="2723"/>
      <c r="LMQ19" s="2723"/>
      <c r="LMR19" s="2723"/>
      <c r="LMS19" s="2723"/>
      <c r="LMT19" s="2723"/>
      <c r="LMU19" s="2723"/>
      <c r="LMV19" s="2723"/>
      <c r="LMW19" s="2723"/>
      <c r="LMX19" s="2723"/>
      <c r="LMY19" s="2723"/>
      <c r="LMZ19" s="2723"/>
      <c r="LNA19" s="2723"/>
      <c r="LNB19" s="2723"/>
      <c r="LNC19" s="2723"/>
      <c r="LND19" s="2723"/>
      <c r="LNE19" s="2723"/>
      <c r="LNF19" s="2723"/>
      <c r="LNG19" s="2723"/>
      <c r="LNH19" s="2723"/>
      <c r="LNI19" s="2723"/>
      <c r="LNJ19" s="2723"/>
      <c r="LNK19" s="2723"/>
      <c r="LNL19" s="2723"/>
      <c r="LNM19" s="2723"/>
      <c r="LNN19" s="2723"/>
      <c r="LNO19" s="2723"/>
      <c r="LNP19" s="2723"/>
      <c r="LNQ19" s="2723"/>
      <c r="LNR19" s="2723"/>
      <c r="LNS19" s="2723"/>
      <c r="LNT19" s="2723"/>
      <c r="LNU19" s="2723"/>
      <c r="LNV19" s="2723"/>
      <c r="LNW19" s="2723"/>
      <c r="LNX19" s="2723"/>
      <c r="LNY19" s="2723"/>
      <c r="LNZ19" s="2723"/>
      <c r="LOA19" s="2723"/>
      <c r="LOB19" s="2723"/>
      <c r="LOC19" s="2723"/>
      <c r="LOD19" s="2723"/>
      <c r="LOE19" s="2723"/>
      <c r="LOF19" s="2723"/>
      <c r="LOG19" s="2723"/>
      <c r="LOH19" s="2723"/>
      <c r="LOI19" s="2723"/>
      <c r="LOJ19" s="2723"/>
      <c r="LOK19" s="2723"/>
      <c r="LOL19" s="2723"/>
      <c r="LOM19" s="2723"/>
      <c r="LON19" s="2723"/>
      <c r="LOO19" s="2723"/>
      <c r="LOP19" s="2723"/>
      <c r="LOQ19" s="2723"/>
      <c r="LOR19" s="2723"/>
      <c r="LOS19" s="2723"/>
      <c r="LOT19" s="2723"/>
      <c r="LOU19" s="2723"/>
      <c r="LOV19" s="2723"/>
      <c r="LOW19" s="2723"/>
      <c r="LOX19" s="2723"/>
      <c r="LOY19" s="2723"/>
      <c r="LOZ19" s="2723"/>
      <c r="LPA19" s="2723"/>
      <c r="LPB19" s="2723"/>
      <c r="LPC19" s="2723"/>
      <c r="LPD19" s="2723"/>
      <c r="LPE19" s="2723"/>
      <c r="LPF19" s="2723"/>
      <c r="LPG19" s="2723"/>
      <c r="LPH19" s="2723"/>
      <c r="LPI19" s="2723"/>
      <c r="LPJ19" s="2723"/>
      <c r="LPK19" s="2723"/>
      <c r="LPL19" s="2723"/>
      <c r="LPM19" s="2723"/>
      <c r="LPN19" s="2723"/>
      <c r="LPO19" s="2723"/>
      <c r="LPP19" s="2723"/>
      <c r="LPQ19" s="2723"/>
      <c r="LPR19" s="2723"/>
      <c r="LPS19" s="2723"/>
      <c r="LPT19" s="2723"/>
      <c r="LPU19" s="2723"/>
      <c r="LPV19" s="2723"/>
      <c r="LPW19" s="2723"/>
      <c r="LPX19" s="2723"/>
      <c r="LPY19" s="2723"/>
      <c r="LPZ19" s="2723"/>
      <c r="LQA19" s="2723"/>
      <c r="LQB19" s="2723"/>
      <c r="LQC19" s="2723"/>
      <c r="LQD19" s="2723"/>
      <c r="LQE19" s="2723"/>
      <c r="LQF19" s="2723"/>
      <c r="LQG19" s="2723"/>
      <c r="LQH19" s="2723"/>
      <c r="LQI19" s="2723"/>
      <c r="LQJ19" s="2723"/>
      <c r="LQK19" s="2723"/>
      <c r="LQL19" s="2723"/>
      <c r="LQM19" s="2723"/>
      <c r="LQN19" s="2723"/>
      <c r="LQO19" s="2723"/>
      <c r="LQP19" s="2723"/>
      <c r="LQQ19" s="2723"/>
      <c r="LQR19" s="2723"/>
      <c r="LQS19" s="2723"/>
      <c r="LQT19" s="2723"/>
      <c r="LQU19" s="2723"/>
      <c r="LQV19" s="2723"/>
      <c r="LQW19" s="2723"/>
      <c r="LQX19" s="2723"/>
      <c r="LQY19" s="2723"/>
      <c r="LQZ19" s="2723"/>
      <c r="LRA19" s="2723"/>
      <c r="LRB19" s="2723"/>
      <c r="LRC19" s="2723"/>
      <c r="LRD19" s="2723"/>
      <c r="LRE19" s="2723"/>
      <c r="LRF19" s="2723"/>
      <c r="LRG19" s="2723"/>
      <c r="LRH19" s="2723"/>
      <c r="LRI19" s="2723"/>
      <c r="LRJ19" s="2723"/>
      <c r="LRK19" s="2723"/>
      <c r="LRL19" s="2723"/>
      <c r="LRM19" s="2723"/>
      <c r="LRN19" s="2723"/>
      <c r="LRO19" s="2723"/>
      <c r="LRP19" s="2723"/>
      <c r="LRQ19" s="2723"/>
      <c r="LRR19" s="2723"/>
      <c r="LRS19" s="2723"/>
      <c r="LRT19" s="2723"/>
      <c r="LRU19" s="2723"/>
      <c r="LRV19" s="2723"/>
      <c r="LRW19" s="2723"/>
      <c r="LRX19" s="2723"/>
      <c r="LRY19" s="2723"/>
      <c r="LRZ19" s="2723"/>
      <c r="LSA19" s="2723"/>
      <c r="LSB19" s="2723"/>
      <c r="LSC19" s="2723"/>
      <c r="LSD19" s="2723"/>
      <c r="LSE19" s="2723"/>
      <c r="LSF19" s="2723"/>
      <c r="LSG19" s="2723"/>
      <c r="LSH19" s="2723"/>
      <c r="LSI19" s="2723"/>
      <c r="LSJ19" s="2723"/>
      <c r="LSK19" s="2723"/>
      <c r="LSL19" s="2723"/>
      <c r="LSM19" s="2723"/>
      <c r="LSN19" s="2723"/>
      <c r="LSO19" s="2723"/>
      <c r="LSP19" s="2723"/>
      <c r="LSQ19" s="2723"/>
      <c r="LSR19" s="2723"/>
      <c r="LSS19" s="2723"/>
      <c r="LST19" s="2723"/>
      <c r="LSU19" s="2723"/>
      <c r="LSV19" s="2723"/>
      <c r="LSW19" s="2723"/>
      <c r="LSX19" s="2723"/>
      <c r="LSY19" s="2723"/>
      <c r="LSZ19" s="2723"/>
      <c r="LTA19" s="2723"/>
      <c r="LTB19" s="2723"/>
      <c r="LTC19" s="2723"/>
      <c r="LTD19" s="2723"/>
      <c r="LTE19" s="2723"/>
      <c r="LTF19" s="2723"/>
      <c r="LTG19" s="2723"/>
      <c r="LTH19" s="2723"/>
      <c r="LTI19" s="2723"/>
      <c r="LTJ19" s="2723"/>
      <c r="LTK19" s="2723"/>
      <c r="LTL19" s="2723"/>
      <c r="LTM19" s="2723"/>
      <c r="LTN19" s="2723"/>
      <c r="LTO19" s="2723"/>
      <c r="LTP19" s="2723"/>
      <c r="LTQ19" s="2723"/>
      <c r="LTR19" s="2723"/>
      <c r="LTS19" s="2723"/>
      <c r="LTT19" s="2723"/>
      <c r="LTU19" s="2723"/>
      <c r="LTV19" s="2723"/>
      <c r="LTW19" s="2723"/>
      <c r="LTX19" s="2723"/>
      <c r="LTY19" s="2723"/>
      <c r="LTZ19" s="2723"/>
      <c r="LUA19" s="2723"/>
      <c r="LUB19" s="2723"/>
      <c r="LUC19" s="2723"/>
      <c r="LUD19" s="2723"/>
      <c r="LUE19" s="2723"/>
      <c r="LUF19" s="2723"/>
      <c r="LUG19" s="2723"/>
      <c r="LUH19" s="2723"/>
      <c r="LUI19" s="2723"/>
      <c r="LUJ19" s="2723"/>
      <c r="LUK19" s="2723"/>
      <c r="LUL19" s="2723"/>
      <c r="LUM19" s="2723"/>
      <c r="LUN19" s="2723"/>
      <c r="LUO19" s="2723"/>
      <c r="LUP19" s="2723"/>
      <c r="LUQ19" s="2723"/>
      <c r="LUR19" s="2723"/>
      <c r="LUS19" s="2723"/>
      <c r="LUT19" s="2723"/>
      <c r="LUU19" s="2723"/>
      <c r="LUV19" s="2723"/>
      <c r="LUW19" s="2723"/>
      <c r="LUX19" s="2723"/>
      <c r="LUY19" s="2723"/>
      <c r="LUZ19" s="2723"/>
      <c r="LVA19" s="2723"/>
      <c r="LVB19" s="2723"/>
      <c r="LVC19" s="2723"/>
      <c r="LVD19" s="2723"/>
      <c r="LVE19" s="2723"/>
      <c r="LVF19" s="2723"/>
      <c r="LVG19" s="2723"/>
      <c r="LVH19" s="2723"/>
      <c r="LVI19" s="2723"/>
      <c r="LVJ19" s="2723"/>
      <c r="LVK19" s="2723"/>
      <c r="LVL19" s="2723"/>
      <c r="LVM19" s="2723"/>
      <c r="LVN19" s="2723"/>
      <c r="LVO19" s="2723"/>
      <c r="LVP19" s="2723"/>
      <c r="LVQ19" s="2723"/>
      <c r="LVR19" s="2723"/>
      <c r="LVS19" s="2723"/>
      <c r="LVT19" s="2723"/>
      <c r="LVU19" s="2723"/>
      <c r="LVV19" s="2723"/>
      <c r="LVW19" s="2723"/>
      <c r="LVX19" s="2723"/>
      <c r="LVY19" s="2723"/>
      <c r="LVZ19" s="2723"/>
      <c r="LWA19" s="2723"/>
      <c r="LWB19" s="2723"/>
      <c r="LWC19" s="2723"/>
      <c r="LWD19" s="2723"/>
      <c r="LWE19" s="2723"/>
      <c r="LWF19" s="2723"/>
      <c r="LWG19" s="2723"/>
      <c r="LWH19" s="2723"/>
      <c r="LWI19" s="2723"/>
      <c r="LWJ19" s="2723"/>
      <c r="LWK19" s="2723"/>
      <c r="LWL19" s="2723"/>
      <c r="LWM19" s="2723"/>
      <c r="LWN19" s="2723"/>
      <c r="LWO19" s="2723"/>
      <c r="LWP19" s="2723"/>
      <c r="LWQ19" s="2723"/>
      <c r="LWR19" s="2723"/>
      <c r="LWS19" s="2723"/>
      <c r="LWT19" s="2723"/>
      <c r="LWU19" s="2723"/>
      <c r="LWV19" s="2723"/>
      <c r="LWW19" s="2723"/>
      <c r="LWX19" s="2723"/>
      <c r="LWY19" s="2723"/>
      <c r="LWZ19" s="2723"/>
      <c r="LXA19" s="2723"/>
      <c r="LXB19" s="2723"/>
      <c r="LXC19" s="2723"/>
      <c r="LXD19" s="2723"/>
      <c r="LXE19" s="2723"/>
      <c r="LXF19" s="2723"/>
      <c r="LXG19" s="2723"/>
      <c r="LXH19" s="2723"/>
      <c r="LXI19" s="2723"/>
      <c r="LXJ19" s="2723"/>
      <c r="LXK19" s="2723"/>
      <c r="LXL19" s="2723"/>
      <c r="LXM19" s="2723"/>
      <c r="LXN19" s="2723"/>
      <c r="LXO19" s="2723"/>
      <c r="LXP19" s="2723"/>
      <c r="LXQ19" s="2723"/>
      <c r="LXR19" s="2723"/>
      <c r="LXS19" s="2723"/>
      <c r="LXT19" s="2723"/>
      <c r="LXU19" s="2723"/>
      <c r="LXV19" s="2723"/>
      <c r="LXW19" s="2723"/>
      <c r="LXX19" s="2723"/>
      <c r="LXY19" s="2723"/>
      <c r="LXZ19" s="2723"/>
      <c r="LYA19" s="2723"/>
      <c r="LYB19" s="2723"/>
      <c r="LYC19" s="2723"/>
      <c r="LYD19" s="2723"/>
      <c r="LYE19" s="2723"/>
      <c r="LYF19" s="2723"/>
      <c r="LYG19" s="2723"/>
      <c r="LYH19" s="2723"/>
      <c r="LYI19" s="2723"/>
      <c r="LYJ19" s="2723"/>
      <c r="LYK19" s="2723"/>
      <c r="LYL19" s="2723"/>
      <c r="LYM19" s="2723"/>
      <c r="LYN19" s="2723"/>
      <c r="LYO19" s="2723"/>
      <c r="LYP19" s="2723"/>
      <c r="LYQ19" s="2723"/>
      <c r="LYR19" s="2723"/>
      <c r="LYS19" s="2723"/>
      <c r="LYT19" s="2723"/>
      <c r="LYU19" s="2723"/>
      <c r="LYV19" s="2723"/>
      <c r="LYW19" s="2723"/>
      <c r="LYX19" s="2723"/>
      <c r="LYY19" s="2723"/>
      <c r="LYZ19" s="2723"/>
      <c r="LZA19" s="2723"/>
      <c r="LZB19" s="2723"/>
      <c r="LZC19" s="2723"/>
      <c r="LZD19" s="2723"/>
      <c r="LZE19" s="2723"/>
      <c r="LZF19" s="2723"/>
      <c r="LZG19" s="2723"/>
      <c r="LZH19" s="2723"/>
      <c r="LZI19" s="2723"/>
      <c r="LZJ19" s="2723"/>
      <c r="LZK19" s="2723"/>
      <c r="LZL19" s="2723"/>
      <c r="LZM19" s="2723"/>
      <c r="LZN19" s="2723"/>
      <c r="LZO19" s="2723"/>
      <c r="LZP19" s="2723"/>
      <c r="LZQ19" s="2723"/>
      <c r="LZR19" s="2723"/>
      <c r="LZS19" s="2723"/>
      <c r="LZT19" s="2723"/>
      <c r="LZU19" s="2723"/>
      <c r="LZV19" s="2723"/>
      <c r="LZW19" s="2723"/>
      <c r="LZX19" s="2723"/>
      <c r="LZY19" s="2723"/>
      <c r="LZZ19" s="2723"/>
      <c r="MAA19" s="2723"/>
      <c r="MAB19" s="2723"/>
      <c r="MAC19" s="2723"/>
      <c r="MAD19" s="2723"/>
      <c r="MAE19" s="2723"/>
      <c r="MAF19" s="2723"/>
      <c r="MAG19" s="2723"/>
      <c r="MAH19" s="2723"/>
      <c r="MAI19" s="2723"/>
      <c r="MAJ19" s="2723"/>
      <c r="MAK19" s="2723"/>
      <c r="MAL19" s="2723"/>
      <c r="MAM19" s="2723"/>
      <c r="MAN19" s="2723"/>
      <c r="MAO19" s="2723"/>
      <c r="MAP19" s="2723"/>
      <c r="MAQ19" s="2723"/>
      <c r="MAR19" s="2723"/>
      <c r="MAS19" s="2723"/>
      <c r="MAT19" s="2723"/>
      <c r="MAU19" s="2723"/>
      <c r="MAV19" s="2723"/>
      <c r="MAW19" s="2723"/>
      <c r="MAX19" s="2723"/>
      <c r="MAY19" s="2723"/>
      <c r="MAZ19" s="2723"/>
      <c r="MBA19" s="2723"/>
      <c r="MBB19" s="2723"/>
      <c r="MBC19" s="2723"/>
      <c r="MBD19" s="2723"/>
      <c r="MBE19" s="2723"/>
      <c r="MBF19" s="2723"/>
      <c r="MBG19" s="2723"/>
      <c r="MBH19" s="2723"/>
      <c r="MBI19" s="2723"/>
      <c r="MBJ19" s="2723"/>
      <c r="MBK19" s="2723"/>
      <c r="MBL19" s="2723"/>
      <c r="MBM19" s="2723"/>
      <c r="MBN19" s="2723"/>
      <c r="MBO19" s="2723"/>
      <c r="MBP19" s="2723"/>
      <c r="MBQ19" s="2723"/>
      <c r="MBR19" s="2723"/>
      <c r="MBS19" s="2723"/>
      <c r="MBT19" s="2723"/>
      <c r="MBU19" s="2723"/>
      <c r="MBV19" s="2723"/>
      <c r="MBW19" s="2723"/>
      <c r="MBX19" s="2723"/>
      <c r="MBY19" s="2723"/>
      <c r="MBZ19" s="2723"/>
      <c r="MCA19" s="2723"/>
      <c r="MCB19" s="2723"/>
      <c r="MCC19" s="2723"/>
      <c r="MCD19" s="2723"/>
      <c r="MCE19" s="2723"/>
      <c r="MCF19" s="2723"/>
      <c r="MCG19" s="2723"/>
      <c r="MCH19" s="2723"/>
      <c r="MCI19" s="2723"/>
      <c r="MCJ19" s="2723"/>
      <c r="MCK19" s="2723"/>
      <c r="MCL19" s="2723"/>
      <c r="MCM19" s="2723"/>
      <c r="MCN19" s="2723"/>
      <c r="MCO19" s="2723"/>
      <c r="MCP19" s="2723"/>
      <c r="MCQ19" s="2723"/>
      <c r="MCR19" s="2723"/>
      <c r="MCS19" s="2723"/>
      <c r="MCT19" s="2723"/>
      <c r="MCU19" s="2723"/>
      <c r="MCV19" s="2723"/>
      <c r="MCW19" s="2723"/>
      <c r="MCX19" s="2723"/>
      <c r="MCY19" s="2723"/>
      <c r="MCZ19" s="2723"/>
      <c r="MDA19" s="2723"/>
      <c r="MDB19" s="2723"/>
      <c r="MDC19" s="2723"/>
      <c r="MDD19" s="2723"/>
      <c r="MDE19" s="2723"/>
      <c r="MDF19" s="2723"/>
      <c r="MDG19" s="2723"/>
      <c r="MDH19" s="2723"/>
      <c r="MDI19" s="2723"/>
      <c r="MDJ19" s="2723"/>
      <c r="MDK19" s="2723"/>
      <c r="MDL19" s="2723"/>
      <c r="MDM19" s="2723"/>
      <c r="MDN19" s="2723"/>
      <c r="MDO19" s="2723"/>
      <c r="MDP19" s="2723"/>
      <c r="MDQ19" s="2723"/>
      <c r="MDR19" s="2723"/>
      <c r="MDS19" s="2723"/>
      <c r="MDT19" s="2723"/>
      <c r="MDU19" s="2723"/>
      <c r="MDV19" s="2723"/>
      <c r="MDW19" s="2723"/>
      <c r="MDX19" s="2723"/>
      <c r="MDY19" s="2723"/>
      <c r="MDZ19" s="2723"/>
      <c r="MEA19" s="2723"/>
      <c r="MEB19" s="2723"/>
      <c r="MEC19" s="2723"/>
      <c r="MED19" s="2723"/>
      <c r="MEE19" s="2723"/>
      <c r="MEF19" s="2723"/>
      <c r="MEG19" s="2723"/>
      <c r="MEH19" s="2723"/>
      <c r="MEI19" s="2723"/>
      <c r="MEJ19" s="2723"/>
      <c r="MEK19" s="2723"/>
      <c r="MEL19" s="2723"/>
      <c r="MEM19" s="2723"/>
      <c r="MEN19" s="2723"/>
      <c r="MEO19" s="2723"/>
      <c r="MEP19" s="2723"/>
      <c r="MEQ19" s="2723"/>
      <c r="MER19" s="2723"/>
      <c r="MES19" s="2723"/>
      <c r="MET19" s="2723"/>
      <c r="MEU19" s="2723"/>
      <c r="MEV19" s="2723"/>
      <c r="MEW19" s="2723"/>
      <c r="MEX19" s="2723"/>
      <c r="MEY19" s="2723"/>
      <c r="MEZ19" s="2723"/>
      <c r="MFA19" s="2723"/>
      <c r="MFB19" s="2723"/>
      <c r="MFC19" s="2723"/>
      <c r="MFD19" s="2723"/>
      <c r="MFE19" s="2723"/>
      <c r="MFF19" s="2723"/>
      <c r="MFG19" s="2723"/>
      <c r="MFH19" s="2723"/>
      <c r="MFI19" s="2723"/>
      <c r="MFJ19" s="2723"/>
      <c r="MFK19" s="2723"/>
      <c r="MFL19" s="2723"/>
      <c r="MFM19" s="2723"/>
      <c r="MFN19" s="2723"/>
      <c r="MFO19" s="2723"/>
      <c r="MFP19" s="2723"/>
      <c r="MFQ19" s="2723"/>
      <c r="MFR19" s="2723"/>
      <c r="MFS19" s="2723"/>
      <c r="MFT19" s="2723"/>
      <c r="MFU19" s="2723"/>
      <c r="MFV19" s="2723"/>
      <c r="MFW19" s="2723"/>
      <c r="MFX19" s="2723"/>
      <c r="MFY19" s="2723"/>
      <c r="MFZ19" s="2723"/>
      <c r="MGA19" s="2723"/>
      <c r="MGB19" s="2723"/>
      <c r="MGC19" s="2723"/>
      <c r="MGD19" s="2723"/>
      <c r="MGE19" s="2723"/>
      <c r="MGF19" s="2723"/>
      <c r="MGG19" s="2723"/>
      <c r="MGH19" s="2723"/>
      <c r="MGI19" s="2723"/>
      <c r="MGJ19" s="2723"/>
      <c r="MGK19" s="2723"/>
      <c r="MGL19" s="2723"/>
      <c r="MGM19" s="2723"/>
      <c r="MGN19" s="2723"/>
      <c r="MGO19" s="2723"/>
      <c r="MGP19" s="2723"/>
      <c r="MGQ19" s="2723"/>
      <c r="MGR19" s="2723"/>
      <c r="MGS19" s="2723"/>
      <c r="MGT19" s="2723"/>
      <c r="MGU19" s="2723"/>
      <c r="MGV19" s="2723"/>
      <c r="MGW19" s="2723"/>
      <c r="MGX19" s="2723"/>
      <c r="MGY19" s="2723"/>
      <c r="MGZ19" s="2723"/>
      <c r="MHA19" s="2723"/>
      <c r="MHB19" s="2723"/>
      <c r="MHC19" s="2723"/>
      <c r="MHD19" s="2723"/>
      <c r="MHE19" s="2723"/>
      <c r="MHF19" s="2723"/>
      <c r="MHG19" s="2723"/>
      <c r="MHH19" s="2723"/>
      <c r="MHI19" s="2723"/>
      <c r="MHJ19" s="2723"/>
      <c r="MHK19" s="2723"/>
      <c r="MHL19" s="2723"/>
      <c r="MHM19" s="2723"/>
      <c r="MHN19" s="2723"/>
      <c r="MHO19" s="2723"/>
      <c r="MHP19" s="2723"/>
      <c r="MHQ19" s="2723"/>
      <c r="MHR19" s="2723"/>
      <c r="MHS19" s="2723"/>
      <c r="MHT19" s="2723"/>
      <c r="MHU19" s="2723"/>
      <c r="MHV19" s="2723"/>
      <c r="MHW19" s="2723"/>
      <c r="MHX19" s="2723"/>
      <c r="MHY19" s="2723"/>
      <c r="MHZ19" s="2723"/>
      <c r="MIA19" s="2723"/>
      <c r="MIB19" s="2723"/>
      <c r="MIC19" s="2723"/>
      <c r="MID19" s="2723"/>
      <c r="MIE19" s="2723"/>
      <c r="MIF19" s="2723"/>
      <c r="MIG19" s="2723"/>
      <c r="MIH19" s="2723"/>
      <c r="MII19" s="2723"/>
      <c r="MIJ19" s="2723"/>
      <c r="MIK19" s="2723"/>
      <c r="MIL19" s="2723"/>
      <c r="MIM19" s="2723"/>
      <c r="MIN19" s="2723"/>
      <c r="MIO19" s="2723"/>
      <c r="MIP19" s="2723"/>
      <c r="MIQ19" s="2723"/>
      <c r="MIR19" s="2723"/>
      <c r="MIS19" s="2723"/>
      <c r="MIT19" s="2723"/>
      <c r="MIU19" s="2723"/>
      <c r="MIV19" s="2723"/>
      <c r="MIW19" s="2723"/>
      <c r="MIX19" s="2723"/>
      <c r="MIY19" s="2723"/>
      <c r="MIZ19" s="2723"/>
      <c r="MJA19" s="2723"/>
      <c r="MJB19" s="2723"/>
      <c r="MJC19" s="2723"/>
      <c r="MJD19" s="2723"/>
      <c r="MJE19" s="2723"/>
      <c r="MJF19" s="2723"/>
      <c r="MJG19" s="2723"/>
      <c r="MJH19" s="2723"/>
      <c r="MJI19" s="2723"/>
      <c r="MJJ19" s="2723"/>
      <c r="MJK19" s="2723"/>
      <c r="MJL19" s="2723"/>
      <c r="MJM19" s="2723"/>
      <c r="MJN19" s="2723"/>
      <c r="MJO19" s="2723"/>
      <c r="MJP19" s="2723"/>
      <c r="MJQ19" s="2723"/>
      <c r="MJR19" s="2723"/>
      <c r="MJS19" s="2723"/>
      <c r="MJT19" s="2723"/>
      <c r="MJU19" s="2723"/>
      <c r="MJV19" s="2723"/>
      <c r="MJW19" s="2723"/>
      <c r="MJX19" s="2723"/>
      <c r="MJY19" s="2723"/>
      <c r="MJZ19" s="2723"/>
      <c r="MKA19" s="2723"/>
      <c r="MKB19" s="2723"/>
      <c r="MKC19" s="2723"/>
      <c r="MKD19" s="2723"/>
      <c r="MKE19" s="2723"/>
      <c r="MKF19" s="2723"/>
      <c r="MKG19" s="2723"/>
      <c r="MKH19" s="2723"/>
      <c r="MKI19" s="2723"/>
      <c r="MKJ19" s="2723"/>
      <c r="MKK19" s="2723"/>
      <c r="MKL19" s="2723"/>
      <c r="MKM19" s="2723"/>
      <c r="MKN19" s="2723"/>
      <c r="MKO19" s="2723"/>
      <c r="MKP19" s="2723"/>
      <c r="MKQ19" s="2723"/>
      <c r="MKR19" s="2723"/>
      <c r="MKS19" s="2723"/>
      <c r="MKT19" s="2723"/>
      <c r="MKU19" s="2723"/>
      <c r="MKV19" s="2723"/>
      <c r="MKW19" s="2723"/>
      <c r="MKX19" s="2723"/>
      <c r="MKY19" s="2723"/>
      <c r="MKZ19" s="2723"/>
      <c r="MLA19" s="2723"/>
      <c r="MLB19" s="2723"/>
      <c r="MLC19" s="2723"/>
      <c r="MLD19" s="2723"/>
      <c r="MLE19" s="2723"/>
      <c r="MLF19" s="2723"/>
      <c r="MLG19" s="2723"/>
      <c r="MLH19" s="2723"/>
      <c r="MLI19" s="2723"/>
      <c r="MLJ19" s="2723"/>
      <c r="MLK19" s="2723"/>
      <c r="MLL19" s="2723"/>
      <c r="MLM19" s="2723"/>
      <c r="MLN19" s="2723"/>
      <c r="MLO19" s="2723"/>
      <c r="MLP19" s="2723"/>
      <c r="MLQ19" s="2723"/>
      <c r="MLR19" s="2723"/>
      <c r="MLS19" s="2723"/>
      <c r="MLT19" s="2723"/>
      <c r="MLU19" s="2723"/>
      <c r="MLV19" s="2723"/>
      <c r="MLW19" s="2723"/>
      <c r="MLX19" s="2723"/>
      <c r="MLY19" s="2723"/>
      <c r="MLZ19" s="2723"/>
      <c r="MMA19" s="2723"/>
      <c r="MMB19" s="2723"/>
      <c r="MMC19" s="2723"/>
      <c r="MMD19" s="2723"/>
      <c r="MME19" s="2723"/>
      <c r="MMF19" s="2723"/>
      <c r="MMG19" s="2723"/>
      <c r="MMH19" s="2723"/>
      <c r="MMI19" s="2723"/>
      <c r="MMJ19" s="2723"/>
      <c r="MMK19" s="2723"/>
      <c r="MML19" s="2723"/>
      <c r="MMM19" s="2723"/>
      <c r="MMN19" s="2723"/>
      <c r="MMO19" s="2723"/>
      <c r="MMP19" s="2723"/>
      <c r="MMQ19" s="2723"/>
      <c r="MMR19" s="2723"/>
      <c r="MMS19" s="2723"/>
      <c r="MMT19" s="2723"/>
      <c r="MMU19" s="2723"/>
      <c r="MMV19" s="2723"/>
      <c r="MMW19" s="2723"/>
      <c r="MMX19" s="2723"/>
      <c r="MMY19" s="2723"/>
      <c r="MMZ19" s="2723"/>
      <c r="MNA19" s="2723"/>
      <c r="MNB19" s="2723"/>
      <c r="MNC19" s="2723"/>
      <c r="MND19" s="2723"/>
      <c r="MNE19" s="2723"/>
      <c r="MNF19" s="2723"/>
      <c r="MNG19" s="2723"/>
      <c r="MNH19" s="2723"/>
      <c r="MNI19" s="2723"/>
      <c r="MNJ19" s="2723"/>
      <c r="MNK19" s="2723"/>
      <c r="MNL19" s="2723"/>
      <c r="MNM19" s="2723"/>
      <c r="MNN19" s="2723"/>
      <c r="MNO19" s="2723"/>
      <c r="MNP19" s="2723"/>
      <c r="MNQ19" s="2723"/>
      <c r="MNR19" s="2723"/>
      <c r="MNS19" s="2723"/>
      <c r="MNT19" s="2723"/>
      <c r="MNU19" s="2723"/>
      <c r="MNV19" s="2723"/>
      <c r="MNW19" s="2723"/>
      <c r="MNX19" s="2723"/>
      <c r="MNY19" s="2723"/>
      <c r="MNZ19" s="2723"/>
      <c r="MOA19" s="2723"/>
      <c r="MOB19" s="2723"/>
      <c r="MOC19" s="2723"/>
      <c r="MOD19" s="2723"/>
      <c r="MOE19" s="2723"/>
      <c r="MOF19" s="2723"/>
      <c r="MOG19" s="2723"/>
      <c r="MOH19" s="2723"/>
      <c r="MOI19" s="2723"/>
      <c r="MOJ19" s="2723"/>
      <c r="MOK19" s="2723"/>
      <c r="MOL19" s="2723"/>
      <c r="MOM19" s="2723"/>
      <c r="MON19" s="2723"/>
      <c r="MOO19" s="2723"/>
      <c r="MOP19" s="2723"/>
      <c r="MOQ19" s="2723"/>
      <c r="MOR19" s="2723"/>
      <c r="MOS19" s="2723"/>
      <c r="MOT19" s="2723"/>
      <c r="MOU19" s="2723"/>
      <c r="MOV19" s="2723"/>
      <c r="MOW19" s="2723"/>
      <c r="MOX19" s="2723"/>
      <c r="MOY19" s="2723"/>
      <c r="MOZ19" s="2723"/>
      <c r="MPA19" s="2723"/>
      <c r="MPB19" s="2723"/>
      <c r="MPC19" s="2723"/>
      <c r="MPD19" s="2723"/>
      <c r="MPE19" s="2723"/>
      <c r="MPF19" s="2723"/>
      <c r="MPG19" s="2723"/>
      <c r="MPH19" s="2723"/>
      <c r="MPI19" s="2723"/>
      <c r="MPJ19" s="2723"/>
      <c r="MPK19" s="2723"/>
      <c r="MPL19" s="2723"/>
      <c r="MPM19" s="2723"/>
      <c r="MPN19" s="2723"/>
      <c r="MPO19" s="2723"/>
      <c r="MPP19" s="2723"/>
      <c r="MPQ19" s="2723"/>
      <c r="MPR19" s="2723"/>
      <c r="MPS19" s="2723"/>
      <c r="MPT19" s="2723"/>
      <c r="MPU19" s="2723"/>
      <c r="MPV19" s="2723"/>
      <c r="MPW19" s="2723"/>
      <c r="MPX19" s="2723"/>
      <c r="MPY19" s="2723"/>
      <c r="MPZ19" s="2723"/>
      <c r="MQA19" s="2723"/>
      <c r="MQB19" s="2723"/>
      <c r="MQC19" s="2723"/>
      <c r="MQD19" s="2723"/>
      <c r="MQE19" s="2723"/>
      <c r="MQF19" s="2723"/>
      <c r="MQG19" s="2723"/>
      <c r="MQH19" s="2723"/>
      <c r="MQI19" s="2723"/>
      <c r="MQJ19" s="2723"/>
      <c r="MQK19" s="2723"/>
      <c r="MQL19" s="2723"/>
      <c r="MQM19" s="2723"/>
      <c r="MQN19" s="2723"/>
      <c r="MQO19" s="2723"/>
      <c r="MQP19" s="2723"/>
      <c r="MQQ19" s="2723"/>
      <c r="MQR19" s="2723"/>
      <c r="MQS19" s="2723"/>
      <c r="MQT19" s="2723"/>
      <c r="MQU19" s="2723"/>
      <c r="MQV19" s="2723"/>
      <c r="MQW19" s="2723"/>
      <c r="MQX19" s="2723"/>
      <c r="MQY19" s="2723"/>
      <c r="MQZ19" s="2723"/>
      <c r="MRA19" s="2723"/>
      <c r="MRB19" s="2723"/>
      <c r="MRC19" s="2723"/>
      <c r="MRD19" s="2723"/>
      <c r="MRE19" s="2723"/>
      <c r="MRF19" s="2723"/>
      <c r="MRG19" s="2723"/>
      <c r="MRH19" s="2723"/>
      <c r="MRI19" s="2723"/>
      <c r="MRJ19" s="2723"/>
      <c r="MRK19" s="2723"/>
      <c r="MRL19" s="2723"/>
      <c r="MRM19" s="2723"/>
      <c r="MRN19" s="2723"/>
      <c r="MRO19" s="2723"/>
      <c r="MRP19" s="2723"/>
      <c r="MRQ19" s="2723"/>
      <c r="MRR19" s="2723"/>
      <c r="MRS19" s="2723"/>
      <c r="MRT19" s="2723"/>
      <c r="MRU19" s="2723"/>
      <c r="MRV19" s="2723"/>
      <c r="MRW19" s="2723"/>
      <c r="MRX19" s="2723"/>
      <c r="MRY19" s="2723"/>
      <c r="MRZ19" s="2723"/>
      <c r="MSA19" s="2723"/>
      <c r="MSB19" s="2723"/>
      <c r="MSC19" s="2723"/>
      <c r="MSD19" s="2723"/>
      <c r="MSE19" s="2723"/>
      <c r="MSF19" s="2723"/>
      <c r="MSG19" s="2723"/>
      <c r="MSH19" s="2723"/>
      <c r="MSI19" s="2723"/>
      <c r="MSJ19" s="2723"/>
      <c r="MSK19" s="2723"/>
      <c r="MSL19" s="2723"/>
      <c r="MSM19" s="2723"/>
      <c r="MSN19" s="2723"/>
      <c r="MSO19" s="2723"/>
      <c r="MSP19" s="2723"/>
      <c r="MSQ19" s="2723"/>
      <c r="MSR19" s="2723"/>
      <c r="MSS19" s="2723"/>
      <c r="MST19" s="2723"/>
      <c r="MSU19" s="2723"/>
      <c r="MSV19" s="2723"/>
      <c r="MSW19" s="2723"/>
      <c r="MSX19" s="2723"/>
      <c r="MSY19" s="2723"/>
      <c r="MSZ19" s="2723"/>
      <c r="MTA19" s="2723"/>
      <c r="MTB19" s="2723"/>
      <c r="MTC19" s="2723"/>
      <c r="MTD19" s="2723"/>
      <c r="MTE19" s="2723"/>
      <c r="MTF19" s="2723"/>
      <c r="MTG19" s="2723"/>
      <c r="MTH19" s="2723"/>
      <c r="MTI19" s="2723"/>
      <c r="MTJ19" s="2723"/>
      <c r="MTK19" s="2723"/>
      <c r="MTL19" s="2723"/>
      <c r="MTM19" s="2723"/>
      <c r="MTN19" s="2723"/>
      <c r="MTO19" s="2723"/>
      <c r="MTP19" s="2723"/>
      <c r="MTQ19" s="2723"/>
      <c r="MTR19" s="2723"/>
      <c r="MTS19" s="2723"/>
      <c r="MTT19" s="2723"/>
      <c r="MTU19" s="2723"/>
      <c r="MTV19" s="2723"/>
      <c r="MTW19" s="2723"/>
      <c r="MTX19" s="2723"/>
      <c r="MTY19" s="2723"/>
      <c r="MTZ19" s="2723"/>
      <c r="MUA19" s="2723"/>
      <c r="MUB19" s="2723"/>
      <c r="MUC19" s="2723"/>
      <c r="MUD19" s="2723"/>
      <c r="MUE19" s="2723"/>
      <c r="MUF19" s="2723"/>
      <c r="MUG19" s="2723"/>
      <c r="MUH19" s="2723"/>
      <c r="MUI19" s="2723"/>
      <c r="MUJ19" s="2723"/>
      <c r="MUK19" s="2723"/>
      <c r="MUL19" s="2723"/>
      <c r="MUM19" s="2723"/>
      <c r="MUN19" s="2723"/>
      <c r="MUO19" s="2723"/>
      <c r="MUP19" s="2723"/>
      <c r="MUQ19" s="2723"/>
      <c r="MUR19" s="2723"/>
      <c r="MUS19" s="2723"/>
      <c r="MUT19" s="2723"/>
      <c r="MUU19" s="2723"/>
      <c r="MUV19" s="2723"/>
      <c r="MUW19" s="2723"/>
      <c r="MUX19" s="2723"/>
      <c r="MUY19" s="2723"/>
      <c r="MUZ19" s="2723"/>
      <c r="MVA19" s="2723"/>
      <c r="MVB19" s="2723"/>
      <c r="MVC19" s="2723"/>
      <c r="MVD19" s="2723"/>
      <c r="MVE19" s="2723"/>
      <c r="MVF19" s="2723"/>
      <c r="MVG19" s="2723"/>
      <c r="MVH19" s="2723"/>
      <c r="MVI19" s="2723"/>
      <c r="MVJ19" s="2723"/>
      <c r="MVK19" s="2723"/>
      <c r="MVL19" s="2723"/>
      <c r="MVM19" s="2723"/>
      <c r="MVN19" s="2723"/>
      <c r="MVO19" s="2723"/>
      <c r="MVP19" s="2723"/>
      <c r="MVQ19" s="2723"/>
      <c r="MVR19" s="2723"/>
      <c r="MVS19" s="2723"/>
      <c r="MVT19" s="2723"/>
      <c r="MVU19" s="2723"/>
      <c r="MVV19" s="2723"/>
      <c r="MVW19" s="2723"/>
      <c r="MVX19" s="2723"/>
      <c r="MVY19" s="2723"/>
      <c r="MVZ19" s="2723"/>
      <c r="MWA19" s="2723"/>
      <c r="MWB19" s="2723"/>
      <c r="MWC19" s="2723"/>
      <c r="MWD19" s="2723"/>
      <c r="MWE19" s="2723"/>
      <c r="MWF19" s="2723"/>
      <c r="MWG19" s="2723"/>
      <c r="MWH19" s="2723"/>
      <c r="MWI19" s="2723"/>
      <c r="MWJ19" s="2723"/>
      <c r="MWK19" s="2723"/>
      <c r="MWL19" s="2723"/>
      <c r="MWM19" s="2723"/>
      <c r="MWN19" s="2723"/>
      <c r="MWO19" s="2723"/>
      <c r="MWP19" s="2723"/>
      <c r="MWQ19" s="2723"/>
      <c r="MWR19" s="2723"/>
      <c r="MWS19" s="2723"/>
      <c r="MWT19" s="2723"/>
      <c r="MWU19" s="2723"/>
      <c r="MWV19" s="2723"/>
      <c r="MWW19" s="2723"/>
      <c r="MWX19" s="2723"/>
      <c r="MWY19" s="2723"/>
      <c r="MWZ19" s="2723"/>
      <c r="MXA19" s="2723"/>
      <c r="MXB19" s="2723"/>
      <c r="MXC19" s="2723"/>
      <c r="MXD19" s="2723"/>
      <c r="MXE19" s="2723"/>
      <c r="MXF19" s="2723"/>
      <c r="MXG19" s="2723"/>
      <c r="MXH19" s="2723"/>
      <c r="MXI19" s="2723"/>
      <c r="MXJ19" s="2723"/>
      <c r="MXK19" s="2723"/>
      <c r="MXL19" s="2723"/>
      <c r="MXM19" s="2723"/>
      <c r="MXN19" s="2723"/>
      <c r="MXO19" s="2723"/>
      <c r="MXP19" s="2723"/>
      <c r="MXQ19" s="2723"/>
      <c r="MXR19" s="2723"/>
      <c r="MXS19" s="2723"/>
      <c r="MXT19" s="2723"/>
      <c r="MXU19" s="2723"/>
      <c r="MXV19" s="2723"/>
      <c r="MXW19" s="2723"/>
      <c r="MXX19" s="2723"/>
      <c r="MXY19" s="2723"/>
      <c r="MXZ19" s="2723"/>
      <c r="MYA19" s="2723"/>
      <c r="MYB19" s="2723"/>
      <c r="MYC19" s="2723"/>
      <c r="MYD19" s="2723"/>
      <c r="MYE19" s="2723"/>
      <c r="MYF19" s="2723"/>
      <c r="MYG19" s="2723"/>
      <c r="MYH19" s="2723"/>
      <c r="MYI19" s="2723"/>
      <c r="MYJ19" s="2723"/>
      <c r="MYK19" s="2723"/>
      <c r="MYL19" s="2723"/>
      <c r="MYM19" s="2723"/>
      <c r="MYN19" s="2723"/>
      <c r="MYO19" s="2723"/>
      <c r="MYP19" s="2723"/>
      <c r="MYQ19" s="2723"/>
      <c r="MYR19" s="2723"/>
      <c r="MYS19" s="2723"/>
      <c r="MYT19" s="2723"/>
      <c r="MYU19" s="2723"/>
      <c r="MYV19" s="2723"/>
      <c r="MYW19" s="2723"/>
      <c r="MYX19" s="2723"/>
      <c r="MYY19" s="2723"/>
      <c r="MYZ19" s="2723"/>
      <c r="MZA19" s="2723"/>
      <c r="MZB19" s="2723"/>
      <c r="MZC19" s="2723"/>
      <c r="MZD19" s="2723"/>
      <c r="MZE19" s="2723"/>
      <c r="MZF19" s="2723"/>
      <c r="MZG19" s="2723"/>
      <c r="MZH19" s="2723"/>
      <c r="MZI19" s="2723"/>
      <c r="MZJ19" s="2723"/>
      <c r="MZK19" s="2723"/>
      <c r="MZL19" s="2723"/>
      <c r="MZM19" s="2723"/>
      <c r="MZN19" s="2723"/>
      <c r="MZO19" s="2723"/>
      <c r="MZP19" s="2723"/>
      <c r="MZQ19" s="2723"/>
      <c r="MZR19" s="2723"/>
      <c r="MZS19" s="2723"/>
      <c r="MZT19" s="2723"/>
      <c r="MZU19" s="2723"/>
      <c r="MZV19" s="2723"/>
      <c r="MZW19" s="2723"/>
      <c r="MZX19" s="2723"/>
      <c r="MZY19" s="2723"/>
      <c r="MZZ19" s="2723"/>
      <c r="NAA19" s="2723"/>
      <c r="NAB19" s="2723"/>
      <c r="NAC19" s="2723"/>
      <c r="NAD19" s="2723"/>
      <c r="NAE19" s="2723"/>
      <c r="NAF19" s="2723"/>
      <c r="NAG19" s="2723"/>
      <c r="NAH19" s="2723"/>
      <c r="NAI19" s="2723"/>
      <c r="NAJ19" s="2723"/>
      <c r="NAK19" s="2723"/>
      <c r="NAL19" s="2723"/>
      <c r="NAM19" s="2723"/>
      <c r="NAN19" s="2723"/>
      <c r="NAO19" s="2723"/>
      <c r="NAP19" s="2723"/>
      <c r="NAQ19" s="2723"/>
      <c r="NAR19" s="2723"/>
      <c r="NAS19" s="2723"/>
      <c r="NAT19" s="2723"/>
      <c r="NAU19" s="2723"/>
      <c r="NAV19" s="2723"/>
      <c r="NAW19" s="2723"/>
      <c r="NAX19" s="2723"/>
      <c r="NAY19" s="2723"/>
      <c r="NAZ19" s="2723"/>
      <c r="NBA19" s="2723"/>
      <c r="NBB19" s="2723"/>
      <c r="NBC19" s="2723"/>
      <c r="NBD19" s="2723"/>
      <c r="NBE19" s="2723"/>
      <c r="NBF19" s="2723"/>
      <c r="NBG19" s="2723"/>
      <c r="NBH19" s="2723"/>
      <c r="NBI19" s="2723"/>
      <c r="NBJ19" s="2723"/>
      <c r="NBK19" s="2723"/>
      <c r="NBL19" s="2723"/>
      <c r="NBM19" s="2723"/>
      <c r="NBN19" s="2723"/>
      <c r="NBO19" s="2723"/>
      <c r="NBP19" s="2723"/>
      <c r="NBQ19" s="2723"/>
      <c r="NBR19" s="2723"/>
      <c r="NBS19" s="2723"/>
      <c r="NBT19" s="2723"/>
      <c r="NBU19" s="2723"/>
      <c r="NBV19" s="2723"/>
      <c r="NBW19" s="2723"/>
      <c r="NBX19" s="2723"/>
      <c r="NBY19" s="2723"/>
      <c r="NBZ19" s="2723"/>
      <c r="NCA19" s="2723"/>
      <c r="NCB19" s="2723"/>
      <c r="NCC19" s="2723"/>
      <c r="NCD19" s="2723"/>
      <c r="NCE19" s="2723"/>
      <c r="NCF19" s="2723"/>
      <c r="NCG19" s="2723"/>
      <c r="NCH19" s="2723"/>
      <c r="NCI19" s="2723"/>
      <c r="NCJ19" s="2723"/>
      <c r="NCK19" s="2723"/>
      <c r="NCL19" s="2723"/>
      <c r="NCM19" s="2723"/>
      <c r="NCN19" s="2723"/>
      <c r="NCO19" s="2723"/>
      <c r="NCP19" s="2723"/>
      <c r="NCQ19" s="2723"/>
      <c r="NCR19" s="2723"/>
      <c r="NCS19" s="2723"/>
      <c r="NCT19" s="2723"/>
      <c r="NCU19" s="2723"/>
      <c r="NCV19" s="2723"/>
      <c r="NCW19" s="2723"/>
      <c r="NCX19" s="2723"/>
      <c r="NCY19" s="2723"/>
      <c r="NCZ19" s="2723"/>
      <c r="NDA19" s="2723"/>
      <c r="NDB19" s="2723"/>
      <c r="NDC19" s="2723"/>
      <c r="NDD19" s="2723"/>
      <c r="NDE19" s="2723"/>
      <c r="NDF19" s="2723"/>
      <c r="NDG19" s="2723"/>
      <c r="NDH19" s="2723"/>
      <c r="NDI19" s="2723"/>
      <c r="NDJ19" s="2723"/>
      <c r="NDK19" s="2723"/>
      <c r="NDL19" s="2723"/>
      <c r="NDM19" s="2723"/>
      <c r="NDN19" s="2723"/>
      <c r="NDO19" s="2723"/>
      <c r="NDP19" s="2723"/>
      <c r="NDQ19" s="2723"/>
      <c r="NDR19" s="2723"/>
      <c r="NDS19" s="2723"/>
      <c r="NDT19" s="2723"/>
      <c r="NDU19" s="2723"/>
      <c r="NDV19" s="2723"/>
      <c r="NDW19" s="2723"/>
      <c r="NDX19" s="2723"/>
      <c r="NDY19" s="2723"/>
      <c r="NDZ19" s="2723"/>
      <c r="NEA19" s="2723"/>
      <c r="NEB19" s="2723"/>
      <c r="NEC19" s="2723"/>
      <c r="NED19" s="2723"/>
      <c r="NEE19" s="2723"/>
      <c r="NEF19" s="2723"/>
      <c r="NEG19" s="2723"/>
      <c r="NEH19" s="2723"/>
      <c r="NEI19" s="2723"/>
      <c r="NEJ19" s="2723"/>
      <c r="NEK19" s="2723"/>
      <c r="NEL19" s="2723"/>
      <c r="NEM19" s="2723"/>
      <c r="NEN19" s="2723"/>
      <c r="NEO19" s="2723"/>
      <c r="NEP19" s="2723"/>
      <c r="NEQ19" s="2723"/>
      <c r="NER19" s="2723"/>
      <c r="NES19" s="2723"/>
      <c r="NET19" s="2723"/>
      <c r="NEU19" s="2723"/>
      <c r="NEV19" s="2723"/>
      <c r="NEW19" s="2723"/>
      <c r="NEX19" s="2723"/>
      <c r="NEY19" s="2723"/>
      <c r="NEZ19" s="2723"/>
      <c r="NFA19" s="2723"/>
      <c r="NFB19" s="2723"/>
      <c r="NFC19" s="2723"/>
      <c r="NFD19" s="2723"/>
      <c r="NFE19" s="2723"/>
      <c r="NFF19" s="2723"/>
      <c r="NFG19" s="2723"/>
      <c r="NFH19" s="2723"/>
      <c r="NFI19" s="2723"/>
      <c r="NFJ19" s="2723"/>
      <c r="NFK19" s="2723"/>
      <c r="NFL19" s="2723"/>
      <c r="NFM19" s="2723"/>
      <c r="NFN19" s="2723"/>
      <c r="NFO19" s="2723"/>
      <c r="NFP19" s="2723"/>
      <c r="NFQ19" s="2723"/>
      <c r="NFR19" s="2723"/>
      <c r="NFS19" s="2723"/>
      <c r="NFT19" s="2723"/>
      <c r="NFU19" s="2723"/>
      <c r="NFV19" s="2723"/>
      <c r="NFW19" s="2723"/>
      <c r="NFX19" s="2723"/>
      <c r="NFY19" s="2723"/>
      <c r="NFZ19" s="2723"/>
      <c r="NGA19" s="2723"/>
      <c r="NGB19" s="2723"/>
      <c r="NGC19" s="2723"/>
      <c r="NGD19" s="2723"/>
      <c r="NGE19" s="2723"/>
      <c r="NGF19" s="2723"/>
      <c r="NGG19" s="2723"/>
      <c r="NGH19" s="2723"/>
      <c r="NGI19" s="2723"/>
      <c r="NGJ19" s="2723"/>
      <c r="NGK19" s="2723"/>
      <c r="NGL19" s="2723"/>
      <c r="NGM19" s="2723"/>
      <c r="NGN19" s="2723"/>
      <c r="NGO19" s="2723"/>
      <c r="NGP19" s="2723"/>
      <c r="NGQ19" s="2723"/>
      <c r="NGR19" s="2723"/>
      <c r="NGS19" s="2723"/>
      <c r="NGT19" s="2723"/>
      <c r="NGU19" s="2723"/>
      <c r="NGV19" s="2723"/>
      <c r="NGW19" s="2723"/>
      <c r="NGX19" s="2723"/>
      <c r="NGY19" s="2723"/>
      <c r="NGZ19" s="2723"/>
      <c r="NHA19" s="2723"/>
      <c r="NHB19" s="2723"/>
      <c r="NHC19" s="2723"/>
      <c r="NHD19" s="2723"/>
      <c r="NHE19" s="2723"/>
      <c r="NHF19" s="2723"/>
      <c r="NHG19" s="2723"/>
      <c r="NHH19" s="2723"/>
      <c r="NHI19" s="2723"/>
      <c r="NHJ19" s="2723"/>
      <c r="NHK19" s="2723"/>
      <c r="NHL19" s="2723"/>
      <c r="NHM19" s="2723"/>
      <c r="NHN19" s="2723"/>
      <c r="NHO19" s="2723"/>
      <c r="NHP19" s="2723"/>
      <c r="NHQ19" s="2723"/>
      <c r="NHR19" s="2723"/>
      <c r="NHS19" s="2723"/>
      <c r="NHT19" s="2723"/>
      <c r="NHU19" s="2723"/>
      <c r="NHV19" s="2723"/>
      <c r="NHW19" s="2723"/>
      <c r="NHX19" s="2723"/>
      <c r="NHY19" s="2723"/>
      <c r="NHZ19" s="2723"/>
      <c r="NIA19" s="2723"/>
      <c r="NIB19" s="2723"/>
      <c r="NIC19" s="2723"/>
      <c r="NID19" s="2723"/>
      <c r="NIE19" s="2723"/>
      <c r="NIF19" s="2723"/>
      <c r="NIG19" s="2723"/>
      <c r="NIH19" s="2723"/>
      <c r="NII19" s="2723"/>
      <c r="NIJ19" s="2723"/>
      <c r="NIK19" s="2723"/>
      <c r="NIL19" s="2723"/>
      <c r="NIM19" s="2723"/>
      <c r="NIN19" s="2723"/>
      <c r="NIO19" s="2723"/>
      <c r="NIP19" s="2723"/>
      <c r="NIQ19" s="2723"/>
      <c r="NIR19" s="2723"/>
      <c r="NIS19" s="2723"/>
      <c r="NIT19" s="2723"/>
      <c r="NIU19" s="2723"/>
      <c r="NIV19" s="2723"/>
      <c r="NIW19" s="2723"/>
      <c r="NIX19" s="2723"/>
      <c r="NIY19" s="2723"/>
      <c r="NIZ19" s="2723"/>
      <c r="NJA19" s="2723"/>
      <c r="NJB19" s="2723"/>
      <c r="NJC19" s="2723"/>
      <c r="NJD19" s="2723"/>
      <c r="NJE19" s="2723"/>
      <c r="NJF19" s="2723"/>
      <c r="NJG19" s="2723"/>
      <c r="NJH19" s="2723"/>
      <c r="NJI19" s="2723"/>
      <c r="NJJ19" s="2723"/>
      <c r="NJK19" s="2723"/>
      <c r="NJL19" s="2723"/>
      <c r="NJM19" s="2723"/>
      <c r="NJN19" s="2723"/>
      <c r="NJO19" s="2723"/>
      <c r="NJP19" s="2723"/>
      <c r="NJQ19" s="2723"/>
      <c r="NJR19" s="2723"/>
      <c r="NJS19" s="2723"/>
      <c r="NJT19" s="2723"/>
      <c r="NJU19" s="2723"/>
      <c r="NJV19" s="2723"/>
      <c r="NJW19" s="2723"/>
      <c r="NJX19" s="2723"/>
      <c r="NJY19" s="2723"/>
      <c r="NJZ19" s="2723"/>
      <c r="NKA19" s="2723"/>
      <c r="NKB19" s="2723"/>
      <c r="NKC19" s="2723"/>
      <c r="NKD19" s="2723"/>
      <c r="NKE19" s="2723"/>
      <c r="NKF19" s="2723"/>
      <c r="NKG19" s="2723"/>
      <c r="NKH19" s="2723"/>
      <c r="NKI19" s="2723"/>
      <c r="NKJ19" s="2723"/>
      <c r="NKK19" s="2723"/>
      <c r="NKL19" s="2723"/>
      <c r="NKM19" s="2723"/>
      <c r="NKN19" s="2723"/>
      <c r="NKO19" s="2723"/>
      <c r="NKP19" s="2723"/>
      <c r="NKQ19" s="2723"/>
      <c r="NKR19" s="2723"/>
      <c r="NKS19" s="2723"/>
      <c r="NKT19" s="2723"/>
      <c r="NKU19" s="2723"/>
      <c r="NKV19" s="2723"/>
      <c r="NKW19" s="2723"/>
      <c r="NKX19" s="2723"/>
      <c r="NKY19" s="2723"/>
      <c r="NKZ19" s="2723"/>
      <c r="NLA19" s="2723"/>
      <c r="NLB19" s="2723"/>
      <c r="NLC19" s="2723"/>
      <c r="NLD19" s="2723"/>
      <c r="NLE19" s="2723"/>
      <c r="NLF19" s="2723"/>
      <c r="NLG19" s="2723"/>
      <c r="NLH19" s="2723"/>
      <c r="NLI19" s="2723"/>
      <c r="NLJ19" s="2723"/>
      <c r="NLK19" s="2723"/>
      <c r="NLL19" s="2723"/>
      <c r="NLM19" s="2723"/>
      <c r="NLN19" s="2723"/>
      <c r="NLO19" s="2723"/>
      <c r="NLP19" s="2723"/>
      <c r="NLQ19" s="2723"/>
      <c r="NLR19" s="2723"/>
      <c r="NLS19" s="2723"/>
      <c r="NLT19" s="2723"/>
      <c r="NLU19" s="2723"/>
      <c r="NLV19" s="2723"/>
      <c r="NLW19" s="2723"/>
      <c r="NLX19" s="2723"/>
      <c r="NLY19" s="2723"/>
      <c r="NLZ19" s="2723"/>
      <c r="NMA19" s="2723"/>
      <c r="NMB19" s="2723"/>
      <c r="NMC19" s="2723"/>
      <c r="NMD19" s="2723"/>
      <c r="NME19" s="2723"/>
      <c r="NMF19" s="2723"/>
      <c r="NMG19" s="2723"/>
      <c r="NMH19" s="2723"/>
      <c r="NMI19" s="2723"/>
      <c r="NMJ19" s="2723"/>
      <c r="NMK19" s="2723"/>
      <c r="NML19" s="2723"/>
      <c r="NMM19" s="2723"/>
      <c r="NMN19" s="2723"/>
      <c r="NMO19" s="2723"/>
      <c r="NMP19" s="2723"/>
      <c r="NMQ19" s="2723"/>
      <c r="NMR19" s="2723"/>
      <c r="NMS19" s="2723"/>
      <c r="NMT19" s="2723"/>
      <c r="NMU19" s="2723"/>
      <c r="NMV19" s="2723"/>
      <c r="NMW19" s="2723"/>
      <c r="NMX19" s="2723"/>
      <c r="NMY19" s="2723"/>
      <c r="NMZ19" s="2723"/>
      <c r="NNA19" s="2723"/>
      <c r="NNB19" s="2723"/>
      <c r="NNC19" s="2723"/>
      <c r="NND19" s="2723"/>
      <c r="NNE19" s="2723"/>
      <c r="NNF19" s="2723"/>
      <c r="NNG19" s="2723"/>
      <c r="NNH19" s="2723"/>
      <c r="NNI19" s="2723"/>
      <c r="NNJ19" s="2723"/>
      <c r="NNK19" s="2723"/>
      <c r="NNL19" s="2723"/>
      <c r="NNM19" s="2723"/>
      <c r="NNN19" s="2723"/>
      <c r="NNO19" s="2723"/>
      <c r="NNP19" s="2723"/>
      <c r="NNQ19" s="2723"/>
      <c r="NNR19" s="2723"/>
      <c r="NNS19" s="2723"/>
      <c r="NNT19" s="2723"/>
      <c r="NNU19" s="2723"/>
      <c r="NNV19" s="2723"/>
      <c r="NNW19" s="2723"/>
      <c r="NNX19" s="2723"/>
      <c r="NNY19" s="2723"/>
      <c r="NNZ19" s="2723"/>
      <c r="NOA19" s="2723"/>
      <c r="NOB19" s="2723"/>
      <c r="NOC19" s="2723"/>
      <c r="NOD19" s="2723"/>
      <c r="NOE19" s="2723"/>
      <c r="NOF19" s="2723"/>
      <c r="NOG19" s="2723"/>
      <c r="NOH19" s="2723"/>
      <c r="NOI19" s="2723"/>
      <c r="NOJ19" s="2723"/>
      <c r="NOK19" s="2723"/>
      <c r="NOL19" s="2723"/>
      <c r="NOM19" s="2723"/>
      <c r="NON19" s="2723"/>
      <c r="NOO19" s="2723"/>
      <c r="NOP19" s="2723"/>
      <c r="NOQ19" s="2723"/>
      <c r="NOR19" s="2723"/>
      <c r="NOS19" s="2723"/>
      <c r="NOT19" s="2723"/>
      <c r="NOU19" s="2723"/>
      <c r="NOV19" s="2723"/>
      <c r="NOW19" s="2723"/>
      <c r="NOX19" s="2723"/>
      <c r="NOY19" s="2723"/>
      <c r="NOZ19" s="2723"/>
      <c r="NPA19" s="2723"/>
      <c r="NPB19" s="2723"/>
      <c r="NPC19" s="2723"/>
      <c r="NPD19" s="2723"/>
      <c r="NPE19" s="2723"/>
      <c r="NPF19" s="2723"/>
      <c r="NPG19" s="2723"/>
      <c r="NPH19" s="2723"/>
      <c r="NPI19" s="2723"/>
      <c r="NPJ19" s="2723"/>
      <c r="NPK19" s="2723"/>
      <c r="NPL19" s="2723"/>
      <c r="NPM19" s="2723"/>
      <c r="NPN19" s="2723"/>
      <c r="NPO19" s="2723"/>
      <c r="NPP19" s="2723"/>
      <c r="NPQ19" s="2723"/>
      <c r="NPR19" s="2723"/>
      <c r="NPS19" s="2723"/>
      <c r="NPT19" s="2723"/>
      <c r="NPU19" s="2723"/>
      <c r="NPV19" s="2723"/>
      <c r="NPW19" s="2723"/>
      <c r="NPX19" s="2723"/>
      <c r="NPY19" s="2723"/>
      <c r="NPZ19" s="2723"/>
      <c r="NQA19" s="2723"/>
      <c r="NQB19" s="2723"/>
      <c r="NQC19" s="2723"/>
      <c r="NQD19" s="2723"/>
      <c r="NQE19" s="2723"/>
      <c r="NQF19" s="2723"/>
      <c r="NQG19" s="2723"/>
      <c r="NQH19" s="2723"/>
      <c r="NQI19" s="2723"/>
      <c r="NQJ19" s="2723"/>
      <c r="NQK19" s="2723"/>
      <c r="NQL19" s="2723"/>
      <c r="NQM19" s="2723"/>
      <c r="NQN19" s="2723"/>
      <c r="NQO19" s="2723"/>
      <c r="NQP19" s="2723"/>
      <c r="NQQ19" s="2723"/>
      <c r="NQR19" s="2723"/>
      <c r="NQS19" s="2723"/>
      <c r="NQT19" s="2723"/>
      <c r="NQU19" s="2723"/>
      <c r="NQV19" s="2723"/>
      <c r="NQW19" s="2723"/>
      <c r="NQX19" s="2723"/>
      <c r="NQY19" s="2723"/>
      <c r="NQZ19" s="2723"/>
      <c r="NRA19" s="2723"/>
      <c r="NRB19" s="2723"/>
      <c r="NRC19" s="2723"/>
      <c r="NRD19" s="2723"/>
      <c r="NRE19" s="2723"/>
      <c r="NRF19" s="2723"/>
      <c r="NRG19" s="2723"/>
      <c r="NRH19" s="2723"/>
      <c r="NRI19" s="2723"/>
      <c r="NRJ19" s="2723"/>
      <c r="NRK19" s="2723"/>
      <c r="NRL19" s="2723"/>
      <c r="NRM19" s="2723"/>
      <c r="NRN19" s="2723"/>
      <c r="NRO19" s="2723"/>
      <c r="NRP19" s="2723"/>
      <c r="NRQ19" s="2723"/>
      <c r="NRR19" s="2723"/>
      <c r="NRS19" s="2723"/>
      <c r="NRT19" s="2723"/>
      <c r="NRU19" s="2723"/>
      <c r="NRV19" s="2723"/>
      <c r="NRW19" s="2723"/>
      <c r="NRX19" s="2723"/>
      <c r="NRY19" s="2723"/>
      <c r="NRZ19" s="2723"/>
      <c r="NSA19" s="2723"/>
      <c r="NSB19" s="2723"/>
      <c r="NSC19" s="2723"/>
      <c r="NSD19" s="2723"/>
      <c r="NSE19" s="2723"/>
      <c r="NSF19" s="2723"/>
      <c r="NSG19" s="2723"/>
      <c r="NSH19" s="2723"/>
      <c r="NSI19" s="2723"/>
      <c r="NSJ19" s="2723"/>
      <c r="NSK19" s="2723"/>
      <c r="NSL19" s="2723"/>
      <c r="NSM19" s="2723"/>
      <c r="NSN19" s="2723"/>
      <c r="NSO19" s="2723"/>
      <c r="NSP19" s="2723"/>
      <c r="NSQ19" s="2723"/>
      <c r="NSR19" s="2723"/>
      <c r="NSS19" s="2723"/>
      <c r="NST19" s="2723"/>
      <c r="NSU19" s="2723"/>
      <c r="NSV19" s="2723"/>
      <c r="NSW19" s="2723"/>
      <c r="NSX19" s="2723"/>
      <c r="NSY19" s="2723"/>
      <c r="NSZ19" s="2723"/>
      <c r="NTA19" s="2723"/>
      <c r="NTB19" s="2723"/>
      <c r="NTC19" s="2723"/>
      <c r="NTD19" s="2723"/>
      <c r="NTE19" s="2723"/>
      <c r="NTF19" s="2723"/>
      <c r="NTG19" s="2723"/>
      <c r="NTH19" s="2723"/>
      <c r="NTI19" s="2723"/>
      <c r="NTJ19" s="2723"/>
      <c r="NTK19" s="2723"/>
      <c r="NTL19" s="2723"/>
      <c r="NTM19" s="2723"/>
      <c r="NTN19" s="2723"/>
      <c r="NTO19" s="2723"/>
      <c r="NTP19" s="2723"/>
      <c r="NTQ19" s="2723"/>
      <c r="NTR19" s="2723"/>
      <c r="NTS19" s="2723"/>
      <c r="NTT19" s="2723"/>
      <c r="NTU19" s="2723"/>
      <c r="NTV19" s="2723"/>
      <c r="NTW19" s="2723"/>
      <c r="NTX19" s="2723"/>
      <c r="NTY19" s="2723"/>
      <c r="NTZ19" s="2723"/>
      <c r="NUA19" s="2723"/>
      <c r="NUB19" s="2723"/>
      <c r="NUC19" s="2723"/>
      <c r="NUD19" s="2723"/>
      <c r="NUE19" s="2723"/>
      <c r="NUF19" s="2723"/>
      <c r="NUG19" s="2723"/>
      <c r="NUH19" s="2723"/>
      <c r="NUI19" s="2723"/>
      <c r="NUJ19" s="2723"/>
      <c r="NUK19" s="2723"/>
      <c r="NUL19" s="2723"/>
      <c r="NUM19" s="2723"/>
      <c r="NUN19" s="2723"/>
      <c r="NUO19" s="2723"/>
      <c r="NUP19" s="2723"/>
      <c r="NUQ19" s="2723"/>
      <c r="NUR19" s="2723"/>
      <c r="NUS19" s="2723"/>
      <c r="NUT19" s="2723"/>
      <c r="NUU19" s="2723"/>
      <c r="NUV19" s="2723"/>
      <c r="NUW19" s="2723"/>
      <c r="NUX19" s="2723"/>
      <c r="NUY19" s="2723"/>
      <c r="NUZ19" s="2723"/>
      <c r="NVA19" s="2723"/>
      <c r="NVB19" s="2723"/>
      <c r="NVC19" s="2723"/>
      <c r="NVD19" s="2723"/>
      <c r="NVE19" s="2723"/>
      <c r="NVF19" s="2723"/>
      <c r="NVG19" s="2723"/>
      <c r="NVH19" s="2723"/>
      <c r="NVI19" s="2723"/>
      <c r="NVJ19" s="2723"/>
      <c r="NVK19" s="2723"/>
      <c r="NVL19" s="2723"/>
      <c r="NVM19" s="2723"/>
      <c r="NVN19" s="2723"/>
      <c r="NVO19" s="2723"/>
      <c r="NVP19" s="2723"/>
      <c r="NVQ19" s="2723"/>
      <c r="NVR19" s="2723"/>
      <c r="NVS19" s="2723"/>
      <c r="NVT19" s="2723"/>
      <c r="NVU19" s="2723"/>
      <c r="NVV19" s="2723"/>
      <c r="NVW19" s="2723"/>
      <c r="NVX19" s="2723"/>
      <c r="NVY19" s="2723"/>
      <c r="NVZ19" s="2723"/>
      <c r="NWA19" s="2723"/>
      <c r="NWB19" s="2723"/>
      <c r="NWC19" s="2723"/>
      <c r="NWD19" s="2723"/>
      <c r="NWE19" s="2723"/>
      <c r="NWF19" s="2723"/>
      <c r="NWG19" s="2723"/>
      <c r="NWH19" s="2723"/>
      <c r="NWI19" s="2723"/>
      <c r="NWJ19" s="2723"/>
      <c r="NWK19" s="2723"/>
      <c r="NWL19" s="2723"/>
      <c r="NWM19" s="2723"/>
      <c r="NWN19" s="2723"/>
      <c r="NWO19" s="2723"/>
      <c r="NWP19" s="2723"/>
      <c r="NWQ19" s="2723"/>
      <c r="NWR19" s="2723"/>
      <c r="NWS19" s="2723"/>
      <c r="NWT19" s="2723"/>
      <c r="NWU19" s="2723"/>
      <c r="NWV19" s="2723"/>
      <c r="NWW19" s="2723"/>
      <c r="NWX19" s="2723"/>
      <c r="NWY19" s="2723"/>
      <c r="NWZ19" s="2723"/>
      <c r="NXA19" s="2723"/>
      <c r="NXB19" s="2723"/>
      <c r="NXC19" s="2723"/>
      <c r="NXD19" s="2723"/>
      <c r="NXE19" s="2723"/>
      <c r="NXF19" s="2723"/>
      <c r="NXG19" s="2723"/>
      <c r="NXH19" s="2723"/>
      <c r="NXI19" s="2723"/>
      <c r="NXJ19" s="2723"/>
      <c r="NXK19" s="2723"/>
      <c r="NXL19" s="2723"/>
      <c r="NXM19" s="2723"/>
      <c r="NXN19" s="2723"/>
      <c r="NXO19" s="2723"/>
      <c r="NXP19" s="2723"/>
      <c r="NXQ19" s="2723"/>
      <c r="NXR19" s="2723"/>
      <c r="NXS19" s="2723"/>
      <c r="NXT19" s="2723"/>
      <c r="NXU19" s="2723"/>
      <c r="NXV19" s="2723"/>
      <c r="NXW19" s="2723"/>
      <c r="NXX19" s="2723"/>
      <c r="NXY19" s="2723"/>
      <c r="NXZ19" s="2723"/>
      <c r="NYA19" s="2723"/>
      <c r="NYB19" s="2723"/>
      <c r="NYC19" s="2723"/>
      <c r="NYD19" s="2723"/>
      <c r="NYE19" s="2723"/>
      <c r="NYF19" s="2723"/>
      <c r="NYG19" s="2723"/>
      <c r="NYH19" s="2723"/>
      <c r="NYI19" s="2723"/>
      <c r="NYJ19" s="2723"/>
      <c r="NYK19" s="2723"/>
      <c r="NYL19" s="2723"/>
      <c r="NYM19" s="2723"/>
      <c r="NYN19" s="2723"/>
      <c r="NYO19" s="2723"/>
      <c r="NYP19" s="2723"/>
      <c r="NYQ19" s="2723"/>
      <c r="NYR19" s="2723"/>
      <c r="NYS19" s="2723"/>
      <c r="NYT19" s="2723"/>
      <c r="NYU19" s="2723"/>
      <c r="NYV19" s="2723"/>
      <c r="NYW19" s="2723"/>
      <c r="NYX19" s="2723"/>
      <c r="NYY19" s="2723"/>
      <c r="NYZ19" s="2723"/>
      <c r="NZA19" s="2723"/>
      <c r="NZB19" s="2723"/>
      <c r="NZC19" s="2723"/>
      <c r="NZD19" s="2723"/>
      <c r="NZE19" s="2723"/>
      <c r="NZF19" s="2723"/>
      <c r="NZG19" s="2723"/>
      <c r="NZH19" s="2723"/>
      <c r="NZI19" s="2723"/>
      <c r="NZJ19" s="2723"/>
      <c r="NZK19" s="2723"/>
      <c r="NZL19" s="2723"/>
      <c r="NZM19" s="2723"/>
      <c r="NZN19" s="2723"/>
      <c r="NZO19" s="2723"/>
      <c r="NZP19" s="2723"/>
      <c r="NZQ19" s="2723"/>
      <c r="NZR19" s="2723"/>
      <c r="NZS19" s="2723"/>
      <c r="NZT19" s="2723"/>
      <c r="NZU19" s="2723"/>
      <c r="NZV19" s="2723"/>
      <c r="NZW19" s="2723"/>
      <c r="NZX19" s="2723"/>
      <c r="NZY19" s="2723"/>
      <c r="NZZ19" s="2723"/>
      <c r="OAA19" s="2723"/>
      <c r="OAB19" s="2723"/>
      <c r="OAC19" s="2723"/>
      <c r="OAD19" s="2723"/>
      <c r="OAE19" s="2723"/>
      <c r="OAF19" s="2723"/>
      <c r="OAG19" s="2723"/>
      <c r="OAH19" s="2723"/>
      <c r="OAI19" s="2723"/>
      <c r="OAJ19" s="2723"/>
      <c r="OAK19" s="2723"/>
      <c r="OAL19" s="2723"/>
      <c r="OAM19" s="2723"/>
      <c r="OAN19" s="2723"/>
      <c r="OAO19" s="2723"/>
      <c r="OAP19" s="2723"/>
      <c r="OAQ19" s="2723"/>
      <c r="OAR19" s="2723"/>
      <c r="OAS19" s="2723"/>
      <c r="OAT19" s="2723"/>
      <c r="OAU19" s="2723"/>
      <c r="OAV19" s="2723"/>
      <c r="OAW19" s="2723"/>
      <c r="OAX19" s="2723"/>
      <c r="OAY19" s="2723"/>
      <c r="OAZ19" s="2723"/>
      <c r="OBA19" s="2723"/>
      <c r="OBB19" s="2723"/>
      <c r="OBC19" s="2723"/>
      <c r="OBD19" s="2723"/>
      <c r="OBE19" s="2723"/>
      <c r="OBF19" s="2723"/>
      <c r="OBG19" s="2723"/>
      <c r="OBH19" s="2723"/>
      <c r="OBI19" s="2723"/>
      <c r="OBJ19" s="2723"/>
      <c r="OBK19" s="2723"/>
      <c r="OBL19" s="2723"/>
      <c r="OBM19" s="2723"/>
      <c r="OBN19" s="2723"/>
      <c r="OBO19" s="2723"/>
      <c r="OBP19" s="2723"/>
      <c r="OBQ19" s="2723"/>
      <c r="OBR19" s="2723"/>
      <c r="OBS19" s="2723"/>
      <c r="OBT19" s="2723"/>
      <c r="OBU19" s="2723"/>
      <c r="OBV19" s="2723"/>
      <c r="OBW19" s="2723"/>
      <c r="OBX19" s="2723"/>
      <c r="OBY19" s="2723"/>
      <c r="OBZ19" s="2723"/>
      <c r="OCA19" s="2723"/>
      <c r="OCB19" s="2723"/>
      <c r="OCC19" s="2723"/>
      <c r="OCD19" s="2723"/>
      <c r="OCE19" s="2723"/>
      <c r="OCF19" s="2723"/>
      <c r="OCG19" s="2723"/>
      <c r="OCH19" s="2723"/>
      <c r="OCI19" s="2723"/>
      <c r="OCJ19" s="2723"/>
      <c r="OCK19" s="2723"/>
      <c r="OCL19" s="2723"/>
      <c r="OCM19" s="2723"/>
      <c r="OCN19" s="2723"/>
      <c r="OCO19" s="2723"/>
      <c r="OCP19" s="2723"/>
      <c r="OCQ19" s="2723"/>
      <c r="OCR19" s="2723"/>
      <c r="OCS19" s="2723"/>
      <c r="OCT19" s="2723"/>
      <c r="OCU19" s="2723"/>
      <c r="OCV19" s="2723"/>
      <c r="OCW19" s="2723"/>
      <c r="OCX19" s="2723"/>
      <c r="OCY19" s="2723"/>
      <c r="OCZ19" s="2723"/>
      <c r="ODA19" s="2723"/>
      <c r="ODB19" s="2723"/>
      <c r="ODC19" s="2723"/>
      <c r="ODD19" s="2723"/>
      <c r="ODE19" s="2723"/>
      <c r="ODF19" s="2723"/>
      <c r="ODG19" s="2723"/>
      <c r="ODH19" s="2723"/>
      <c r="ODI19" s="2723"/>
      <c r="ODJ19" s="2723"/>
      <c r="ODK19" s="2723"/>
      <c r="ODL19" s="2723"/>
      <c r="ODM19" s="2723"/>
      <c r="ODN19" s="2723"/>
      <c r="ODO19" s="2723"/>
      <c r="ODP19" s="2723"/>
      <c r="ODQ19" s="2723"/>
      <c r="ODR19" s="2723"/>
      <c r="ODS19" s="2723"/>
      <c r="ODT19" s="2723"/>
      <c r="ODU19" s="2723"/>
      <c r="ODV19" s="2723"/>
      <c r="ODW19" s="2723"/>
      <c r="ODX19" s="2723"/>
      <c r="ODY19" s="2723"/>
      <c r="ODZ19" s="2723"/>
      <c r="OEA19" s="2723"/>
      <c r="OEB19" s="2723"/>
      <c r="OEC19" s="2723"/>
      <c r="OED19" s="2723"/>
      <c r="OEE19" s="2723"/>
      <c r="OEF19" s="2723"/>
      <c r="OEG19" s="2723"/>
      <c r="OEH19" s="2723"/>
      <c r="OEI19" s="2723"/>
      <c r="OEJ19" s="2723"/>
      <c r="OEK19" s="2723"/>
      <c r="OEL19" s="2723"/>
      <c r="OEM19" s="2723"/>
      <c r="OEN19" s="2723"/>
      <c r="OEO19" s="2723"/>
      <c r="OEP19" s="2723"/>
      <c r="OEQ19" s="2723"/>
      <c r="OER19" s="2723"/>
      <c r="OES19" s="2723"/>
      <c r="OET19" s="2723"/>
      <c r="OEU19" s="2723"/>
      <c r="OEV19" s="2723"/>
      <c r="OEW19" s="2723"/>
      <c r="OEX19" s="2723"/>
      <c r="OEY19" s="2723"/>
      <c r="OEZ19" s="2723"/>
      <c r="OFA19" s="2723"/>
      <c r="OFB19" s="2723"/>
      <c r="OFC19" s="2723"/>
      <c r="OFD19" s="2723"/>
      <c r="OFE19" s="2723"/>
      <c r="OFF19" s="2723"/>
      <c r="OFG19" s="2723"/>
      <c r="OFH19" s="2723"/>
      <c r="OFI19" s="2723"/>
      <c r="OFJ19" s="2723"/>
      <c r="OFK19" s="2723"/>
      <c r="OFL19" s="2723"/>
      <c r="OFM19" s="2723"/>
      <c r="OFN19" s="2723"/>
      <c r="OFO19" s="2723"/>
      <c r="OFP19" s="2723"/>
      <c r="OFQ19" s="2723"/>
      <c r="OFR19" s="2723"/>
      <c r="OFS19" s="2723"/>
      <c r="OFT19" s="2723"/>
      <c r="OFU19" s="2723"/>
      <c r="OFV19" s="2723"/>
      <c r="OFW19" s="2723"/>
      <c r="OFX19" s="2723"/>
      <c r="OFY19" s="2723"/>
      <c r="OFZ19" s="2723"/>
      <c r="OGA19" s="2723"/>
      <c r="OGB19" s="2723"/>
      <c r="OGC19" s="2723"/>
      <c r="OGD19" s="2723"/>
      <c r="OGE19" s="2723"/>
      <c r="OGF19" s="2723"/>
      <c r="OGG19" s="2723"/>
      <c r="OGH19" s="2723"/>
      <c r="OGI19" s="2723"/>
      <c r="OGJ19" s="2723"/>
      <c r="OGK19" s="2723"/>
      <c r="OGL19" s="2723"/>
      <c r="OGM19" s="2723"/>
      <c r="OGN19" s="2723"/>
      <c r="OGO19" s="2723"/>
      <c r="OGP19" s="2723"/>
      <c r="OGQ19" s="2723"/>
      <c r="OGR19" s="2723"/>
      <c r="OGS19" s="2723"/>
      <c r="OGT19" s="2723"/>
      <c r="OGU19" s="2723"/>
      <c r="OGV19" s="2723"/>
      <c r="OGW19" s="2723"/>
      <c r="OGX19" s="2723"/>
      <c r="OGY19" s="2723"/>
      <c r="OGZ19" s="2723"/>
      <c r="OHA19" s="2723"/>
      <c r="OHB19" s="2723"/>
      <c r="OHC19" s="2723"/>
      <c r="OHD19" s="2723"/>
      <c r="OHE19" s="2723"/>
      <c r="OHF19" s="2723"/>
      <c r="OHG19" s="2723"/>
      <c r="OHH19" s="2723"/>
      <c r="OHI19" s="2723"/>
      <c r="OHJ19" s="2723"/>
      <c r="OHK19" s="2723"/>
      <c r="OHL19" s="2723"/>
      <c r="OHM19" s="2723"/>
      <c r="OHN19" s="2723"/>
      <c r="OHO19" s="2723"/>
      <c r="OHP19" s="2723"/>
      <c r="OHQ19" s="2723"/>
      <c r="OHR19" s="2723"/>
      <c r="OHS19" s="2723"/>
      <c r="OHT19" s="2723"/>
      <c r="OHU19" s="2723"/>
      <c r="OHV19" s="2723"/>
      <c r="OHW19" s="2723"/>
      <c r="OHX19" s="2723"/>
      <c r="OHY19" s="2723"/>
      <c r="OHZ19" s="2723"/>
      <c r="OIA19" s="2723"/>
      <c r="OIB19" s="2723"/>
      <c r="OIC19" s="2723"/>
      <c r="OID19" s="2723"/>
      <c r="OIE19" s="2723"/>
      <c r="OIF19" s="2723"/>
      <c r="OIG19" s="2723"/>
      <c r="OIH19" s="2723"/>
      <c r="OII19" s="2723"/>
      <c r="OIJ19" s="2723"/>
      <c r="OIK19" s="2723"/>
      <c r="OIL19" s="2723"/>
      <c r="OIM19" s="2723"/>
      <c r="OIN19" s="2723"/>
      <c r="OIO19" s="2723"/>
      <c r="OIP19" s="2723"/>
      <c r="OIQ19" s="2723"/>
      <c r="OIR19" s="2723"/>
      <c r="OIS19" s="2723"/>
      <c r="OIT19" s="2723"/>
      <c r="OIU19" s="2723"/>
      <c r="OIV19" s="2723"/>
      <c r="OIW19" s="2723"/>
      <c r="OIX19" s="2723"/>
      <c r="OIY19" s="2723"/>
      <c r="OIZ19" s="2723"/>
      <c r="OJA19" s="2723"/>
      <c r="OJB19" s="2723"/>
      <c r="OJC19" s="2723"/>
      <c r="OJD19" s="2723"/>
      <c r="OJE19" s="2723"/>
      <c r="OJF19" s="2723"/>
      <c r="OJG19" s="2723"/>
      <c r="OJH19" s="2723"/>
      <c r="OJI19" s="2723"/>
      <c r="OJJ19" s="2723"/>
      <c r="OJK19" s="2723"/>
      <c r="OJL19" s="2723"/>
      <c r="OJM19" s="2723"/>
      <c r="OJN19" s="2723"/>
      <c r="OJO19" s="2723"/>
      <c r="OJP19" s="2723"/>
      <c r="OJQ19" s="2723"/>
      <c r="OJR19" s="2723"/>
      <c r="OJS19" s="2723"/>
      <c r="OJT19" s="2723"/>
      <c r="OJU19" s="2723"/>
      <c r="OJV19" s="2723"/>
      <c r="OJW19" s="2723"/>
      <c r="OJX19" s="2723"/>
      <c r="OJY19" s="2723"/>
      <c r="OJZ19" s="2723"/>
      <c r="OKA19" s="2723"/>
      <c r="OKB19" s="2723"/>
      <c r="OKC19" s="2723"/>
      <c r="OKD19" s="2723"/>
      <c r="OKE19" s="2723"/>
      <c r="OKF19" s="2723"/>
      <c r="OKG19" s="2723"/>
      <c r="OKH19" s="2723"/>
      <c r="OKI19" s="2723"/>
      <c r="OKJ19" s="2723"/>
      <c r="OKK19" s="2723"/>
      <c r="OKL19" s="2723"/>
      <c r="OKM19" s="2723"/>
      <c r="OKN19" s="2723"/>
      <c r="OKO19" s="2723"/>
      <c r="OKP19" s="2723"/>
      <c r="OKQ19" s="2723"/>
      <c r="OKR19" s="2723"/>
      <c r="OKS19" s="2723"/>
      <c r="OKT19" s="2723"/>
      <c r="OKU19" s="2723"/>
      <c r="OKV19" s="2723"/>
      <c r="OKW19" s="2723"/>
      <c r="OKX19" s="2723"/>
      <c r="OKY19" s="2723"/>
      <c r="OKZ19" s="2723"/>
      <c r="OLA19" s="2723"/>
      <c r="OLB19" s="2723"/>
      <c r="OLC19" s="2723"/>
      <c r="OLD19" s="2723"/>
      <c r="OLE19" s="2723"/>
      <c r="OLF19" s="2723"/>
      <c r="OLG19" s="2723"/>
      <c r="OLH19" s="2723"/>
      <c r="OLI19" s="2723"/>
      <c r="OLJ19" s="2723"/>
      <c r="OLK19" s="2723"/>
      <c r="OLL19" s="2723"/>
      <c r="OLM19" s="2723"/>
      <c r="OLN19" s="2723"/>
      <c r="OLO19" s="2723"/>
      <c r="OLP19" s="2723"/>
      <c r="OLQ19" s="2723"/>
      <c r="OLR19" s="2723"/>
      <c r="OLS19" s="2723"/>
      <c r="OLT19" s="2723"/>
      <c r="OLU19" s="2723"/>
      <c r="OLV19" s="2723"/>
      <c r="OLW19" s="2723"/>
      <c r="OLX19" s="2723"/>
      <c r="OLY19" s="2723"/>
      <c r="OLZ19" s="2723"/>
      <c r="OMA19" s="2723"/>
      <c r="OMB19" s="2723"/>
      <c r="OMC19" s="2723"/>
      <c r="OMD19" s="2723"/>
      <c r="OME19" s="2723"/>
      <c r="OMF19" s="2723"/>
      <c r="OMG19" s="2723"/>
      <c r="OMH19" s="2723"/>
      <c r="OMI19" s="2723"/>
      <c r="OMJ19" s="2723"/>
      <c r="OMK19" s="2723"/>
      <c r="OML19" s="2723"/>
      <c r="OMM19" s="2723"/>
      <c r="OMN19" s="2723"/>
      <c r="OMO19" s="2723"/>
      <c r="OMP19" s="2723"/>
      <c r="OMQ19" s="2723"/>
      <c r="OMR19" s="2723"/>
      <c r="OMS19" s="2723"/>
      <c r="OMT19" s="2723"/>
      <c r="OMU19" s="2723"/>
      <c r="OMV19" s="2723"/>
      <c r="OMW19" s="2723"/>
      <c r="OMX19" s="2723"/>
      <c r="OMY19" s="2723"/>
      <c r="OMZ19" s="2723"/>
      <c r="ONA19" s="2723"/>
      <c r="ONB19" s="2723"/>
      <c r="ONC19" s="2723"/>
      <c r="OND19" s="2723"/>
      <c r="ONE19" s="2723"/>
      <c r="ONF19" s="2723"/>
      <c r="ONG19" s="2723"/>
      <c r="ONH19" s="2723"/>
      <c r="ONI19" s="2723"/>
      <c r="ONJ19" s="2723"/>
      <c r="ONK19" s="2723"/>
      <c r="ONL19" s="2723"/>
      <c r="ONM19" s="2723"/>
      <c r="ONN19" s="2723"/>
      <c r="ONO19" s="2723"/>
      <c r="ONP19" s="2723"/>
      <c r="ONQ19" s="2723"/>
      <c r="ONR19" s="2723"/>
      <c r="ONS19" s="2723"/>
      <c r="ONT19" s="2723"/>
      <c r="ONU19" s="2723"/>
      <c r="ONV19" s="2723"/>
      <c r="ONW19" s="2723"/>
      <c r="ONX19" s="2723"/>
      <c r="ONY19" s="2723"/>
      <c r="ONZ19" s="2723"/>
      <c r="OOA19" s="2723"/>
      <c r="OOB19" s="2723"/>
      <c r="OOC19" s="2723"/>
      <c r="OOD19" s="2723"/>
      <c r="OOE19" s="2723"/>
      <c r="OOF19" s="2723"/>
      <c r="OOG19" s="2723"/>
      <c r="OOH19" s="2723"/>
      <c r="OOI19" s="2723"/>
      <c r="OOJ19" s="2723"/>
      <c r="OOK19" s="2723"/>
      <c r="OOL19" s="2723"/>
      <c r="OOM19" s="2723"/>
      <c r="OON19" s="2723"/>
      <c r="OOO19" s="2723"/>
      <c r="OOP19" s="2723"/>
      <c r="OOQ19" s="2723"/>
      <c r="OOR19" s="2723"/>
      <c r="OOS19" s="2723"/>
      <c r="OOT19" s="2723"/>
      <c r="OOU19" s="2723"/>
      <c r="OOV19" s="2723"/>
      <c r="OOW19" s="2723"/>
      <c r="OOX19" s="2723"/>
      <c r="OOY19" s="2723"/>
      <c r="OOZ19" s="2723"/>
      <c r="OPA19" s="2723"/>
      <c r="OPB19" s="2723"/>
      <c r="OPC19" s="2723"/>
      <c r="OPD19" s="2723"/>
      <c r="OPE19" s="2723"/>
      <c r="OPF19" s="2723"/>
      <c r="OPG19" s="2723"/>
      <c r="OPH19" s="2723"/>
      <c r="OPI19" s="2723"/>
      <c r="OPJ19" s="2723"/>
      <c r="OPK19" s="2723"/>
      <c r="OPL19" s="2723"/>
      <c r="OPM19" s="2723"/>
      <c r="OPN19" s="2723"/>
      <c r="OPO19" s="2723"/>
      <c r="OPP19" s="2723"/>
      <c r="OPQ19" s="2723"/>
      <c r="OPR19" s="2723"/>
      <c r="OPS19" s="2723"/>
      <c r="OPT19" s="2723"/>
      <c r="OPU19" s="2723"/>
      <c r="OPV19" s="2723"/>
      <c r="OPW19" s="2723"/>
      <c r="OPX19" s="2723"/>
      <c r="OPY19" s="2723"/>
      <c r="OPZ19" s="2723"/>
      <c r="OQA19" s="2723"/>
      <c r="OQB19" s="2723"/>
      <c r="OQC19" s="2723"/>
      <c r="OQD19" s="2723"/>
      <c r="OQE19" s="2723"/>
      <c r="OQF19" s="2723"/>
      <c r="OQG19" s="2723"/>
      <c r="OQH19" s="2723"/>
      <c r="OQI19" s="2723"/>
      <c r="OQJ19" s="2723"/>
      <c r="OQK19" s="2723"/>
      <c r="OQL19" s="2723"/>
      <c r="OQM19" s="2723"/>
      <c r="OQN19" s="2723"/>
      <c r="OQO19" s="2723"/>
      <c r="OQP19" s="2723"/>
      <c r="OQQ19" s="2723"/>
      <c r="OQR19" s="2723"/>
      <c r="OQS19" s="2723"/>
      <c r="OQT19" s="2723"/>
      <c r="OQU19" s="2723"/>
      <c r="OQV19" s="2723"/>
      <c r="OQW19" s="2723"/>
      <c r="OQX19" s="2723"/>
      <c r="OQY19" s="2723"/>
      <c r="OQZ19" s="2723"/>
      <c r="ORA19" s="2723"/>
      <c r="ORB19" s="2723"/>
      <c r="ORC19" s="2723"/>
      <c r="ORD19" s="2723"/>
      <c r="ORE19" s="2723"/>
      <c r="ORF19" s="2723"/>
      <c r="ORG19" s="2723"/>
      <c r="ORH19" s="2723"/>
      <c r="ORI19" s="2723"/>
      <c r="ORJ19" s="2723"/>
      <c r="ORK19" s="2723"/>
      <c r="ORL19" s="2723"/>
      <c r="ORM19" s="2723"/>
      <c r="ORN19" s="2723"/>
      <c r="ORO19" s="2723"/>
      <c r="ORP19" s="2723"/>
      <c r="ORQ19" s="2723"/>
      <c r="ORR19" s="2723"/>
      <c r="ORS19" s="2723"/>
      <c r="ORT19" s="2723"/>
      <c r="ORU19" s="2723"/>
      <c r="ORV19" s="2723"/>
      <c r="ORW19" s="2723"/>
      <c r="ORX19" s="2723"/>
      <c r="ORY19" s="2723"/>
      <c r="ORZ19" s="2723"/>
      <c r="OSA19" s="2723"/>
      <c r="OSB19" s="2723"/>
      <c r="OSC19" s="2723"/>
      <c r="OSD19" s="2723"/>
      <c r="OSE19" s="2723"/>
      <c r="OSF19" s="2723"/>
      <c r="OSG19" s="2723"/>
      <c r="OSH19" s="2723"/>
      <c r="OSI19" s="2723"/>
      <c r="OSJ19" s="2723"/>
      <c r="OSK19" s="2723"/>
      <c r="OSL19" s="2723"/>
      <c r="OSM19" s="2723"/>
      <c r="OSN19" s="2723"/>
      <c r="OSO19" s="2723"/>
      <c r="OSP19" s="2723"/>
      <c r="OSQ19" s="2723"/>
      <c r="OSR19" s="2723"/>
      <c r="OSS19" s="2723"/>
      <c r="OST19" s="2723"/>
      <c r="OSU19" s="2723"/>
      <c r="OSV19" s="2723"/>
      <c r="OSW19" s="2723"/>
      <c r="OSX19" s="2723"/>
      <c r="OSY19" s="2723"/>
      <c r="OSZ19" s="2723"/>
      <c r="OTA19" s="2723"/>
      <c r="OTB19" s="2723"/>
      <c r="OTC19" s="2723"/>
      <c r="OTD19" s="2723"/>
      <c r="OTE19" s="2723"/>
      <c r="OTF19" s="2723"/>
      <c r="OTG19" s="2723"/>
      <c r="OTH19" s="2723"/>
      <c r="OTI19" s="2723"/>
      <c r="OTJ19" s="2723"/>
      <c r="OTK19" s="2723"/>
      <c r="OTL19" s="2723"/>
      <c r="OTM19" s="2723"/>
      <c r="OTN19" s="2723"/>
      <c r="OTO19" s="2723"/>
      <c r="OTP19" s="2723"/>
      <c r="OTQ19" s="2723"/>
      <c r="OTR19" s="2723"/>
      <c r="OTS19" s="2723"/>
      <c r="OTT19" s="2723"/>
      <c r="OTU19" s="2723"/>
      <c r="OTV19" s="2723"/>
      <c r="OTW19" s="2723"/>
      <c r="OTX19" s="2723"/>
      <c r="OTY19" s="2723"/>
      <c r="OTZ19" s="2723"/>
      <c r="OUA19" s="2723"/>
      <c r="OUB19" s="2723"/>
      <c r="OUC19" s="2723"/>
      <c r="OUD19" s="2723"/>
      <c r="OUE19" s="2723"/>
      <c r="OUF19" s="2723"/>
      <c r="OUG19" s="2723"/>
      <c r="OUH19" s="2723"/>
      <c r="OUI19" s="2723"/>
      <c r="OUJ19" s="2723"/>
      <c r="OUK19" s="2723"/>
      <c r="OUL19" s="2723"/>
      <c r="OUM19" s="2723"/>
      <c r="OUN19" s="2723"/>
      <c r="OUO19" s="2723"/>
      <c r="OUP19" s="2723"/>
      <c r="OUQ19" s="2723"/>
      <c r="OUR19" s="2723"/>
      <c r="OUS19" s="2723"/>
      <c r="OUT19" s="2723"/>
      <c r="OUU19" s="2723"/>
      <c r="OUV19" s="2723"/>
      <c r="OUW19" s="2723"/>
      <c r="OUX19" s="2723"/>
      <c r="OUY19" s="2723"/>
      <c r="OUZ19" s="2723"/>
      <c r="OVA19" s="2723"/>
      <c r="OVB19" s="2723"/>
      <c r="OVC19" s="2723"/>
      <c r="OVD19" s="2723"/>
      <c r="OVE19" s="2723"/>
      <c r="OVF19" s="2723"/>
      <c r="OVG19" s="2723"/>
      <c r="OVH19" s="2723"/>
      <c r="OVI19" s="2723"/>
      <c r="OVJ19" s="2723"/>
      <c r="OVK19" s="2723"/>
      <c r="OVL19" s="2723"/>
      <c r="OVM19" s="2723"/>
      <c r="OVN19" s="2723"/>
      <c r="OVO19" s="2723"/>
      <c r="OVP19" s="2723"/>
      <c r="OVQ19" s="2723"/>
      <c r="OVR19" s="2723"/>
      <c r="OVS19" s="2723"/>
      <c r="OVT19" s="2723"/>
      <c r="OVU19" s="2723"/>
      <c r="OVV19" s="2723"/>
      <c r="OVW19" s="2723"/>
      <c r="OVX19" s="2723"/>
      <c r="OVY19" s="2723"/>
      <c r="OVZ19" s="2723"/>
      <c r="OWA19" s="2723"/>
      <c r="OWB19" s="2723"/>
      <c r="OWC19" s="2723"/>
      <c r="OWD19" s="2723"/>
      <c r="OWE19" s="2723"/>
      <c r="OWF19" s="2723"/>
      <c r="OWG19" s="2723"/>
      <c r="OWH19" s="2723"/>
      <c r="OWI19" s="2723"/>
      <c r="OWJ19" s="2723"/>
      <c r="OWK19" s="2723"/>
      <c r="OWL19" s="2723"/>
      <c r="OWM19" s="2723"/>
      <c r="OWN19" s="2723"/>
      <c r="OWO19" s="2723"/>
      <c r="OWP19" s="2723"/>
      <c r="OWQ19" s="2723"/>
      <c r="OWR19" s="2723"/>
      <c r="OWS19" s="2723"/>
      <c r="OWT19" s="2723"/>
      <c r="OWU19" s="2723"/>
      <c r="OWV19" s="2723"/>
      <c r="OWW19" s="2723"/>
      <c r="OWX19" s="2723"/>
      <c r="OWY19" s="2723"/>
      <c r="OWZ19" s="2723"/>
      <c r="OXA19" s="2723"/>
      <c r="OXB19" s="2723"/>
      <c r="OXC19" s="2723"/>
      <c r="OXD19" s="2723"/>
      <c r="OXE19" s="2723"/>
      <c r="OXF19" s="2723"/>
      <c r="OXG19" s="2723"/>
      <c r="OXH19" s="2723"/>
      <c r="OXI19" s="2723"/>
      <c r="OXJ19" s="2723"/>
      <c r="OXK19" s="2723"/>
      <c r="OXL19" s="2723"/>
      <c r="OXM19" s="2723"/>
      <c r="OXN19" s="2723"/>
      <c r="OXO19" s="2723"/>
      <c r="OXP19" s="2723"/>
      <c r="OXQ19" s="2723"/>
      <c r="OXR19" s="2723"/>
      <c r="OXS19" s="2723"/>
      <c r="OXT19" s="2723"/>
      <c r="OXU19" s="2723"/>
      <c r="OXV19" s="2723"/>
      <c r="OXW19" s="2723"/>
      <c r="OXX19" s="2723"/>
      <c r="OXY19" s="2723"/>
      <c r="OXZ19" s="2723"/>
      <c r="OYA19" s="2723"/>
      <c r="OYB19" s="2723"/>
      <c r="OYC19" s="2723"/>
      <c r="OYD19" s="2723"/>
      <c r="OYE19" s="2723"/>
      <c r="OYF19" s="2723"/>
      <c r="OYG19" s="2723"/>
      <c r="OYH19" s="2723"/>
      <c r="OYI19" s="2723"/>
      <c r="OYJ19" s="2723"/>
      <c r="OYK19" s="2723"/>
      <c r="OYL19" s="2723"/>
      <c r="OYM19" s="2723"/>
      <c r="OYN19" s="2723"/>
      <c r="OYO19" s="2723"/>
      <c r="OYP19" s="2723"/>
      <c r="OYQ19" s="2723"/>
      <c r="OYR19" s="2723"/>
      <c r="OYS19" s="2723"/>
      <c r="OYT19" s="2723"/>
      <c r="OYU19" s="2723"/>
      <c r="OYV19" s="2723"/>
      <c r="OYW19" s="2723"/>
      <c r="OYX19" s="2723"/>
      <c r="OYY19" s="2723"/>
      <c r="OYZ19" s="2723"/>
      <c r="OZA19" s="2723"/>
      <c r="OZB19" s="2723"/>
      <c r="OZC19" s="2723"/>
      <c r="OZD19" s="2723"/>
      <c r="OZE19" s="2723"/>
      <c r="OZF19" s="2723"/>
      <c r="OZG19" s="2723"/>
      <c r="OZH19" s="2723"/>
      <c r="OZI19" s="2723"/>
      <c r="OZJ19" s="2723"/>
      <c r="OZK19" s="2723"/>
      <c r="OZL19" s="2723"/>
      <c r="OZM19" s="2723"/>
      <c r="OZN19" s="2723"/>
      <c r="OZO19" s="2723"/>
      <c r="OZP19" s="2723"/>
      <c r="OZQ19" s="2723"/>
      <c r="OZR19" s="2723"/>
      <c r="OZS19" s="2723"/>
      <c r="OZT19" s="2723"/>
      <c r="OZU19" s="2723"/>
      <c r="OZV19" s="2723"/>
      <c r="OZW19" s="2723"/>
      <c r="OZX19" s="2723"/>
      <c r="OZY19" s="2723"/>
      <c r="OZZ19" s="2723"/>
      <c r="PAA19" s="2723"/>
      <c r="PAB19" s="2723"/>
      <c r="PAC19" s="2723"/>
      <c r="PAD19" s="2723"/>
      <c r="PAE19" s="2723"/>
      <c r="PAF19" s="2723"/>
      <c r="PAG19" s="2723"/>
      <c r="PAH19" s="2723"/>
      <c r="PAI19" s="2723"/>
      <c r="PAJ19" s="2723"/>
      <c r="PAK19" s="2723"/>
      <c r="PAL19" s="2723"/>
      <c r="PAM19" s="2723"/>
      <c r="PAN19" s="2723"/>
      <c r="PAO19" s="2723"/>
      <c r="PAP19" s="2723"/>
      <c r="PAQ19" s="2723"/>
      <c r="PAR19" s="2723"/>
      <c r="PAS19" s="2723"/>
      <c r="PAT19" s="2723"/>
      <c r="PAU19" s="2723"/>
      <c r="PAV19" s="2723"/>
      <c r="PAW19" s="2723"/>
      <c r="PAX19" s="2723"/>
      <c r="PAY19" s="2723"/>
      <c r="PAZ19" s="2723"/>
      <c r="PBA19" s="2723"/>
      <c r="PBB19" s="2723"/>
      <c r="PBC19" s="2723"/>
      <c r="PBD19" s="2723"/>
      <c r="PBE19" s="2723"/>
      <c r="PBF19" s="2723"/>
      <c r="PBG19" s="2723"/>
      <c r="PBH19" s="2723"/>
      <c r="PBI19" s="2723"/>
      <c r="PBJ19" s="2723"/>
      <c r="PBK19" s="2723"/>
      <c r="PBL19" s="2723"/>
      <c r="PBM19" s="2723"/>
      <c r="PBN19" s="2723"/>
      <c r="PBO19" s="2723"/>
      <c r="PBP19" s="2723"/>
      <c r="PBQ19" s="2723"/>
      <c r="PBR19" s="2723"/>
      <c r="PBS19" s="2723"/>
      <c r="PBT19" s="2723"/>
      <c r="PBU19" s="2723"/>
      <c r="PBV19" s="2723"/>
      <c r="PBW19" s="2723"/>
      <c r="PBX19" s="2723"/>
      <c r="PBY19" s="2723"/>
      <c r="PBZ19" s="2723"/>
      <c r="PCA19" s="2723"/>
      <c r="PCB19" s="2723"/>
      <c r="PCC19" s="2723"/>
      <c r="PCD19" s="2723"/>
      <c r="PCE19" s="2723"/>
      <c r="PCF19" s="2723"/>
      <c r="PCG19" s="2723"/>
      <c r="PCH19" s="2723"/>
      <c r="PCI19" s="2723"/>
      <c r="PCJ19" s="2723"/>
      <c r="PCK19" s="2723"/>
      <c r="PCL19" s="2723"/>
      <c r="PCM19" s="2723"/>
      <c r="PCN19" s="2723"/>
      <c r="PCO19" s="2723"/>
      <c r="PCP19" s="2723"/>
      <c r="PCQ19" s="2723"/>
      <c r="PCR19" s="2723"/>
      <c r="PCS19" s="2723"/>
      <c r="PCT19" s="2723"/>
      <c r="PCU19" s="2723"/>
      <c r="PCV19" s="2723"/>
      <c r="PCW19" s="2723"/>
      <c r="PCX19" s="2723"/>
      <c r="PCY19" s="2723"/>
      <c r="PCZ19" s="2723"/>
      <c r="PDA19" s="2723"/>
      <c r="PDB19" s="2723"/>
      <c r="PDC19" s="2723"/>
      <c r="PDD19" s="2723"/>
      <c r="PDE19" s="2723"/>
      <c r="PDF19" s="2723"/>
      <c r="PDG19" s="2723"/>
      <c r="PDH19" s="2723"/>
      <c r="PDI19" s="2723"/>
      <c r="PDJ19" s="2723"/>
      <c r="PDK19" s="2723"/>
      <c r="PDL19" s="2723"/>
      <c r="PDM19" s="2723"/>
      <c r="PDN19" s="2723"/>
      <c r="PDO19" s="2723"/>
      <c r="PDP19" s="2723"/>
      <c r="PDQ19" s="2723"/>
      <c r="PDR19" s="2723"/>
      <c r="PDS19" s="2723"/>
      <c r="PDT19" s="2723"/>
      <c r="PDU19" s="2723"/>
      <c r="PDV19" s="2723"/>
      <c r="PDW19" s="2723"/>
      <c r="PDX19" s="2723"/>
      <c r="PDY19" s="2723"/>
      <c r="PDZ19" s="2723"/>
      <c r="PEA19" s="2723"/>
      <c r="PEB19" s="2723"/>
      <c r="PEC19" s="2723"/>
      <c r="PED19" s="2723"/>
      <c r="PEE19" s="2723"/>
      <c r="PEF19" s="2723"/>
      <c r="PEG19" s="2723"/>
      <c r="PEH19" s="2723"/>
      <c r="PEI19" s="2723"/>
      <c r="PEJ19" s="2723"/>
      <c r="PEK19" s="2723"/>
      <c r="PEL19" s="2723"/>
      <c r="PEM19" s="2723"/>
      <c r="PEN19" s="2723"/>
      <c r="PEO19" s="2723"/>
      <c r="PEP19" s="2723"/>
      <c r="PEQ19" s="2723"/>
      <c r="PER19" s="2723"/>
      <c r="PES19" s="2723"/>
      <c r="PET19" s="2723"/>
      <c r="PEU19" s="2723"/>
      <c r="PEV19" s="2723"/>
      <c r="PEW19" s="2723"/>
      <c r="PEX19" s="2723"/>
      <c r="PEY19" s="2723"/>
      <c r="PEZ19" s="2723"/>
      <c r="PFA19" s="2723"/>
      <c r="PFB19" s="2723"/>
      <c r="PFC19" s="2723"/>
      <c r="PFD19" s="2723"/>
      <c r="PFE19" s="2723"/>
      <c r="PFF19" s="2723"/>
      <c r="PFG19" s="2723"/>
      <c r="PFH19" s="2723"/>
      <c r="PFI19" s="2723"/>
      <c r="PFJ19" s="2723"/>
      <c r="PFK19" s="2723"/>
      <c r="PFL19" s="2723"/>
      <c r="PFM19" s="2723"/>
      <c r="PFN19" s="2723"/>
      <c r="PFO19" s="2723"/>
      <c r="PFP19" s="2723"/>
      <c r="PFQ19" s="2723"/>
      <c r="PFR19" s="2723"/>
      <c r="PFS19" s="2723"/>
      <c r="PFT19" s="2723"/>
      <c r="PFU19" s="2723"/>
      <c r="PFV19" s="2723"/>
      <c r="PFW19" s="2723"/>
      <c r="PFX19" s="2723"/>
      <c r="PFY19" s="2723"/>
      <c r="PFZ19" s="2723"/>
      <c r="PGA19" s="2723"/>
      <c r="PGB19" s="2723"/>
      <c r="PGC19" s="2723"/>
      <c r="PGD19" s="2723"/>
      <c r="PGE19" s="2723"/>
      <c r="PGF19" s="2723"/>
      <c r="PGG19" s="2723"/>
      <c r="PGH19" s="2723"/>
      <c r="PGI19" s="2723"/>
      <c r="PGJ19" s="2723"/>
      <c r="PGK19" s="2723"/>
      <c r="PGL19" s="2723"/>
      <c r="PGM19" s="2723"/>
      <c r="PGN19" s="2723"/>
      <c r="PGO19" s="2723"/>
      <c r="PGP19" s="2723"/>
      <c r="PGQ19" s="2723"/>
      <c r="PGR19" s="2723"/>
      <c r="PGS19" s="2723"/>
      <c r="PGT19" s="2723"/>
      <c r="PGU19" s="2723"/>
      <c r="PGV19" s="2723"/>
      <c r="PGW19" s="2723"/>
      <c r="PGX19" s="2723"/>
      <c r="PGY19" s="2723"/>
      <c r="PGZ19" s="2723"/>
      <c r="PHA19" s="2723"/>
      <c r="PHB19" s="2723"/>
      <c r="PHC19" s="2723"/>
      <c r="PHD19" s="2723"/>
      <c r="PHE19" s="2723"/>
      <c r="PHF19" s="2723"/>
      <c r="PHG19" s="2723"/>
      <c r="PHH19" s="2723"/>
      <c r="PHI19" s="2723"/>
      <c r="PHJ19" s="2723"/>
      <c r="PHK19" s="2723"/>
      <c r="PHL19" s="2723"/>
      <c r="PHM19" s="2723"/>
      <c r="PHN19" s="2723"/>
      <c r="PHO19" s="2723"/>
      <c r="PHP19" s="2723"/>
      <c r="PHQ19" s="2723"/>
      <c r="PHR19" s="2723"/>
      <c r="PHS19" s="2723"/>
      <c r="PHT19" s="2723"/>
      <c r="PHU19" s="2723"/>
      <c r="PHV19" s="2723"/>
      <c r="PHW19" s="2723"/>
      <c r="PHX19" s="2723"/>
      <c r="PHY19" s="2723"/>
      <c r="PHZ19" s="2723"/>
      <c r="PIA19" s="2723"/>
      <c r="PIB19" s="2723"/>
      <c r="PIC19" s="2723"/>
      <c r="PID19" s="2723"/>
      <c r="PIE19" s="2723"/>
      <c r="PIF19" s="2723"/>
      <c r="PIG19" s="2723"/>
      <c r="PIH19" s="2723"/>
      <c r="PII19" s="2723"/>
      <c r="PIJ19" s="2723"/>
      <c r="PIK19" s="2723"/>
      <c r="PIL19" s="2723"/>
      <c r="PIM19" s="2723"/>
      <c r="PIN19" s="2723"/>
      <c r="PIO19" s="2723"/>
      <c r="PIP19" s="2723"/>
      <c r="PIQ19" s="2723"/>
      <c r="PIR19" s="2723"/>
      <c r="PIS19" s="2723"/>
      <c r="PIT19" s="2723"/>
      <c r="PIU19" s="2723"/>
      <c r="PIV19" s="2723"/>
      <c r="PIW19" s="2723"/>
      <c r="PIX19" s="2723"/>
      <c r="PIY19" s="2723"/>
      <c r="PIZ19" s="2723"/>
      <c r="PJA19" s="2723"/>
      <c r="PJB19" s="2723"/>
      <c r="PJC19" s="2723"/>
      <c r="PJD19" s="2723"/>
      <c r="PJE19" s="2723"/>
      <c r="PJF19" s="2723"/>
      <c r="PJG19" s="2723"/>
      <c r="PJH19" s="2723"/>
      <c r="PJI19" s="2723"/>
      <c r="PJJ19" s="2723"/>
      <c r="PJK19" s="2723"/>
      <c r="PJL19" s="2723"/>
      <c r="PJM19" s="2723"/>
      <c r="PJN19" s="2723"/>
      <c r="PJO19" s="2723"/>
      <c r="PJP19" s="2723"/>
      <c r="PJQ19" s="2723"/>
      <c r="PJR19" s="2723"/>
      <c r="PJS19" s="2723"/>
      <c r="PJT19" s="2723"/>
      <c r="PJU19" s="2723"/>
      <c r="PJV19" s="2723"/>
      <c r="PJW19" s="2723"/>
      <c r="PJX19" s="2723"/>
      <c r="PJY19" s="2723"/>
      <c r="PJZ19" s="2723"/>
      <c r="PKA19" s="2723"/>
      <c r="PKB19" s="2723"/>
      <c r="PKC19" s="2723"/>
      <c r="PKD19" s="2723"/>
      <c r="PKE19" s="2723"/>
      <c r="PKF19" s="2723"/>
      <c r="PKG19" s="2723"/>
      <c r="PKH19" s="2723"/>
      <c r="PKI19" s="2723"/>
      <c r="PKJ19" s="2723"/>
      <c r="PKK19" s="2723"/>
      <c r="PKL19" s="2723"/>
      <c r="PKM19" s="2723"/>
      <c r="PKN19" s="2723"/>
      <c r="PKO19" s="2723"/>
      <c r="PKP19" s="2723"/>
      <c r="PKQ19" s="2723"/>
      <c r="PKR19" s="2723"/>
      <c r="PKS19" s="2723"/>
      <c r="PKT19" s="2723"/>
      <c r="PKU19" s="2723"/>
      <c r="PKV19" s="2723"/>
      <c r="PKW19" s="2723"/>
      <c r="PKX19" s="2723"/>
      <c r="PKY19" s="2723"/>
      <c r="PKZ19" s="2723"/>
      <c r="PLA19" s="2723"/>
      <c r="PLB19" s="2723"/>
      <c r="PLC19" s="2723"/>
      <c r="PLD19" s="2723"/>
      <c r="PLE19" s="2723"/>
      <c r="PLF19" s="2723"/>
      <c r="PLG19" s="2723"/>
      <c r="PLH19" s="2723"/>
      <c r="PLI19" s="2723"/>
      <c r="PLJ19" s="2723"/>
      <c r="PLK19" s="2723"/>
      <c r="PLL19" s="2723"/>
      <c r="PLM19" s="2723"/>
      <c r="PLN19" s="2723"/>
      <c r="PLO19" s="2723"/>
      <c r="PLP19" s="2723"/>
      <c r="PLQ19" s="2723"/>
      <c r="PLR19" s="2723"/>
      <c r="PLS19" s="2723"/>
      <c r="PLT19" s="2723"/>
      <c r="PLU19" s="2723"/>
      <c r="PLV19" s="2723"/>
      <c r="PLW19" s="2723"/>
      <c r="PLX19" s="2723"/>
      <c r="PLY19" s="2723"/>
      <c r="PLZ19" s="2723"/>
      <c r="PMA19" s="2723"/>
      <c r="PMB19" s="2723"/>
      <c r="PMC19" s="2723"/>
      <c r="PMD19" s="2723"/>
      <c r="PME19" s="2723"/>
      <c r="PMF19" s="2723"/>
      <c r="PMG19" s="2723"/>
      <c r="PMH19" s="2723"/>
      <c r="PMI19" s="2723"/>
      <c r="PMJ19" s="2723"/>
      <c r="PMK19" s="2723"/>
      <c r="PML19" s="2723"/>
      <c r="PMM19" s="2723"/>
      <c r="PMN19" s="2723"/>
      <c r="PMO19" s="2723"/>
      <c r="PMP19" s="2723"/>
      <c r="PMQ19" s="2723"/>
      <c r="PMR19" s="2723"/>
      <c r="PMS19" s="2723"/>
      <c r="PMT19" s="2723"/>
      <c r="PMU19" s="2723"/>
      <c r="PMV19" s="2723"/>
      <c r="PMW19" s="2723"/>
      <c r="PMX19" s="2723"/>
      <c r="PMY19" s="2723"/>
      <c r="PMZ19" s="2723"/>
      <c r="PNA19" s="2723"/>
      <c r="PNB19" s="2723"/>
      <c r="PNC19" s="2723"/>
      <c r="PND19" s="2723"/>
      <c r="PNE19" s="2723"/>
      <c r="PNF19" s="2723"/>
      <c r="PNG19" s="2723"/>
      <c r="PNH19" s="2723"/>
      <c r="PNI19" s="2723"/>
      <c r="PNJ19" s="2723"/>
      <c r="PNK19" s="2723"/>
      <c r="PNL19" s="2723"/>
      <c r="PNM19" s="2723"/>
      <c r="PNN19" s="2723"/>
      <c r="PNO19" s="2723"/>
      <c r="PNP19" s="2723"/>
      <c r="PNQ19" s="2723"/>
      <c r="PNR19" s="2723"/>
      <c r="PNS19" s="2723"/>
      <c r="PNT19" s="2723"/>
      <c r="PNU19" s="2723"/>
      <c r="PNV19" s="2723"/>
      <c r="PNW19" s="2723"/>
      <c r="PNX19" s="2723"/>
      <c r="PNY19" s="2723"/>
      <c r="PNZ19" s="2723"/>
      <c r="POA19" s="2723"/>
      <c r="POB19" s="2723"/>
      <c r="POC19" s="2723"/>
      <c r="POD19" s="2723"/>
      <c r="POE19" s="2723"/>
      <c r="POF19" s="2723"/>
      <c r="POG19" s="2723"/>
      <c r="POH19" s="2723"/>
      <c r="POI19" s="2723"/>
      <c r="POJ19" s="2723"/>
      <c r="POK19" s="2723"/>
      <c r="POL19" s="2723"/>
      <c r="POM19" s="2723"/>
      <c r="PON19" s="2723"/>
      <c r="POO19" s="2723"/>
      <c r="POP19" s="2723"/>
      <c r="POQ19" s="2723"/>
      <c r="POR19" s="2723"/>
      <c r="POS19" s="2723"/>
      <c r="POT19" s="2723"/>
      <c r="POU19" s="2723"/>
      <c r="POV19" s="2723"/>
      <c r="POW19" s="2723"/>
      <c r="POX19" s="2723"/>
      <c r="POY19" s="2723"/>
      <c r="POZ19" s="2723"/>
      <c r="PPA19" s="2723"/>
      <c r="PPB19" s="2723"/>
      <c r="PPC19" s="2723"/>
      <c r="PPD19" s="2723"/>
      <c r="PPE19" s="2723"/>
      <c r="PPF19" s="2723"/>
      <c r="PPG19" s="2723"/>
      <c r="PPH19" s="2723"/>
      <c r="PPI19" s="2723"/>
      <c r="PPJ19" s="2723"/>
      <c r="PPK19" s="2723"/>
      <c r="PPL19" s="2723"/>
      <c r="PPM19" s="2723"/>
      <c r="PPN19" s="2723"/>
      <c r="PPO19" s="2723"/>
      <c r="PPP19" s="2723"/>
      <c r="PPQ19" s="2723"/>
      <c r="PPR19" s="2723"/>
      <c r="PPS19" s="2723"/>
      <c r="PPT19" s="2723"/>
      <c r="PPU19" s="2723"/>
      <c r="PPV19" s="2723"/>
      <c r="PPW19" s="2723"/>
      <c r="PPX19" s="2723"/>
      <c r="PPY19" s="2723"/>
      <c r="PPZ19" s="2723"/>
      <c r="PQA19" s="2723"/>
      <c r="PQB19" s="2723"/>
      <c r="PQC19" s="2723"/>
      <c r="PQD19" s="2723"/>
      <c r="PQE19" s="2723"/>
      <c r="PQF19" s="2723"/>
      <c r="PQG19" s="2723"/>
      <c r="PQH19" s="2723"/>
      <c r="PQI19" s="2723"/>
      <c r="PQJ19" s="2723"/>
      <c r="PQK19" s="2723"/>
      <c r="PQL19" s="2723"/>
      <c r="PQM19" s="2723"/>
      <c r="PQN19" s="2723"/>
      <c r="PQO19" s="2723"/>
      <c r="PQP19" s="2723"/>
      <c r="PQQ19" s="2723"/>
      <c r="PQR19" s="2723"/>
      <c r="PQS19" s="2723"/>
      <c r="PQT19" s="2723"/>
      <c r="PQU19" s="2723"/>
      <c r="PQV19" s="2723"/>
      <c r="PQW19" s="2723"/>
      <c r="PQX19" s="2723"/>
      <c r="PQY19" s="2723"/>
      <c r="PQZ19" s="2723"/>
      <c r="PRA19" s="2723"/>
      <c r="PRB19" s="2723"/>
      <c r="PRC19" s="2723"/>
      <c r="PRD19" s="2723"/>
      <c r="PRE19" s="2723"/>
      <c r="PRF19" s="2723"/>
      <c r="PRG19" s="2723"/>
      <c r="PRH19" s="2723"/>
      <c r="PRI19" s="2723"/>
      <c r="PRJ19" s="2723"/>
      <c r="PRK19" s="2723"/>
      <c r="PRL19" s="2723"/>
      <c r="PRM19" s="2723"/>
      <c r="PRN19" s="2723"/>
      <c r="PRO19" s="2723"/>
      <c r="PRP19" s="2723"/>
      <c r="PRQ19" s="2723"/>
      <c r="PRR19" s="2723"/>
      <c r="PRS19" s="2723"/>
      <c r="PRT19" s="2723"/>
      <c r="PRU19" s="2723"/>
      <c r="PRV19" s="2723"/>
      <c r="PRW19" s="2723"/>
      <c r="PRX19" s="2723"/>
      <c r="PRY19" s="2723"/>
      <c r="PRZ19" s="2723"/>
      <c r="PSA19" s="2723"/>
      <c r="PSB19" s="2723"/>
      <c r="PSC19" s="2723"/>
      <c r="PSD19" s="2723"/>
      <c r="PSE19" s="2723"/>
      <c r="PSF19" s="2723"/>
      <c r="PSG19" s="2723"/>
      <c r="PSH19" s="2723"/>
      <c r="PSI19" s="2723"/>
      <c r="PSJ19" s="2723"/>
      <c r="PSK19" s="2723"/>
      <c r="PSL19" s="2723"/>
      <c r="PSM19" s="2723"/>
      <c r="PSN19" s="2723"/>
      <c r="PSO19" s="2723"/>
      <c r="PSP19" s="2723"/>
      <c r="PSQ19" s="2723"/>
      <c r="PSR19" s="2723"/>
      <c r="PSS19" s="2723"/>
      <c r="PST19" s="2723"/>
      <c r="PSU19" s="2723"/>
      <c r="PSV19" s="2723"/>
      <c r="PSW19" s="2723"/>
      <c r="PSX19" s="2723"/>
      <c r="PSY19" s="2723"/>
      <c r="PSZ19" s="2723"/>
      <c r="PTA19" s="2723"/>
      <c r="PTB19" s="2723"/>
      <c r="PTC19" s="2723"/>
      <c r="PTD19" s="2723"/>
      <c r="PTE19" s="2723"/>
      <c r="PTF19" s="2723"/>
      <c r="PTG19" s="2723"/>
      <c r="PTH19" s="2723"/>
      <c r="PTI19" s="2723"/>
      <c r="PTJ19" s="2723"/>
      <c r="PTK19" s="2723"/>
      <c r="PTL19" s="2723"/>
      <c r="PTM19" s="2723"/>
      <c r="PTN19" s="2723"/>
      <c r="PTO19" s="2723"/>
      <c r="PTP19" s="2723"/>
      <c r="PTQ19" s="2723"/>
      <c r="PTR19" s="2723"/>
      <c r="PTS19" s="2723"/>
      <c r="PTT19" s="2723"/>
      <c r="PTU19" s="2723"/>
      <c r="PTV19" s="2723"/>
      <c r="PTW19" s="2723"/>
      <c r="PTX19" s="2723"/>
      <c r="PTY19" s="2723"/>
      <c r="PTZ19" s="2723"/>
      <c r="PUA19" s="2723"/>
      <c r="PUB19" s="2723"/>
      <c r="PUC19" s="2723"/>
      <c r="PUD19" s="2723"/>
      <c r="PUE19" s="2723"/>
      <c r="PUF19" s="2723"/>
      <c r="PUG19" s="2723"/>
      <c r="PUH19" s="2723"/>
      <c r="PUI19" s="2723"/>
      <c r="PUJ19" s="2723"/>
      <c r="PUK19" s="2723"/>
      <c r="PUL19" s="2723"/>
      <c r="PUM19" s="2723"/>
      <c r="PUN19" s="2723"/>
      <c r="PUO19" s="2723"/>
      <c r="PUP19" s="2723"/>
      <c r="PUQ19" s="2723"/>
      <c r="PUR19" s="2723"/>
      <c r="PUS19" s="2723"/>
      <c r="PUT19" s="2723"/>
      <c r="PUU19" s="2723"/>
      <c r="PUV19" s="2723"/>
      <c r="PUW19" s="2723"/>
      <c r="PUX19" s="2723"/>
      <c r="PUY19" s="2723"/>
      <c r="PUZ19" s="2723"/>
      <c r="PVA19" s="2723"/>
      <c r="PVB19" s="2723"/>
      <c r="PVC19" s="2723"/>
      <c r="PVD19" s="2723"/>
      <c r="PVE19" s="2723"/>
      <c r="PVF19" s="2723"/>
      <c r="PVG19" s="2723"/>
      <c r="PVH19" s="2723"/>
      <c r="PVI19" s="2723"/>
      <c r="PVJ19" s="2723"/>
      <c r="PVK19" s="2723"/>
      <c r="PVL19" s="2723"/>
      <c r="PVM19" s="2723"/>
      <c r="PVN19" s="2723"/>
      <c r="PVO19" s="2723"/>
      <c r="PVP19" s="2723"/>
      <c r="PVQ19" s="2723"/>
      <c r="PVR19" s="2723"/>
      <c r="PVS19" s="2723"/>
      <c r="PVT19" s="2723"/>
      <c r="PVU19" s="2723"/>
      <c r="PVV19" s="2723"/>
      <c r="PVW19" s="2723"/>
      <c r="PVX19" s="2723"/>
      <c r="PVY19" s="2723"/>
      <c r="PVZ19" s="2723"/>
      <c r="PWA19" s="2723"/>
      <c r="PWB19" s="2723"/>
      <c r="PWC19" s="2723"/>
      <c r="PWD19" s="2723"/>
      <c r="PWE19" s="2723"/>
      <c r="PWF19" s="2723"/>
      <c r="PWG19" s="2723"/>
      <c r="PWH19" s="2723"/>
      <c r="PWI19" s="2723"/>
      <c r="PWJ19" s="2723"/>
      <c r="PWK19" s="2723"/>
      <c r="PWL19" s="2723"/>
      <c r="PWM19" s="2723"/>
      <c r="PWN19" s="2723"/>
      <c r="PWO19" s="2723"/>
      <c r="PWP19" s="2723"/>
      <c r="PWQ19" s="2723"/>
      <c r="PWR19" s="2723"/>
      <c r="PWS19" s="2723"/>
      <c r="PWT19" s="2723"/>
      <c r="PWU19" s="2723"/>
      <c r="PWV19" s="2723"/>
      <c r="PWW19" s="2723"/>
      <c r="PWX19" s="2723"/>
      <c r="PWY19" s="2723"/>
      <c r="PWZ19" s="2723"/>
      <c r="PXA19" s="2723"/>
      <c r="PXB19" s="2723"/>
      <c r="PXC19" s="2723"/>
      <c r="PXD19" s="2723"/>
      <c r="PXE19" s="2723"/>
      <c r="PXF19" s="2723"/>
      <c r="PXG19" s="2723"/>
      <c r="PXH19" s="2723"/>
      <c r="PXI19" s="2723"/>
      <c r="PXJ19" s="2723"/>
      <c r="PXK19" s="2723"/>
      <c r="PXL19" s="2723"/>
      <c r="PXM19" s="2723"/>
      <c r="PXN19" s="2723"/>
      <c r="PXO19" s="2723"/>
      <c r="PXP19" s="2723"/>
      <c r="PXQ19" s="2723"/>
      <c r="PXR19" s="2723"/>
      <c r="PXS19" s="2723"/>
      <c r="PXT19" s="2723"/>
      <c r="PXU19" s="2723"/>
      <c r="PXV19" s="2723"/>
      <c r="PXW19" s="2723"/>
      <c r="PXX19" s="2723"/>
      <c r="PXY19" s="2723"/>
      <c r="PXZ19" s="2723"/>
      <c r="PYA19" s="2723"/>
      <c r="PYB19" s="2723"/>
      <c r="PYC19" s="2723"/>
      <c r="PYD19" s="2723"/>
      <c r="PYE19" s="2723"/>
      <c r="PYF19" s="2723"/>
      <c r="PYG19" s="2723"/>
      <c r="PYH19" s="2723"/>
      <c r="PYI19" s="2723"/>
      <c r="PYJ19" s="2723"/>
      <c r="PYK19" s="2723"/>
      <c r="PYL19" s="2723"/>
      <c r="PYM19" s="2723"/>
      <c r="PYN19" s="2723"/>
      <c r="PYO19" s="2723"/>
      <c r="PYP19" s="2723"/>
      <c r="PYQ19" s="2723"/>
      <c r="PYR19" s="2723"/>
      <c r="PYS19" s="2723"/>
      <c r="PYT19" s="2723"/>
      <c r="PYU19" s="2723"/>
      <c r="PYV19" s="2723"/>
      <c r="PYW19" s="2723"/>
      <c r="PYX19" s="2723"/>
      <c r="PYY19" s="2723"/>
      <c r="PYZ19" s="2723"/>
      <c r="PZA19" s="2723"/>
      <c r="PZB19" s="2723"/>
      <c r="PZC19" s="2723"/>
      <c r="PZD19" s="2723"/>
      <c r="PZE19" s="2723"/>
      <c r="PZF19" s="2723"/>
      <c r="PZG19" s="2723"/>
      <c r="PZH19" s="2723"/>
      <c r="PZI19" s="2723"/>
      <c r="PZJ19" s="2723"/>
      <c r="PZK19" s="2723"/>
      <c r="PZL19" s="2723"/>
      <c r="PZM19" s="2723"/>
      <c r="PZN19" s="2723"/>
      <c r="PZO19" s="2723"/>
      <c r="PZP19" s="2723"/>
      <c r="PZQ19" s="2723"/>
      <c r="PZR19" s="2723"/>
      <c r="PZS19" s="2723"/>
      <c r="PZT19" s="2723"/>
      <c r="PZU19" s="2723"/>
      <c r="PZV19" s="2723"/>
      <c r="PZW19" s="2723"/>
      <c r="PZX19" s="2723"/>
      <c r="PZY19" s="2723"/>
      <c r="PZZ19" s="2723"/>
      <c r="QAA19" s="2723"/>
      <c r="QAB19" s="2723"/>
      <c r="QAC19" s="2723"/>
      <c r="QAD19" s="2723"/>
      <c r="QAE19" s="2723"/>
      <c r="QAF19" s="2723"/>
      <c r="QAG19" s="2723"/>
      <c r="QAH19" s="2723"/>
      <c r="QAI19" s="2723"/>
      <c r="QAJ19" s="2723"/>
      <c r="QAK19" s="2723"/>
      <c r="QAL19" s="2723"/>
      <c r="QAM19" s="2723"/>
      <c r="QAN19" s="2723"/>
      <c r="QAO19" s="2723"/>
      <c r="QAP19" s="2723"/>
      <c r="QAQ19" s="2723"/>
      <c r="QAR19" s="2723"/>
      <c r="QAS19" s="2723"/>
      <c r="QAT19" s="2723"/>
      <c r="QAU19" s="2723"/>
      <c r="QAV19" s="2723"/>
      <c r="QAW19" s="2723"/>
      <c r="QAX19" s="2723"/>
      <c r="QAY19" s="2723"/>
      <c r="QAZ19" s="2723"/>
      <c r="QBA19" s="2723"/>
      <c r="QBB19" s="2723"/>
      <c r="QBC19" s="2723"/>
      <c r="QBD19" s="2723"/>
      <c r="QBE19" s="2723"/>
      <c r="QBF19" s="2723"/>
      <c r="QBG19" s="2723"/>
      <c r="QBH19" s="2723"/>
      <c r="QBI19" s="2723"/>
      <c r="QBJ19" s="2723"/>
      <c r="QBK19" s="2723"/>
      <c r="QBL19" s="2723"/>
      <c r="QBM19" s="2723"/>
      <c r="QBN19" s="2723"/>
      <c r="QBO19" s="2723"/>
      <c r="QBP19" s="2723"/>
      <c r="QBQ19" s="2723"/>
      <c r="QBR19" s="2723"/>
      <c r="QBS19" s="2723"/>
      <c r="QBT19" s="2723"/>
      <c r="QBU19" s="2723"/>
      <c r="QBV19" s="2723"/>
      <c r="QBW19" s="2723"/>
      <c r="QBX19" s="2723"/>
      <c r="QBY19" s="2723"/>
      <c r="QBZ19" s="2723"/>
      <c r="QCA19" s="2723"/>
      <c r="QCB19" s="2723"/>
      <c r="QCC19" s="2723"/>
      <c r="QCD19" s="2723"/>
      <c r="QCE19" s="2723"/>
      <c r="QCF19" s="2723"/>
      <c r="QCG19" s="2723"/>
      <c r="QCH19" s="2723"/>
      <c r="QCI19" s="2723"/>
      <c r="QCJ19" s="2723"/>
      <c r="QCK19" s="2723"/>
      <c r="QCL19" s="2723"/>
      <c r="QCM19" s="2723"/>
      <c r="QCN19" s="2723"/>
      <c r="QCO19" s="2723"/>
      <c r="QCP19" s="2723"/>
      <c r="QCQ19" s="2723"/>
      <c r="QCR19" s="2723"/>
      <c r="QCS19" s="2723"/>
      <c r="QCT19" s="2723"/>
      <c r="QCU19" s="2723"/>
      <c r="QCV19" s="2723"/>
      <c r="QCW19" s="2723"/>
      <c r="QCX19" s="2723"/>
      <c r="QCY19" s="2723"/>
      <c r="QCZ19" s="2723"/>
      <c r="QDA19" s="2723"/>
      <c r="QDB19" s="2723"/>
      <c r="QDC19" s="2723"/>
      <c r="QDD19" s="2723"/>
      <c r="QDE19" s="2723"/>
      <c r="QDF19" s="2723"/>
      <c r="QDG19" s="2723"/>
      <c r="QDH19" s="2723"/>
      <c r="QDI19" s="2723"/>
      <c r="QDJ19" s="2723"/>
      <c r="QDK19" s="2723"/>
      <c r="QDL19" s="2723"/>
      <c r="QDM19" s="2723"/>
      <c r="QDN19" s="2723"/>
      <c r="QDO19" s="2723"/>
      <c r="QDP19" s="2723"/>
      <c r="QDQ19" s="2723"/>
      <c r="QDR19" s="2723"/>
      <c r="QDS19" s="2723"/>
      <c r="QDT19" s="2723"/>
      <c r="QDU19" s="2723"/>
      <c r="QDV19" s="2723"/>
      <c r="QDW19" s="2723"/>
      <c r="QDX19" s="2723"/>
      <c r="QDY19" s="2723"/>
      <c r="QDZ19" s="2723"/>
      <c r="QEA19" s="2723"/>
      <c r="QEB19" s="2723"/>
      <c r="QEC19" s="2723"/>
      <c r="QED19" s="2723"/>
      <c r="QEE19" s="2723"/>
      <c r="QEF19" s="2723"/>
      <c r="QEG19" s="2723"/>
      <c r="QEH19" s="2723"/>
      <c r="QEI19" s="2723"/>
      <c r="QEJ19" s="2723"/>
      <c r="QEK19" s="2723"/>
      <c r="QEL19" s="2723"/>
      <c r="QEM19" s="2723"/>
      <c r="QEN19" s="2723"/>
      <c r="QEO19" s="2723"/>
      <c r="QEP19" s="2723"/>
      <c r="QEQ19" s="2723"/>
      <c r="QER19" s="2723"/>
      <c r="QES19" s="2723"/>
      <c r="QET19" s="2723"/>
      <c r="QEU19" s="2723"/>
      <c r="QEV19" s="2723"/>
      <c r="QEW19" s="2723"/>
      <c r="QEX19" s="2723"/>
      <c r="QEY19" s="2723"/>
      <c r="QEZ19" s="2723"/>
      <c r="QFA19" s="2723"/>
      <c r="QFB19" s="2723"/>
      <c r="QFC19" s="2723"/>
      <c r="QFD19" s="2723"/>
      <c r="QFE19" s="2723"/>
      <c r="QFF19" s="2723"/>
      <c r="QFG19" s="2723"/>
      <c r="QFH19" s="2723"/>
      <c r="QFI19" s="2723"/>
      <c r="QFJ19" s="2723"/>
      <c r="QFK19" s="2723"/>
      <c r="QFL19" s="2723"/>
      <c r="QFM19" s="2723"/>
      <c r="QFN19" s="2723"/>
      <c r="QFO19" s="2723"/>
      <c r="QFP19" s="2723"/>
      <c r="QFQ19" s="2723"/>
      <c r="QFR19" s="2723"/>
      <c r="QFS19" s="2723"/>
      <c r="QFT19" s="2723"/>
      <c r="QFU19" s="2723"/>
      <c r="QFV19" s="2723"/>
      <c r="QFW19" s="2723"/>
      <c r="QFX19" s="2723"/>
      <c r="QFY19" s="2723"/>
      <c r="QFZ19" s="2723"/>
      <c r="QGA19" s="2723"/>
      <c r="QGB19" s="2723"/>
      <c r="QGC19" s="2723"/>
      <c r="QGD19" s="2723"/>
      <c r="QGE19" s="2723"/>
      <c r="QGF19" s="2723"/>
      <c r="QGG19" s="2723"/>
      <c r="QGH19" s="2723"/>
      <c r="QGI19" s="2723"/>
      <c r="QGJ19" s="2723"/>
      <c r="QGK19" s="2723"/>
      <c r="QGL19" s="2723"/>
      <c r="QGM19" s="2723"/>
      <c r="QGN19" s="2723"/>
      <c r="QGO19" s="2723"/>
      <c r="QGP19" s="2723"/>
      <c r="QGQ19" s="2723"/>
      <c r="QGR19" s="2723"/>
      <c r="QGS19" s="2723"/>
      <c r="QGT19" s="2723"/>
      <c r="QGU19" s="2723"/>
      <c r="QGV19" s="2723"/>
      <c r="QGW19" s="2723"/>
      <c r="QGX19" s="2723"/>
      <c r="QGY19" s="2723"/>
      <c r="QGZ19" s="2723"/>
      <c r="QHA19" s="2723"/>
      <c r="QHB19" s="2723"/>
      <c r="QHC19" s="2723"/>
      <c r="QHD19" s="2723"/>
      <c r="QHE19" s="2723"/>
      <c r="QHF19" s="2723"/>
      <c r="QHG19" s="2723"/>
      <c r="QHH19" s="2723"/>
      <c r="QHI19" s="2723"/>
      <c r="QHJ19" s="2723"/>
      <c r="QHK19" s="2723"/>
      <c r="QHL19" s="2723"/>
      <c r="QHM19" s="2723"/>
      <c r="QHN19" s="2723"/>
      <c r="QHO19" s="2723"/>
      <c r="QHP19" s="2723"/>
      <c r="QHQ19" s="2723"/>
      <c r="QHR19" s="2723"/>
      <c r="QHS19" s="2723"/>
      <c r="QHT19" s="2723"/>
      <c r="QHU19" s="2723"/>
      <c r="QHV19" s="2723"/>
      <c r="QHW19" s="2723"/>
      <c r="QHX19" s="2723"/>
      <c r="QHY19" s="2723"/>
      <c r="QHZ19" s="2723"/>
      <c r="QIA19" s="2723"/>
      <c r="QIB19" s="2723"/>
      <c r="QIC19" s="2723"/>
      <c r="QID19" s="2723"/>
      <c r="QIE19" s="2723"/>
      <c r="QIF19" s="2723"/>
      <c r="QIG19" s="2723"/>
      <c r="QIH19" s="2723"/>
      <c r="QII19" s="2723"/>
      <c r="QIJ19" s="2723"/>
      <c r="QIK19" s="2723"/>
      <c r="QIL19" s="2723"/>
      <c r="QIM19" s="2723"/>
      <c r="QIN19" s="2723"/>
      <c r="QIO19" s="2723"/>
      <c r="QIP19" s="2723"/>
      <c r="QIQ19" s="2723"/>
      <c r="QIR19" s="2723"/>
      <c r="QIS19" s="2723"/>
      <c r="QIT19" s="2723"/>
      <c r="QIU19" s="2723"/>
      <c r="QIV19" s="2723"/>
      <c r="QIW19" s="2723"/>
      <c r="QIX19" s="2723"/>
      <c r="QIY19" s="2723"/>
      <c r="QIZ19" s="2723"/>
      <c r="QJA19" s="2723"/>
      <c r="QJB19" s="2723"/>
      <c r="QJC19" s="2723"/>
      <c r="QJD19" s="2723"/>
      <c r="QJE19" s="2723"/>
      <c r="QJF19" s="2723"/>
      <c r="QJG19" s="2723"/>
      <c r="QJH19" s="2723"/>
      <c r="QJI19" s="2723"/>
      <c r="QJJ19" s="2723"/>
      <c r="QJK19" s="2723"/>
      <c r="QJL19" s="2723"/>
      <c r="QJM19" s="2723"/>
      <c r="QJN19" s="2723"/>
      <c r="QJO19" s="2723"/>
      <c r="QJP19" s="2723"/>
      <c r="QJQ19" s="2723"/>
      <c r="QJR19" s="2723"/>
      <c r="QJS19" s="2723"/>
      <c r="QJT19" s="2723"/>
      <c r="QJU19" s="2723"/>
      <c r="QJV19" s="2723"/>
      <c r="QJW19" s="2723"/>
      <c r="QJX19" s="2723"/>
      <c r="QJY19" s="2723"/>
      <c r="QJZ19" s="2723"/>
      <c r="QKA19" s="2723"/>
      <c r="QKB19" s="2723"/>
      <c r="QKC19" s="2723"/>
      <c r="QKD19" s="2723"/>
      <c r="QKE19" s="2723"/>
      <c r="QKF19" s="2723"/>
      <c r="QKG19" s="2723"/>
      <c r="QKH19" s="2723"/>
      <c r="QKI19" s="2723"/>
      <c r="QKJ19" s="2723"/>
      <c r="QKK19" s="2723"/>
      <c r="QKL19" s="2723"/>
      <c r="QKM19" s="2723"/>
      <c r="QKN19" s="2723"/>
      <c r="QKO19" s="2723"/>
      <c r="QKP19" s="2723"/>
      <c r="QKQ19" s="2723"/>
      <c r="QKR19" s="2723"/>
      <c r="QKS19" s="2723"/>
      <c r="QKT19" s="2723"/>
      <c r="QKU19" s="2723"/>
      <c r="QKV19" s="2723"/>
      <c r="QKW19" s="2723"/>
      <c r="QKX19" s="2723"/>
      <c r="QKY19" s="2723"/>
      <c r="QKZ19" s="2723"/>
      <c r="QLA19" s="2723"/>
      <c r="QLB19" s="2723"/>
      <c r="QLC19" s="2723"/>
      <c r="QLD19" s="2723"/>
      <c r="QLE19" s="2723"/>
      <c r="QLF19" s="2723"/>
      <c r="QLG19" s="2723"/>
      <c r="QLH19" s="2723"/>
      <c r="QLI19" s="2723"/>
      <c r="QLJ19" s="2723"/>
      <c r="QLK19" s="2723"/>
      <c r="QLL19" s="2723"/>
      <c r="QLM19" s="2723"/>
      <c r="QLN19" s="2723"/>
      <c r="QLO19" s="2723"/>
      <c r="QLP19" s="2723"/>
      <c r="QLQ19" s="2723"/>
      <c r="QLR19" s="2723"/>
      <c r="QLS19" s="2723"/>
      <c r="QLT19" s="2723"/>
      <c r="QLU19" s="2723"/>
      <c r="QLV19" s="2723"/>
      <c r="QLW19" s="2723"/>
      <c r="QLX19" s="2723"/>
      <c r="QLY19" s="2723"/>
      <c r="QLZ19" s="2723"/>
      <c r="QMA19" s="2723"/>
      <c r="QMB19" s="2723"/>
      <c r="QMC19" s="2723"/>
      <c r="QMD19" s="2723"/>
      <c r="QME19" s="2723"/>
      <c r="QMF19" s="2723"/>
      <c r="QMG19" s="2723"/>
      <c r="QMH19" s="2723"/>
      <c r="QMI19" s="2723"/>
      <c r="QMJ19" s="2723"/>
      <c r="QMK19" s="2723"/>
      <c r="QML19" s="2723"/>
      <c r="QMM19" s="2723"/>
      <c r="QMN19" s="2723"/>
      <c r="QMO19" s="2723"/>
      <c r="QMP19" s="2723"/>
      <c r="QMQ19" s="2723"/>
      <c r="QMR19" s="2723"/>
      <c r="QMS19" s="2723"/>
      <c r="QMT19" s="2723"/>
      <c r="QMU19" s="2723"/>
      <c r="QMV19" s="2723"/>
      <c r="QMW19" s="2723"/>
      <c r="QMX19" s="2723"/>
      <c r="QMY19" s="2723"/>
      <c r="QMZ19" s="2723"/>
      <c r="QNA19" s="2723"/>
      <c r="QNB19" s="2723"/>
      <c r="QNC19" s="2723"/>
      <c r="QND19" s="2723"/>
      <c r="QNE19" s="2723"/>
      <c r="QNF19" s="2723"/>
      <c r="QNG19" s="2723"/>
      <c r="QNH19" s="2723"/>
      <c r="QNI19" s="2723"/>
      <c r="QNJ19" s="2723"/>
      <c r="QNK19" s="2723"/>
      <c r="QNL19" s="2723"/>
      <c r="QNM19" s="2723"/>
      <c r="QNN19" s="2723"/>
      <c r="QNO19" s="2723"/>
      <c r="QNP19" s="2723"/>
      <c r="QNQ19" s="2723"/>
      <c r="QNR19" s="2723"/>
      <c r="QNS19" s="2723"/>
      <c r="QNT19" s="2723"/>
      <c r="QNU19" s="2723"/>
      <c r="QNV19" s="2723"/>
      <c r="QNW19" s="2723"/>
      <c r="QNX19" s="2723"/>
      <c r="QNY19" s="2723"/>
      <c r="QNZ19" s="2723"/>
      <c r="QOA19" s="2723"/>
      <c r="QOB19" s="2723"/>
      <c r="QOC19" s="2723"/>
      <c r="QOD19" s="2723"/>
      <c r="QOE19" s="2723"/>
      <c r="QOF19" s="2723"/>
      <c r="QOG19" s="2723"/>
      <c r="QOH19" s="2723"/>
      <c r="QOI19" s="2723"/>
      <c r="QOJ19" s="2723"/>
      <c r="QOK19" s="2723"/>
      <c r="QOL19" s="2723"/>
      <c r="QOM19" s="2723"/>
      <c r="QON19" s="2723"/>
      <c r="QOO19" s="2723"/>
      <c r="QOP19" s="2723"/>
      <c r="QOQ19" s="2723"/>
      <c r="QOR19" s="2723"/>
      <c r="QOS19" s="2723"/>
      <c r="QOT19" s="2723"/>
      <c r="QOU19" s="2723"/>
      <c r="QOV19" s="2723"/>
      <c r="QOW19" s="2723"/>
      <c r="QOX19" s="2723"/>
      <c r="QOY19" s="2723"/>
      <c r="QOZ19" s="2723"/>
      <c r="QPA19" s="2723"/>
      <c r="QPB19" s="2723"/>
      <c r="QPC19" s="2723"/>
      <c r="QPD19" s="2723"/>
      <c r="QPE19" s="2723"/>
      <c r="QPF19" s="2723"/>
      <c r="QPG19" s="2723"/>
      <c r="QPH19" s="2723"/>
      <c r="QPI19" s="2723"/>
      <c r="QPJ19" s="2723"/>
      <c r="QPK19" s="2723"/>
      <c r="QPL19" s="2723"/>
      <c r="QPM19" s="2723"/>
      <c r="QPN19" s="2723"/>
      <c r="QPO19" s="2723"/>
      <c r="QPP19" s="2723"/>
      <c r="QPQ19" s="2723"/>
      <c r="QPR19" s="2723"/>
      <c r="QPS19" s="2723"/>
      <c r="QPT19" s="2723"/>
      <c r="QPU19" s="2723"/>
      <c r="QPV19" s="2723"/>
      <c r="QPW19" s="2723"/>
      <c r="QPX19" s="2723"/>
      <c r="QPY19" s="2723"/>
      <c r="QPZ19" s="2723"/>
      <c r="QQA19" s="2723"/>
      <c r="QQB19" s="2723"/>
      <c r="QQC19" s="2723"/>
      <c r="QQD19" s="2723"/>
      <c r="QQE19" s="2723"/>
      <c r="QQF19" s="2723"/>
      <c r="QQG19" s="2723"/>
      <c r="QQH19" s="2723"/>
      <c r="QQI19" s="2723"/>
      <c r="QQJ19" s="2723"/>
      <c r="QQK19" s="2723"/>
      <c r="QQL19" s="2723"/>
      <c r="QQM19" s="2723"/>
      <c r="QQN19" s="2723"/>
      <c r="QQO19" s="2723"/>
      <c r="QQP19" s="2723"/>
      <c r="QQQ19" s="2723"/>
      <c r="QQR19" s="2723"/>
      <c r="QQS19" s="2723"/>
      <c r="QQT19" s="2723"/>
      <c r="QQU19" s="2723"/>
      <c r="QQV19" s="2723"/>
      <c r="QQW19" s="2723"/>
      <c r="QQX19" s="2723"/>
      <c r="QQY19" s="2723"/>
      <c r="QQZ19" s="2723"/>
      <c r="QRA19" s="2723"/>
      <c r="QRB19" s="2723"/>
      <c r="QRC19" s="2723"/>
      <c r="QRD19" s="2723"/>
      <c r="QRE19" s="2723"/>
      <c r="QRF19" s="2723"/>
      <c r="QRG19" s="2723"/>
      <c r="QRH19" s="2723"/>
      <c r="QRI19" s="2723"/>
      <c r="QRJ19" s="2723"/>
      <c r="QRK19" s="2723"/>
      <c r="QRL19" s="2723"/>
      <c r="QRM19" s="2723"/>
      <c r="QRN19" s="2723"/>
      <c r="QRO19" s="2723"/>
      <c r="QRP19" s="2723"/>
      <c r="QRQ19" s="2723"/>
      <c r="QRR19" s="2723"/>
      <c r="QRS19" s="2723"/>
      <c r="QRT19" s="2723"/>
      <c r="QRU19" s="2723"/>
      <c r="QRV19" s="2723"/>
      <c r="QRW19" s="2723"/>
      <c r="QRX19" s="2723"/>
      <c r="QRY19" s="2723"/>
      <c r="QRZ19" s="2723"/>
      <c r="QSA19" s="2723"/>
      <c r="QSB19" s="2723"/>
      <c r="QSC19" s="2723"/>
      <c r="QSD19" s="2723"/>
      <c r="QSE19" s="2723"/>
      <c r="QSF19" s="2723"/>
      <c r="QSG19" s="2723"/>
      <c r="QSH19" s="2723"/>
      <c r="QSI19" s="2723"/>
      <c r="QSJ19" s="2723"/>
      <c r="QSK19" s="2723"/>
      <c r="QSL19" s="2723"/>
      <c r="QSM19" s="2723"/>
      <c r="QSN19" s="2723"/>
      <c r="QSO19" s="2723"/>
      <c r="QSP19" s="2723"/>
      <c r="QSQ19" s="2723"/>
      <c r="QSR19" s="2723"/>
      <c r="QSS19" s="2723"/>
      <c r="QST19" s="2723"/>
      <c r="QSU19" s="2723"/>
      <c r="QSV19" s="2723"/>
      <c r="QSW19" s="2723"/>
      <c r="QSX19" s="2723"/>
      <c r="QSY19" s="2723"/>
      <c r="QSZ19" s="2723"/>
      <c r="QTA19" s="2723"/>
      <c r="QTB19" s="2723"/>
      <c r="QTC19" s="2723"/>
      <c r="QTD19" s="2723"/>
      <c r="QTE19" s="2723"/>
      <c r="QTF19" s="2723"/>
      <c r="QTG19" s="2723"/>
      <c r="QTH19" s="2723"/>
      <c r="QTI19" s="2723"/>
      <c r="QTJ19" s="2723"/>
      <c r="QTK19" s="2723"/>
      <c r="QTL19" s="2723"/>
      <c r="QTM19" s="2723"/>
      <c r="QTN19" s="2723"/>
      <c r="QTO19" s="2723"/>
      <c r="QTP19" s="2723"/>
      <c r="QTQ19" s="2723"/>
      <c r="QTR19" s="2723"/>
      <c r="QTS19" s="2723"/>
      <c r="QTT19" s="2723"/>
      <c r="QTU19" s="2723"/>
      <c r="QTV19" s="2723"/>
      <c r="QTW19" s="2723"/>
      <c r="QTX19" s="2723"/>
      <c r="QTY19" s="2723"/>
      <c r="QTZ19" s="2723"/>
      <c r="QUA19" s="2723"/>
      <c r="QUB19" s="2723"/>
      <c r="QUC19" s="2723"/>
      <c r="QUD19" s="2723"/>
      <c r="QUE19" s="2723"/>
      <c r="QUF19" s="2723"/>
      <c r="QUG19" s="2723"/>
      <c r="QUH19" s="2723"/>
      <c r="QUI19" s="2723"/>
      <c r="QUJ19" s="2723"/>
      <c r="QUK19" s="2723"/>
      <c r="QUL19" s="2723"/>
      <c r="QUM19" s="2723"/>
      <c r="QUN19" s="2723"/>
      <c r="QUO19" s="2723"/>
      <c r="QUP19" s="2723"/>
      <c r="QUQ19" s="2723"/>
      <c r="QUR19" s="2723"/>
      <c r="QUS19" s="2723"/>
      <c r="QUT19" s="2723"/>
      <c r="QUU19" s="2723"/>
      <c r="QUV19" s="2723"/>
      <c r="QUW19" s="2723"/>
      <c r="QUX19" s="2723"/>
      <c r="QUY19" s="2723"/>
      <c r="QUZ19" s="2723"/>
      <c r="QVA19" s="2723"/>
      <c r="QVB19" s="2723"/>
      <c r="QVC19" s="2723"/>
      <c r="QVD19" s="2723"/>
      <c r="QVE19" s="2723"/>
      <c r="QVF19" s="2723"/>
      <c r="QVG19" s="2723"/>
      <c r="QVH19" s="2723"/>
      <c r="QVI19" s="2723"/>
      <c r="QVJ19" s="2723"/>
      <c r="QVK19" s="2723"/>
      <c r="QVL19" s="2723"/>
      <c r="QVM19" s="2723"/>
      <c r="QVN19" s="2723"/>
      <c r="QVO19" s="2723"/>
      <c r="QVP19" s="2723"/>
      <c r="QVQ19" s="2723"/>
      <c r="QVR19" s="2723"/>
      <c r="QVS19" s="2723"/>
      <c r="QVT19" s="2723"/>
      <c r="QVU19" s="2723"/>
      <c r="QVV19" s="2723"/>
      <c r="QVW19" s="2723"/>
      <c r="QVX19" s="2723"/>
      <c r="QVY19" s="2723"/>
      <c r="QVZ19" s="2723"/>
      <c r="QWA19" s="2723"/>
      <c r="QWB19" s="2723"/>
      <c r="QWC19" s="2723"/>
      <c r="QWD19" s="2723"/>
      <c r="QWE19" s="2723"/>
      <c r="QWF19" s="2723"/>
      <c r="QWG19" s="2723"/>
      <c r="QWH19" s="2723"/>
      <c r="QWI19" s="2723"/>
      <c r="QWJ19" s="2723"/>
      <c r="QWK19" s="2723"/>
      <c r="QWL19" s="2723"/>
      <c r="QWM19" s="2723"/>
      <c r="QWN19" s="2723"/>
      <c r="QWO19" s="2723"/>
      <c r="QWP19" s="2723"/>
      <c r="QWQ19" s="2723"/>
      <c r="QWR19" s="2723"/>
      <c r="QWS19" s="2723"/>
      <c r="QWT19" s="2723"/>
      <c r="QWU19" s="2723"/>
      <c r="QWV19" s="2723"/>
      <c r="QWW19" s="2723"/>
      <c r="QWX19" s="2723"/>
      <c r="QWY19" s="2723"/>
      <c r="QWZ19" s="2723"/>
      <c r="QXA19" s="2723"/>
      <c r="QXB19" s="2723"/>
      <c r="QXC19" s="2723"/>
      <c r="QXD19" s="2723"/>
      <c r="QXE19" s="2723"/>
      <c r="QXF19" s="2723"/>
      <c r="QXG19" s="2723"/>
      <c r="QXH19" s="2723"/>
      <c r="QXI19" s="2723"/>
      <c r="QXJ19" s="2723"/>
      <c r="QXK19" s="2723"/>
      <c r="QXL19" s="2723"/>
      <c r="QXM19" s="2723"/>
      <c r="QXN19" s="2723"/>
      <c r="QXO19" s="2723"/>
      <c r="QXP19" s="2723"/>
      <c r="QXQ19" s="2723"/>
      <c r="QXR19" s="2723"/>
      <c r="QXS19" s="2723"/>
      <c r="QXT19" s="2723"/>
      <c r="QXU19" s="2723"/>
      <c r="QXV19" s="2723"/>
      <c r="QXW19" s="2723"/>
      <c r="QXX19" s="2723"/>
      <c r="QXY19" s="2723"/>
      <c r="QXZ19" s="2723"/>
      <c r="QYA19" s="2723"/>
      <c r="QYB19" s="2723"/>
      <c r="QYC19" s="2723"/>
      <c r="QYD19" s="2723"/>
      <c r="QYE19" s="2723"/>
      <c r="QYF19" s="2723"/>
      <c r="QYG19" s="2723"/>
      <c r="QYH19" s="2723"/>
      <c r="QYI19" s="2723"/>
      <c r="QYJ19" s="2723"/>
      <c r="QYK19" s="2723"/>
      <c r="QYL19" s="2723"/>
      <c r="QYM19" s="2723"/>
      <c r="QYN19" s="2723"/>
      <c r="QYO19" s="2723"/>
      <c r="QYP19" s="2723"/>
      <c r="QYQ19" s="2723"/>
      <c r="QYR19" s="2723"/>
      <c r="QYS19" s="2723"/>
      <c r="QYT19" s="2723"/>
      <c r="QYU19" s="2723"/>
      <c r="QYV19" s="2723"/>
      <c r="QYW19" s="2723"/>
      <c r="QYX19" s="2723"/>
      <c r="QYY19" s="2723"/>
      <c r="QYZ19" s="2723"/>
      <c r="QZA19" s="2723"/>
      <c r="QZB19" s="2723"/>
      <c r="QZC19" s="2723"/>
      <c r="QZD19" s="2723"/>
      <c r="QZE19" s="2723"/>
      <c r="QZF19" s="2723"/>
      <c r="QZG19" s="2723"/>
      <c r="QZH19" s="2723"/>
      <c r="QZI19" s="2723"/>
      <c r="QZJ19" s="2723"/>
      <c r="QZK19" s="2723"/>
      <c r="QZL19" s="2723"/>
      <c r="QZM19" s="2723"/>
      <c r="QZN19" s="2723"/>
      <c r="QZO19" s="2723"/>
      <c r="QZP19" s="2723"/>
      <c r="QZQ19" s="2723"/>
      <c r="QZR19" s="2723"/>
      <c r="QZS19" s="2723"/>
      <c r="QZT19" s="2723"/>
      <c r="QZU19" s="2723"/>
      <c r="QZV19" s="2723"/>
      <c r="QZW19" s="2723"/>
      <c r="QZX19" s="2723"/>
      <c r="QZY19" s="2723"/>
      <c r="QZZ19" s="2723"/>
      <c r="RAA19" s="2723"/>
      <c r="RAB19" s="2723"/>
      <c r="RAC19" s="2723"/>
      <c r="RAD19" s="2723"/>
      <c r="RAE19" s="2723"/>
      <c r="RAF19" s="2723"/>
      <c r="RAG19" s="2723"/>
      <c r="RAH19" s="2723"/>
      <c r="RAI19" s="2723"/>
      <c r="RAJ19" s="2723"/>
      <c r="RAK19" s="2723"/>
      <c r="RAL19" s="2723"/>
      <c r="RAM19" s="2723"/>
      <c r="RAN19" s="2723"/>
      <c r="RAO19" s="2723"/>
      <c r="RAP19" s="2723"/>
      <c r="RAQ19" s="2723"/>
      <c r="RAR19" s="2723"/>
      <c r="RAS19" s="2723"/>
      <c r="RAT19" s="2723"/>
      <c r="RAU19" s="2723"/>
      <c r="RAV19" s="2723"/>
      <c r="RAW19" s="2723"/>
      <c r="RAX19" s="2723"/>
      <c r="RAY19" s="2723"/>
      <c r="RAZ19" s="2723"/>
      <c r="RBA19" s="2723"/>
      <c r="RBB19" s="2723"/>
      <c r="RBC19" s="2723"/>
      <c r="RBD19" s="2723"/>
      <c r="RBE19" s="2723"/>
      <c r="RBF19" s="2723"/>
      <c r="RBG19" s="2723"/>
      <c r="RBH19" s="2723"/>
      <c r="RBI19" s="2723"/>
      <c r="RBJ19" s="2723"/>
      <c r="RBK19" s="2723"/>
      <c r="RBL19" s="2723"/>
      <c r="RBM19" s="2723"/>
      <c r="RBN19" s="2723"/>
      <c r="RBO19" s="2723"/>
      <c r="RBP19" s="2723"/>
      <c r="RBQ19" s="2723"/>
      <c r="RBR19" s="2723"/>
      <c r="RBS19" s="2723"/>
      <c r="RBT19" s="2723"/>
      <c r="RBU19" s="2723"/>
      <c r="RBV19" s="2723"/>
      <c r="RBW19" s="2723"/>
      <c r="RBX19" s="2723"/>
      <c r="RBY19" s="2723"/>
      <c r="RBZ19" s="2723"/>
      <c r="RCA19" s="2723"/>
      <c r="RCB19" s="2723"/>
      <c r="RCC19" s="2723"/>
      <c r="RCD19" s="2723"/>
      <c r="RCE19" s="2723"/>
      <c r="RCF19" s="2723"/>
      <c r="RCG19" s="2723"/>
      <c r="RCH19" s="2723"/>
      <c r="RCI19" s="2723"/>
      <c r="RCJ19" s="2723"/>
      <c r="RCK19" s="2723"/>
      <c r="RCL19" s="2723"/>
      <c r="RCM19" s="2723"/>
      <c r="RCN19" s="2723"/>
      <c r="RCO19" s="2723"/>
      <c r="RCP19" s="2723"/>
      <c r="RCQ19" s="2723"/>
      <c r="RCR19" s="2723"/>
      <c r="RCS19" s="2723"/>
      <c r="RCT19" s="2723"/>
      <c r="RCU19" s="2723"/>
      <c r="RCV19" s="2723"/>
      <c r="RCW19" s="2723"/>
      <c r="RCX19" s="2723"/>
      <c r="RCY19" s="2723"/>
      <c r="RCZ19" s="2723"/>
      <c r="RDA19" s="2723"/>
      <c r="RDB19" s="2723"/>
      <c r="RDC19" s="2723"/>
      <c r="RDD19" s="2723"/>
      <c r="RDE19" s="2723"/>
      <c r="RDF19" s="2723"/>
      <c r="RDG19" s="2723"/>
      <c r="RDH19" s="2723"/>
      <c r="RDI19" s="2723"/>
      <c r="RDJ19" s="2723"/>
      <c r="RDK19" s="2723"/>
      <c r="RDL19" s="2723"/>
      <c r="RDM19" s="2723"/>
      <c r="RDN19" s="2723"/>
      <c r="RDO19" s="2723"/>
      <c r="RDP19" s="2723"/>
      <c r="RDQ19" s="2723"/>
      <c r="RDR19" s="2723"/>
      <c r="RDS19" s="2723"/>
      <c r="RDT19" s="2723"/>
      <c r="RDU19" s="2723"/>
      <c r="RDV19" s="2723"/>
      <c r="RDW19" s="2723"/>
      <c r="RDX19" s="2723"/>
      <c r="RDY19" s="2723"/>
      <c r="RDZ19" s="2723"/>
      <c r="REA19" s="2723"/>
      <c r="REB19" s="2723"/>
      <c r="REC19" s="2723"/>
      <c r="RED19" s="2723"/>
      <c r="REE19" s="2723"/>
      <c r="REF19" s="2723"/>
      <c r="REG19" s="2723"/>
      <c r="REH19" s="2723"/>
      <c r="REI19" s="2723"/>
      <c r="REJ19" s="2723"/>
      <c r="REK19" s="2723"/>
      <c r="REL19" s="2723"/>
      <c r="REM19" s="2723"/>
      <c r="REN19" s="2723"/>
      <c r="REO19" s="2723"/>
      <c r="REP19" s="2723"/>
      <c r="REQ19" s="2723"/>
      <c r="RER19" s="2723"/>
      <c r="RES19" s="2723"/>
      <c r="RET19" s="2723"/>
      <c r="REU19" s="2723"/>
      <c r="REV19" s="2723"/>
      <c r="REW19" s="2723"/>
      <c r="REX19" s="2723"/>
      <c r="REY19" s="2723"/>
      <c r="REZ19" s="2723"/>
      <c r="RFA19" s="2723"/>
      <c r="RFB19" s="2723"/>
      <c r="RFC19" s="2723"/>
      <c r="RFD19" s="2723"/>
      <c r="RFE19" s="2723"/>
      <c r="RFF19" s="2723"/>
      <c r="RFG19" s="2723"/>
      <c r="RFH19" s="2723"/>
      <c r="RFI19" s="2723"/>
      <c r="RFJ19" s="2723"/>
      <c r="RFK19" s="2723"/>
      <c r="RFL19" s="2723"/>
      <c r="RFM19" s="2723"/>
      <c r="RFN19" s="2723"/>
      <c r="RFO19" s="2723"/>
      <c r="RFP19" s="2723"/>
      <c r="RFQ19" s="2723"/>
      <c r="RFR19" s="2723"/>
      <c r="RFS19" s="2723"/>
      <c r="RFT19" s="2723"/>
      <c r="RFU19" s="2723"/>
      <c r="RFV19" s="2723"/>
      <c r="RFW19" s="2723"/>
      <c r="RFX19" s="2723"/>
      <c r="RFY19" s="2723"/>
      <c r="RFZ19" s="2723"/>
      <c r="RGA19" s="2723"/>
      <c r="RGB19" s="2723"/>
      <c r="RGC19" s="2723"/>
      <c r="RGD19" s="2723"/>
      <c r="RGE19" s="2723"/>
      <c r="RGF19" s="2723"/>
      <c r="RGG19" s="2723"/>
      <c r="RGH19" s="2723"/>
      <c r="RGI19" s="2723"/>
      <c r="RGJ19" s="2723"/>
      <c r="RGK19" s="2723"/>
      <c r="RGL19" s="2723"/>
      <c r="RGM19" s="2723"/>
      <c r="RGN19" s="2723"/>
      <c r="RGO19" s="2723"/>
      <c r="RGP19" s="2723"/>
      <c r="RGQ19" s="2723"/>
      <c r="RGR19" s="2723"/>
      <c r="RGS19" s="2723"/>
      <c r="RGT19" s="2723"/>
      <c r="RGU19" s="2723"/>
      <c r="RGV19" s="2723"/>
      <c r="RGW19" s="2723"/>
      <c r="RGX19" s="2723"/>
      <c r="RGY19" s="2723"/>
      <c r="RGZ19" s="2723"/>
      <c r="RHA19" s="2723"/>
      <c r="RHB19" s="2723"/>
      <c r="RHC19" s="2723"/>
      <c r="RHD19" s="2723"/>
      <c r="RHE19" s="2723"/>
      <c r="RHF19" s="2723"/>
      <c r="RHG19" s="2723"/>
      <c r="RHH19" s="2723"/>
      <c r="RHI19" s="2723"/>
      <c r="RHJ19" s="2723"/>
      <c r="RHK19" s="2723"/>
      <c r="RHL19" s="2723"/>
      <c r="RHM19" s="2723"/>
      <c r="RHN19" s="2723"/>
      <c r="RHO19" s="2723"/>
      <c r="RHP19" s="2723"/>
      <c r="RHQ19" s="2723"/>
      <c r="RHR19" s="2723"/>
      <c r="RHS19" s="2723"/>
      <c r="RHT19" s="2723"/>
      <c r="RHU19" s="2723"/>
      <c r="RHV19" s="2723"/>
      <c r="RHW19" s="2723"/>
      <c r="RHX19" s="2723"/>
      <c r="RHY19" s="2723"/>
      <c r="RHZ19" s="2723"/>
      <c r="RIA19" s="2723"/>
      <c r="RIB19" s="2723"/>
      <c r="RIC19" s="2723"/>
      <c r="RID19" s="2723"/>
      <c r="RIE19" s="2723"/>
      <c r="RIF19" s="2723"/>
      <c r="RIG19" s="2723"/>
      <c r="RIH19" s="2723"/>
      <c r="RII19" s="2723"/>
      <c r="RIJ19" s="2723"/>
      <c r="RIK19" s="2723"/>
      <c r="RIL19" s="2723"/>
      <c r="RIM19" s="2723"/>
      <c r="RIN19" s="2723"/>
      <c r="RIO19" s="2723"/>
      <c r="RIP19" s="2723"/>
      <c r="RIQ19" s="2723"/>
      <c r="RIR19" s="2723"/>
      <c r="RIS19" s="2723"/>
      <c r="RIT19" s="2723"/>
      <c r="RIU19" s="2723"/>
      <c r="RIV19" s="2723"/>
      <c r="RIW19" s="2723"/>
      <c r="RIX19" s="2723"/>
      <c r="RIY19" s="2723"/>
      <c r="RIZ19" s="2723"/>
      <c r="RJA19" s="2723"/>
      <c r="RJB19" s="2723"/>
      <c r="RJC19" s="2723"/>
      <c r="RJD19" s="2723"/>
      <c r="RJE19" s="2723"/>
      <c r="RJF19" s="2723"/>
      <c r="RJG19" s="2723"/>
      <c r="RJH19" s="2723"/>
      <c r="RJI19" s="2723"/>
      <c r="RJJ19" s="2723"/>
      <c r="RJK19" s="2723"/>
      <c r="RJL19" s="2723"/>
      <c r="RJM19" s="2723"/>
      <c r="RJN19" s="2723"/>
      <c r="RJO19" s="2723"/>
      <c r="RJP19" s="2723"/>
      <c r="RJQ19" s="2723"/>
      <c r="RJR19" s="2723"/>
      <c r="RJS19" s="2723"/>
      <c r="RJT19" s="2723"/>
      <c r="RJU19" s="2723"/>
      <c r="RJV19" s="2723"/>
      <c r="RJW19" s="2723"/>
      <c r="RJX19" s="2723"/>
      <c r="RJY19" s="2723"/>
      <c r="RJZ19" s="2723"/>
      <c r="RKA19" s="2723"/>
      <c r="RKB19" s="2723"/>
      <c r="RKC19" s="2723"/>
      <c r="RKD19" s="2723"/>
      <c r="RKE19" s="2723"/>
      <c r="RKF19" s="2723"/>
      <c r="RKG19" s="2723"/>
      <c r="RKH19" s="2723"/>
      <c r="RKI19" s="2723"/>
      <c r="RKJ19" s="2723"/>
      <c r="RKK19" s="2723"/>
      <c r="RKL19" s="2723"/>
      <c r="RKM19" s="2723"/>
      <c r="RKN19" s="2723"/>
      <c r="RKO19" s="2723"/>
      <c r="RKP19" s="2723"/>
      <c r="RKQ19" s="2723"/>
      <c r="RKR19" s="2723"/>
      <c r="RKS19" s="2723"/>
      <c r="RKT19" s="2723"/>
      <c r="RKU19" s="2723"/>
      <c r="RKV19" s="2723"/>
      <c r="RKW19" s="2723"/>
      <c r="RKX19" s="2723"/>
      <c r="RKY19" s="2723"/>
      <c r="RKZ19" s="2723"/>
      <c r="RLA19" s="2723"/>
      <c r="RLB19" s="2723"/>
      <c r="RLC19" s="2723"/>
      <c r="RLD19" s="2723"/>
      <c r="RLE19" s="2723"/>
      <c r="RLF19" s="2723"/>
      <c r="RLG19" s="2723"/>
      <c r="RLH19" s="2723"/>
      <c r="RLI19" s="2723"/>
      <c r="RLJ19" s="2723"/>
      <c r="RLK19" s="2723"/>
      <c r="RLL19" s="2723"/>
      <c r="RLM19" s="2723"/>
      <c r="RLN19" s="2723"/>
      <c r="RLO19" s="2723"/>
      <c r="RLP19" s="2723"/>
      <c r="RLQ19" s="2723"/>
      <c r="RLR19" s="2723"/>
      <c r="RLS19" s="2723"/>
      <c r="RLT19" s="2723"/>
      <c r="RLU19" s="2723"/>
      <c r="RLV19" s="2723"/>
      <c r="RLW19" s="2723"/>
      <c r="RLX19" s="2723"/>
      <c r="RLY19" s="2723"/>
      <c r="RLZ19" s="2723"/>
      <c r="RMA19" s="2723"/>
      <c r="RMB19" s="2723"/>
      <c r="RMC19" s="2723"/>
      <c r="RMD19" s="2723"/>
      <c r="RME19" s="2723"/>
      <c r="RMF19" s="2723"/>
      <c r="RMG19" s="2723"/>
      <c r="RMH19" s="2723"/>
      <c r="RMI19" s="2723"/>
      <c r="RMJ19" s="2723"/>
      <c r="RMK19" s="2723"/>
      <c r="RML19" s="2723"/>
      <c r="RMM19" s="2723"/>
      <c r="RMN19" s="2723"/>
      <c r="RMO19" s="2723"/>
      <c r="RMP19" s="2723"/>
      <c r="RMQ19" s="2723"/>
      <c r="RMR19" s="2723"/>
      <c r="RMS19" s="2723"/>
      <c r="RMT19" s="2723"/>
      <c r="RMU19" s="2723"/>
      <c r="RMV19" s="2723"/>
      <c r="RMW19" s="2723"/>
      <c r="RMX19" s="2723"/>
      <c r="RMY19" s="2723"/>
      <c r="RMZ19" s="2723"/>
      <c r="RNA19" s="2723"/>
      <c r="RNB19" s="2723"/>
      <c r="RNC19" s="2723"/>
      <c r="RND19" s="2723"/>
      <c r="RNE19" s="2723"/>
      <c r="RNF19" s="2723"/>
      <c r="RNG19" s="2723"/>
      <c r="RNH19" s="2723"/>
      <c r="RNI19" s="2723"/>
      <c r="RNJ19" s="2723"/>
      <c r="RNK19" s="2723"/>
      <c r="RNL19" s="2723"/>
      <c r="RNM19" s="2723"/>
      <c r="RNN19" s="2723"/>
      <c r="RNO19" s="2723"/>
      <c r="RNP19" s="2723"/>
      <c r="RNQ19" s="2723"/>
      <c r="RNR19" s="2723"/>
      <c r="RNS19" s="2723"/>
      <c r="RNT19" s="2723"/>
      <c r="RNU19" s="2723"/>
      <c r="RNV19" s="2723"/>
      <c r="RNW19" s="2723"/>
      <c r="RNX19" s="2723"/>
      <c r="RNY19" s="2723"/>
      <c r="RNZ19" s="2723"/>
      <c r="ROA19" s="2723"/>
      <c r="ROB19" s="2723"/>
      <c r="ROC19" s="2723"/>
      <c r="ROD19" s="2723"/>
      <c r="ROE19" s="2723"/>
      <c r="ROF19" s="2723"/>
      <c r="ROG19" s="2723"/>
      <c r="ROH19" s="2723"/>
      <c r="ROI19" s="2723"/>
      <c r="ROJ19" s="2723"/>
      <c r="ROK19" s="2723"/>
      <c r="ROL19" s="2723"/>
      <c r="ROM19" s="2723"/>
      <c r="RON19" s="2723"/>
      <c r="ROO19" s="2723"/>
      <c r="ROP19" s="2723"/>
      <c r="ROQ19" s="2723"/>
      <c r="ROR19" s="2723"/>
      <c r="ROS19" s="2723"/>
      <c r="ROT19" s="2723"/>
      <c r="ROU19" s="2723"/>
      <c r="ROV19" s="2723"/>
      <c r="ROW19" s="2723"/>
      <c r="ROX19" s="2723"/>
      <c r="ROY19" s="2723"/>
      <c r="ROZ19" s="2723"/>
      <c r="RPA19" s="2723"/>
      <c r="RPB19" s="2723"/>
      <c r="RPC19" s="2723"/>
      <c r="RPD19" s="2723"/>
      <c r="RPE19" s="2723"/>
      <c r="RPF19" s="2723"/>
      <c r="RPG19" s="2723"/>
      <c r="RPH19" s="2723"/>
      <c r="RPI19" s="2723"/>
      <c r="RPJ19" s="2723"/>
      <c r="RPK19" s="2723"/>
      <c r="RPL19" s="2723"/>
      <c r="RPM19" s="2723"/>
      <c r="RPN19" s="2723"/>
      <c r="RPO19" s="2723"/>
      <c r="RPP19" s="2723"/>
      <c r="RPQ19" s="2723"/>
      <c r="RPR19" s="2723"/>
      <c r="RPS19" s="2723"/>
      <c r="RPT19" s="2723"/>
      <c r="RPU19" s="2723"/>
      <c r="RPV19" s="2723"/>
      <c r="RPW19" s="2723"/>
      <c r="RPX19" s="2723"/>
      <c r="RPY19" s="2723"/>
      <c r="RPZ19" s="2723"/>
      <c r="RQA19" s="2723"/>
      <c r="RQB19" s="2723"/>
      <c r="RQC19" s="2723"/>
      <c r="RQD19" s="2723"/>
      <c r="RQE19" s="2723"/>
      <c r="RQF19" s="2723"/>
      <c r="RQG19" s="2723"/>
      <c r="RQH19" s="2723"/>
      <c r="RQI19" s="2723"/>
      <c r="RQJ19" s="2723"/>
      <c r="RQK19" s="2723"/>
      <c r="RQL19" s="2723"/>
      <c r="RQM19" s="2723"/>
      <c r="RQN19" s="2723"/>
      <c r="RQO19" s="2723"/>
      <c r="RQP19" s="2723"/>
      <c r="RQQ19" s="2723"/>
      <c r="RQR19" s="2723"/>
      <c r="RQS19" s="2723"/>
      <c r="RQT19" s="2723"/>
      <c r="RQU19" s="2723"/>
      <c r="RQV19" s="2723"/>
      <c r="RQW19" s="2723"/>
      <c r="RQX19" s="2723"/>
      <c r="RQY19" s="2723"/>
      <c r="RQZ19" s="2723"/>
      <c r="RRA19" s="2723"/>
      <c r="RRB19" s="2723"/>
      <c r="RRC19" s="2723"/>
      <c r="RRD19" s="2723"/>
      <c r="RRE19" s="2723"/>
      <c r="RRF19" s="2723"/>
      <c r="RRG19" s="2723"/>
      <c r="RRH19" s="2723"/>
      <c r="RRI19" s="2723"/>
      <c r="RRJ19" s="2723"/>
      <c r="RRK19" s="2723"/>
      <c r="RRL19" s="2723"/>
      <c r="RRM19" s="2723"/>
      <c r="RRN19" s="2723"/>
      <c r="RRO19" s="2723"/>
      <c r="RRP19" s="2723"/>
      <c r="RRQ19" s="2723"/>
      <c r="RRR19" s="2723"/>
      <c r="RRS19" s="2723"/>
      <c r="RRT19" s="2723"/>
      <c r="RRU19" s="2723"/>
      <c r="RRV19" s="2723"/>
      <c r="RRW19" s="2723"/>
      <c r="RRX19" s="2723"/>
      <c r="RRY19" s="2723"/>
      <c r="RRZ19" s="2723"/>
      <c r="RSA19" s="2723"/>
      <c r="RSB19" s="2723"/>
      <c r="RSC19" s="2723"/>
      <c r="RSD19" s="2723"/>
      <c r="RSE19" s="2723"/>
      <c r="RSF19" s="2723"/>
      <c r="RSG19" s="2723"/>
      <c r="RSH19" s="2723"/>
      <c r="RSI19" s="2723"/>
      <c r="RSJ19" s="2723"/>
      <c r="RSK19" s="2723"/>
      <c r="RSL19" s="2723"/>
      <c r="RSM19" s="2723"/>
      <c r="RSN19" s="2723"/>
      <c r="RSO19" s="2723"/>
      <c r="RSP19" s="2723"/>
      <c r="RSQ19" s="2723"/>
      <c r="RSR19" s="2723"/>
      <c r="RSS19" s="2723"/>
      <c r="RST19" s="2723"/>
      <c r="RSU19" s="2723"/>
      <c r="RSV19" s="2723"/>
      <c r="RSW19" s="2723"/>
      <c r="RSX19" s="2723"/>
      <c r="RSY19" s="2723"/>
      <c r="RSZ19" s="2723"/>
      <c r="RTA19" s="2723"/>
      <c r="RTB19" s="2723"/>
      <c r="RTC19" s="2723"/>
      <c r="RTD19" s="2723"/>
      <c r="RTE19" s="2723"/>
      <c r="RTF19" s="2723"/>
      <c r="RTG19" s="2723"/>
      <c r="RTH19" s="2723"/>
      <c r="RTI19" s="2723"/>
      <c r="RTJ19" s="2723"/>
      <c r="RTK19" s="2723"/>
      <c r="RTL19" s="2723"/>
      <c r="RTM19" s="2723"/>
      <c r="RTN19" s="2723"/>
      <c r="RTO19" s="2723"/>
      <c r="RTP19" s="2723"/>
      <c r="RTQ19" s="2723"/>
      <c r="RTR19" s="2723"/>
      <c r="RTS19" s="2723"/>
      <c r="RTT19" s="2723"/>
      <c r="RTU19" s="2723"/>
      <c r="RTV19" s="2723"/>
      <c r="RTW19" s="2723"/>
      <c r="RTX19" s="2723"/>
      <c r="RTY19" s="2723"/>
      <c r="RTZ19" s="2723"/>
      <c r="RUA19" s="2723"/>
      <c r="RUB19" s="2723"/>
      <c r="RUC19" s="2723"/>
      <c r="RUD19" s="2723"/>
      <c r="RUE19" s="2723"/>
      <c r="RUF19" s="2723"/>
      <c r="RUG19" s="2723"/>
      <c r="RUH19" s="2723"/>
      <c r="RUI19" s="2723"/>
      <c r="RUJ19" s="2723"/>
      <c r="RUK19" s="2723"/>
      <c r="RUL19" s="2723"/>
      <c r="RUM19" s="2723"/>
      <c r="RUN19" s="2723"/>
      <c r="RUO19" s="2723"/>
      <c r="RUP19" s="2723"/>
      <c r="RUQ19" s="2723"/>
      <c r="RUR19" s="2723"/>
      <c r="RUS19" s="2723"/>
      <c r="RUT19" s="2723"/>
      <c r="RUU19" s="2723"/>
      <c r="RUV19" s="2723"/>
      <c r="RUW19" s="2723"/>
      <c r="RUX19" s="2723"/>
      <c r="RUY19" s="2723"/>
      <c r="RUZ19" s="2723"/>
      <c r="RVA19" s="2723"/>
      <c r="RVB19" s="2723"/>
      <c r="RVC19" s="2723"/>
      <c r="RVD19" s="2723"/>
      <c r="RVE19" s="2723"/>
      <c r="RVF19" s="2723"/>
      <c r="RVG19" s="2723"/>
      <c r="RVH19" s="2723"/>
      <c r="RVI19" s="2723"/>
      <c r="RVJ19" s="2723"/>
      <c r="RVK19" s="2723"/>
      <c r="RVL19" s="2723"/>
      <c r="RVM19" s="2723"/>
      <c r="RVN19" s="2723"/>
      <c r="RVO19" s="2723"/>
      <c r="RVP19" s="2723"/>
      <c r="RVQ19" s="2723"/>
      <c r="RVR19" s="2723"/>
      <c r="RVS19" s="2723"/>
      <c r="RVT19" s="2723"/>
      <c r="RVU19" s="2723"/>
      <c r="RVV19" s="2723"/>
      <c r="RVW19" s="2723"/>
      <c r="RVX19" s="2723"/>
      <c r="RVY19" s="2723"/>
      <c r="RVZ19" s="2723"/>
      <c r="RWA19" s="2723"/>
      <c r="RWB19" s="2723"/>
      <c r="RWC19" s="2723"/>
      <c r="RWD19" s="2723"/>
      <c r="RWE19" s="2723"/>
      <c r="RWF19" s="2723"/>
      <c r="RWG19" s="2723"/>
      <c r="RWH19" s="2723"/>
      <c r="RWI19" s="2723"/>
      <c r="RWJ19" s="2723"/>
      <c r="RWK19" s="2723"/>
      <c r="RWL19" s="2723"/>
      <c r="RWM19" s="2723"/>
      <c r="RWN19" s="2723"/>
      <c r="RWO19" s="2723"/>
      <c r="RWP19" s="2723"/>
      <c r="RWQ19" s="2723"/>
      <c r="RWR19" s="2723"/>
      <c r="RWS19" s="2723"/>
      <c r="RWT19" s="2723"/>
      <c r="RWU19" s="2723"/>
      <c r="RWV19" s="2723"/>
      <c r="RWW19" s="2723"/>
      <c r="RWX19" s="2723"/>
      <c r="RWY19" s="2723"/>
      <c r="RWZ19" s="2723"/>
      <c r="RXA19" s="2723"/>
      <c r="RXB19" s="2723"/>
      <c r="RXC19" s="2723"/>
      <c r="RXD19" s="2723"/>
      <c r="RXE19" s="2723"/>
      <c r="RXF19" s="2723"/>
      <c r="RXG19" s="2723"/>
      <c r="RXH19" s="2723"/>
      <c r="RXI19" s="2723"/>
      <c r="RXJ19" s="2723"/>
      <c r="RXK19" s="2723"/>
      <c r="RXL19" s="2723"/>
      <c r="RXM19" s="2723"/>
      <c r="RXN19" s="2723"/>
      <c r="RXO19" s="2723"/>
      <c r="RXP19" s="2723"/>
      <c r="RXQ19" s="2723"/>
      <c r="RXR19" s="2723"/>
      <c r="RXS19" s="2723"/>
      <c r="RXT19" s="2723"/>
      <c r="RXU19" s="2723"/>
      <c r="RXV19" s="2723"/>
      <c r="RXW19" s="2723"/>
      <c r="RXX19" s="2723"/>
      <c r="RXY19" s="2723"/>
      <c r="RXZ19" s="2723"/>
      <c r="RYA19" s="2723"/>
      <c r="RYB19" s="2723"/>
      <c r="RYC19" s="2723"/>
      <c r="RYD19" s="2723"/>
      <c r="RYE19" s="2723"/>
      <c r="RYF19" s="2723"/>
      <c r="RYG19" s="2723"/>
      <c r="RYH19" s="2723"/>
      <c r="RYI19" s="2723"/>
      <c r="RYJ19" s="2723"/>
      <c r="RYK19" s="2723"/>
      <c r="RYL19" s="2723"/>
      <c r="RYM19" s="2723"/>
      <c r="RYN19" s="2723"/>
      <c r="RYO19" s="2723"/>
      <c r="RYP19" s="2723"/>
      <c r="RYQ19" s="2723"/>
      <c r="RYR19" s="2723"/>
      <c r="RYS19" s="2723"/>
      <c r="RYT19" s="2723"/>
      <c r="RYU19" s="2723"/>
      <c r="RYV19" s="2723"/>
      <c r="RYW19" s="2723"/>
      <c r="RYX19" s="2723"/>
      <c r="RYY19" s="2723"/>
      <c r="RYZ19" s="2723"/>
      <c r="RZA19" s="2723"/>
      <c r="RZB19" s="2723"/>
      <c r="RZC19" s="2723"/>
      <c r="RZD19" s="2723"/>
      <c r="RZE19" s="2723"/>
      <c r="RZF19" s="2723"/>
      <c r="RZG19" s="2723"/>
      <c r="RZH19" s="2723"/>
      <c r="RZI19" s="2723"/>
      <c r="RZJ19" s="2723"/>
      <c r="RZK19" s="2723"/>
      <c r="RZL19" s="2723"/>
      <c r="RZM19" s="2723"/>
      <c r="RZN19" s="2723"/>
      <c r="RZO19" s="2723"/>
      <c r="RZP19" s="2723"/>
      <c r="RZQ19" s="2723"/>
      <c r="RZR19" s="2723"/>
      <c r="RZS19" s="2723"/>
      <c r="RZT19" s="2723"/>
      <c r="RZU19" s="2723"/>
      <c r="RZV19" s="2723"/>
      <c r="RZW19" s="2723"/>
      <c r="RZX19" s="2723"/>
      <c r="RZY19" s="2723"/>
      <c r="RZZ19" s="2723"/>
      <c r="SAA19" s="2723"/>
      <c r="SAB19" s="2723"/>
      <c r="SAC19" s="2723"/>
      <c r="SAD19" s="2723"/>
      <c r="SAE19" s="2723"/>
      <c r="SAF19" s="2723"/>
      <c r="SAG19" s="2723"/>
      <c r="SAH19" s="2723"/>
      <c r="SAI19" s="2723"/>
      <c r="SAJ19" s="2723"/>
      <c r="SAK19" s="2723"/>
      <c r="SAL19" s="2723"/>
      <c r="SAM19" s="2723"/>
      <c r="SAN19" s="2723"/>
      <c r="SAO19" s="2723"/>
      <c r="SAP19" s="2723"/>
      <c r="SAQ19" s="2723"/>
      <c r="SAR19" s="2723"/>
      <c r="SAS19" s="2723"/>
      <c r="SAT19" s="2723"/>
      <c r="SAU19" s="2723"/>
      <c r="SAV19" s="2723"/>
      <c r="SAW19" s="2723"/>
      <c r="SAX19" s="2723"/>
      <c r="SAY19" s="2723"/>
      <c r="SAZ19" s="2723"/>
      <c r="SBA19" s="2723"/>
      <c r="SBB19" s="2723"/>
      <c r="SBC19" s="2723"/>
      <c r="SBD19" s="2723"/>
      <c r="SBE19" s="2723"/>
      <c r="SBF19" s="2723"/>
      <c r="SBG19" s="2723"/>
      <c r="SBH19" s="2723"/>
      <c r="SBI19" s="2723"/>
      <c r="SBJ19" s="2723"/>
      <c r="SBK19" s="2723"/>
      <c r="SBL19" s="2723"/>
      <c r="SBM19" s="2723"/>
      <c r="SBN19" s="2723"/>
      <c r="SBO19" s="2723"/>
      <c r="SBP19" s="2723"/>
      <c r="SBQ19" s="2723"/>
      <c r="SBR19" s="2723"/>
      <c r="SBS19" s="2723"/>
      <c r="SBT19" s="2723"/>
      <c r="SBU19" s="2723"/>
      <c r="SBV19" s="2723"/>
      <c r="SBW19" s="2723"/>
      <c r="SBX19" s="2723"/>
      <c r="SBY19" s="2723"/>
      <c r="SBZ19" s="2723"/>
      <c r="SCA19" s="2723"/>
      <c r="SCB19" s="2723"/>
      <c r="SCC19" s="2723"/>
      <c r="SCD19" s="2723"/>
      <c r="SCE19" s="2723"/>
      <c r="SCF19" s="2723"/>
      <c r="SCG19" s="2723"/>
      <c r="SCH19" s="2723"/>
      <c r="SCI19" s="2723"/>
      <c r="SCJ19" s="2723"/>
      <c r="SCK19" s="2723"/>
      <c r="SCL19" s="2723"/>
      <c r="SCM19" s="2723"/>
      <c r="SCN19" s="2723"/>
      <c r="SCO19" s="2723"/>
      <c r="SCP19" s="2723"/>
      <c r="SCQ19" s="2723"/>
      <c r="SCR19" s="2723"/>
      <c r="SCS19" s="2723"/>
      <c r="SCT19" s="2723"/>
      <c r="SCU19" s="2723"/>
      <c r="SCV19" s="2723"/>
      <c r="SCW19" s="2723"/>
      <c r="SCX19" s="2723"/>
      <c r="SCY19" s="2723"/>
      <c r="SCZ19" s="2723"/>
      <c r="SDA19" s="2723"/>
      <c r="SDB19" s="2723"/>
      <c r="SDC19" s="2723"/>
      <c r="SDD19" s="2723"/>
      <c r="SDE19" s="2723"/>
      <c r="SDF19" s="2723"/>
      <c r="SDG19" s="2723"/>
      <c r="SDH19" s="2723"/>
      <c r="SDI19" s="2723"/>
      <c r="SDJ19" s="2723"/>
      <c r="SDK19" s="2723"/>
      <c r="SDL19" s="2723"/>
      <c r="SDM19" s="2723"/>
      <c r="SDN19" s="2723"/>
      <c r="SDO19" s="2723"/>
      <c r="SDP19" s="2723"/>
      <c r="SDQ19" s="2723"/>
      <c r="SDR19" s="2723"/>
      <c r="SDS19" s="2723"/>
      <c r="SDT19" s="2723"/>
      <c r="SDU19" s="2723"/>
      <c r="SDV19" s="2723"/>
      <c r="SDW19" s="2723"/>
      <c r="SDX19" s="2723"/>
      <c r="SDY19" s="2723"/>
      <c r="SDZ19" s="2723"/>
      <c r="SEA19" s="2723"/>
      <c r="SEB19" s="2723"/>
      <c r="SEC19" s="2723"/>
      <c r="SED19" s="2723"/>
      <c r="SEE19" s="2723"/>
      <c r="SEF19" s="2723"/>
      <c r="SEG19" s="2723"/>
      <c r="SEH19" s="2723"/>
      <c r="SEI19" s="2723"/>
      <c r="SEJ19" s="2723"/>
      <c r="SEK19" s="2723"/>
      <c r="SEL19" s="2723"/>
      <c r="SEM19" s="2723"/>
      <c r="SEN19" s="2723"/>
      <c r="SEO19" s="2723"/>
      <c r="SEP19" s="2723"/>
      <c r="SEQ19" s="2723"/>
      <c r="SER19" s="2723"/>
      <c r="SES19" s="2723"/>
      <c r="SET19" s="2723"/>
      <c r="SEU19" s="2723"/>
      <c r="SEV19" s="2723"/>
      <c r="SEW19" s="2723"/>
      <c r="SEX19" s="2723"/>
      <c r="SEY19" s="2723"/>
      <c r="SEZ19" s="2723"/>
      <c r="SFA19" s="2723"/>
      <c r="SFB19" s="2723"/>
      <c r="SFC19" s="2723"/>
      <c r="SFD19" s="2723"/>
      <c r="SFE19" s="2723"/>
      <c r="SFF19" s="2723"/>
      <c r="SFG19" s="2723"/>
      <c r="SFH19" s="2723"/>
      <c r="SFI19" s="2723"/>
      <c r="SFJ19" s="2723"/>
      <c r="SFK19" s="2723"/>
      <c r="SFL19" s="2723"/>
      <c r="SFM19" s="2723"/>
      <c r="SFN19" s="2723"/>
      <c r="SFO19" s="2723"/>
      <c r="SFP19" s="2723"/>
      <c r="SFQ19" s="2723"/>
      <c r="SFR19" s="2723"/>
      <c r="SFS19" s="2723"/>
      <c r="SFT19" s="2723"/>
      <c r="SFU19" s="2723"/>
      <c r="SFV19" s="2723"/>
      <c r="SFW19" s="2723"/>
      <c r="SFX19" s="2723"/>
      <c r="SFY19" s="2723"/>
      <c r="SFZ19" s="2723"/>
      <c r="SGA19" s="2723"/>
      <c r="SGB19" s="2723"/>
      <c r="SGC19" s="2723"/>
      <c r="SGD19" s="2723"/>
      <c r="SGE19" s="2723"/>
      <c r="SGF19" s="2723"/>
      <c r="SGG19" s="2723"/>
      <c r="SGH19" s="2723"/>
      <c r="SGI19" s="2723"/>
      <c r="SGJ19" s="2723"/>
      <c r="SGK19" s="2723"/>
      <c r="SGL19" s="2723"/>
      <c r="SGM19" s="2723"/>
      <c r="SGN19" s="2723"/>
      <c r="SGO19" s="2723"/>
      <c r="SGP19" s="2723"/>
      <c r="SGQ19" s="2723"/>
      <c r="SGR19" s="2723"/>
      <c r="SGS19" s="2723"/>
      <c r="SGT19" s="2723"/>
      <c r="SGU19" s="2723"/>
      <c r="SGV19" s="2723"/>
      <c r="SGW19" s="2723"/>
      <c r="SGX19" s="2723"/>
      <c r="SGY19" s="2723"/>
      <c r="SGZ19" s="2723"/>
      <c r="SHA19" s="2723"/>
      <c r="SHB19" s="2723"/>
      <c r="SHC19" s="2723"/>
      <c r="SHD19" s="2723"/>
      <c r="SHE19" s="2723"/>
      <c r="SHF19" s="2723"/>
      <c r="SHG19" s="2723"/>
      <c r="SHH19" s="2723"/>
      <c r="SHI19" s="2723"/>
      <c r="SHJ19" s="2723"/>
      <c r="SHK19" s="2723"/>
      <c r="SHL19" s="2723"/>
      <c r="SHM19" s="2723"/>
      <c r="SHN19" s="2723"/>
      <c r="SHO19" s="2723"/>
      <c r="SHP19" s="2723"/>
      <c r="SHQ19" s="2723"/>
      <c r="SHR19" s="2723"/>
      <c r="SHS19" s="2723"/>
      <c r="SHT19" s="2723"/>
      <c r="SHU19" s="2723"/>
      <c r="SHV19" s="2723"/>
      <c r="SHW19" s="2723"/>
      <c r="SHX19" s="2723"/>
      <c r="SHY19" s="2723"/>
      <c r="SHZ19" s="2723"/>
      <c r="SIA19" s="2723"/>
      <c r="SIB19" s="2723"/>
      <c r="SIC19" s="2723"/>
      <c r="SID19" s="2723"/>
      <c r="SIE19" s="2723"/>
      <c r="SIF19" s="2723"/>
      <c r="SIG19" s="2723"/>
      <c r="SIH19" s="2723"/>
      <c r="SII19" s="2723"/>
      <c r="SIJ19" s="2723"/>
      <c r="SIK19" s="2723"/>
      <c r="SIL19" s="2723"/>
      <c r="SIM19" s="2723"/>
      <c r="SIN19" s="2723"/>
      <c r="SIO19" s="2723"/>
      <c r="SIP19" s="2723"/>
      <c r="SIQ19" s="2723"/>
      <c r="SIR19" s="2723"/>
      <c r="SIS19" s="2723"/>
      <c r="SIT19" s="2723"/>
      <c r="SIU19" s="2723"/>
      <c r="SIV19" s="2723"/>
      <c r="SIW19" s="2723"/>
      <c r="SIX19" s="2723"/>
      <c r="SIY19" s="2723"/>
      <c r="SIZ19" s="2723"/>
      <c r="SJA19" s="2723"/>
      <c r="SJB19" s="2723"/>
      <c r="SJC19" s="2723"/>
      <c r="SJD19" s="2723"/>
      <c r="SJE19" s="2723"/>
      <c r="SJF19" s="2723"/>
      <c r="SJG19" s="2723"/>
      <c r="SJH19" s="2723"/>
      <c r="SJI19" s="2723"/>
      <c r="SJJ19" s="2723"/>
      <c r="SJK19" s="2723"/>
      <c r="SJL19" s="2723"/>
      <c r="SJM19" s="2723"/>
      <c r="SJN19" s="2723"/>
      <c r="SJO19" s="2723"/>
      <c r="SJP19" s="2723"/>
      <c r="SJQ19" s="2723"/>
      <c r="SJR19" s="2723"/>
      <c r="SJS19" s="2723"/>
      <c r="SJT19" s="2723"/>
      <c r="SJU19" s="2723"/>
      <c r="SJV19" s="2723"/>
      <c r="SJW19" s="2723"/>
      <c r="SJX19" s="2723"/>
      <c r="SJY19" s="2723"/>
      <c r="SJZ19" s="2723"/>
      <c r="SKA19" s="2723"/>
      <c r="SKB19" s="2723"/>
      <c r="SKC19" s="2723"/>
      <c r="SKD19" s="2723"/>
      <c r="SKE19" s="2723"/>
      <c r="SKF19" s="2723"/>
      <c r="SKG19" s="2723"/>
      <c r="SKH19" s="2723"/>
      <c r="SKI19" s="2723"/>
      <c r="SKJ19" s="2723"/>
      <c r="SKK19" s="2723"/>
      <c r="SKL19" s="2723"/>
      <c r="SKM19" s="2723"/>
      <c r="SKN19" s="2723"/>
      <c r="SKO19" s="2723"/>
      <c r="SKP19" s="2723"/>
      <c r="SKQ19" s="2723"/>
      <c r="SKR19" s="2723"/>
      <c r="SKS19" s="2723"/>
      <c r="SKT19" s="2723"/>
      <c r="SKU19" s="2723"/>
      <c r="SKV19" s="2723"/>
      <c r="SKW19" s="2723"/>
      <c r="SKX19" s="2723"/>
      <c r="SKY19" s="2723"/>
      <c r="SKZ19" s="2723"/>
      <c r="SLA19" s="2723"/>
      <c r="SLB19" s="2723"/>
      <c r="SLC19" s="2723"/>
      <c r="SLD19" s="2723"/>
      <c r="SLE19" s="2723"/>
      <c r="SLF19" s="2723"/>
      <c r="SLG19" s="2723"/>
      <c r="SLH19" s="2723"/>
      <c r="SLI19" s="2723"/>
      <c r="SLJ19" s="2723"/>
      <c r="SLK19" s="2723"/>
      <c r="SLL19" s="2723"/>
      <c r="SLM19" s="2723"/>
      <c r="SLN19" s="2723"/>
      <c r="SLO19" s="2723"/>
      <c r="SLP19" s="2723"/>
      <c r="SLQ19" s="2723"/>
      <c r="SLR19" s="2723"/>
      <c r="SLS19" s="2723"/>
      <c r="SLT19" s="2723"/>
      <c r="SLU19" s="2723"/>
      <c r="SLV19" s="2723"/>
      <c r="SLW19" s="2723"/>
      <c r="SLX19" s="2723"/>
      <c r="SLY19" s="2723"/>
      <c r="SLZ19" s="2723"/>
      <c r="SMA19" s="2723"/>
      <c r="SMB19" s="2723"/>
      <c r="SMC19" s="2723"/>
      <c r="SMD19" s="2723"/>
      <c r="SME19" s="2723"/>
      <c r="SMF19" s="2723"/>
      <c r="SMG19" s="2723"/>
      <c r="SMH19" s="2723"/>
      <c r="SMI19" s="2723"/>
      <c r="SMJ19" s="2723"/>
      <c r="SMK19" s="2723"/>
      <c r="SML19" s="2723"/>
      <c r="SMM19" s="2723"/>
      <c r="SMN19" s="2723"/>
      <c r="SMO19" s="2723"/>
      <c r="SMP19" s="2723"/>
      <c r="SMQ19" s="2723"/>
      <c r="SMR19" s="2723"/>
      <c r="SMS19" s="2723"/>
      <c r="SMT19" s="2723"/>
      <c r="SMU19" s="2723"/>
      <c r="SMV19" s="2723"/>
      <c r="SMW19" s="2723"/>
      <c r="SMX19" s="2723"/>
      <c r="SMY19" s="2723"/>
      <c r="SMZ19" s="2723"/>
      <c r="SNA19" s="2723"/>
      <c r="SNB19" s="2723"/>
      <c r="SNC19" s="2723"/>
      <c r="SND19" s="2723"/>
      <c r="SNE19" s="2723"/>
      <c r="SNF19" s="2723"/>
      <c r="SNG19" s="2723"/>
      <c r="SNH19" s="2723"/>
      <c r="SNI19" s="2723"/>
      <c r="SNJ19" s="2723"/>
      <c r="SNK19" s="2723"/>
      <c r="SNL19" s="2723"/>
      <c r="SNM19" s="2723"/>
      <c r="SNN19" s="2723"/>
      <c r="SNO19" s="2723"/>
      <c r="SNP19" s="2723"/>
      <c r="SNQ19" s="2723"/>
      <c r="SNR19" s="2723"/>
      <c r="SNS19" s="2723"/>
      <c r="SNT19" s="2723"/>
      <c r="SNU19" s="2723"/>
      <c r="SNV19" s="2723"/>
      <c r="SNW19" s="2723"/>
      <c r="SNX19" s="2723"/>
      <c r="SNY19" s="2723"/>
      <c r="SNZ19" s="2723"/>
      <c r="SOA19" s="2723"/>
      <c r="SOB19" s="2723"/>
      <c r="SOC19" s="2723"/>
      <c r="SOD19" s="2723"/>
      <c r="SOE19" s="2723"/>
      <c r="SOF19" s="2723"/>
      <c r="SOG19" s="2723"/>
      <c r="SOH19" s="2723"/>
      <c r="SOI19" s="2723"/>
      <c r="SOJ19" s="2723"/>
      <c r="SOK19" s="2723"/>
      <c r="SOL19" s="2723"/>
      <c r="SOM19" s="2723"/>
      <c r="SON19" s="2723"/>
      <c r="SOO19" s="2723"/>
      <c r="SOP19" s="2723"/>
      <c r="SOQ19" s="2723"/>
      <c r="SOR19" s="2723"/>
      <c r="SOS19" s="2723"/>
      <c r="SOT19" s="2723"/>
      <c r="SOU19" s="2723"/>
      <c r="SOV19" s="2723"/>
      <c r="SOW19" s="2723"/>
      <c r="SOX19" s="2723"/>
      <c r="SOY19" s="2723"/>
      <c r="SOZ19" s="2723"/>
      <c r="SPA19" s="2723"/>
      <c r="SPB19" s="2723"/>
      <c r="SPC19" s="2723"/>
      <c r="SPD19" s="2723"/>
      <c r="SPE19" s="2723"/>
      <c r="SPF19" s="2723"/>
      <c r="SPG19" s="2723"/>
      <c r="SPH19" s="2723"/>
      <c r="SPI19" s="2723"/>
      <c r="SPJ19" s="2723"/>
      <c r="SPK19" s="2723"/>
      <c r="SPL19" s="2723"/>
      <c r="SPM19" s="2723"/>
      <c r="SPN19" s="2723"/>
      <c r="SPO19" s="2723"/>
      <c r="SPP19" s="2723"/>
      <c r="SPQ19" s="2723"/>
      <c r="SPR19" s="2723"/>
      <c r="SPS19" s="2723"/>
      <c r="SPT19" s="2723"/>
      <c r="SPU19" s="2723"/>
      <c r="SPV19" s="2723"/>
      <c r="SPW19" s="2723"/>
      <c r="SPX19" s="2723"/>
      <c r="SPY19" s="2723"/>
      <c r="SPZ19" s="2723"/>
      <c r="SQA19" s="2723"/>
      <c r="SQB19" s="2723"/>
      <c r="SQC19" s="2723"/>
      <c r="SQD19" s="2723"/>
      <c r="SQE19" s="2723"/>
      <c r="SQF19" s="2723"/>
      <c r="SQG19" s="2723"/>
      <c r="SQH19" s="2723"/>
      <c r="SQI19" s="2723"/>
      <c r="SQJ19" s="2723"/>
      <c r="SQK19" s="2723"/>
      <c r="SQL19" s="2723"/>
      <c r="SQM19" s="2723"/>
      <c r="SQN19" s="2723"/>
      <c r="SQO19" s="2723"/>
      <c r="SQP19" s="2723"/>
      <c r="SQQ19" s="2723"/>
      <c r="SQR19" s="2723"/>
      <c r="SQS19" s="2723"/>
      <c r="SQT19" s="2723"/>
      <c r="SQU19" s="2723"/>
      <c r="SQV19" s="2723"/>
      <c r="SQW19" s="2723"/>
      <c r="SQX19" s="2723"/>
      <c r="SQY19" s="2723"/>
      <c r="SQZ19" s="2723"/>
      <c r="SRA19" s="2723"/>
      <c r="SRB19" s="2723"/>
      <c r="SRC19" s="2723"/>
      <c r="SRD19" s="2723"/>
      <c r="SRE19" s="2723"/>
      <c r="SRF19" s="2723"/>
      <c r="SRG19" s="2723"/>
      <c r="SRH19" s="2723"/>
      <c r="SRI19" s="2723"/>
      <c r="SRJ19" s="2723"/>
      <c r="SRK19" s="2723"/>
      <c r="SRL19" s="2723"/>
      <c r="SRM19" s="2723"/>
      <c r="SRN19" s="2723"/>
      <c r="SRO19" s="2723"/>
      <c r="SRP19" s="2723"/>
      <c r="SRQ19" s="2723"/>
      <c r="SRR19" s="2723"/>
      <c r="SRS19" s="2723"/>
      <c r="SRT19" s="2723"/>
      <c r="SRU19" s="2723"/>
      <c r="SRV19" s="2723"/>
      <c r="SRW19" s="2723"/>
      <c r="SRX19" s="2723"/>
      <c r="SRY19" s="2723"/>
      <c r="SRZ19" s="2723"/>
      <c r="SSA19" s="2723"/>
      <c r="SSB19" s="2723"/>
      <c r="SSC19" s="2723"/>
      <c r="SSD19" s="2723"/>
      <c r="SSE19" s="2723"/>
      <c r="SSF19" s="2723"/>
      <c r="SSG19" s="2723"/>
      <c r="SSH19" s="2723"/>
      <c r="SSI19" s="2723"/>
      <c r="SSJ19" s="2723"/>
      <c r="SSK19" s="2723"/>
      <c r="SSL19" s="2723"/>
      <c r="SSM19" s="2723"/>
      <c r="SSN19" s="2723"/>
      <c r="SSO19" s="2723"/>
      <c r="SSP19" s="2723"/>
      <c r="SSQ19" s="2723"/>
      <c r="SSR19" s="2723"/>
      <c r="SSS19" s="2723"/>
      <c r="SST19" s="2723"/>
      <c r="SSU19" s="2723"/>
      <c r="SSV19" s="2723"/>
      <c r="SSW19" s="2723"/>
      <c r="SSX19" s="2723"/>
      <c r="SSY19" s="2723"/>
      <c r="SSZ19" s="2723"/>
      <c r="STA19" s="2723"/>
      <c r="STB19" s="2723"/>
      <c r="STC19" s="2723"/>
      <c r="STD19" s="2723"/>
      <c r="STE19" s="2723"/>
      <c r="STF19" s="2723"/>
      <c r="STG19" s="2723"/>
      <c r="STH19" s="2723"/>
      <c r="STI19" s="2723"/>
      <c r="STJ19" s="2723"/>
      <c r="STK19" s="2723"/>
      <c r="STL19" s="2723"/>
      <c r="STM19" s="2723"/>
      <c r="STN19" s="2723"/>
      <c r="STO19" s="2723"/>
      <c r="STP19" s="2723"/>
      <c r="STQ19" s="2723"/>
      <c r="STR19" s="2723"/>
      <c r="STS19" s="2723"/>
      <c r="STT19" s="2723"/>
      <c r="STU19" s="2723"/>
      <c r="STV19" s="2723"/>
      <c r="STW19" s="2723"/>
      <c r="STX19" s="2723"/>
      <c r="STY19" s="2723"/>
      <c r="STZ19" s="2723"/>
      <c r="SUA19" s="2723"/>
      <c r="SUB19" s="2723"/>
      <c r="SUC19" s="2723"/>
      <c r="SUD19" s="2723"/>
      <c r="SUE19" s="2723"/>
      <c r="SUF19" s="2723"/>
      <c r="SUG19" s="2723"/>
      <c r="SUH19" s="2723"/>
      <c r="SUI19" s="2723"/>
      <c r="SUJ19" s="2723"/>
      <c r="SUK19" s="2723"/>
      <c r="SUL19" s="2723"/>
      <c r="SUM19" s="2723"/>
      <c r="SUN19" s="2723"/>
      <c r="SUO19" s="2723"/>
      <c r="SUP19" s="2723"/>
      <c r="SUQ19" s="2723"/>
      <c r="SUR19" s="2723"/>
      <c r="SUS19" s="2723"/>
      <c r="SUT19" s="2723"/>
      <c r="SUU19" s="2723"/>
      <c r="SUV19" s="2723"/>
      <c r="SUW19" s="2723"/>
      <c r="SUX19" s="2723"/>
      <c r="SUY19" s="2723"/>
      <c r="SUZ19" s="2723"/>
      <c r="SVA19" s="2723"/>
      <c r="SVB19" s="2723"/>
      <c r="SVC19" s="2723"/>
      <c r="SVD19" s="2723"/>
      <c r="SVE19" s="2723"/>
      <c r="SVF19" s="2723"/>
      <c r="SVG19" s="2723"/>
      <c r="SVH19" s="2723"/>
      <c r="SVI19" s="2723"/>
      <c r="SVJ19" s="2723"/>
      <c r="SVK19" s="2723"/>
      <c r="SVL19" s="2723"/>
      <c r="SVM19" s="2723"/>
      <c r="SVN19" s="2723"/>
      <c r="SVO19" s="2723"/>
      <c r="SVP19" s="2723"/>
      <c r="SVQ19" s="2723"/>
      <c r="SVR19" s="2723"/>
      <c r="SVS19" s="2723"/>
      <c r="SVT19" s="2723"/>
      <c r="SVU19" s="2723"/>
      <c r="SVV19" s="2723"/>
      <c r="SVW19" s="2723"/>
      <c r="SVX19" s="2723"/>
      <c r="SVY19" s="2723"/>
      <c r="SVZ19" s="2723"/>
      <c r="SWA19" s="2723"/>
      <c r="SWB19" s="2723"/>
      <c r="SWC19" s="2723"/>
      <c r="SWD19" s="2723"/>
      <c r="SWE19" s="2723"/>
      <c r="SWF19" s="2723"/>
      <c r="SWG19" s="2723"/>
      <c r="SWH19" s="2723"/>
      <c r="SWI19" s="2723"/>
      <c r="SWJ19" s="2723"/>
      <c r="SWK19" s="2723"/>
      <c r="SWL19" s="2723"/>
      <c r="SWM19" s="2723"/>
      <c r="SWN19" s="2723"/>
      <c r="SWO19" s="2723"/>
      <c r="SWP19" s="2723"/>
      <c r="SWQ19" s="2723"/>
      <c r="SWR19" s="2723"/>
      <c r="SWS19" s="2723"/>
      <c r="SWT19" s="2723"/>
      <c r="SWU19" s="2723"/>
      <c r="SWV19" s="2723"/>
      <c r="SWW19" s="2723"/>
      <c r="SWX19" s="2723"/>
      <c r="SWY19" s="2723"/>
      <c r="SWZ19" s="2723"/>
      <c r="SXA19" s="2723"/>
      <c r="SXB19" s="2723"/>
      <c r="SXC19" s="2723"/>
      <c r="SXD19" s="2723"/>
      <c r="SXE19" s="2723"/>
      <c r="SXF19" s="2723"/>
      <c r="SXG19" s="2723"/>
      <c r="SXH19" s="2723"/>
      <c r="SXI19" s="2723"/>
      <c r="SXJ19" s="2723"/>
      <c r="SXK19" s="2723"/>
      <c r="SXL19" s="2723"/>
      <c r="SXM19" s="2723"/>
      <c r="SXN19" s="2723"/>
      <c r="SXO19" s="2723"/>
      <c r="SXP19" s="2723"/>
      <c r="SXQ19" s="2723"/>
      <c r="SXR19" s="2723"/>
      <c r="SXS19" s="2723"/>
      <c r="SXT19" s="2723"/>
      <c r="SXU19" s="2723"/>
      <c r="SXV19" s="2723"/>
      <c r="SXW19" s="2723"/>
      <c r="SXX19" s="2723"/>
      <c r="SXY19" s="2723"/>
      <c r="SXZ19" s="2723"/>
      <c r="SYA19" s="2723"/>
      <c r="SYB19" s="2723"/>
      <c r="SYC19" s="2723"/>
      <c r="SYD19" s="2723"/>
      <c r="SYE19" s="2723"/>
      <c r="SYF19" s="2723"/>
      <c r="SYG19" s="2723"/>
      <c r="SYH19" s="2723"/>
      <c r="SYI19" s="2723"/>
      <c r="SYJ19" s="2723"/>
      <c r="SYK19" s="2723"/>
      <c r="SYL19" s="2723"/>
      <c r="SYM19" s="2723"/>
      <c r="SYN19" s="2723"/>
      <c r="SYO19" s="2723"/>
      <c r="SYP19" s="2723"/>
      <c r="SYQ19" s="2723"/>
      <c r="SYR19" s="2723"/>
      <c r="SYS19" s="2723"/>
      <c r="SYT19" s="2723"/>
      <c r="SYU19" s="2723"/>
      <c r="SYV19" s="2723"/>
      <c r="SYW19" s="2723"/>
      <c r="SYX19" s="2723"/>
      <c r="SYY19" s="2723"/>
      <c r="SYZ19" s="2723"/>
      <c r="SZA19" s="2723"/>
      <c r="SZB19" s="2723"/>
      <c r="SZC19" s="2723"/>
      <c r="SZD19" s="2723"/>
      <c r="SZE19" s="2723"/>
      <c r="SZF19" s="2723"/>
      <c r="SZG19" s="2723"/>
      <c r="SZH19" s="2723"/>
      <c r="SZI19" s="2723"/>
      <c r="SZJ19" s="2723"/>
      <c r="SZK19" s="2723"/>
      <c r="SZL19" s="2723"/>
      <c r="SZM19" s="2723"/>
      <c r="SZN19" s="2723"/>
      <c r="SZO19" s="2723"/>
      <c r="SZP19" s="2723"/>
      <c r="SZQ19" s="2723"/>
      <c r="SZR19" s="2723"/>
      <c r="SZS19" s="2723"/>
      <c r="SZT19" s="2723"/>
      <c r="SZU19" s="2723"/>
      <c r="SZV19" s="2723"/>
      <c r="SZW19" s="2723"/>
      <c r="SZX19" s="2723"/>
      <c r="SZY19" s="2723"/>
      <c r="SZZ19" s="2723"/>
      <c r="TAA19" s="2723"/>
      <c r="TAB19" s="2723"/>
      <c r="TAC19" s="2723"/>
      <c r="TAD19" s="2723"/>
      <c r="TAE19" s="2723"/>
      <c r="TAF19" s="2723"/>
      <c r="TAG19" s="2723"/>
      <c r="TAH19" s="2723"/>
      <c r="TAI19" s="2723"/>
      <c r="TAJ19" s="2723"/>
      <c r="TAK19" s="2723"/>
      <c r="TAL19" s="2723"/>
      <c r="TAM19" s="2723"/>
      <c r="TAN19" s="2723"/>
      <c r="TAO19" s="2723"/>
      <c r="TAP19" s="2723"/>
      <c r="TAQ19" s="2723"/>
      <c r="TAR19" s="2723"/>
      <c r="TAS19" s="2723"/>
      <c r="TAT19" s="2723"/>
      <c r="TAU19" s="2723"/>
      <c r="TAV19" s="2723"/>
      <c r="TAW19" s="2723"/>
      <c r="TAX19" s="2723"/>
      <c r="TAY19" s="2723"/>
      <c r="TAZ19" s="2723"/>
      <c r="TBA19" s="2723"/>
      <c r="TBB19" s="2723"/>
      <c r="TBC19" s="2723"/>
      <c r="TBD19" s="2723"/>
      <c r="TBE19" s="2723"/>
      <c r="TBF19" s="2723"/>
      <c r="TBG19" s="2723"/>
      <c r="TBH19" s="2723"/>
      <c r="TBI19" s="2723"/>
      <c r="TBJ19" s="2723"/>
      <c r="TBK19" s="2723"/>
      <c r="TBL19" s="2723"/>
      <c r="TBM19" s="2723"/>
      <c r="TBN19" s="2723"/>
      <c r="TBO19" s="2723"/>
      <c r="TBP19" s="2723"/>
      <c r="TBQ19" s="2723"/>
      <c r="TBR19" s="2723"/>
      <c r="TBS19" s="2723"/>
      <c r="TBT19" s="2723"/>
      <c r="TBU19" s="2723"/>
      <c r="TBV19" s="2723"/>
      <c r="TBW19" s="2723"/>
      <c r="TBX19" s="2723"/>
      <c r="TBY19" s="2723"/>
      <c r="TBZ19" s="2723"/>
      <c r="TCA19" s="2723"/>
      <c r="TCB19" s="2723"/>
      <c r="TCC19" s="2723"/>
      <c r="TCD19" s="2723"/>
      <c r="TCE19" s="2723"/>
      <c r="TCF19" s="2723"/>
      <c r="TCG19" s="2723"/>
      <c r="TCH19" s="2723"/>
      <c r="TCI19" s="2723"/>
      <c r="TCJ19" s="2723"/>
      <c r="TCK19" s="2723"/>
      <c r="TCL19" s="2723"/>
      <c r="TCM19" s="2723"/>
      <c r="TCN19" s="2723"/>
      <c r="TCO19" s="2723"/>
      <c r="TCP19" s="2723"/>
      <c r="TCQ19" s="2723"/>
      <c r="TCR19" s="2723"/>
      <c r="TCS19" s="2723"/>
      <c r="TCT19" s="2723"/>
      <c r="TCU19" s="2723"/>
      <c r="TCV19" s="2723"/>
      <c r="TCW19" s="2723"/>
      <c r="TCX19" s="2723"/>
      <c r="TCY19" s="2723"/>
      <c r="TCZ19" s="2723"/>
      <c r="TDA19" s="2723"/>
      <c r="TDB19" s="2723"/>
      <c r="TDC19" s="2723"/>
      <c r="TDD19" s="2723"/>
      <c r="TDE19" s="2723"/>
      <c r="TDF19" s="2723"/>
      <c r="TDG19" s="2723"/>
      <c r="TDH19" s="2723"/>
      <c r="TDI19" s="2723"/>
      <c r="TDJ19" s="2723"/>
      <c r="TDK19" s="2723"/>
      <c r="TDL19" s="2723"/>
      <c r="TDM19" s="2723"/>
      <c r="TDN19" s="2723"/>
      <c r="TDO19" s="2723"/>
      <c r="TDP19" s="2723"/>
      <c r="TDQ19" s="2723"/>
      <c r="TDR19" s="2723"/>
      <c r="TDS19" s="2723"/>
      <c r="TDT19" s="2723"/>
      <c r="TDU19" s="2723"/>
      <c r="TDV19" s="2723"/>
      <c r="TDW19" s="2723"/>
      <c r="TDX19" s="2723"/>
      <c r="TDY19" s="2723"/>
      <c r="TDZ19" s="2723"/>
      <c r="TEA19" s="2723"/>
      <c r="TEB19" s="2723"/>
      <c r="TEC19" s="2723"/>
      <c r="TED19" s="2723"/>
      <c r="TEE19" s="2723"/>
      <c r="TEF19" s="2723"/>
      <c r="TEG19" s="2723"/>
      <c r="TEH19" s="2723"/>
      <c r="TEI19" s="2723"/>
      <c r="TEJ19" s="2723"/>
      <c r="TEK19" s="2723"/>
      <c r="TEL19" s="2723"/>
      <c r="TEM19" s="2723"/>
      <c r="TEN19" s="2723"/>
      <c r="TEO19" s="2723"/>
      <c r="TEP19" s="2723"/>
      <c r="TEQ19" s="2723"/>
      <c r="TER19" s="2723"/>
      <c r="TES19" s="2723"/>
      <c r="TET19" s="2723"/>
      <c r="TEU19" s="2723"/>
      <c r="TEV19" s="2723"/>
      <c r="TEW19" s="2723"/>
      <c r="TEX19" s="2723"/>
      <c r="TEY19" s="2723"/>
      <c r="TEZ19" s="2723"/>
      <c r="TFA19" s="2723"/>
      <c r="TFB19" s="2723"/>
      <c r="TFC19" s="2723"/>
      <c r="TFD19" s="2723"/>
      <c r="TFE19" s="2723"/>
      <c r="TFF19" s="2723"/>
      <c r="TFG19" s="2723"/>
      <c r="TFH19" s="2723"/>
      <c r="TFI19" s="2723"/>
      <c r="TFJ19" s="2723"/>
      <c r="TFK19" s="2723"/>
      <c r="TFL19" s="2723"/>
      <c r="TFM19" s="2723"/>
      <c r="TFN19" s="2723"/>
      <c r="TFO19" s="2723"/>
      <c r="TFP19" s="2723"/>
      <c r="TFQ19" s="2723"/>
      <c r="TFR19" s="2723"/>
      <c r="TFS19" s="2723"/>
      <c r="TFT19" s="2723"/>
      <c r="TFU19" s="2723"/>
      <c r="TFV19" s="2723"/>
      <c r="TFW19" s="2723"/>
      <c r="TFX19" s="2723"/>
      <c r="TFY19" s="2723"/>
      <c r="TFZ19" s="2723"/>
      <c r="TGA19" s="2723"/>
      <c r="TGB19" s="2723"/>
      <c r="TGC19" s="2723"/>
      <c r="TGD19" s="2723"/>
      <c r="TGE19" s="2723"/>
      <c r="TGF19" s="2723"/>
      <c r="TGG19" s="2723"/>
      <c r="TGH19" s="2723"/>
      <c r="TGI19" s="2723"/>
      <c r="TGJ19" s="2723"/>
      <c r="TGK19" s="2723"/>
      <c r="TGL19" s="2723"/>
      <c r="TGM19" s="2723"/>
      <c r="TGN19" s="2723"/>
      <c r="TGO19" s="2723"/>
      <c r="TGP19" s="2723"/>
      <c r="TGQ19" s="2723"/>
      <c r="TGR19" s="2723"/>
      <c r="TGS19" s="2723"/>
      <c r="TGT19" s="2723"/>
      <c r="TGU19" s="2723"/>
      <c r="TGV19" s="2723"/>
      <c r="TGW19" s="2723"/>
      <c r="TGX19" s="2723"/>
      <c r="TGY19" s="2723"/>
      <c r="TGZ19" s="2723"/>
      <c r="THA19" s="2723"/>
      <c r="THB19" s="2723"/>
      <c r="THC19" s="2723"/>
      <c r="THD19" s="2723"/>
      <c r="THE19" s="2723"/>
      <c r="THF19" s="2723"/>
      <c r="THG19" s="2723"/>
      <c r="THH19" s="2723"/>
      <c r="THI19" s="2723"/>
      <c r="THJ19" s="2723"/>
      <c r="THK19" s="2723"/>
      <c r="THL19" s="2723"/>
      <c r="THM19" s="2723"/>
      <c r="THN19" s="2723"/>
      <c r="THO19" s="2723"/>
      <c r="THP19" s="2723"/>
      <c r="THQ19" s="2723"/>
      <c r="THR19" s="2723"/>
      <c r="THS19" s="2723"/>
      <c r="THT19" s="2723"/>
      <c r="THU19" s="2723"/>
      <c r="THV19" s="2723"/>
      <c r="THW19" s="2723"/>
      <c r="THX19" s="2723"/>
      <c r="THY19" s="2723"/>
      <c r="THZ19" s="2723"/>
      <c r="TIA19" s="2723"/>
      <c r="TIB19" s="2723"/>
      <c r="TIC19" s="2723"/>
      <c r="TID19" s="2723"/>
      <c r="TIE19" s="2723"/>
      <c r="TIF19" s="2723"/>
      <c r="TIG19" s="2723"/>
      <c r="TIH19" s="2723"/>
      <c r="TII19" s="2723"/>
      <c r="TIJ19" s="2723"/>
      <c r="TIK19" s="2723"/>
      <c r="TIL19" s="2723"/>
      <c r="TIM19" s="2723"/>
      <c r="TIN19" s="2723"/>
      <c r="TIO19" s="2723"/>
      <c r="TIP19" s="2723"/>
      <c r="TIQ19" s="2723"/>
      <c r="TIR19" s="2723"/>
      <c r="TIS19" s="2723"/>
      <c r="TIT19" s="2723"/>
      <c r="TIU19" s="2723"/>
      <c r="TIV19" s="2723"/>
      <c r="TIW19" s="2723"/>
      <c r="TIX19" s="2723"/>
      <c r="TIY19" s="2723"/>
      <c r="TIZ19" s="2723"/>
      <c r="TJA19" s="2723"/>
      <c r="TJB19" s="2723"/>
      <c r="TJC19" s="2723"/>
      <c r="TJD19" s="2723"/>
      <c r="TJE19" s="2723"/>
      <c r="TJF19" s="2723"/>
      <c r="TJG19" s="2723"/>
      <c r="TJH19" s="2723"/>
      <c r="TJI19" s="2723"/>
      <c r="TJJ19" s="2723"/>
      <c r="TJK19" s="2723"/>
      <c r="TJL19" s="2723"/>
      <c r="TJM19" s="2723"/>
      <c r="TJN19" s="2723"/>
      <c r="TJO19" s="2723"/>
      <c r="TJP19" s="2723"/>
      <c r="TJQ19" s="2723"/>
      <c r="TJR19" s="2723"/>
      <c r="TJS19" s="2723"/>
      <c r="TJT19" s="2723"/>
      <c r="TJU19" s="2723"/>
      <c r="TJV19" s="2723"/>
      <c r="TJW19" s="2723"/>
      <c r="TJX19" s="2723"/>
      <c r="TJY19" s="2723"/>
      <c r="TJZ19" s="2723"/>
      <c r="TKA19" s="2723"/>
      <c r="TKB19" s="2723"/>
      <c r="TKC19" s="2723"/>
      <c r="TKD19" s="2723"/>
      <c r="TKE19" s="2723"/>
      <c r="TKF19" s="2723"/>
      <c r="TKG19" s="2723"/>
      <c r="TKH19" s="2723"/>
      <c r="TKI19" s="2723"/>
      <c r="TKJ19" s="2723"/>
      <c r="TKK19" s="2723"/>
      <c r="TKL19" s="2723"/>
      <c r="TKM19" s="2723"/>
      <c r="TKN19" s="2723"/>
      <c r="TKO19" s="2723"/>
      <c r="TKP19" s="2723"/>
      <c r="TKQ19" s="2723"/>
      <c r="TKR19" s="2723"/>
      <c r="TKS19" s="2723"/>
      <c r="TKT19" s="2723"/>
      <c r="TKU19" s="2723"/>
      <c r="TKV19" s="2723"/>
      <c r="TKW19" s="2723"/>
      <c r="TKX19" s="2723"/>
      <c r="TKY19" s="2723"/>
      <c r="TKZ19" s="2723"/>
      <c r="TLA19" s="2723"/>
      <c r="TLB19" s="2723"/>
      <c r="TLC19" s="2723"/>
      <c r="TLD19" s="2723"/>
      <c r="TLE19" s="2723"/>
      <c r="TLF19" s="2723"/>
      <c r="TLG19" s="2723"/>
      <c r="TLH19" s="2723"/>
      <c r="TLI19" s="2723"/>
      <c r="TLJ19" s="2723"/>
      <c r="TLK19" s="2723"/>
      <c r="TLL19" s="2723"/>
      <c r="TLM19" s="2723"/>
      <c r="TLN19" s="2723"/>
      <c r="TLO19" s="2723"/>
      <c r="TLP19" s="2723"/>
      <c r="TLQ19" s="2723"/>
      <c r="TLR19" s="2723"/>
      <c r="TLS19" s="2723"/>
      <c r="TLT19" s="2723"/>
      <c r="TLU19" s="2723"/>
      <c r="TLV19" s="2723"/>
      <c r="TLW19" s="2723"/>
      <c r="TLX19" s="2723"/>
      <c r="TLY19" s="2723"/>
      <c r="TLZ19" s="2723"/>
      <c r="TMA19" s="2723"/>
      <c r="TMB19" s="2723"/>
      <c r="TMC19" s="2723"/>
      <c r="TMD19" s="2723"/>
      <c r="TME19" s="2723"/>
      <c r="TMF19" s="2723"/>
      <c r="TMG19" s="2723"/>
      <c r="TMH19" s="2723"/>
      <c r="TMI19" s="2723"/>
      <c r="TMJ19" s="2723"/>
      <c r="TMK19" s="2723"/>
      <c r="TML19" s="2723"/>
      <c r="TMM19" s="2723"/>
      <c r="TMN19" s="2723"/>
      <c r="TMO19" s="2723"/>
      <c r="TMP19" s="2723"/>
      <c r="TMQ19" s="2723"/>
      <c r="TMR19" s="2723"/>
      <c r="TMS19" s="2723"/>
      <c r="TMT19" s="2723"/>
      <c r="TMU19" s="2723"/>
      <c r="TMV19" s="2723"/>
      <c r="TMW19" s="2723"/>
      <c r="TMX19" s="2723"/>
      <c r="TMY19" s="2723"/>
      <c r="TMZ19" s="2723"/>
      <c r="TNA19" s="2723"/>
      <c r="TNB19" s="2723"/>
      <c r="TNC19" s="2723"/>
      <c r="TND19" s="2723"/>
      <c r="TNE19" s="2723"/>
      <c r="TNF19" s="2723"/>
      <c r="TNG19" s="2723"/>
      <c r="TNH19" s="2723"/>
      <c r="TNI19" s="2723"/>
      <c r="TNJ19" s="2723"/>
      <c r="TNK19" s="2723"/>
      <c r="TNL19" s="2723"/>
      <c r="TNM19" s="2723"/>
      <c r="TNN19" s="2723"/>
      <c r="TNO19" s="2723"/>
      <c r="TNP19" s="2723"/>
      <c r="TNQ19" s="2723"/>
      <c r="TNR19" s="2723"/>
      <c r="TNS19" s="2723"/>
      <c r="TNT19" s="2723"/>
      <c r="TNU19" s="2723"/>
      <c r="TNV19" s="2723"/>
      <c r="TNW19" s="2723"/>
      <c r="TNX19" s="2723"/>
      <c r="TNY19" s="2723"/>
      <c r="TNZ19" s="2723"/>
      <c r="TOA19" s="2723"/>
      <c r="TOB19" s="2723"/>
      <c r="TOC19" s="2723"/>
      <c r="TOD19" s="2723"/>
      <c r="TOE19" s="2723"/>
      <c r="TOF19" s="2723"/>
      <c r="TOG19" s="2723"/>
      <c r="TOH19" s="2723"/>
      <c r="TOI19" s="2723"/>
      <c r="TOJ19" s="2723"/>
      <c r="TOK19" s="2723"/>
      <c r="TOL19" s="2723"/>
      <c r="TOM19" s="2723"/>
      <c r="TON19" s="2723"/>
      <c r="TOO19" s="2723"/>
      <c r="TOP19" s="2723"/>
      <c r="TOQ19" s="2723"/>
      <c r="TOR19" s="2723"/>
      <c r="TOS19" s="2723"/>
      <c r="TOT19" s="2723"/>
      <c r="TOU19" s="2723"/>
      <c r="TOV19" s="2723"/>
      <c r="TOW19" s="2723"/>
      <c r="TOX19" s="2723"/>
      <c r="TOY19" s="2723"/>
      <c r="TOZ19" s="2723"/>
      <c r="TPA19" s="2723"/>
      <c r="TPB19" s="2723"/>
      <c r="TPC19" s="2723"/>
      <c r="TPD19" s="2723"/>
      <c r="TPE19" s="2723"/>
      <c r="TPF19" s="2723"/>
      <c r="TPG19" s="2723"/>
      <c r="TPH19" s="2723"/>
      <c r="TPI19" s="2723"/>
      <c r="TPJ19" s="2723"/>
      <c r="TPK19" s="2723"/>
      <c r="TPL19" s="2723"/>
      <c r="TPM19" s="2723"/>
      <c r="TPN19" s="2723"/>
      <c r="TPO19" s="2723"/>
      <c r="TPP19" s="2723"/>
      <c r="TPQ19" s="2723"/>
      <c r="TPR19" s="2723"/>
      <c r="TPS19" s="2723"/>
      <c r="TPT19" s="2723"/>
      <c r="TPU19" s="2723"/>
      <c r="TPV19" s="2723"/>
      <c r="TPW19" s="2723"/>
      <c r="TPX19" s="2723"/>
      <c r="TPY19" s="2723"/>
      <c r="TPZ19" s="2723"/>
      <c r="TQA19" s="2723"/>
      <c r="TQB19" s="2723"/>
      <c r="TQC19" s="2723"/>
      <c r="TQD19" s="2723"/>
      <c r="TQE19" s="2723"/>
      <c r="TQF19" s="2723"/>
      <c r="TQG19" s="2723"/>
      <c r="TQH19" s="2723"/>
      <c r="TQI19" s="2723"/>
      <c r="TQJ19" s="2723"/>
      <c r="TQK19" s="2723"/>
      <c r="TQL19" s="2723"/>
      <c r="TQM19" s="2723"/>
      <c r="TQN19" s="2723"/>
      <c r="TQO19" s="2723"/>
      <c r="TQP19" s="2723"/>
      <c r="TQQ19" s="2723"/>
      <c r="TQR19" s="2723"/>
      <c r="TQS19" s="2723"/>
      <c r="TQT19" s="2723"/>
      <c r="TQU19" s="2723"/>
      <c r="TQV19" s="2723"/>
      <c r="TQW19" s="2723"/>
      <c r="TQX19" s="2723"/>
      <c r="TQY19" s="2723"/>
      <c r="TQZ19" s="2723"/>
      <c r="TRA19" s="2723"/>
      <c r="TRB19" s="2723"/>
      <c r="TRC19" s="2723"/>
      <c r="TRD19" s="2723"/>
      <c r="TRE19" s="2723"/>
      <c r="TRF19" s="2723"/>
      <c r="TRG19" s="2723"/>
      <c r="TRH19" s="2723"/>
      <c r="TRI19" s="2723"/>
      <c r="TRJ19" s="2723"/>
      <c r="TRK19" s="2723"/>
      <c r="TRL19" s="2723"/>
      <c r="TRM19" s="2723"/>
      <c r="TRN19" s="2723"/>
      <c r="TRO19" s="2723"/>
      <c r="TRP19" s="2723"/>
      <c r="TRQ19" s="2723"/>
      <c r="TRR19" s="2723"/>
      <c r="TRS19" s="2723"/>
      <c r="TRT19" s="2723"/>
      <c r="TRU19" s="2723"/>
      <c r="TRV19" s="2723"/>
      <c r="TRW19" s="2723"/>
      <c r="TRX19" s="2723"/>
      <c r="TRY19" s="2723"/>
      <c r="TRZ19" s="2723"/>
      <c r="TSA19" s="2723"/>
      <c r="TSB19" s="2723"/>
      <c r="TSC19" s="2723"/>
      <c r="TSD19" s="2723"/>
      <c r="TSE19" s="2723"/>
      <c r="TSF19" s="2723"/>
      <c r="TSG19" s="2723"/>
      <c r="TSH19" s="2723"/>
      <c r="TSI19" s="2723"/>
      <c r="TSJ19" s="2723"/>
      <c r="TSK19" s="2723"/>
      <c r="TSL19" s="2723"/>
      <c r="TSM19" s="2723"/>
      <c r="TSN19" s="2723"/>
      <c r="TSO19" s="2723"/>
      <c r="TSP19" s="2723"/>
      <c r="TSQ19" s="2723"/>
      <c r="TSR19" s="2723"/>
      <c r="TSS19" s="2723"/>
      <c r="TST19" s="2723"/>
      <c r="TSU19" s="2723"/>
      <c r="TSV19" s="2723"/>
      <c r="TSW19" s="2723"/>
      <c r="TSX19" s="2723"/>
      <c r="TSY19" s="2723"/>
      <c r="TSZ19" s="2723"/>
      <c r="TTA19" s="2723"/>
      <c r="TTB19" s="2723"/>
      <c r="TTC19" s="2723"/>
      <c r="TTD19" s="2723"/>
      <c r="TTE19" s="2723"/>
      <c r="TTF19" s="2723"/>
      <c r="TTG19" s="2723"/>
      <c r="TTH19" s="2723"/>
      <c r="TTI19" s="2723"/>
      <c r="TTJ19" s="2723"/>
      <c r="TTK19" s="2723"/>
      <c r="TTL19" s="2723"/>
      <c r="TTM19" s="2723"/>
      <c r="TTN19" s="2723"/>
      <c r="TTO19" s="2723"/>
      <c r="TTP19" s="2723"/>
      <c r="TTQ19" s="2723"/>
      <c r="TTR19" s="2723"/>
      <c r="TTS19" s="2723"/>
      <c r="TTT19" s="2723"/>
      <c r="TTU19" s="2723"/>
      <c r="TTV19" s="2723"/>
      <c r="TTW19" s="2723"/>
      <c r="TTX19" s="2723"/>
      <c r="TTY19" s="2723"/>
      <c r="TTZ19" s="2723"/>
      <c r="TUA19" s="2723"/>
      <c r="TUB19" s="2723"/>
      <c r="TUC19" s="2723"/>
      <c r="TUD19" s="2723"/>
      <c r="TUE19" s="2723"/>
      <c r="TUF19" s="2723"/>
      <c r="TUG19" s="2723"/>
      <c r="TUH19" s="2723"/>
      <c r="TUI19" s="2723"/>
      <c r="TUJ19" s="2723"/>
      <c r="TUK19" s="2723"/>
      <c r="TUL19" s="2723"/>
      <c r="TUM19" s="2723"/>
      <c r="TUN19" s="2723"/>
      <c r="TUO19" s="2723"/>
      <c r="TUP19" s="2723"/>
      <c r="TUQ19" s="2723"/>
      <c r="TUR19" s="2723"/>
      <c r="TUS19" s="2723"/>
      <c r="TUT19" s="2723"/>
      <c r="TUU19" s="2723"/>
      <c r="TUV19" s="2723"/>
      <c r="TUW19" s="2723"/>
      <c r="TUX19" s="2723"/>
      <c r="TUY19" s="2723"/>
      <c r="TUZ19" s="2723"/>
      <c r="TVA19" s="2723"/>
      <c r="TVB19" s="2723"/>
      <c r="TVC19" s="2723"/>
      <c r="TVD19" s="2723"/>
      <c r="TVE19" s="2723"/>
      <c r="TVF19" s="2723"/>
      <c r="TVG19" s="2723"/>
      <c r="TVH19" s="2723"/>
      <c r="TVI19" s="2723"/>
      <c r="TVJ19" s="2723"/>
      <c r="TVK19" s="2723"/>
      <c r="TVL19" s="2723"/>
      <c r="TVM19" s="2723"/>
      <c r="TVN19" s="2723"/>
      <c r="TVO19" s="2723"/>
      <c r="TVP19" s="2723"/>
      <c r="TVQ19" s="2723"/>
      <c r="TVR19" s="2723"/>
      <c r="TVS19" s="2723"/>
      <c r="TVT19" s="2723"/>
      <c r="TVU19" s="2723"/>
      <c r="TVV19" s="2723"/>
      <c r="TVW19" s="2723"/>
      <c r="TVX19" s="2723"/>
      <c r="TVY19" s="2723"/>
      <c r="TVZ19" s="2723"/>
      <c r="TWA19" s="2723"/>
      <c r="TWB19" s="2723"/>
      <c r="TWC19" s="2723"/>
      <c r="TWD19" s="2723"/>
      <c r="TWE19" s="2723"/>
      <c r="TWF19" s="2723"/>
      <c r="TWG19" s="2723"/>
      <c r="TWH19" s="2723"/>
      <c r="TWI19" s="2723"/>
      <c r="TWJ19" s="2723"/>
      <c r="TWK19" s="2723"/>
      <c r="TWL19" s="2723"/>
      <c r="TWM19" s="2723"/>
      <c r="TWN19" s="2723"/>
      <c r="TWO19" s="2723"/>
      <c r="TWP19" s="2723"/>
      <c r="TWQ19" s="2723"/>
      <c r="TWR19" s="2723"/>
      <c r="TWS19" s="2723"/>
      <c r="TWT19" s="2723"/>
      <c r="TWU19" s="2723"/>
      <c r="TWV19" s="2723"/>
      <c r="TWW19" s="2723"/>
      <c r="TWX19" s="2723"/>
      <c r="TWY19" s="2723"/>
      <c r="TWZ19" s="2723"/>
      <c r="TXA19" s="2723"/>
      <c r="TXB19" s="2723"/>
      <c r="TXC19" s="2723"/>
      <c r="TXD19" s="2723"/>
      <c r="TXE19" s="2723"/>
      <c r="TXF19" s="2723"/>
      <c r="TXG19" s="2723"/>
      <c r="TXH19" s="2723"/>
      <c r="TXI19" s="2723"/>
      <c r="TXJ19" s="2723"/>
      <c r="TXK19" s="2723"/>
      <c r="TXL19" s="2723"/>
      <c r="TXM19" s="2723"/>
      <c r="TXN19" s="2723"/>
      <c r="TXO19" s="2723"/>
      <c r="TXP19" s="2723"/>
      <c r="TXQ19" s="2723"/>
      <c r="TXR19" s="2723"/>
      <c r="TXS19" s="2723"/>
      <c r="TXT19" s="2723"/>
      <c r="TXU19" s="2723"/>
      <c r="TXV19" s="2723"/>
      <c r="TXW19" s="2723"/>
      <c r="TXX19" s="2723"/>
      <c r="TXY19" s="2723"/>
      <c r="TXZ19" s="2723"/>
      <c r="TYA19" s="2723"/>
      <c r="TYB19" s="2723"/>
      <c r="TYC19" s="2723"/>
      <c r="TYD19" s="2723"/>
      <c r="TYE19" s="2723"/>
      <c r="TYF19" s="2723"/>
      <c r="TYG19" s="2723"/>
      <c r="TYH19" s="2723"/>
      <c r="TYI19" s="2723"/>
      <c r="TYJ19" s="2723"/>
      <c r="TYK19" s="2723"/>
      <c r="TYL19" s="2723"/>
      <c r="TYM19" s="2723"/>
      <c r="TYN19" s="2723"/>
      <c r="TYO19" s="2723"/>
      <c r="TYP19" s="2723"/>
      <c r="TYQ19" s="2723"/>
      <c r="TYR19" s="2723"/>
      <c r="TYS19" s="2723"/>
      <c r="TYT19" s="2723"/>
      <c r="TYU19" s="2723"/>
      <c r="TYV19" s="2723"/>
      <c r="TYW19" s="2723"/>
      <c r="TYX19" s="2723"/>
      <c r="TYY19" s="2723"/>
      <c r="TYZ19" s="2723"/>
      <c r="TZA19" s="2723"/>
      <c r="TZB19" s="2723"/>
      <c r="TZC19" s="2723"/>
      <c r="TZD19" s="2723"/>
      <c r="TZE19" s="2723"/>
      <c r="TZF19" s="2723"/>
      <c r="TZG19" s="2723"/>
      <c r="TZH19" s="2723"/>
      <c r="TZI19" s="2723"/>
      <c r="TZJ19" s="2723"/>
      <c r="TZK19" s="2723"/>
      <c r="TZL19" s="2723"/>
      <c r="TZM19" s="2723"/>
      <c r="TZN19" s="2723"/>
      <c r="TZO19" s="2723"/>
      <c r="TZP19" s="2723"/>
      <c r="TZQ19" s="2723"/>
      <c r="TZR19" s="2723"/>
      <c r="TZS19" s="2723"/>
      <c r="TZT19" s="2723"/>
      <c r="TZU19" s="2723"/>
      <c r="TZV19" s="2723"/>
      <c r="TZW19" s="2723"/>
      <c r="TZX19" s="2723"/>
      <c r="TZY19" s="2723"/>
      <c r="TZZ19" s="2723"/>
      <c r="UAA19" s="2723"/>
      <c r="UAB19" s="2723"/>
      <c r="UAC19" s="2723"/>
      <c r="UAD19" s="2723"/>
      <c r="UAE19" s="2723"/>
      <c r="UAF19" s="2723"/>
      <c r="UAG19" s="2723"/>
      <c r="UAH19" s="2723"/>
      <c r="UAI19" s="2723"/>
      <c r="UAJ19" s="2723"/>
      <c r="UAK19" s="2723"/>
      <c r="UAL19" s="2723"/>
      <c r="UAM19" s="2723"/>
      <c r="UAN19" s="2723"/>
      <c r="UAO19" s="2723"/>
      <c r="UAP19" s="2723"/>
      <c r="UAQ19" s="2723"/>
      <c r="UAR19" s="2723"/>
      <c r="UAS19" s="2723"/>
      <c r="UAT19" s="2723"/>
      <c r="UAU19" s="2723"/>
      <c r="UAV19" s="2723"/>
      <c r="UAW19" s="2723"/>
      <c r="UAX19" s="2723"/>
      <c r="UAY19" s="2723"/>
      <c r="UAZ19" s="2723"/>
      <c r="UBA19" s="2723"/>
      <c r="UBB19" s="2723"/>
      <c r="UBC19" s="2723"/>
      <c r="UBD19" s="2723"/>
      <c r="UBE19" s="2723"/>
      <c r="UBF19" s="2723"/>
      <c r="UBG19" s="2723"/>
      <c r="UBH19" s="2723"/>
      <c r="UBI19" s="2723"/>
      <c r="UBJ19" s="2723"/>
      <c r="UBK19" s="2723"/>
      <c r="UBL19" s="2723"/>
      <c r="UBM19" s="2723"/>
      <c r="UBN19" s="2723"/>
      <c r="UBO19" s="2723"/>
      <c r="UBP19" s="2723"/>
      <c r="UBQ19" s="2723"/>
      <c r="UBR19" s="2723"/>
      <c r="UBS19" s="2723"/>
      <c r="UBT19" s="2723"/>
      <c r="UBU19" s="2723"/>
      <c r="UBV19" s="2723"/>
      <c r="UBW19" s="2723"/>
      <c r="UBX19" s="2723"/>
      <c r="UBY19" s="2723"/>
      <c r="UBZ19" s="2723"/>
      <c r="UCA19" s="2723"/>
      <c r="UCB19" s="2723"/>
      <c r="UCC19" s="2723"/>
      <c r="UCD19" s="2723"/>
      <c r="UCE19" s="2723"/>
      <c r="UCF19" s="2723"/>
      <c r="UCG19" s="2723"/>
      <c r="UCH19" s="2723"/>
      <c r="UCI19" s="2723"/>
      <c r="UCJ19" s="2723"/>
      <c r="UCK19" s="2723"/>
      <c r="UCL19" s="2723"/>
      <c r="UCM19" s="2723"/>
      <c r="UCN19" s="2723"/>
      <c r="UCO19" s="2723"/>
      <c r="UCP19" s="2723"/>
      <c r="UCQ19" s="2723"/>
      <c r="UCR19" s="2723"/>
      <c r="UCS19" s="2723"/>
      <c r="UCT19" s="2723"/>
      <c r="UCU19" s="2723"/>
      <c r="UCV19" s="2723"/>
      <c r="UCW19" s="2723"/>
      <c r="UCX19" s="2723"/>
      <c r="UCY19" s="2723"/>
      <c r="UCZ19" s="2723"/>
      <c r="UDA19" s="2723"/>
      <c r="UDB19" s="2723"/>
      <c r="UDC19" s="2723"/>
      <c r="UDD19" s="2723"/>
      <c r="UDE19" s="2723"/>
      <c r="UDF19" s="2723"/>
      <c r="UDG19" s="2723"/>
      <c r="UDH19" s="2723"/>
      <c r="UDI19" s="2723"/>
      <c r="UDJ19" s="2723"/>
      <c r="UDK19" s="2723"/>
      <c r="UDL19" s="2723"/>
      <c r="UDM19" s="2723"/>
      <c r="UDN19" s="2723"/>
      <c r="UDO19" s="2723"/>
      <c r="UDP19" s="2723"/>
      <c r="UDQ19" s="2723"/>
      <c r="UDR19" s="2723"/>
      <c r="UDS19" s="2723"/>
      <c r="UDT19" s="2723"/>
      <c r="UDU19" s="2723"/>
      <c r="UDV19" s="2723"/>
      <c r="UDW19" s="2723"/>
      <c r="UDX19" s="2723"/>
      <c r="UDY19" s="2723"/>
      <c r="UDZ19" s="2723"/>
      <c r="UEA19" s="2723"/>
      <c r="UEB19" s="2723"/>
      <c r="UEC19" s="2723"/>
      <c r="UED19" s="2723"/>
      <c r="UEE19" s="2723"/>
      <c r="UEF19" s="2723"/>
      <c r="UEG19" s="2723"/>
      <c r="UEH19" s="2723"/>
      <c r="UEI19" s="2723"/>
      <c r="UEJ19" s="2723"/>
      <c r="UEK19" s="2723"/>
      <c r="UEL19" s="2723"/>
      <c r="UEM19" s="2723"/>
      <c r="UEN19" s="2723"/>
      <c r="UEO19" s="2723"/>
      <c r="UEP19" s="2723"/>
      <c r="UEQ19" s="2723"/>
      <c r="UER19" s="2723"/>
      <c r="UES19" s="2723"/>
      <c r="UET19" s="2723"/>
      <c r="UEU19" s="2723"/>
      <c r="UEV19" s="2723"/>
      <c r="UEW19" s="2723"/>
      <c r="UEX19" s="2723"/>
      <c r="UEY19" s="2723"/>
      <c r="UEZ19" s="2723"/>
      <c r="UFA19" s="2723"/>
      <c r="UFB19" s="2723"/>
      <c r="UFC19" s="2723"/>
      <c r="UFD19" s="2723"/>
      <c r="UFE19" s="2723"/>
      <c r="UFF19" s="2723"/>
      <c r="UFG19" s="2723"/>
      <c r="UFH19" s="2723"/>
      <c r="UFI19" s="2723"/>
      <c r="UFJ19" s="2723"/>
      <c r="UFK19" s="2723"/>
      <c r="UFL19" s="2723"/>
      <c r="UFM19" s="2723"/>
      <c r="UFN19" s="2723"/>
      <c r="UFO19" s="2723"/>
      <c r="UFP19" s="2723"/>
      <c r="UFQ19" s="2723"/>
      <c r="UFR19" s="2723"/>
      <c r="UFS19" s="2723"/>
      <c r="UFT19" s="2723"/>
      <c r="UFU19" s="2723"/>
      <c r="UFV19" s="2723"/>
      <c r="UFW19" s="2723"/>
      <c r="UFX19" s="2723"/>
      <c r="UFY19" s="2723"/>
      <c r="UFZ19" s="2723"/>
      <c r="UGA19" s="2723"/>
      <c r="UGB19" s="2723"/>
      <c r="UGC19" s="2723"/>
      <c r="UGD19" s="2723"/>
      <c r="UGE19" s="2723"/>
      <c r="UGF19" s="2723"/>
      <c r="UGG19" s="2723"/>
      <c r="UGH19" s="2723"/>
      <c r="UGI19" s="2723"/>
      <c r="UGJ19" s="2723"/>
      <c r="UGK19" s="2723"/>
      <c r="UGL19" s="2723"/>
      <c r="UGM19" s="2723"/>
      <c r="UGN19" s="2723"/>
      <c r="UGO19" s="2723"/>
      <c r="UGP19" s="2723"/>
      <c r="UGQ19" s="2723"/>
      <c r="UGR19" s="2723"/>
      <c r="UGS19" s="2723"/>
      <c r="UGT19" s="2723"/>
      <c r="UGU19" s="2723"/>
      <c r="UGV19" s="2723"/>
      <c r="UGW19" s="2723"/>
      <c r="UGX19" s="2723"/>
      <c r="UGY19" s="2723"/>
      <c r="UGZ19" s="2723"/>
      <c r="UHA19" s="2723"/>
      <c r="UHB19" s="2723"/>
      <c r="UHC19" s="2723"/>
      <c r="UHD19" s="2723"/>
      <c r="UHE19" s="2723"/>
      <c r="UHF19" s="2723"/>
      <c r="UHG19" s="2723"/>
      <c r="UHH19" s="2723"/>
      <c r="UHI19" s="2723"/>
      <c r="UHJ19" s="2723"/>
      <c r="UHK19" s="2723"/>
      <c r="UHL19" s="2723"/>
      <c r="UHM19" s="2723"/>
      <c r="UHN19" s="2723"/>
      <c r="UHO19" s="2723"/>
      <c r="UHP19" s="2723"/>
      <c r="UHQ19" s="2723"/>
      <c r="UHR19" s="2723"/>
      <c r="UHS19" s="2723"/>
      <c r="UHT19" s="2723"/>
      <c r="UHU19" s="2723"/>
      <c r="UHV19" s="2723"/>
      <c r="UHW19" s="2723"/>
      <c r="UHX19" s="2723"/>
      <c r="UHY19" s="2723"/>
      <c r="UHZ19" s="2723"/>
      <c r="UIA19" s="2723"/>
      <c r="UIB19" s="2723"/>
      <c r="UIC19" s="2723"/>
      <c r="UID19" s="2723"/>
      <c r="UIE19" s="2723"/>
      <c r="UIF19" s="2723"/>
      <c r="UIG19" s="2723"/>
      <c r="UIH19" s="2723"/>
      <c r="UII19" s="2723"/>
      <c r="UIJ19" s="2723"/>
      <c r="UIK19" s="2723"/>
      <c r="UIL19" s="2723"/>
      <c r="UIM19" s="2723"/>
      <c r="UIN19" s="2723"/>
      <c r="UIO19" s="2723"/>
      <c r="UIP19" s="2723"/>
      <c r="UIQ19" s="2723"/>
      <c r="UIR19" s="2723"/>
      <c r="UIS19" s="2723"/>
      <c r="UIT19" s="2723"/>
      <c r="UIU19" s="2723"/>
      <c r="UIV19" s="2723"/>
      <c r="UIW19" s="2723"/>
      <c r="UIX19" s="2723"/>
      <c r="UIY19" s="2723"/>
      <c r="UIZ19" s="2723"/>
      <c r="UJA19" s="2723"/>
      <c r="UJB19" s="2723"/>
      <c r="UJC19" s="2723"/>
      <c r="UJD19" s="2723"/>
      <c r="UJE19" s="2723"/>
      <c r="UJF19" s="2723"/>
      <c r="UJG19" s="2723"/>
      <c r="UJH19" s="2723"/>
      <c r="UJI19" s="2723"/>
      <c r="UJJ19" s="2723"/>
      <c r="UJK19" s="2723"/>
      <c r="UJL19" s="2723"/>
      <c r="UJM19" s="2723"/>
      <c r="UJN19" s="2723"/>
      <c r="UJO19" s="2723"/>
      <c r="UJP19" s="2723"/>
      <c r="UJQ19" s="2723"/>
      <c r="UJR19" s="2723"/>
      <c r="UJS19" s="2723"/>
      <c r="UJT19" s="2723"/>
      <c r="UJU19" s="2723"/>
      <c r="UJV19" s="2723"/>
      <c r="UJW19" s="2723"/>
      <c r="UJX19" s="2723"/>
      <c r="UJY19" s="2723"/>
      <c r="UJZ19" s="2723"/>
      <c r="UKA19" s="2723"/>
      <c r="UKB19" s="2723"/>
      <c r="UKC19" s="2723"/>
      <c r="UKD19" s="2723"/>
      <c r="UKE19" s="2723"/>
      <c r="UKF19" s="2723"/>
      <c r="UKG19" s="2723"/>
      <c r="UKH19" s="2723"/>
      <c r="UKI19" s="2723"/>
      <c r="UKJ19" s="2723"/>
      <c r="UKK19" s="2723"/>
      <c r="UKL19" s="2723"/>
      <c r="UKM19" s="2723"/>
      <c r="UKN19" s="2723"/>
      <c r="UKO19" s="2723"/>
      <c r="UKP19" s="2723"/>
      <c r="UKQ19" s="2723"/>
      <c r="UKR19" s="2723"/>
      <c r="UKS19" s="2723"/>
      <c r="UKT19" s="2723"/>
      <c r="UKU19" s="2723"/>
      <c r="UKV19" s="2723"/>
      <c r="UKW19" s="2723"/>
      <c r="UKX19" s="2723"/>
      <c r="UKY19" s="2723"/>
      <c r="UKZ19" s="2723"/>
      <c r="ULA19" s="2723"/>
      <c r="ULB19" s="2723"/>
      <c r="ULC19" s="2723"/>
      <c r="ULD19" s="2723"/>
      <c r="ULE19" s="2723"/>
      <c r="ULF19" s="2723"/>
      <c r="ULG19" s="2723"/>
      <c r="ULH19" s="2723"/>
      <c r="ULI19" s="2723"/>
      <c r="ULJ19" s="2723"/>
      <c r="ULK19" s="2723"/>
      <c r="ULL19" s="2723"/>
      <c r="ULM19" s="2723"/>
      <c r="ULN19" s="2723"/>
      <c r="ULO19" s="2723"/>
      <c r="ULP19" s="2723"/>
      <c r="ULQ19" s="2723"/>
      <c r="ULR19" s="2723"/>
      <c r="ULS19" s="2723"/>
      <c r="ULT19" s="2723"/>
      <c r="ULU19" s="2723"/>
      <c r="ULV19" s="2723"/>
      <c r="ULW19" s="2723"/>
      <c r="ULX19" s="2723"/>
      <c r="ULY19" s="2723"/>
      <c r="ULZ19" s="2723"/>
      <c r="UMA19" s="2723"/>
      <c r="UMB19" s="2723"/>
      <c r="UMC19" s="2723"/>
      <c r="UMD19" s="2723"/>
      <c r="UME19" s="2723"/>
      <c r="UMF19" s="2723"/>
      <c r="UMG19" s="2723"/>
      <c r="UMH19" s="2723"/>
      <c r="UMI19" s="2723"/>
      <c r="UMJ19" s="2723"/>
      <c r="UMK19" s="2723"/>
      <c r="UML19" s="2723"/>
      <c r="UMM19" s="2723"/>
      <c r="UMN19" s="2723"/>
      <c r="UMO19" s="2723"/>
      <c r="UMP19" s="2723"/>
      <c r="UMQ19" s="2723"/>
      <c r="UMR19" s="2723"/>
      <c r="UMS19" s="2723"/>
      <c r="UMT19" s="2723"/>
      <c r="UMU19" s="2723"/>
      <c r="UMV19" s="2723"/>
      <c r="UMW19" s="2723"/>
      <c r="UMX19" s="2723"/>
      <c r="UMY19" s="2723"/>
      <c r="UMZ19" s="2723"/>
      <c r="UNA19" s="2723"/>
      <c r="UNB19" s="2723"/>
      <c r="UNC19" s="2723"/>
      <c r="UND19" s="2723"/>
      <c r="UNE19" s="2723"/>
      <c r="UNF19" s="2723"/>
      <c r="UNG19" s="2723"/>
      <c r="UNH19" s="2723"/>
      <c r="UNI19" s="2723"/>
      <c r="UNJ19" s="2723"/>
      <c r="UNK19" s="2723"/>
      <c r="UNL19" s="2723"/>
      <c r="UNM19" s="2723"/>
      <c r="UNN19" s="2723"/>
      <c r="UNO19" s="2723"/>
      <c r="UNP19" s="2723"/>
      <c r="UNQ19" s="2723"/>
      <c r="UNR19" s="2723"/>
      <c r="UNS19" s="2723"/>
      <c r="UNT19" s="2723"/>
      <c r="UNU19" s="2723"/>
      <c r="UNV19" s="2723"/>
      <c r="UNW19" s="2723"/>
      <c r="UNX19" s="2723"/>
      <c r="UNY19" s="2723"/>
      <c r="UNZ19" s="2723"/>
      <c r="UOA19" s="2723"/>
      <c r="UOB19" s="2723"/>
      <c r="UOC19" s="2723"/>
      <c r="UOD19" s="2723"/>
      <c r="UOE19" s="2723"/>
      <c r="UOF19" s="2723"/>
      <c r="UOG19" s="2723"/>
      <c r="UOH19" s="2723"/>
      <c r="UOI19" s="2723"/>
      <c r="UOJ19" s="2723"/>
      <c r="UOK19" s="2723"/>
      <c r="UOL19" s="2723"/>
      <c r="UOM19" s="2723"/>
      <c r="UON19" s="2723"/>
      <c r="UOO19" s="2723"/>
      <c r="UOP19" s="2723"/>
      <c r="UOQ19" s="2723"/>
      <c r="UOR19" s="2723"/>
      <c r="UOS19" s="2723"/>
      <c r="UOT19" s="2723"/>
      <c r="UOU19" s="2723"/>
      <c r="UOV19" s="2723"/>
      <c r="UOW19" s="2723"/>
      <c r="UOX19" s="2723"/>
      <c r="UOY19" s="2723"/>
      <c r="UOZ19" s="2723"/>
      <c r="UPA19" s="2723"/>
      <c r="UPB19" s="2723"/>
      <c r="UPC19" s="2723"/>
      <c r="UPD19" s="2723"/>
      <c r="UPE19" s="2723"/>
      <c r="UPF19" s="2723"/>
      <c r="UPG19" s="2723"/>
      <c r="UPH19" s="2723"/>
      <c r="UPI19" s="2723"/>
      <c r="UPJ19" s="2723"/>
      <c r="UPK19" s="2723"/>
      <c r="UPL19" s="2723"/>
      <c r="UPM19" s="2723"/>
      <c r="UPN19" s="2723"/>
      <c r="UPO19" s="2723"/>
      <c r="UPP19" s="2723"/>
      <c r="UPQ19" s="2723"/>
      <c r="UPR19" s="2723"/>
      <c r="UPS19" s="2723"/>
      <c r="UPT19" s="2723"/>
      <c r="UPU19" s="2723"/>
      <c r="UPV19" s="2723"/>
      <c r="UPW19" s="2723"/>
      <c r="UPX19" s="2723"/>
      <c r="UPY19" s="2723"/>
      <c r="UPZ19" s="2723"/>
      <c r="UQA19" s="2723"/>
      <c r="UQB19" s="2723"/>
      <c r="UQC19" s="2723"/>
      <c r="UQD19" s="2723"/>
      <c r="UQE19" s="2723"/>
      <c r="UQF19" s="2723"/>
      <c r="UQG19" s="2723"/>
      <c r="UQH19" s="2723"/>
      <c r="UQI19" s="2723"/>
      <c r="UQJ19" s="2723"/>
      <c r="UQK19" s="2723"/>
      <c r="UQL19" s="2723"/>
      <c r="UQM19" s="2723"/>
      <c r="UQN19" s="2723"/>
      <c r="UQO19" s="2723"/>
      <c r="UQP19" s="2723"/>
      <c r="UQQ19" s="2723"/>
      <c r="UQR19" s="2723"/>
      <c r="UQS19" s="2723"/>
      <c r="UQT19" s="2723"/>
      <c r="UQU19" s="2723"/>
      <c r="UQV19" s="2723"/>
      <c r="UQW19" s="2723"/>
      <c r="UQX19" s="2723"/>
      <c r="UQY19" s="2723"/>
      <c r="UQZ19" s="2723"/>
      <c r="URA19" s="2723"/>
      <c r="URB19" s="2723"/>
      <c r="URC19" s="2723"/>
      <c r="URD19" s="2723"/>
      <c r="URE19" s="2723"/>
      <c r="URF19" s="2723"/>
      <c r="URG19" s="2723"/>
      <c r="URH19" s="2723"/>
      <c r="URI19" s="2723"/>
      <c r="URJ19" s="2723"/>
      <c r="URK19" s="2723"/>
      <c r="URL19" s="2723"/>
      <c r="URM19" s="2723"/>
      <c r="URN19" s="2723"/>
      <c r="URO19" s="2723"/>
      <c r="URP19" s="2723"/>
      <c r="URQ19" s="2723"/>
      <c r="URR19" s="2723"/>
      <c r="URS19" s="2723"/>
      <c r="URT19" s="2723"/>
      <c r="URU19" s="2723"/>
      <c r="URV19" s="2723"/>
      <c r="URW19" s="2723"/>
      <c r="URX19" s="2723"/>
      <c r="URY19" s="2723"/>
      <c r="URZ19" s="2723"/>
      <c r="USA19" s="2723"/>
      <c r="USB19" s="2723"/>
      <c r="USC19" s="2723"/>
      <c r="USD19" s="2723"/>
      <c r="USE19" s="2723"/>
      <c r="USF19" s="2723"/>
      <c r="USG19" s="2723"/>
      <c r="USH19" s="2723"/>
      <c r="USI19" s="2723"/>
      <c r="USJ19" s="2723"/>
      <c r="USK19" s="2723"/>
      <c r="USL19" s="2723"/>
      <c r="USM19" s="2723"/>
      <c r="USN19" s="2723"/>
      <c r="USO19" s="2723"/>
      <c r="USP19" s="2723"/>
      <c r="USQ19" s="2723"/>
      <c r="USR19" s="2723"/>
      <c r="USS19" s="2723"/>
      <c r="UST19" s="2723"/>
      <c r="USU19" s="2723"/>
      <c r="USV19" s="2723"/>
      <c r="USW19" s="2723"/>
      <c r="USX19" s="2723"/>
      <c r="USY19" s="2723"/>
      <c r="USZ19" s="2723"/>
      <c r="UTA19" s="2723"/>
      <c r="UTB19" s="2723"/>
      <c r="UTC19" s="2723"/>
      <c r="UTD19" s="2723"/>
      <c r="UTE19" s="2723"/>
      <c r="UTF19" s="2723"/>
      <c r="UTG19" s="2723"/>
      <c r="UTH19" s="2723"/>
      <c r="UTI19" s="2723"/>
      <c r="UTJ19" s="2723"/>
      <c r="UTK19" s="2723"/>
      <c r="UTL19" s="2723"/>
      <c r="UTM19" s="2723"/>
      <c r="UTN19" s="2723"/>
      <c r="UTO19" s="2723"/>
      <c r="UTP19" s="2723"/>
      <c r="UTQ19" s="2723"/>
      <c r="UTR19" s="2723"/>
      <c r="UTS19" s="2723"/>
      <c r="UTT19" s="2723"/>
      <c r="UTU19" s="2723"/>
      <c r="UTV19" s="2723"/>
      <c r="UTW19" s="2723"/>
      <c r="UTX19" s="2723"/>
      <c r="UTY19" s="2723"/>
      <c r="UTZ19" s="2723"/>
      <c r="UUA19" s="2723"/>
      <c r="UUB19" s="2723"/>
      <c r="UUC19" s="2723"/>
      <c r="UUD19" s="2723"/>
      <c r="UUE19" s="2723"/>
      <c r="UUF19" s="2723"/>
      <c r="UUG19" s="2723"/>
      <c r="UUH19" s="2723"/>
      <c r="UUI19" s="2723"/>
      <c r="UUJ19" s="2723"/>
      <c r="UUK19" s="2723"/>
      <c r="UUL19" s="2723"/>
      <c r="UUM19" s="2723"/>
      <c r="UUN19" s="2723"/>
      <c r="UUO19" s="2723"/>
      <c r="UUP19" s="2723"/>
      <c r="UUQ19" s="2723"/>
      <c r="UUR19" s="2723"/>
      <c r="UUS19" s="2723"/>
      <c r="UUT19" s="2723"/>
      <c r="UUU19" s="2723"/>
      <c r="UUV19" s="2723"/>
      <c r="UUW19" s="2723"/>
      <c r="UUX19" s="2723"/>
      <c r="UUY19" s="2723"/>
      <c r="UUZ19" s="2723"/>
      <c r="UVA19" s="2723"/>
      <c r="UVB19" s="2723"/>
      <c r="UVC19" s="2723"/>
      <c r="UVD19" s="2723"/>
      <c r="UVE19" s="2723"/>
      <c r="UVF19" s="2723"/>
      <c r="UVG19" s="2723"/>
      <c r="UVH19" s="2723"/>
      <c r="UVI19" s="2723"/>
      <c r="UVJ19" s="2723"/>
      <c r="UVK19" s="2723"/>
      <c r="UVL19" s="2723"/>
      <c r="UVM19" s="2723"/>
      <c r="UVN19" s="2723"/>
      <c r="UVO19" s="2723"/>
      <c r="UVP19" s="2723"/>
      <c r="UVQ19" s="2723"/>
      <c r="UVR19" s="2723"/>
      <c r="UVS19" s="2723"/>
      <c r="UVT19" s="2723"/>
      <c r="UVU19" s="2723"/>
      <c r="UVV19" s="2723"/>
      <c r="UVW19" s="2723"/>
      <c r="UVX19" s="2723"/>
      <c r="UVY19" s="2723"/>
      <c r="UVZ19" s="2723"/>
      <c r="UWA19" s="2723"/>
      <c r="UWB19" s="2723"/>
      <c r="UWC19" s="2723"/>
      <c r="UWD19" s="2723"/>
      <c r="UWE19" s="2723"/>
      <c r="UWF19" s="2723"/>
      <c r="UWG19" s="2723"/>
      <c r="UWH19" s="2723"/>
      <c r="UWI19" s="2723"/>
      <c r="UWJ19" s="2723"/>
      <c r="UWK19" s="2723"/>
      <c r="UWL19" s="2723"/>
      <c r="UWM19" s="2723"/>
      <c r="UWN19" s="2723"/>
      <c r="UWO19" s="2723"/>
      <c r="UWP19" s="2723"/>
      <c r="UWQ19" s="2723"/>
      <c r="UWR19" s="2723"/>
      <c r="UWS19" s="2723"/>
      <c r="UWT19" s="2723"/>
      <c r="UWU19" s="2723"/>
      <c r="UWV19" s="2723"/>
      <c r="UWW19" s="2723"/>
      <c r="UWX19" s="2723"/>
      <c r="UWY19" s="2723"/>
      <c r="UWZ19" s="2723"/>
      <c r="UXA19" s="2723"/>
      <c r="UXB19" s="2723"/>
      <c r="UXC19" s="2723"/>
      <c r="UXD19" s="2723"/>
      <c r="UXE19" s="2723"/>
      <c r="UXF19" s="2723"/>
      <c r="UXG19" s="2723"/>
      <c r="UXH19" s="2723"/>
      <c r="UXI19" s="2723"/>
      <c r="UXJ19" s="2723"/>
      <c r="UXK19" s="2723"/>
      <c r="UXL19" s="2723"/>
      <c r="UXM19" s="2723"/>
      <c r="UXN19" s="2723"/>
      <c r="UXO19" s="2723"/>
      <c r="UXP19" s="2723"/>
      <c r="UXQ19" s="2723"/>
      <c r="UXR19" s="2723"/>
      <c r="UXS19" s="2723"/>
      <c r="UXT19" s="2723"/>
      <c r="UXU19" s="2723"/>
      <c r="UXV19" s="2723"/>
      <c r="UXW19" s="2723"/>
      <c r="UXX19" s="2723"/>
      <c r="UXY19" s="2723"/>
      <c r="UXZ19" s="2723"/>
      <c r="UYA19" s="2723"/>
      <c r="UYB19" s="2723"/>
      <c r="UYC19" s="2723"/>
      <c r="UYD19" s="2723"/>
      <c r="UYE19" s="2723"/>
      <c r="UYF19" s="2723"/>
      <c r="UYG19" s="2723"/>
      <c r="UYH19" s="2723"/>
      <c r="UYI19" s="2723"/>
      <c r="UYJ19" s="2723"/>
      <c r="UYK19" s="2723"/>
      <c r="UYL19" s="2723"/>
      <c r="UYM19" s="2723"/>
      <c r="UYN19" s="2723"/>
      <c r="UYO19" s="2723"/>
      <c r="UYP19" s="2723"/>
      <c r="UYQ19" s="2723"/>
      <c r="UYR19" s="2723"/>
      <c r="UYS19" s="2723"/>
      <c r="UYT19" s="2723"/>
      <c r="UYU19" s="2723"/>
      <c r="UYV19" s="2723"/>
      <c r="UYW19" s="2723"/>
      <c r="UYX19" s="2723"/>
      <c r="UYY19" s="2723"/>
      <c r="UYZ19" s="2723"/>
      <c r="UZA19" s="2723"/>
      <c r="UZB19" s="2723"/>
      <c r="UZC19" s="2723"/>
      <c r="UZD19" s="2723"/>
      <c r="UZE19" s="2723"/>
      <c r="UZF19" s="2723"/>
      <c r="UZG19" s="2723"/>
      <c r="UZH19" s="2723"/>
      <c r="UZI19" s="2723"/>
      <c r="UZJ19" s="2723"/>
      <c r="UZK19" s="2723"/>
      <c r="UZL19" s="2723"/>
      <c r="UZM19" s="2723"/>
      <c r="UZN19" s="2723"/>
      <c r="UZO19" s="2723"/>
      <c r="UZP19" s="2723"/>
      <c r="UZQ19" s="2723"/>
      <c r="UZR19" s="2723"/>
      <c r="UZS19" s="2723"/>
      <c r="UZT19" s="2723"/>
      <c r="UZU19" s="2723"/>
      <c r="UZV19" s="2723"/>
      <c r="UZW19" s="2723"/>
      <c r="UZX19" s="2723"/>
      <c r="UZY19" s="2723"/>
      <c r="UZZ19" s="2723"/>
      <c r="VAA19" s="2723"/>
      <c r="VAB19" s="2723"/>
      <c r="VAC19" s="2723"/>
      <c r="VAD19" s="2723"/>
      <c r="VAE19" s="2723"/>
      <c r="VAF19" s="2723"/>
      <c r="VAG19" s="2723"/>
      <c r="VAH19" s="2723"/>
      <c r="VAI19" s="2723"/>
      <c r="VAJ19" s="2723"/>
      <c r="VAK19" s="2723"/>
      <c r="VAL19" s="2723"/>
      <c r="VAM19" s="2723"/>
      <c r="VAN19" s="2723"/>
      <c r="VAO19" s="2723"/>
      <c r="VAP19" s="2723"/>
      <c r="VAQ19" s="2723"/>
      <c r="VAR19" s="2723"/>
      <c r="VAS19" s="2723"/>
      <c r="VAT19" s="2723"/>
      <c r="VAU19" s="2723"/>
      <c r="VAV19" s="2723"/>
      <c r="VAW19" s="2723"/>
      <c r="VAX19" s="2723"/>
      <c r="VAY19" s="2723"/>
      <c r="VAZ19" s="2723"/>
      <c r="VBA19" s="2723"/>
      <c r="VBB19" s="2723"/>
      <c r="VBC19" s="2723"/>
      <c r="VBD19" s="2723"/>
      <c r="VBE19" s="2723"/>
      <c r="VBF19" s="2723"/>
      <c r="VBG19" s="2723"/>
      <c r="VBH19" s="2723"/>
      <c r="VBI19" s="2723"/>
      <c r="VBJ19" s="2723"/>
      <c r="VBK19" s="2723"/>
      <c r="VBL19" s="2723"/>
      <c r="VBM19" s="2723"/>
      <c r="VBN19" s="2723"/>
      <c r="VBO19" s="2723"/>
      <c r="VBP19" s="2723"/>
      <c r="VBQ19" s="2723"/>
      <c r="VBR19" s="2723"/>
      <c r="VBS19" s="2723"/>
      <c r="VBT19" s="2723"/>
      <c r="VBU19" s="2723"/>
      <c r="VBV19" s="2723"/>
      <c r="VBW19" s="2723"/>
      <c r="VBX19" s="2723"/>
      <c r="VBY19" s="2723"/>
      <c r="VBZ19" s="2723"/>
      <c r="VCA19" s="2723"/>
      <c r="VCB19" s="2723"/>
      <c r="VCC19" s="2723"/>
      <c r="VCD19" s="2723"/>
      <c r="VCE19" s="2723"/>
      <c r="VCF19" s="2723"/>
      <c r="VCG19" s="2723"/>
      <c r="VCH19" s="2723"/>
      <c r="VCI19" s="2723"/>
      <c r="VCJ19" s="2723"/>
      <c r="VCK19" s="2723"/>
      <c r="VCL19" s="2723"/>
      <c r="VCM19" s="2723"/>
      <c r="VCN19" s="2723"/>
      <c r="VCO19" s="2723"/>
      <c r="VCP19" s="2723"/>
      <c r="VCQ19" s="2723"/>
      <c r="VCR19" s="2723"/>
      <c r="VCS19" s="2723"/>
      <c r="VCT19" s="2723"/>
      <c r="VCU19" s="2723"/>
      <c r="VCV19" s="2723"/>
      <c r="VCW19" s="2723"/>
      <c r="VCX19" s="2723"/>
      <c r="VCY19" s="2723"/>
      <c r="VCZ19" s="2723"/>
      <c r="VDA19" s="2723"/>
      <c r="VDB19" s="2723"/>
      <c r="VDC19" s="2723"/>
      <c r="VDD19" s="2723"/>
      <c r="VDE19" s="2723"/>
      <c r="VDF19" s="2723"/>
      <c r="VDG19" s="2723"/>
      <c r="VDH19" s="2723"/>
      <c r="VDI19" s="2723"/>
      <c r="VDJ19" s="2723"/>
      <c r="VDK19" s="2723"/>
      <c r="VDL19" s="2723"/>
      <c r="VDM19" s="2723"/>
      <c r="VDN19" s="2723"/>
      <c r="VDO19" s="2723"/>
      <c r="VDP19" s="2723"/>
      <c r="VDQ19" s="2723"/>
      <c r="VDR19" s="2723"/>
      <c r="VDS19" s="2723"/>
      <c r="VDT19" s="2723"/>
      <c r="VDU19" s="2723"/>
      <c r="VDV19" s="2723"/>
      <c r="VDW19" s="2723"/>
      <c r="VDX19" s="2723"/>
      <c r="VDY19" s="2723"/>
      <c r="VDZ19" s="2723"/>
      <c r="VEA19" s="2723"/>
      <c r="VEB19" s="2723"/>
      <c r="VEC19" s="2723"/>
      <c r="VED19" s="2723"/>
      <c r="VEE19" s="2723"/>
      <c r="VEF19" s="2723"/>
      <c r="VEG19" s="2723"/>
      <c r="VEH19" s="2723"/>
      <c r="VEI19" s="2723"/>
      <c r="VEJ19" s="2723"/>
      <c r="VEK19" s="2723"/>
      <c r="VEL19" s="2723"/>
      <c r="VEM19" s="2723"/>
      <c r="VEN19" s="2723"/>
      <c r="VEO19" s="2723"/>
      <c r="VEP19" s="2723"/>
      <c r="VEQ19" s="2723"/>
      <c r="VER19" s="2723"/>
      <c r="VES19" s="2723"/>
      <c r="VET19" s="2723"/>
      <c r="VEU19" s="2723"/>
      <c r="VEV19" s="2723"/>
      <c r="VEW19" s="2723"/>
      <c r="VEX19" s="2723"/>
      <c r="VEY19" s="2723"/>
      <c r="VEZ19" s="2723"/>
      <c r="VFA19" s="2723"/>
      <c r="VFB19" s="2723"/>
      <c r="VFC19" s="2723"/>
      <c r="VFD19" s="2723"/>
      <c r="VFE19" s="2723"/>
      <c r="VFF19" s="2723"/>
      <c r="VFG19" s="2723"/>
      <c r="VFH19" s="2723"/>
      <c r="VFI19" s="2723"/>
      <c r="VFJ19" s="2723"/>
      <c r="VFK19" s="2723"/>
      <c r="VFL19" s="2723"/>
      <c r="VFM19" s="2723"/>
      <c r="VFN19" s="2723"/>
      <c r="VFO19" s="2723"/>
      <c r="VFP19" s="2723"/>
      <c r="VFQ19" s="2723"/>
      <c r="VFR19" s="2723"/>
      <c r="VFS19" s="2723"/>
      <c r="VFT19" s="2723"/>
      <c r="VFU19" s="2723"/>
      <c r="VFV19" s="2723"/>
      <c r="VFW19" s="2723"/>
      <c r="VFX19" s="2723"/>
      <c r="VFY19" s="2723"/>
      <c r="VFZ19" s="2723"/>
      <c r="VGA19" s="2723"/>
      <c r="VGB19" s="2723"/>
      <c r="VGC19" s="2723"/>
      <c r="VGD19" s="2723"/>
      <c r="VGE19" s="2723"/>
      <c r="VGF19" s="2723"/>
      <c r="VGG19" s="2723"/>
      <c r="VGH19" s="2723"/>
      <c r="VGI19" s="2723"/>
      <c r="VGJ19" s="2723"/>
      <c r="VGK19" s="2723"/>
      <c r="VGL19" s="2723"/>
      <c r="VGM19" s="2723"/>
      <c r="VGN19" s="2723"/>
      <c r="VGO19" s="2723"/>
      <c r="VGP19" s="2723"/>
      <c r="VGQ19" s="2723"/>
      <c r="VGR19" s="2723"/>
      <c r="VGS19" s="2723"/>
      <c r="VGT19" s="2723"/>
      <c r="VGU19" s="2723"/>
      <c r="VGV19" s="2723"/>
      <c r="VGW19" s="2723"/>
      <c r="VGX19" s="2723"/>
      <c r="VGY19" s="2723"/>
      <c r="VGZ19" s="2723"/>
      <c r="VHA19" s="2723"/>
      <c r="VHB19" s="2723"/>
      <c r="VHC19" s="2723"/>
      <c r="VHD19" s="2723"/>
      <c r="VHE19" s="2723"/>
      <c r="VHF19" s="2723"/>
      <c r="VHG19" s="2723"/>
      <c r="VHH19" s="2723"/>
      <c r="VHI19" s="2723"/>
      <c r="VHJ19" s="2723"/>
      <c r="VHK19" s="2723"/>
      <c r="VHL19" s="2723"/>
      <c r="VHM19" s="2723"/>
      <c r="VHN19" s="2723"/>
      <c r="VHO19" s="2723"/>
      <c r="VHP19" s="2723"/>
      <c r="VHQ19" s="2723"/>
      <c r="VHR19" s="2723"/>
      <c r="VHS19" s="2723"/>
      <c r="VHT19" s="2723"/>
      <c r="VHU19" s="2723"/>
      <c r="VHV19" s="2723"/>
      <c r="VHW19" s="2723"/>
      <c r="VHX19" s="2723"/>
      <c r="VHY19" s="2723"/>
      <c r="VHZ19" s="2723"/>
      <c r="VIA19" s="2723"/>
      <c r="VIB19" s="2723"/>
      <c r="VIC19" s="2723"/>
      <c r="VID19" s="2723"/>
      <c r="VIE19" s="2723"/>
      <c r="VIF19" s="2723"/>
      <c r="VIG19" s="2723"/>
      <c r="VIH19" s="2723"/>
      <c r="VII19" s="2723"/>
      <c r="VIJ19" s="2723"/>
      <c r="VIK19" s="2723"/>
      <c r="VIL19" s="2723"/>
      <c r="VIM19" s="2723"/>
      <c r="VIN19" s="2723"/>
      <c r="VIO19" s="2723"/>
      <c r="VIP19" s="2723"/>
      <c r="VIQ19" s="2723"/>
      <c r="VIR19" s="2723"/>
      <c r="VIS19" s="2723"/>
      <c r="VIT19" s="2723"/>
      <c r="VIU19" s="2723"/>
      <c r="VIV19" s="2723"/>
      <c r="VIW19" s="2723"/>
      <c r="VIX19" s="2723"/>
      <c r="VIY19" s="2723"/>
      <c r="VIZ19" s="2723"/>
      <c r="VJA19" s="2723"/>
      <c r="VJB19" s="2723"/>
      <c r="VJC19" s="2723"/>
      <c r="VJD19" s="2723"/>
      <c r="VJE19" s="2723"/>
      <c r="VJF19" s="2723"/>
      <c r="VJG19" s="2723"/>
      <c r="VJH19" s="2723"/>
      <c r="VJI19" s="2723"/>
      <c r="VJJ19" s="2723"/>
      <c r="VJK19" s="2723"/>
      <c r="VJL19" s="2723"/>
      <c r="VJM19" s="2723"/>
      <c r="VJN19" s="2723"/>
      <c r="VJO19" s="2723"/>
      <c r="VJP19" s="2723"/>
      <c r="VJQ19" s="2723"/>
      <c r="VJR19" s="2723"/>
      <c r="VJS19" s="2723"/>
      <c r="VJT19" s="2723"/>
      <c r="VJU19" s="2723"/>
      <c r="VJV19" s="2723"/>
      <c r="VJW19" s="2723"/>
      <c r="VJX19" s="2723"/>
      <c r="VJY19" s="2723"/>
      <c r="VJZ19" s="2723"/>
      <c r="VKA19" s="2723"/>
      <c r="VKB19" s="2723"/>
      <c r="VKC19" s="2723"/>
      <c r="VKD19" s="2723"/>
      <c r="VKE19" s="2723"/>
      <c r="VKF19" s="2723"/>
      <c r="VKG19" s="2723"/>
      <c r="VKH19" s="2723"/>
      <c r="VKI19" s="2723"/>
      <c r="VKJ19" s="2723"/>
      <c r="VKK19" s="2723"/>
      <c r="VKL19" s="2723"/>
      <c r="VKM19" s="2723"/>
      <c r="VKN19" s="2723"/>
      <c r="VKO19" s="2723"/>
      <c r="VKP19" s="2723"/>
      <c r="VKQ19" s="2723"/>
      <c r="VKR19" s="2723"/>
      <c r="VKS19" s="2723"/>
      <c r="VKT19" s="2723"/>
      <c r="VKU19" s="2723"/>
      <c r="VKV19" s="2723"/>
      <c r="VKW19" s="2723"/>
      <c r="VKX19" s="2723"/>
      <c r="VKY19" s="2723"/>
      <c r="VKZ19" s="2723"/>
      <c r="VLA19" s="2723"/>
      <c r="VLB19" s="2723"/>
      <c r="VLC19" s="2723"/>
      <c r="VLD19" s="2723"/>
      <c r="VLE19" s="2723"/>
      <c r="VLF19" s="2723"/>
      <c r="VLG19" s="2723"/>
      <c r="VLH19" s="2723"/>
      <c r="VLI19" s="2723"/>
      <c r="VLJ19" s="2723"/>
      <c r="VLK19" s="2723"/>
      <c r="VLL19" s="2723"/>
      <c r="VLM19" s="2723"/>
      <c r="VLN19" s="2723"/>
      <c r="VLO19" s="2723"/>
      <c r="VLP19" s="2723"/>
      <c r="VLQ19" s="2723"/>
      <c r="VLR19" s="2723"/>
      <c r="VLS19" s="2723"/>
      <c r="VLT19" s="2723"/>
      <c r="VLU19" s="2723"/>
      <c r="VLV19" s="2723"/>
      <c r="VLW19" s="2723"/>
      <c r="VLX19" s="2723"/>
      <c r="VLY19" s="2723"/>
      <c r="VLZ19" s="2723"/>
      <c r="VMA19" s="2723"/>
      <c r="VMB19" s="2723"/>
      <c r="VMC19" s="2723"/>
      <c r="VMD19" s="2723"/>
      <c r="VME19" s="2723"/>
      <c r="VMF19" s="2723"/>
      <c r="VMG19" s="2723"/>
      <c r="VMH19" s="2723"/>
      <c r="VMI19" s="2723"/>
      <c r="VMJ19" s="2723"/>
      <c r="VMK19" s="2723"/>
      <c r="VML19" s="2723"/>
      <c r="VMM19" s="2723"/>
      <c r="VMN19" s="2723"/>
      <c r="VMO19" s="2723"/>
      <c r="VMP19" s="2723"/>
      <c r="VMQ19" s="2723"/>
      <c r="VMR19" s="2723"/>
      <c r="VMS19" s="2723"/>
      <c r="VMT19" s="2723"/>
      <c r="VMU19" s="2723"/>
      <c r="VMV19" s="2723"/>
      <c r="VMW19" s="2723"/>
      <c r="VMX19" s="2723"/>
      <c r="VMY19" s="2723"/>
      <c r="VMZ19" s="2723"/>
      <c r="VNA19" s="2723"/>
      <c r="VNB19" s="2723"/>
      <c r="VNC19" s="2723"/>
      <c r="VND19" s="2723"/>
      <c r="VNE19" s="2723"/>
      <c r="VNF19" s="2723"/>
      <c r="VNG19" s="2723"/>
      <c r="VNH19" s="2723"/>
      <c r="VNI19" s="2723"/>
      <c r="VNJ19" s="2723"/>
      <c r="VNK19" s="2723"/>
      <c r="VNL19" s="2723"/>
      <c r="VNM19" s="2723"/>
      <c r="VNN19" s="2723"/>
      <c r="VNO19" s="2723"/>
      <c r="VNP19" s="2723"/>
      <c r="VNQ19" s="2723"/>
      <c r="VNR19" s="2723"/>
      <c r="VNS19" s="2723"/>
      <c r="VNT19" s="2723"/>
      <c r="VNU19" s="2723"/>
      <c r="VNV19" s="2723"/>
      <c r="VNW19" s="2723"/>
      <c r="VNX19" s="2723"/>
      <c r="VNY19" s="2723"/>
      <c r="VNZ19" s="2723"/>
      <c r="VOA19" s="2723"/>
      <c r="VOB19" s="2723"/>
      <c r="VOC19" s="2723"/>
      <c r="VOD19" s="2723"/>
      <c r="VOE19" s="2723"/>
      <c r="VOF19" s="2723"/>
      <c r="VOG19" s="2723"/>
      <c r="VOH19" s="2723"/>
      <c r="VOI19" s="2723"/>
      <c r="VOJ19" s="2723"/>
      <c r="VOK19" s="2723"/>
      <c r="VOL19" s="2723"/>
      <c r="VOM19" s="2723"/>
      <c r="VON19" s="2723"/>
      <c r="VOO19" s="2723"/>
      <c r="VOP19" s="2723"/>
      <c r="VOQ19" s="2723"/>
      <c r="VOR19" s="2723"/>
      <c r="VOS19" s="2723"/>
      <c r="VOT19" s="2723"/>
      <c r="VOU19" s="2723"/>
      <c r="VOV19" s="2723"/>
      <c r="VOW19" s="2723"/>
      <c r="VOX19" s="2723"/>
      <c r="VOY19" s="2723"/>
      <c r="VOZ19" s="2723"/>
      <c r="VPA19" s="2723"/>
      <c r="VPB19" s="2723"/>
      <c r="VPC19" s="2723"/>
      <c r="VPD19" s="2723"/>
      <c r="VPE19" s="2723"/>
      <c r="VPF19" s="2723"/>
      <c r="VPG19" s="2723"/>
      <c r="VPH19" s="2723"/>
      <c r="VPI19" s="2723"/>
      <c r="VPJ19" s="2723"/>
      <c r="VPK19" s="2723"/>
      <c r="VPL19" s="2723"/>
      <c r="VPM19" s="2723"/>
      <c r="VPN19" s="2723"/>
      <c r="VPO19" s="2723"/>
      <c r="VPP19" s="2723"/>
      <c r="VPQ19" s="2723"/>
      <c r="VPR19" s="2723"/>
      <c r="VPS19" s="2723"/>
      <c r="VPT19" s="2723"/>
      <c r="VPU19" s="2723"/>
      <c r="VPV19" s="2723"/>
      <c r="VPW19" s="2723"/>
      <c r="VPX19" s="2723"/>
      <c r="VPY19" s="2723"/>
      <c r="VPZ19" s="2723"/>
      <c r="VQA19" s="2723"/>
      <c r="VQB19" s="2723"/>
      <c r="VQC19" s="2723"/>
      <c r="VQD19" s="2723"/>
      <c r="VQE19" s="2723"/>
      <c r="VQF19" s="2723"/>
      <c r="VQG19" s="2723"/>
      <c r="VQH19" s="2723"/>
      <c r="VQI19" s="2723"/>
      <c r="VQJ19" s="2723"/>
      <c r="VQK19" s="2723"/>
      <c r="VQL19" s="2723"/>
      <c r="VQM19" s="2723"/>
      <c r="VQN19" s="2723"/>
      <c r="VQO19" s="2723"/>
      <c r="VQP19" s="2723"/>
      <c r="VQQ19" s="2723"/>
      <c r="VQR19" s="2723"/>
      <c r="VQS19" s="2723"/>
      <c r="VQT19" s="2723"/>
      <c r="VQU19" s="2723"/>
      <c r="VQV19" s="2723"/>
      <c r="VQW19" s="2723"/>
      <c r="VQX19" s="2723"/>
      <c r="VQY19" s="2723"/>
      <c r="VQZ19" s="2723"/>
      <c r="VRA19" s="2723"/>
      <c r="VRB19" s="2723"/>
      <c r="VRC19" s="2723"/>
      <c r="VRD19" s="2723"/>
      <c r="VRE19" s="2723"/>
      <c r="VRF19" s="2723"/>
      <c r="VRG19" s="2723"/>
      <c r="VRH19" s="2723"/>
      <c r="VRI19" s="2723"/>
      <c r="VRJ19" s="2723"/>
      <c r="VRK19" s="2723"/>
      <c r="VRL19" s="2723"/>
      <c r="VRM19" s="2723"/>
      <c r="VRN19" s="2723"/>
      <c r="VRO19" s="2723"/>
      <c r="VRP19" s="2723"/>
      <c r="VRQ19" s="2723"/>
      <c r="VRR19" s="2723"/>
      <c r="VRS19" s="2723"/>
      <c r="VRT19" s="2723"/>
      <c r="VRU19" s="2723"/>
      <c r="VRV19" s="2723"/>
      <c r="VRW19" s="2723"/>
      <c r="VRX19" s="2723"/>
      <c r="VRY19" s="2723"/>
      <c r="VRZ19" s="2723"/>
      <c r="VSA19" s="2723"/>
      <c r="VSB19" s="2723"/>
      <c r="VSC19" s="2723"/>
      <c r="VSD19" s="2723"/>
      <c r="VSE19" s="2723"/>
      <c r="VSF19" s="2723"/>
      <c r="VSG19" s="2723"/>
      <c r="VSH19" s="2723"/>
      <c r="VSI19" s="2723"/>
      <c r="VSJ19" s="2723"/>
      <c r="VSK19" s="2723"/>
      <c r="VSL19" s="2723"/>
      <c r="VSM19" s="2723"/>
      <c r="VSN19" s="2723"/>
      <c r="VSO19" s="2723"/>
      <c r="VSP19" s="2723"/>
      <c r="VSQ19" s="2723"/>
      <c r="VSR19" s="2723"/>
      <c r="VSS19" s="2723"/>
      <c r="VST19" s="2723"/>
      <c r="VSU19" s="2723"/>
      <c r="VSV19" s="2723"/>
      <c r="VSW19" s="2723"/>
      <c r="VSX19" s="2723"/>
      <c r="VSY19" s="2723"/>
      <c r="VSZ19" s="2723"/>
      <c r="VTA19" s="2723"/>
      <c r="VTB19" s="2723"/>
      <c r="VTC19" s="2723"/>
      <c r="VTD19" s="2723"/>
      <c r="VTE19" s="2723"/>
      <c r="VTF19" s="2723"/>
      <c r="VTG19" s="2723"/>
      <c r="VTH19" s="2723"/>
      <c r="VTI19" s="2723"/>
      <c r="VTJ19" s="2723"/>
      <c r="VTK19" s="2723"/>
      <c r="VTL19" s="2723"/>
      <c r="VTM19" s="2723"/>
      <c r="VTN19" s="2723"/>
      <c r="VTO19" s="2723"/>
      <c r="VTP19" s="2723"/>
      <c r="VTQ19" s="2723"/>
      <c r="VTR19" s="2723"/>
      <c r="VTS19" s="2723"/>
      <c r="VTT19" s="2723"/>
      <c r="VTU19" s="2723"/>
      <c r="VTV19" s="2723"/>
      <c r="VTW19" s="2723"/>
      <c r="VTX19" s="2723"/>
      <c r="VTY19" s="2723"/>
      <c r="VTZ19" s="2723"/>
      <c r="VUA19" s="2723"/>
      <c r="VUB19" s="2723"/>
      <c r="VUC19" s="2723"/>
      <c r="VUD19" s="2723"/>
      <c r="VUE19" s="2723"/>
      <c r="VUF19" s="2723"/>
      <c r="VUG19" s="2723"/>
      <c r="VUH19" s="2723"/>
      <c r="VUI19" s="2723"/>
      <c r="VUJ19" s="2723"/>
      <c r="VUK19" s="2723"/>
      <c r="VUL19" s="2723"/>
      <c r="VUM19" s="2723"/>
      <c r="VUN19" s="2723"/>
      <c r="VUO19" s="2723"/>
      <c r="VUP19" s="2723"/>
      <c r="VUQ19" s="2723"/>
      <c r="VUR19" s="2723"/>
      <c r="VUS19" s="2723"/>
      <c r="VUT19" s="2723"/>
      <c r="VUU19" s="2723"/>
      <c r="VUV19" s="2723"/>
      <c r="VUW19" s="2723"/>
      <c r="VUX19" s="2723"/>
      <c r="VUY19" s="2723"/>
      <c r="VUZ19" s="2723"/>
      <c r="VVA19" s="2723"/>
      <c r="VVB19" s="2723"/>
      <c r="VVC19" s="2723"/>
      <c r="VVD19" s="2723"/>
      <c r="VVE19" s="2723"/>
      <c r="VVF19" s="2723"/>
      <c r="VVG19" s="2723"/>
      <c r="VVH19" s="2723"/>
      <c r="VVI19" s="2723"/>
      <c r="VVJ19" s="2723"/>
      <c r="VVK19" s="2723"/>
      <c r="VVL19" s="2723"/>
      <c r="VVM19" s="2723"/>
      <c r="VVN19" s="2723"/>
      <c r="VVO19" s="2723"/>
      <c r="VVP19" s="2723"/>
      <c r="VVQ19" s="2723"/>
      <c r="VVR19" s="2723"/>
      <c r="VVS19" s="2723"/>
      <c r="VVT19" s="2723"/>
      <c r="VVU19" s="2723"/>
      <c r="VVV19" s="2723"/>
      <c r="VVW19" s="2723"/>
      <c r="VVX19" s="2723"/>
      <c r="VVY19" s="2723"/>
      <c r="VVZ19" s="2723"/>
      <c r="VWA19" s="2723"/>
      <c r="VWB19" s="2723"/>
      <c r="VWC19" s="2723"/>
      <c r="VWD19" s="2723"/>
      <c r="VWE19" s="2723"/>
      <c r="VWF19" s="2723"/>
      <c r="VWG19" s="2723"/>
      <c r="VWH19" s="2723"/>
      <c r="VWI19" s="2723"/>
      <c r="VWJ19" s="2723"/>
      <c r="VWK19" s="2723"/>
      <c r="VWL19" s="2723"/>
      <c r="VWM19" s="2723"/>
      <c r="VWN19" s="2723"/>
      <c r="VWO19" s="2723"/>
      <c r="VWP19" s="2723"/>
      <c r="VWQ19" s="2723"/>
      <c r="VWR19" s="2723"/>
      <c r="VWS19" s="2723"/>
      <c r="VWT19" s="2723"/>
      <c r="VWU19" s="2723"/>
      <c r="VWV19" s="2723"/>
      <c r="VWW19" s="2723"/>
      <c r="VWX19" s="2723"/>
      <c r="VWY19" s="2723"/>
      <c r="VWZ19" s="2723"/>
      <c r="VXA19" s="2723"/>
      <c r="VXB19" s="2723"/>
      <c r="VXC19" s="2723"/>
      <c r="VXD19" s="2723"/>
      <c r="VXE19" s="2723"/>
      <c r="VXF19" s="2723"/>
      <c r="VXG19" s="2723"/>
      <c r="VXH19" s="2723"/>
      <c r="VXI19" s="2723"/>
      <c r="VXJ19" s="2723"/>
      <c r="VXK19" s="2723"/>
      <c r="VXL19" s="2723"/>
      <c r="VXM19" s="2723"/>
      <c r="VXN19" s="2723"/>
      <c r="VXO19" s="2723"/>
      <c r="VXP19" s="2723"/>
      <c r="VXQ19" s="2723"/>
      <c r="VXR19" s="2723"/>
      <c r="VXS19" s="2723"/>
      <c r="VXT19" s="2723"/>
      <c r="VXU19" s="2723"/>
      <c r="VXV19" s="2723"/>
      <c r="VXW19" s="2723"/>
      <c r="VXX19" s="2723"/>
      <c r="VXY19" s="2723"/>
      <c r="VXZ19" s="2723"/>
      <c r="VYA19" s="2723"/>
      <c r="VYB19" s="2723"/>
      <c r="VYC19" s="2723"/>
      <c r="VYD19" s="2723"/>
      <c r="VYE19" s="2723"/>
      <c r="VYF19" s="2723"/>
      <c r="VYG19" s="2723"/>
      <c r="VYH19" s="2723"/>
      <c r="VYI19" s="2723"/>
      <c r="VYJ19" s="2723"/>
      <c r="VYK19" s="2723"/>
      <c r="VYL19" s="2723"/>
      <c r="VYM19" s="2723"/>
      <c r="VYN19" s="2723"/>
      <c r="VYO19" s="2723"/>
      <c r="VYP19" s="2723"/>
      <c r="VYQ19" s="2723"/>
      <c r="VYR19" s="2723"/>
      <c r="VYS19" s="2723"/>
      <c r="VYT19" s="2723"/>
      <c r="VYU19" s="2723"/>
      <c r="VYV19" s="2723"/>
      <c r="VYW19" s="2723"/>
      <c r="VYX19" s="2723"/>
      <c r="VYY19" s="2723"/>
      <c r="VYZ19" s="2723"/>
      <c r="VZA19" s="2723"/>
      <c r="VZB19" s="2723"/>
      <c r="VZC19" s="2723"/>
      <c r="VZD19" s="2723"/>
      <c r="VZE19" s="2723"/>
      <c r="VZF19" s="2723"/>
      <c r="VZG19" s="2723"/>
      <c r="VZH19" s="2723"/>
      <c r="VZI19" s="2723"/>
      <c r="VZJ19" s="2723"/>
      <c r="VZK19" s="2723"/>
      <c r="VZL19" s="2723"/>
      <c r="VZM19" s="2723"/>
      <c r="VZN19" s="2723"/>
      <c r="VZO19" s="2723"/>
      <c r="VZP19" s="2723"/>
      <c r="VZQ19" s="2723"/>
      <c r="VZR19" s="2723"/>
      <c r="VZS19" s="2723"/>
      <c r="VZT19" s="2723"/>
      <c r="VZU19" s="2723"/>
      <c r="VZV19" s="2723"/>
      <c r="VZW19" s="2723"/>
      <c r="VZX19" s="2723"/>
      <c r="VZY19" s="2723"/>
      <c r="VZZ19" s="2723"/>
      <c r="WAA19" s="2723"/>
      <c r="WAB19" s="2723"/>
      <c r="WAC19" s="2723"/>
      <c r="WAD19" s="2723"/>
      <c r="WAE19" s="2723"/>
      <c r="WAF19" s="2723"/>
      <c r="WAG19" s="2723"/>
      <c r="WAH19" s="2723"/>
      <c r="WAI19" s="2723"/>
      <c r="WAJ19" s="2723"/>
      <c r="WAK19" s="2723"/>
      <c r="WAL19" s="2723"/>
      <c r="WAM19" s="2723"/>
      <c r="WAN19" s="2723"/>
      <c r="WAO19" s="2723"/>
      <c r="WAP19" s="2723"/>
      <c r="WAQ19" s="2723"/>
      <c r="WAR19" s="2723"/>
      <c r="WAS19" s="2723"/>
      <c r="WAT19" s="2723"/>
      <c r="WAU19" s="2723"/>
      <c r="WAV19" s="2723"/>
      <c r="WAW19" s="2723"/>
      <c r="WAX19" s="2723"/>
      <c r="WAY19" s="2723"/>
      <c r="WAZ19" s="2723"/>
      <c r="WBA19" s="2723"/>
      <c r="WBB19" s="2723"/>
      <c r="WBC19" s="2723"/>
      <c r="WBD19" s="2723"/>
      <c r="WBE19" s="2723"/>
      <c r="WBF19" s="2723"/>
      <c r="WBG19" s="2723"/>
      <c r="WBH19" s="2723"/>
      <c r="WBI19" s="2723"/>
      <c r="WBJ19" s="2723"/>
      <c r="WBK19" s="2723"/>
      <c r="WBL19" s="2723"/>
      <c r="WBM19" s="2723"/>
      <c r="WBN19" s="2723"/>
      <c r="WBO19" s="2723"/>
      <c r="WBP19" s="2723"/>
      <c r="WBQ19" s="2723"/>
      <c r="WBR19" s="2723"/>
      <c r="WBS19" s="2723"/>
      <c r="WBT19" s="2723"/>
      <c r="WBU19" s="2723"/>
      <c r="WBV19" s="2723"/>
      <c r="WBW19" s="2723"/>
      <c r="WBX19" s="2723"/>
      <c r="WBY19" s="2723"/>
      <c r="WBZ19" s="2723"/>
      <c r="WCA19" s="2723"/>
      <c r="WCB19" s="2723"/>
      <c r="WCC19" s="2723"/>
      <c r="WCD19" s="2723"/>
      <c r="WCE19" s="2723"/>
      <c r="WCF19" s="2723"/>
      <c r="WCG19" s="2723"/>
      <c r="WCH19" s="2723"/>
      <c r="WCI19" s="2723"/>
      <c r="WCJ19" s="2723"/>
      <c r="WCK19" s="2723"/>
      <c r="WCL19" s="2723"/>
      <c r="WCM19" s="2723"/>
      <c r="WCN19" s="2723"/>
      <c r="WCO19" s="2723"/>
      <c r="WCP19" s="2723"/>
      <c r="WCQ19" s="2723"/>
      <c r="WCR19" s="2723"/>
      <c r="WCS19" s="2723"/>
      <c r="WCT19" s="2723"/>
      <c r="WCU19" s="2723"/>
      <c r="WCV19" s="2723"/>
      <c r="WCW19" s="2723"/>
      <c r="WCX19" s="2723"/>
      <c r="WCY19" s="2723"/>
      <c r="WCZ19" s="2723"/>
      <c r="WDA19" s="2723"/>
      <c r="WDB19" s="2723"/>
      <c r="WDC19" s="2723"/>
      <c r="WDD19" s="2723"/>
      <c r="WDE19" s="2723"/>
      <c r="WDF19" s="2723"/>
      <c r="WDG19" s="2723"/>
      <c r="WDH19" s="2723"/>
      <c r="WDI19" s="2723"/>
      <c r="WDJ19" s="2723"/>
      <c r="WDK19" s="2723"/>
      <c r="WDL19" s="2723"/>
      <c r="WDM19" s="2723"/>
      <c r="WDN19" s="2723"/>
      <c r="WDO19" s="2723"/>
      <c r="WDP19" s="2723"/>
      <c r="WDQ19" s="2723"/>
      <c r="WDR19" s="2723"/>
      <c r="WDS19" s="2723"/>
      <c r="WDT19" s="2723"/>
      <c r="WDU19" s="2723"/>
      <c r="WDV19" s="2723"/>
      <c r="WDW19" s="2723"/>
      <c r="WDX19" s="2723"/>
      <c r="WDY19" s="2723"/>
      <c r="WDZ19" s="2723"/>
      <c r="WEA19" s="2723"/>
      <c r="WEB19" s="2723"/>
      <c r="WEC19" s="2723"/>
      <c r="WED19" s="2723"/>
      <c r="WEE19" s="2723"/>
      <c r="WEF19" s="2723"/>
      <c r="WEG19" s="2723"/>
      <c r="WEH19" s="2723"/>
      <c r="WEI19" s="2723"/>
      <c r="WEJ19" s="2723"/>
      <c r="WEK19" s="2723"/>
      <c r="WEL19" s="2723"/>
      <c r="WEM19" s="2723"/>
      <c r="WEN19" s="2723"/>
      <c r="WEO19" s="2723"/>
      <c r="WEP19" s="2723"/>
      <c r="WEQ19" s="2723"/>
      <c r="WER19" s="2723"/>
      <c r="WES19" s="2723"/>
      <c r="WET19" s="2723"/>
      <c r="WEU19" s="2723"/>
      <c r="WEV19" s="2723"/>
      <c r="WEW19" s="2723"/>
      <c r="WEX19" s="2723"/>
      <c r="WEY19" s="2723"/>
      <c r="WEZ19" s="2723"/>
      <c r="WFA19" s="2723"/>
      <c r="WFB19" s="2723"/>
      <c r="WFC19" s="2723"/>
      <c r="WFD19" s="2723"/>
      <c r="WFE19" s="2723"/>
      <c r="WFF19" s="2723"/>
      <c r="WFG19" s="2723"/>
      <c r="WFH19" s="2723"/>
      <c r="WFI19" s="2723"/>
      <c r="WFJ19" s="2723"/>
      <c r="WFK19" s="2723"/>
      <c r="WFL19" s="2723"/>
      <c r="WFM19" s="2723"/>
      <c r="WFN19" s="2723"/>
      <c r="WFO19" s="2723"/>
      <c r="WFP19" s="2723"/>
      <c r="WFQ19" s="2723"/>
      <c r="WFR19" s="2723"/>
      <c r="WFS19" s="2723"/>
      <c r="WFT19" s="2723"/>
      <c r="WFU19" s="2723"/>
      <c r="WFV19" s="2723"/>
      <c r="WFW19" s="2723"/>
      <c r="WFX19" s="2723"/>
      <c r="WFY19" s="2723"/>
      <c r="WFZ19" s="2723"/>
      <c r="WGA19" s="2723"/>
      <c r="WGB19" s="2723"/>
      <c r="WGC19" s="2723"/>
      <c r="WGD19" s="2723"/>
      <c r="WGE19" s="2723"/>
      <c r="WGF19" s="2723"/>
      <c r="WGG19" s="2723"/>
      <c r="WGH19" s="2723"/>
      <c r="WGI19" s="2723"/>
      <c r="WGJ19" s="2723"/>
      <c r="WGK19" s="2723"/>
      <c r="WGL19" s="2723"/>
      <c r="WGM19" s="2723"/>
      <c r="WGN19" s="2723"/>
      <c r="WGO19" s="2723"/>
      <c r="WGP19" s="2723"/>
      <c r="WGQ19" s="2723"/>
      <c r="WGR19" s="2723"/>
      <c r="WGS19" s="2723"/>
      <c r="WGT19" s="2723"/>
      <c r="WGU19" s="2723"/>
      <c r="WGV19" s="2723"/>
      <c r="WGW19" s="2723"/>
      <c r="WGX19" s="2723"/>
      <c r="WGY19" s="2723"/>
      <c r="WGZ19" s="2723"/>
      <c r="WHA19" s="2723"/>
      <c r="WHB19" s="2723"/>
      <c r="WHC19" s="2723"/>
      <c r="WHD19" s="2723"/>
      <c r="WHE19" s="2723"/>
      <c r="WHF19" s="2723"/>
      <c r="WHG19" s="2723"/>
      <c r="WHH19" s="2723"/>
      <c r="WHI19" s="2723"/>
      <c r="WHJ19" s="2723"/>
      <c r="WHK19" s="2723"/>
      <c r="WHL19" s="2723"/>
      <c r="WHM19" s="2723"/>
      <c r="WHN19" s="2723"/>
      <c r="WHO19" s="2723"/>
      <c r="WHP19" s="2723"/>
      <c r="WHQ19" s="2723"/>
      <c r="WHR19" s="2723"/>
      <c r="WHS19" s="2723"/>
      <c r="WHT19" s="2723"/>
      <c r="WHU19" s="2723"/>
      <c r="WHV19" s="2723"/>
      <c r="WHW19" s="2723"/>
      <c r="WHX19" s="2723"/>
      <c r="WHY19" s="2723"/>
      <c r="WHZ19" s="2723"/>
      <c r="WIA19" s="2723"/>
      <c r="WIB19" s="2723"/>
      <c r="WIC19" s="2723"/>
      <c r="WID19" s="2723"/>
      <c r="WIE19" s="2723"/>
      <c r="WIF19" s="2723"/>
      <c r="WIG19" s="2723"/>
      <c r="WIH19" s="2723"/>
      <c r="WII19" s="2723"/>
      <c r="WIJ19" s="2723"/>
      <c r="WIK19" s="2723"/>
      <c r="WIL19" s="2723"/>
      <c r="WIM19" s="2723"/>
      <c r="WIN19" s="2723"/>
      <c r="WIO19" s="2723"/>
      <c r="WIP19" s="2723"/>
      <c r="WIQ19" s="2723"/>
      <c r="WIR19" s="2723"/>
      <c r="WIS19" s="2723"/>
      <c r="WIT19" s="2723"/>
      <c r="WIU19" s="2723"/>
      <c r="WIV19" s="2723"/>
      <c r="WIW19" s="2723"/>
      <c r="WIX19" s="2723"/>
      <c r="WIY19" s="2723"/>
      <c r="WIZ19" s="2723"/>
      <c r="WJA19" s="2723"/>
      <c r="WJB19" s="2723"/>
      <c r="WJC19" s="2723"/>
      <c r="WJD19" s="2723"/>
      <c r="WJE19" s="2723"/>
      <c r="WJF19" s="2723"/>
      <c r="WJG19" s="2723"/>
      <c r="WJH19" s="2723"/>
      <c r="WJI19" s="2723"/>
      <c r="WJJ19" s="2723"/>
      <c r="WJK19" s="2723"/>
      <c r="WJL19" s="2723"/>
      <c r="WJM19" s="2723"/>
      <c r="WJN19" s="2723"/>
      <c r="WJO19" s="2723"/>
      <c r="WJP19" s="2723"/>
      <c r="WJQ19" s="2723"/>
      <c r="WJR19" s="2723"/>
      <c r="WJS19" s="2723"/>
      <c r="WJT19" s="2723"/>
      <c r="WJU19" s="2723"/>
      <c r="WJV19" s="2723"/>
      <c r="WJW19" s="2723"/>
      <c r="WJX19" s="2723"/>
      <c r="WJY19" s="2723"/>
      <c r="WJZ19" s="2723"/>
      <c r="WKA19" s="2723"/>
      <c r="WKB19" s="2723"/>
      <c r="WKC19" s="2723"/>
      <c r="WKD19" s="2723"/>
      <c r="WKE19" s="2723"/>
      <c r="WKF19" s="2723"/>
      <c r="WKG19" s="2723"/>
      <c r="WKH19" s="2723"/>
      <c r="WKI19" s="2723"/>
      <c r="WKJ19" s="2723"/>
      <c r="WKK19" s="2723"/>
      <c r="WKL19" s="2723"/>
      <c r="WKM19" s="2723"/>
      <c r="WKN19" s="2723"/>
      <c r="WKO19" s="2723"/>
      <c r="WKP19" s="2723"/>
      <c r="WKQ19" s="2723"/>
      <c r="WKR19" s="2723"/>
      <c r="WKS19" s="2723"/>
      <c r="WKT19" s="2723"/>
      <c r="WKU19" s="2723"/>
      <c r="WKV19" s="2723"/>
      <c r="WKW19" s="2723"/>
      <c r="WKX19" s="2723"/>
      <c r="WKY19" s="2723"/>
      <c r="WKZ19" s="2723"/>
      <c r="WLA19" s="2723"/>
      <c r="WLB19" s="2723"/>
      <c r="WLC19" s="2723"/>
      <c r="WLD19" s="2723"/>
      <c r="WLE19" s="2723"/>
      <c r="WLF19" s="2723"/>
      <c r="WLG19" s="2723"/>
      <c r="WLH19" s="2723"/>
      <c r="WLI19" s="2723"/>
      <c r="WLJ19" s="2723"/>
      <c r="WLK19" s="2723"/>
      <c r="WLL19" s="2723"/>
      <c r="WLM19" s="2723"/>
      <c r="WLN19" s="2723"/>
      <c r="WLO19" s="2723"/>
      <c r="WLP19" s="2723"/>
      <c r="WLQ19" s="2723"/>
      <c r="WLR19" s="2723"/>
      <c r="WLS19" s="2723"/>
      <c r="WLT19" s="2723"/>
      <c r="WLU19" s="2723"/>
      <c r="WLV19" s="2723"/>
      <c r="WLW19" s="2723"/>
      <c r="WLX19" s="2723"/>
      <c r="WLY19" s="2723"/>
      <c r="WLZ19" s="2723"/>
      <c r="WMA19" s="2723"/>
      <c r="WMB19" s="2723"/>
      <c r="WMC19" s="2723"/>
      <c r="WMD19" s="2723"/>
      <c r="WME19" s="2723"/>
      <c r="WMF19" s="2723"/>
      <c r="WMG19" s="2723"/>
      <c r="WMH19" s="2723"/>
      <c r="WMI19" s="2723"/>
      <c r="WMJ19" s="2723"/>
      <c r="WMK19" s="2723"/>
      <c r="WML19" s="2723"/>
      <c r="WMM19" s="2723"/>
      <c r="WMN19" s="2723"/>
      <c r="WMO19" s="2723"/>
      <c r="WMP19" s="2723"/>
      <c r="WMQ19" s="2723"/>
      <c r="WMR19" s="2723"/>
      <c r="WMS19" s="2723"/>
      <c r="WMT19" s="2723"/>
      <c r="WMU19" s="2723"/>
      <c r="WMV19" s="2723"/>
      <c r="WMW19" s="2723"/>
      <c r="WMX19" s="2723"/>
      <c r="WMY19" s="2723"/>
      <c r="WMZ19" s="2723"/>
      <c r="WNA19" s="2723"/>
      <c r="WNB19" s="2723"/>
      <c r="WNC19" s="2723"/>
      <c r="WND19" s="2723"/>
      <c r="WNE19" s="2723"/>
      <c r="WNF19" s="2723"/>
      <c r="WNG19" s="2723"/>
      <c r="WNH19" s="2723"/>
      <c r="WNI19" s="2723"/>
      <c r="WNJ19" s="2723"/>
      <c r="WNK19" s="2723"/>
      <c r="WNL19" s="2723"/>
      <c r="WNM19" s="2723"/>
      <c r="WNN19" s="2723"/>
      <c r="WNO19" s="2723"/>
      <c r="WNP19" s="2723"/>
      <c r="WNQ19" s="2723"/>
      <c r="WNR19" s="2723"/>
      <c r="WNS19" s="2723"/>
      <c r="WNT19" s="2723"/>
      <c r="WNU19" s="2723"/>
      <c r="WNV19" s="2723"/>
      <c r="WNW19" s="2723"/>
      <c r="WNX19" s="2723"/>
      <c r="WNY19" s="2723"/>
      <c r="WNZ19" s="2723"/>
      <c r="WOA19" s="2723"/>
      <c r="WOB19" s="2723"/>
      <c r="WOC19" s="2723"/>
      <c r="WOD19" s="2723"/>
      <c r="WOE19" s="2723"/>
      <c r="WOF19" s="2723"/>
      <c r="WOG19" s="2723"/>
      <c r="WOH19" s="2723"/>
      <c r="WOI19" s="2723"/>
      <c r="WOJ19" s="2723"/>
      <c r="WOK19" s="2723"/>
      <c r="WOL19" s="2723"/>
      <c r="WOM19" s="2723"/>
      <c r="WON19" s="2723"/>
      <c r="WOO19" s="2723"/>
      <c r="WOP19" s="2723"/>
      <c r="WOQ19" s="2723"/>
      <c r="WOR19" s="2723"/>
      <c r="WOS19" s="2723"/>
      <c r="WOT19" s="2723"/>
      <c r="WOU19" s="2723"/>
      <c r="WOV19" s="2723"/>
      <c r="WOW19" s="2723"/>
      <c r="WOX19" s="2723"/>
      <c r="WOY19" s="2723"/>
      <c r="WOZ19" s="2723"/>
      <c r="WPA19" s="2723"/>
      <c r="WPB19" s="2723"/>
      <c r="WPC19" s="2723"/>
      <c r="WPD19" s="2723"/>
      <c r="WPE19" s="2723"/>
      <c r="WPF19" s="2723"/>
      <c r="WPG19" s="2723"/>
      <c r="WPH19" s="2723"/>
      <c r="WPI19" s="2723"/>
      <c r="WPJ19" s="2723"/>
      <c r="WPK19" s="2723"/>
      <c r="WPL19" s="2723"/>
      <c r="WPM19" s="2723"/>
      <c r="WPN19" s="2723"/>
      <c r="WPO19" s="2723"/>
      <c r="WPP19" s="2723"/>
      <c r="WPQ19" s="2723"/>
      <c r="WPR19" s="2723"/>
      <c r="WPS19" s="2723"/>
      <c r="WPT19" s="2723"/>
      <c r="WPU19" s="2723"/>
      <c r="WPV19" s="2723"/>
      <c r="WPW19" s="2723"/>
      <c r="WPX19" s="2723"/>
      <c r="WPY19" s="2723"/>
      <c r="WPZ19" s="2723"/>
      <c r="WQA19" s="2723"/>
      <c r="WQB19" s="2723"/>
      <c r="WQC19" s="2723"/>
      <c r="WQD19" s="2723"/>
      <c r="WQE19" s="2723"/>
      <c r="WQF19" s="2723"/>
      <c r="WQG19" s="2723"/>
      <c r="WQH19" s="2723"/>
      <c r="WQI19" s="2723"/>
      <c r="WQJ19" s="2723"/>
      <c r="WQK19" s="2723"/>
      <c r="WQL19" s="2723"/>
      <c r="WQM19" s="2723"/>
      <c r="WQN19" s="2723"/>
      <c r="WQO19" s="2723"/>
      <c r="WQP19" s="2723"/>
      <c r="WQQ19" s="2723"/>
      <c r="WQR19" s="2723"/>
      <c r="WQS19" s="2723"/>
      <c r="WQT19" s="2723"/>
      <c r="WQU19" s="2723"/>
      <c r="WQV19" s="2723"/>
      <c r="WQW19" s="2723"/>
      <c r="WQX19" s="2723"/>
      <c r="WQY19" s="2723"/>
      <c r="WQZ19" s="2723"/>
      <c r="WRA19" s="2723"/>
      <c r="WRB19" s="2723"/>
      <c r="WRC19" s="2723"/>
      <c r="WRD19" s="2723"/>
      <c r="WRE19" s="2723"/>
      <c r="WRF19" s="2723"/>
      <c r="WRG19" s="2723"/>
      <c r="WRH19" s="2723"/>
      <c r="WRI19" s="2723"/>
      <c r="WRJ19" s="2723"/>
      <c r="WRK19" s="2723"/>
      <c r="WRL19" s="2723"/>
      <c r="WRM19" s="2723"/>
      <c r="WRN19" s="2723"/>
      <c r="WRO19" s="2723"/>
      <c r="WRP19" s="2723"/>
      <c r="WRQ19" s="2723"/>
      <c r="WRR19" s="2723"/>
      <c r="WRS19" s="2723"/>
      <c r="WRT19" s="2723"/>
      <c r="WRU19" s="2723"/>
      <c r="WRV19" s="2723"/>
      <c r="WRW19" s="2723"/>
      <c r="WRX19" s="2723"/>
      <c r="WRY19" s="2723"/>
      <c r="WRZ19" s="2723"/>
      <c r="WSA19" s="2723"/>
      <c r="WSB19" s="2723"/>
      <c r="WSC19" s="2723"/>
      <c r="WSD19" s="2723"/>
      <c r="WSE19" s="2723"/>
      <c r="WSF19" s="2723"/>
      <c r="WSG19" s="2723"/>
      <c r="WSH19" s="2723"/>
      <c r="WSI19" s="2723"/>
      <c r="WSJ19" s="2723"/>
      <c r="WSK19" s="2723"/>
      <c r="WSL19" s="2723"/>
      <c r="WSM19" s="2723"/>
      <c r="WSN19" s="2723"/>
      <c r="WSO19" s="2723"/>
      <c r="WSP19" s="2723"/>
      <c r="WSQ19" s="2723"/>
      <c r="WSR19" s="2723"/>
      <c r="WSS19" s="2723"/>
      <c r="WST19" s="2723"/>
      <c r="WSU19" s="2723"/>
      <c r="WSV19" s="2723"/>
      <c r="WSW19" s="2723"/>
      <c r="WSX19" s="2723"/>
      <c r="WSY19" s="2723"/>
      <c r="WSZ19" s="2723"/>
      <c r="WTA19" s="2723"/>
      <c r="WTB19" s="2723"/>
      <c r="WTC19" s="2723"/>
      <c r="WTD19" s="2723"/>
      <c r="WTE19" s="2723"/>
      <c r="WTF19" s="2723"/>
      <c r="WTG19" s="2723"/>
      <c r="WTH19" s="2723"/>
      <c r="WTI19" s="2723"/>
      <c r="WTJ19" s="2723"/>
      <c r="WTK19" s="2723"/>
      <c r="WTL19" s="2723"/>
      <c r="WTM19" s="2723"/>
      <c r="WTN19" s="2723"/>
      <c r="WTO19" s="2723"/>
      <c r="WTP19" s="2723"/>
      <c r="WTQ19" s="2723"/>
      <c r="WTR19" s="2723"/>
      <c r="WTS19" s="2723"/>
      <c r="WTT19" s="2723"/>
      <c r="WTU19" s="2723"/>
      <c r="WTV19" s="2723"/>
      <c r="WTW19" s="2723"/>
      <c r="WTX19" s="2723"/>
      <c r="WTY19" s="2723"/>
      <c r="WTZ19" s="2723"/>
      <c r="WUA19" s="2723"/>
      <c r="WUB19" s="2723"/>
      <c r="WUC19" s="2723"/>
      <c r="WUD19" s="2723"/>
      <c r="WUE19" s="2723"/>
      <c r="WUF19" s="2723"/>
      <c r="WUG19" s="2723"/>
      <c r="WUH19" s="2723"/>
      <c r="WUI19" s="2723"/>
      <c r="WUJ19" s="2723"/>
      <c r="WUK19" s="2723"/>
      <c r="WUL19" s="2723"/>
      <c r="WUM19" s="2723"/>
      <c r="WUN19" s="2723"/>
      <c r="WUO19" s="2723"/>
      <c r="WUP19" s="2723"/>
      <c r="WUQ19" s="2723"/>
      <c r="WUR19" s="2723"/>
      <c r="WUS19" s="2723"/>
      <c r="WUT19" s="2723"/>
      <c r="WUU19" s="2723"/>
      <c r="WUV19" s="2723"/>
      <c r="WUW19" s="2723"/>
      <c r="WUX19" s="2723"/>
      <c r="WUY19" s="2723"/>
      <c r="WUZ19" s="2723"/>
      <c r="WVA19" s="2723"/>
      <c r="WVB19" s="2723"/>
      <c r="WVC19" s="2723"/>
      <c r="WVD19" s="2723"/>
      <c r="WVE19" s="2723"/>
      <c r="WVF19" s="2723"/>
      <c r="WVG19" s="2723"/>
      <c r="WVH19" s="2723"/>
      <c r="WVI19" s="2723"/>
      <c r="WVJ19" s="2723"/>
      <c r="WVK19" s="2723"/>
      <c r="WVL19" s="2723"/>
      <c r="WVM19" s="2723"/>
      <c r="WVN19" s="2723"/>
      <c r="WVO19" s="2723"/>
      <c r="WVP19" s="2723"/>
      <c r="WVQ19" s="2723"/>
      <c r="WVR19" s="2723"/>
      <c r="WVS19" s="2723"/>
      <c r="WVT19" s="2723"/>
      <c r="WVU19" s="2723"/>
      <c r="WVV19" s="2723"/>
      <c r="WVW19" s="2723"/>
      <c r="WVX19" s="2723"/>
      <c r="WVY19" s="2723"/>
      <c r="WVZ19" s="2723"/>
      <c r="WWA19" s="2723"/>
      <c r="WWB19" s="2723"/>
      <c r="WWC19" s="2723"/>
      <c r="WWD19" s="2723"/>
      <c r="WWE19" s="2723"/>
      <c r="WWF19" s="2723"/>
      <c r="WWG19" s="2723"/>
      <c r="WWH19" s="2723"/>
      <c r="WWI19" s="2723"/>
      <c r="WWJ19" s="2723"/>
      <c r="WWK19" s="2723"/>
      <c r="WWL19" s="2723"/>
      <c r="WWM19" s="2723"/>
      <c r="WWN19" s="2723"/>
      <c r="WWO19" s="2723"/>
      <c r="WWP19" s="2723"/>
      <c r="WWQ19" s="2723"/>
      <c r="WWR19" s="2723"/>
      <c r="WWS19" s="2723"/>
      <c r="WWT19" s="2723"/>
      <c r="WWU19" s="2723"/>
      <c r="WWV19" s="2723"/>
      <c r="WWW19" s="2723"/>
      <c r="WWX19" s="2723"/>
      <c r="WWY19" s="2723"/>
      <c r="WWZ19" s="2723"/>
      <c r="WXA19" s="2723"/>
      <c r="WXB19" s="2723"/>
      <c r="WXC19" s="2723"/>
      <c r="WXD19" s="2723"/>
      <c r="WXE19" s="2723"/>
      <c r="WXF19" s="2723"/>
      <c r="WXG19" s="2723"/>
      <c r="WXH19" s="2723"/>
      <c r="WXI19" s="2723"/>
      <c r="WXJ19" s="2723"/>
      <c r="WXK19" s="2723"/>
      <c r="WXL19" s="2723"/>
      <c r="WXM19" s="2723"/>
      <c r="WXN19" s="2723"/>
      <c r="WXO19" s="2723"/>
      <c r="WXP19" s="2723"/>
      <c r="WXQ19" s="2723"/>
      <c r="WXR19" s="2723"/>
      <c r="WXS19" s="2723"/>
      <c r="WXT19" s="2723"/>
      <c r="WXU19" s="2723"/>
      <c r="WXV19" s="2723"/>
      <c r="WXW19" s="2723"/>
      <c r="WXX19" s="2723"/>
      <c r="WXY19" s="2723"/>
      <c r="WXZ19" s="2723"/>
      <c r="WYA19" s="2723"/>
      <c r="WYB19" s="2723"/>
      <c r="WYC19" s="2723"/>
      <c r="WYD19" s="2723"/>
      <c r="WYE19" s="2723"/>
      <c r="WYF19" s="2723"/>
      <c r="WYG19" s="2723"/>
      <c r="WYH19" s="2723"/>
      <c r="WYI19" s="2723"/>
      <c r="WYJ19" s="2723"/>
      <c r="WYK19" s="2723"/>
      <c r="WYL19" s="2723"/>
      <c r="WYM19" s="2723"/>
      <c r="WYN19" s="2723"/>
      <c r="WYO19" s="2723"/>
      <c r="WYP19" s="2723"/>
      <c r="WYQ19" s="2723"/>
      <c r="WYR19" s="2723"/>
      <c r="WYS19" s="2723"/>
      <c r="WYT19" s="2723"/>
      <c r="WYU19" s="2723"/>
      <c r="WYV19" s="2723"/>
      <c r="WYW19" s="2723"/>
      <c r="WYX19" s="2723"/>
      <c r="WYY19" s="2723"/>
      <c r="WYZ19" s="2723"/>
      <c r="WZA19" s="2723"/>
      <c r="WZB19" s="2723"/>
      <c r="WZC19" s="2723"/>
      <c r="WZD19" s="2723"/>
      <c r="WZE19" s="2723"/>
      <c r="WZF19" s="2723"/>
      <c r="WZG19" s="2723"/>
      <c r="WZH19" s="2723"/>
      <c r="WZI19" s="2723"/>
      <c r="WZJ19" s="2723"/>
      <c r="WZK19" s="2723"/>
      <c r="WZL19" s="2723"/>
      <c r="WZM19" s="2723"/>
      <c r="WZN19" s="2723"/>
      <c r="WZO19" s="2723"/>
      <c r="WZP19" s="2723"/>
      <c r="WZQ19" s="2723"/>
      <c r="WZR19" s="2723"/>
      <c r="WZS19" s="2723"/>
      <c r="WZT19" s="2723"/>
      <c r="WZU19" s="2723"/>
      <c r="WZV19" s="2723"/>
      <c r="WZW19" s="2723"/>
      <c r="WZX19" s="2723"/>
      <c r="WZY19" s="2723"/>
      <c r="WZZ19" s="2723"/>
      <c r="XAA19" s="2723"/>
      <c r="XAB19" s="2723"/>
      <c r="XAC19" s="2723"/>
      <c r="XAD19" s="2723"/>
      <c r="XAE19" s="2723"/>
      <c r="XAF19" s="2723"/>
      <c r="XAG19" s="2723"/>
      <c r="XAH19" s="2723"/>
      <c r="XAI19" s="2723"/>
      <c r="XAJ19" s="2723"/>
      <c r="XAK19" s="2723"/>
      <c r="XAL19" s="2723"/>
      <c r="XAM19" s="2723"/>
      <c r="XAN19" s="2723"/>
      <c r="XAO19" s="2723"/>
      <c r="XAP19" s="2723"/>
      <c r="XAQ19" s="2723"/>
      <c r="XAR19" s="2723"/>
      <c r="XAS19" s="2723"/>
      <c r="XAT19" s="2723"/>
      <c r="XAU19" s="2723"/>
      <c r="XAV19" s="2723"/>
      <c r="XAW19" s="2723"/>
      <c r="XAX19" s="2723"/>
      <c r="XAY19" s="2723"/>
      <c r="XAZ19" s="2723"/>
      <c r="XBA19" s="2723"/>
      <c r="XBB19" s="2723"/>
      <c r="XBC19" s="2723"/>
      <c r="XBD19" s="2723"/>
      <c r="XBE19" s="2723"/>
      <c r="XBF19" s="2723"/>
      <c r="XBG19" s="2723"/>
      <c r="XBH19" s="2723"/>
      <c r="XBI19" s="2723"/>
      <c r="XBJ19" s="2723"/>
      <c r="XBK19" s="2723"/>
      <c r="XBL19" s="2723"/>
      <c r="XBM19" s="2723"/>
      <c r="XBN19" s="2723"/>
      <c r="XBO19" s="2723"/>
      <c r="XBP19" s="2723"/>
      <c r="XBQ19" s="2723"/>
      <c r="XBR19" s="2723"/>
      <c r="XBS19" s="2723"/>
      <c r="XBT19" s="2723"/>
      <c r="XBU19" s="2723"/>
      <c r="XBV19" s="2723"/>
      <c r="XBW19" s="2723"/>
      <c r="XBX19" s="2723"/>
      <c r="XBY19" s="2723"/>
      <c r="XBZ19" s="2723"/>
      <c r="XCA19" s="2723"/>
      <c r="XCB19" s="2723"/>
      <c r="XCC19" s="2723"/>
      <c r="XCD19" s="2723"/>
      <c r="XCE19" s="2723"/>
      <c r="XCF19" s="2723"/>
      <c r="XCG19" s="2723"/>
      <c r="XCH19" s="2723"/>
      <c r="XCI19" s="2723"/>
      <c r="XCJ19" s="2723"/>
      <c r="XCK19" s="2723"/>
      <c r="XCL19" s="2723"/>
      <c r="XCM19" s="2723"/>
      <c r="XCN19" s="2723"/>
      <c r="XCO19" s="2723"/>
      <c r="XCP19" s="2723"/>
      <c r="XCQ19" s="2723"/>
      <c r="XCR19" s="2723"/>
      <c r="XCS19" s="2723"/>
      <c r="XCT19" s="2723"/>
      <c r="XCU19" s="2723"/>
      <c r="XCV19" s="2723"/>
      <c r="XCW19" s="2723"/>
      <c r="XCX19" s="2723"/>
      <c r="XCY19" s="2723"/>
      <c r="XCZ19" s="2723"/>
      <c r="XDA19" s="2723"/>
      <c r="XDB19" s="2723"/>
      <c r="XDC19" s="2723"/>
      <c r="XDD19" s="2723"/>
      <c r="XDE19" s="2723"/>
      <c r="XDF19" s="2723"/>
      <c r="XDG19" s="2723"/>
      <c r="XDH19" s="2723"/>
      <c r="XDI19" s="2723"/>
      <c r="XDJ19" s="2723"/>
      <c r="XDK19" s="2723"/>
      <c r="XDL19" s="2723"/>
      <c r="XDM19" s="2723"/>
      <c r="XDN19" s="2723"/>
      <c r="XDO19" s="2723"/>
      <c r="XDP19" s="2723"/>
      <c r="XDQ19" s="2723"/>
      <c r="XDR19" s="2723"/>
      <c r="XDS19" s="2723"/>
      <c r="XDT19" s="2723"/>
      <c r="XDU19" s="2723"/>
      <c r="XDV19" s="2723"/>
      <c r="XDW19" s="2723"/>
      <c r="XDX19" s="2723"/>
      <c r="XDY19" s="2723"/>
      <c r="XDZ19" s="2723"/>
      <c r="XEA19" s="2723"/>
      <c r="XEB19" s="2723"/>
      <c r="XEC19" s="2723"/>
      <c r="XED19" s="2723"/>
      <c r="XEE19" s="2723"/>
      <c r="XEF19" s="2723"/>
      <c r="XEG19" s="2723"/>
      <c r="XEH19" s="2723"/>
      <c r="XEI19" s="2723"/>
      <c r="XEJ19" s="2723"/>
      <c r="XEK19" s="2723"/>
      <c r="XEL19" s="2723"/>
      <c r="XEM19" s="2723"/>
      <c r="XEN19" s="2723"/>
      <c r="XEO19" s="2723"/>
      <c r="XEP19" s="2723"/>
      <c r="XEQ19" s="2723"/>
      <c r="XER19" s="2723"/>
      <c r="XES19" s="2723"/>
      <c r="XET19" s="2723"/>
      <c r="XEU19" s="2723"/>
      <c r="XEV19" s="2723"/>
      <c r="XEW19" s="2723"/>
      <c r="XEX19" s="2723"/>
      <c r="XEY19" s="2723"/>
      <c r="XEZ19" s="2723"/>
      <c r="XFA19" s="2723"/>
      <c r="XFB19" s="2723"/>
      <c r="XFC19" s="2723"/>
      <c r="XFD19" s="2723"/>
    </row>
    <row r="20" spans="1:16384" ht="15.5">
      <c r="A20" s="2125"/>
      <c r="B20" s="1464"/>
      <c r="C20" s="1464"/>
      <c r="D20" s="1464"/>
      <c r="E20" s="1464"/>
      <c r="F20" s="1464"/>
      <c r="G20" s="1464"/>
      <c r="H20" s="1463"/>
      <c r="I20" s="1463"/>
      <c r="J20" s="46"/>
    </row>
    <row r="21" spans="1:16384" ht="14">
      <c r="D21" s="9"/>
    </row>
    <row r="22" spans="1:16384" ht="14"/>
    <row r="23" spans="1:16384" ht="14"/>
    <row r="24" spans="1:16384" ht="14"/>
    <row r="25" spans="1:16384" ht="14"/>
    <row r="26" spans="1:16384" ht="14"/>
    <row r="27" spans="1:16384" ht="14"/>
    <row r="28" spans="1:16384" ht="14"/>
    <row r="29" spans="1:16384" ht="14"/>
    <row r="30" spans="1:16384" ht="14"/>
    <row r="31" spans="1:16384" ht="14"/>
    <row r="32" spans="1:16384" ht="14"/>
    <row r="33" ht="14"/>
    <row r="34" ht="14"/>
    <row r="35" ht="14"/>
    <row r="36" ht="14"/>
    <row r="37" ht="14"/>
    <row r="38" ht="14"/>
    <row r="39" ht="14"/>
    <row r="40" ht="14"/>
    <row r="41" ht="14"/>
    <row r="42" ht="14"/>
    <row r="43" ht="14"/>
    <row r="44" ht="14"/>
    <row r="45" ht="14"/>
    <row r="46" ht="14"/>
    <row r="47" ht="14"/>
    <row r="48" ht="14"/>
  </sheetData>
  <mergeCells count="9834">
    <mergeCell ref="A1:I1"/>
    <mergeCell ref="A2:I2"/>
    <mergeCell ref="A3:I3"/>
    <mergeCell ref="WXD19:WXH19"/>
    <mergeCell ref="WXI19:WXM19"/>
    <mergeCell ref="WXN19:WXR19"/>
    <mergeCell ref="WXS19:WXW19"/>
    <mergeCell ref="WXX19:WYB19"/>
    <mergeCell ref="WWE19:WWI19"/>
    <mergeCell ref="WWJ19:WWN19"/>
    <mergeCell ref="WWO19:WWS19"/>
    <mergeCell ref="WWT19:WWX19"/>
    <mergeCell ref="WWY19:WXC19"/>
    <mergeCell ref="WVF19:WVJ19"/>
    <mergeCell ref="WVK19:WVO19"/>
    <mergeCell ref="WVP19:WVT19"/>
    <mergeCell ref="WVU19:WVY19"/>
    <mergeCell ref="WVZ19:WWD19"/>
    <mergeCell ref="WUG19:WUK19"/>
    <mergeCell ref="WUL19:WUP19"/>
    <mergeCell ref="WUQ19:WUU19"/>
    <mergeCell ref="WUV19:WUZ19"/>
    <mergeCell ref="WVA19:WVE19"/>
    <mergeCell ref="WTH19:WTL19"/>
    <mergeCell ref="WTM19:WTQ19"/>
    <mergeCell ref="WTR19:WTV19"/>
    <mergeCell ref="WTW19:WUA19"/>
    <mergeCell ref="WUB19:WUF19"/>
    <mergeCell ref="WSI19:WSM19"/>
    <mergeCell ref="WSN19:WSR19"/>
    <mergeCell ref="WSS19:WSW19"/>
    <mergeCell ref="WSX19:WTB19"/>
    <mergeCell ref="XEV19:XEZ19"/>
    <mergeCell ref="XFA19:XFD19"/>
    <mergeCell ref="XDW19:XEA19"/>
    <mergeCell ref="XEB19:XEF19"/>
    <mergeCell ref="XEG19:XEK19"/>
    <mergeCell ref="XEL19:XEP19"/>
    <mergeCell ref="XEQ19:XEU19"/>
    <mergeCell ref="XCX19:XDB19"/>
    <mergeCell ref="XDC19:XDG19"/>
    <mergeCell ref="XDH19:XDL19"/>
    <mergeCell ref="XDM19:XDQ19"/>
    <mergeCell ref="XDR19:XDV19"/>
    <mergeCell ref="XBY19:XCC19"/>
    <mergeCell ref="XCD19:XCH19"/>
    <mergeCell ref="XCI19:XCM19"/>
    <mergeCell ref="XCN19:XCR19"/>
    <mergeCell ref="XCS19:XCW19"/>
    <mergeCell ref="XAZ19:XBD19"/>
    <mergeCell ref="XBE19:XBI19"/>
    <mergeCell ref="XBJ19:XBN19"/>
    <mergeCell ref="XBO19:XBS19"/>
    <mergeCell ref="XBT19:XBX19"/>
    <mergeCell ref="XAA19:XAE19"/>
    <mergeCell ref="XAF19:XAJ19"/>
    <mergeCell ref="XAK19:XAO19"/>
    <mergeCell ref="XAP19:XAT19"/>
    <mergeCell ref="XAU19:XAY19"/>
    <mergeCell ref="WZB19:WZF19"/>
    <mergeCell ref="WZG19:WZK19"/>
    <mergeCell ref="WZL19:WZP19"/>
    <mergeCell ref="WZQ19:WZU19"/>
    <mergeCell ref="WZV19:WZZ19"/>
    <mergeCell ref="WYC19:WYG19"/>
    <mergeCell ref="WYH19:WYL19"/>
    <mergeCell ref="WYM19:WYQ19"/>
    <mergeCell ref="WYR19:WYV19"/>
    <mergeCell ref="WYW19:WZA19"/>
    <mergeCell ref="WTC19:WTG19"/>
    <mergeCell ref="WRJ19:WRN19"/>
    <mergeCell ref="WRO19:WRS19"/>
    <mergeCell ref="WRT19:WRX19"/>
    <mergeCell ref="WRY19:WSC19"/>
    <mergeCell ref="WSD19:WSH19"/>
    <mergeCell ref="WQK19:WQO19"/>
    <mergeCell ref="WQP19:WQT19"/>
    <mergeCell ref="WQU19:WQY19"/>
    <mergeCell ref="WQZ19:WRD19"/>
    <mergeCell ref="WRE19:WRI19"/>
    <mergeCell ref="WPL19:WPP19"/>
    <mergeCell ref="WPQ19:WPU19"/>
    <mergeCell ref="WPV19:WPZ19"/>
    <mergeCell ref="WQA19:WQE19"/>
    <mergeCell ref="WQF19:WQJ19"/>
    <mergeCell ref="WOM19:WOQ19"/>
    <mergeCell ref="WOR19:WOV19"/>
    <mergeCell ref="WOW19:WPA19"/>
    <mergeCell ref="WPB19:WPF19"/>
    <mergeCell ref="WPG19:WPK19"/>
    <mergeCell ref="WNN19:WNR19"/>
    <mergeCell ref="WNS19:WNW19"/>
    <mergeCell ref="WNX19:WOB19"/>
    <mergeCell ref="WOC19:WOG19"/>
    <mergeCell ref="WOH19:WOL19"/>
    <mergeCell ref="WMO19:WMS19"/>
    <mergeCell ref="WMT19:WMX19"/>
    <mergeCell ref="WMY19:WNC19"/>
    <mergeCell ref="WND19:WNH19"/>
    <mergeCell ref="WNI19:WNM19"/>
    <mergeCell ref="WLP19:WLT19"/>
    <mergeCell ref="WLU19:WLY19"/>
    <mergeCell ref="WLZ19:WMD19"/>
    <mergeCell ref="WME19:WMI19"/>
    <mergeCell ref="WMJ19:WMN19"/>
    <mergeCell ref="WKQ19:WKU19"/>
    <mergeCell ref="WKV19:WKZ19"/>
    <mergeCell ref="WLA19:WLE19"/>
    <mergeCell ref="WLF19:WLJ19"/>
    <mergeCell ref="WLK19:WLO19"/>
    <mergeCell ref="WJR19:WJV19"/>
    <mergeCell ref="WJW19:WKA19"/>
    <mergeCell ref="WKB19:WKF19"/>
    <mergeCell ref="WKG19:WKK19"/>
    <mergeCell ref="WKL19:WKP19"/>
    <mergeCell ref="WIS19:WIW19"/>
    <mergeCell ref="WIX19:WJB19"/>
    <mergeCell ref="WJC19:WJG19"/>
    <mergeCell ref="WJH19:WJL19"/>
    <mergeCell ref="WJM19:WJQ19"/>
    <mergeCell ref="WHT19:WHX19"/>
    <mergeCell ref="WHY19:WIC19"/>
    <mergeCell ref="WID19:WIH19"/>
    <mergeCell ref="WII19:WIM19"/>
    <mergeCell ref="WIN19:WIR19"/>
    <mergeCell ref="WGU19:WGY19"/>
    <mergeCell ref="WGZ19:WHD19"/>
    <mergeCell ref="WHE19:WHI19"/>
    <mergeCell ref="WHJ19:WHN19"/>
    <mergeCell ref="WHO19:WHS19"/>
    <mergeCell ref="WFV19:WFZ19"/>
    <mergeCell ref="WGA19:WGE19"/>
    <mergeCell ref="WGF19:WGJ19"/>
    <mergeCell ref="WGK19:WGO19"/>
    <mergeCell ref="WGP19:WGT19"/>
    <mergeCell ref="WEW19:WFA19"/>
    <mergeCell ref="WFB19:WFF19"/>
    <mergeCell ref="WFG19:WFK19"/>
    <mergeCell ref="WFL19:WFP19"/>
    <mergeCell ref="WFQ19:WFU19"/>
    <mergeCell ref="WDX19:WEB19"/>
    <mergeCell ref="WEC19:WEG19"/>
    <mergeCell ref="WEH19:WEL19"/>
    <mergeCell ref="WEM19:WEQ19"/>
    <mergeCell ref="WER19:WEV19"/>
    <mergeCell ref="WCY19:WDC19"/>
    <mergeCell ref="WDD19:WDH19"/>
    <mergeCell ref="WDI19:WDM19"/>
    <mergeCell ref="WDN19:WDR19"/>
    <mergeCell ref="WDS19:WDW19"/>
    <mergeCell ref="WBZ19:WCD19"/>
    <mergeCell ref="WCE19:WCI19"/>
    <mergeCell ref="WCJ19:WCN19"/>
    <mergeCell ref="WCO19:WCS19"/>
    <mergeCell ref="WCT19:WCX19"/>
    <mergeCell ref="WBA19:WBE19"/>
    <mergeCell ref="WBF19:WBJ19"/>
    <mergeCell ref="WBK19:WBO19"/>
    <mergeCell ref="WBP19:WBT19"/>
    <mergeCell ref="WBU19:WBY19"/>
    <mergeCell ref="WAB19:WAF19"/>
    <mergeCell ref="WAG19:WAK19"/>
    <mergeCell ref="WAL19:WAP19"/>
    <mergeCell ref="WAQ19:WAU19"/>
    <mergeCell ref="WAV19:WAZ19"/>
    <mergeCell ref="VZC19:VZG19"/>
    <mergeCell ref="VZH19:VZL19"/>
    <mergeCell ref="VZM19:VZQ19"/>
    <mergeCell ref="VZR19:VZV19"/>
    <mergeCell ref="VZW19:WAA19"/>
    <mergeCell ref="VYD19:VYH19"/>
    <mergeCell ref="VYI19:VYM19"/>
    <mergeCell ref="VYN19:VYR19"/>
    <mergeCell ref="VYS19:VYW19"/>
    <mergeCell ref="VYX19:VZB19"/>
    <mergeCell ref="VXE19:VXI19"/>
    <mergeCell ref="VXJ19:VXN19"/>
    <mergeCell ref="VXO19:VXS19"/>
    <mergeCell ref="VXT19:VXX19"/>
    <mergeCell ref="VXY19:VYC19"/>
    <mergeCell ref="VWF19:VWJ19"/>
    <mergeCell ref="VWK19:VWO19"/>
    <mergeCell ref="VWP19:VWT19"/>
    <mergeCell ref="VWU19:VWY19"/>
    <mergeCell ref="VWZ19:VXD19"/>
    <mergeCell ref="VVG19:VVK19"/>
    <mergeCell ref="VVL19:VVP19"/>
    <mergeCell ref="VVQ19:VVU19"/>
    <mergeCell ref="VVV19:VVZ19"/>
    <mergeCell ref="VWA19:VWE19"/>
    <mergeCell ref="VUH19:VUL19"/>
    <mergeCell ref="VUM19:VUQ19"/>
    <mergeCell ref="VUR19:VUV19"/>
    <mergeCell ref="VUW19:VVA19"/>
    <mergeCell ref="VVB19:VVF19"/>
    <mergeCell ref="VTI19:VTM19"/>
    <mergeCell ref="VTN19:VTR19"/>
    <mergeCell ref="VTS19:VTW19"/>
    <mergeCell ref="VTX19:VUB19"/>
    <mergeCell ref="VUC19:VUG19"/>
    <mergeCell ref="VSJ19:VSN19"/>
    <mergeCell ref="VSO19:VSS19"/>
    <mergeCell ref="VST19:VSX19"/>
    <mergeCell ref="VSY19:VTC19"/>
    <mergeCell ref="VTD19:VTH19"/>
    <mergeCell ref="VRK19:VRO19"/>
    <mergeCell ref="VRP19:VRT19"/>
    <mergeCell ref="VRU19:VRY19"/>
    <mergeCell ref="VRZ19:VSD19"/>
    <mergeCell ref="VSE19:VSI19"/>
    <mergeCell ref="VQL19:VQP19"/>
    <mergeCell ref="VQQ19:VQU19"/>
    <mergeCell ref="VQV19:VQZ19"/>
    <mergeCell ref="VRA19:VRE19"/>
    <mergeCell ref="VRF19:VRJ19"/>
    <mergeCell ref="VPM19:VPQ19"/>
    <mergeCell ref="VPR19:VPV19"/>
    <mergeCell ref="VPW19:VQA19"/>
    <mergeCell ref="VQB19:VQF19"/>
    <mergeCell ref="VQG19:VQK19"/>
    <mergeCell ref="VON19:VOR19"/>
    <mergeCell ref="VOS19:VOW19"/>
    <mergeCell ref="VOX19:VPB19"/>
    <mergeCell ref="VPC19:VPG19"/>
    <mergeCell ref="VPH19:VPL19"/>
    <mergeCell ref="VNO19:VNS19"/>
    <mergeCell ref="VNT19:VNX19"/>
    <mergeCell ref="VNY19:VOC19"/>
    <mergeCell ref="VOD19:VOH19"/>
    <mergeCell ref="VOI19:VOM19"/>
    <mergeCell ref="VMP19:VMT19"/>
    <mergeCell ref="VMU19:VMY19"/>
    <mergeCell ref="VMZ19:VND19"/>
    <mergeCell ref="VNE19:VNI19"/>
    <mergeCell ref="VNJ19:VNN19"/>
    <mergeCell ref="VLQ19:VLU19"/>
    <mergeCell ref="VLV19:VLZ19"/>
    <mergeCell ref="VMA19:VME19"/>
    <mergeCell ref="VMF19:VMJ19"/>
    <mergeCell ref="VMK19:VMO19"/>
    <mergeCell ref="VKR19:VKV19"/>
    <mergeCell ref="VKW19:VLA19"/>
    <mergeCell ref="VLB19:VLF19"/>
    <mergeCell ref="VLG19:VLK19"/>
    <mergeCell ref="VLL19:VLP19"/>
    <mergeCell ref="VJS19:VJW19"/>
    <mergeCell ref="VJX19:VKB19"/>
    <mergeCell ref="VKC19:VKG19"/>
    <mergeCell ref="VKH19:VKL19"/>
    <mergeCell ref="VKM19:VKQ19"/>
    <mergeCell ref="VIT19:VIX19"/>
    <mergeCell ref="VIY19:VJC19"/>
    <mergeCell ref="VJD19:VJH19"/>
    <mergeCell ref="VJI19:VJM19"/>
    <mergeCell ref="VJN19:VJR19"/>
    <mergeCell ref="VHU19:VHY19"/>
    <mergeCell ref="VHZ19:VID19"/>
    <mergeCell ref="VIE19:VII19"/>
    <mergeCell ref="VIJ19:VIN19"/>
    <mergeCell ref="VIO19:VIS19"/>
    <mergeCell ref="VGV19:VGZ19"/>
    <mergeCell ref="VHA19:VHE19"/>
    <mergeCell ref="VHF19:VHJ19"/>
    <mergeCell ref="VHK19:VHO19"/>
    <mergeCell ref="VHP19:VHT19"/>
    <mergeCell ref="VFW19:VGA19"/>
    <mergeCell ref="VGB19:VGF19"/>
    <mergeCell ref="VGG19:VGK19"/>
    <mergeCell ref="VGL19:VGP19"/>
    <mergeCell ref="VGQ19:VGU19"/>
    <mergeCell ref="VEX19:VFB19"/>
    <mergeCell ref="VFC19:VFG19"/>
    <mergeCell ref="VFH19:VFL19"/>
    <mergeCell ref="VFM19:VFQ19"/>
    <mergeCell ref="VFR19:VFV19"/>
    <mergeCell ref="VDY19:VEC19"/>
    <mergeCell ref="VED19:VEH19"/>
    <mergeCell ref="VEI19:VEM19"/>
    <mergeCell ref="VEN19:VER19"/>
    <mergeCell ref="VES19:VEW19"/>
    <mergeCell ref="VCZ19:VDD19"/>
    <mergeCell ref="VDE19:VDI19"/>
    <mergeCell ref="VDJ19:VDN19"/>
    <mergeCell ref="VDO19:VDS19"/>
    <mergeCell ref="VDT19:VDX19"/>
    <mergeCell ref="VCA19:VCE19"/>
    <mergeCell ref="VCF19:VCJ19"/>
    <mergeCell ref="VCK19:VCO19"/>
    <mergeCell ref="VCP19:VCT19"/>
    <mergeCell ref="VCU19:VCY19"/>
    <mergeCell ref="VBB19:VBF19"/>
    <mergeCell ref="VBG19:VBK19"/>
    <mergeCell ref="VBL19:VBP19"/>
    <mergeCell ref="VBQ19:VBU19"/>
    <mergeCell ref="VBV19:VBZ19"/>
    <mergeCell ref="VAC19:VAG19"/>
    <mergeCell ref="VAH19:VAL19"/>
    <mergeCell ref="VAM19:VAQ19"/>
    <mergeCell ref="VAR19:VAV19"/>
    <mergeCell ref="VAW19:VBA19"/>
    <mergeCell ref="UZD19:UZH19"/>
    <mergeCell ref="UZI19:UZM19"/>
    <mergeCell ref="UZN19:UZR19"/>
    <mergeCell ref="UZS19:UZW19"/>
    <mergeCell ref="UZX19:VAB19"/>
    <mergeCell ref="UYE19:UYI19"/>
    <mergeCell ref="UYJ19:UYN19"/>
    <mergeCell ref="UYO19:UYS19"/>
    <mergeCell ref="UYT19:UYX19"/>
    <mergeCell ref="UYY19:UZC19"/>
    <mergeCell ref="UXF19:UXJ19"/>
    <mergeCell ref="UXK19:UXO19"/>
    <mergeCell ref="UXP19:UXT19"/>
    <mergeCell ref="UXU19:UXY19"/>
    <mergeCell ref="UXZ19:UYD19"/>
    <mergeCell ref="UWG19:UWK19"/>
    <mergeCell ref="UWL19:UWP19"/>
    <mergeCell ref="UWQ19:UWU19"/>
    <mergeCell ref="UWV19:UWZ19"/>
    <mergeCell ref="UXA19:UXE19"/>
    <mergeCell ref="UVH19:UVL19"/>
    <mergeCell ref="UVM19:UVQ19"/>
    <mergeCell ref="UVR19:UVV19"/>
    <mergeCell ref="UVW19:UWA19"/>
    <mergeCell ref="UWB19:UWF19"/>
    <mergeCell ref="UUI19:UUM19"/>
    <mergeCell ref="UUN19:UUR19"/>
    <mergeCell ref="UUS19:UUW19"/>
    <mergeCell ref="UUX19:UVB19"/>
    <mergeCell ref="UVC19:UVG19"/>
    <mergeCell ref="UTJ19:UTN19"/>
    <mergeCell ref="UTO19:UTS19"/>
    <mergeCell ref="UTT19:UTX19"/>
    <mergeCell ref="UTY19:UUC19"/>
    <mergeCell ref="UUD19:UUH19"/>
    <mergeCell ref="USK19:USO19"/>
    <mergeCell ref="USP19:UST19"/>
    <mergeCell ref="USU19:USY19"/>
    <mergeCell ref="USZ19:UTD19"/>
    <mergeCell ref="UTE19:UTI19"/>
    <mergeCell ref="URL19:URP19"/>
    <mergeCell ref="URQ19:URU19"/>
    <mergeCell ref="URV19:URZ19"/>
    <mergeCell ref="USA19:USE19"/>
    <mergeCell ref="USF19:USJ19"/>
    <mergeCell ref="UQM19:UQQ19"/>
    <mergeCell ref="UQR19:UQV19"/>
    <mergeCell ref="UQW19:URA19"/>
    <mergeCell ref="URB19:URF19"/>
    <mergeCell ref="URG19:URK19"/>
    <mergeCell ref="UPN19:UPR19"/>
    <mergeCell ref="UPS19:UPW19"/>
    <mergeCell ref="UPX19:UQB19"/>
    <mergeCell ref="UQC19:UQG19"/>
    <mergeCell ref="UQH19:UQL19"/>
    <mergeCell ref="UOO19:UOS19"/>
    <mergeCell ref="UOT19:UOX19"/>
    <mergeCell ref="UOY19:UPC19"/>
    <mergeCell ref="UPD19:UPH19"/>
    <mergeCell ref="UPI19:UPM19"/>
    <mergeCell ref="UNP19:UNT19"/>
    <mergeCell ref="UNU19:UNY19"/>
    <mergeCell ref="UNZ19:UOD19"/>
    <mergeCell ref="UOE19:UOI19"/>
    <mergeCell ref="UOJ19:UON19"/>
    <mergeCell ref="UMQ19:UMU19"/>
    <mergeCell ref="UMV19:UMZ19"/>
    <mergeCell ref="UNA19:UNE19"/>
    <mergeCell ref="UNF19:UNJ19"/>
    <mergeCell ref="UNK19:UNO19"/>
    <mergeCell ref="ULR19:ULV19"/>
    <mergeCell ref="ULW19:UMA19"/>
    <mergeCell ref="UMB19:UMF19"/>
    <mergeCell ref="UMG19:UMK19"/>
    <mergeCell ref="UML19:UMP19"/>
    <mergeCell ref="UKS19:UKW19"/>
    <mergeCell ref="UKX19:ULB19"/>
    <mergeCell ref="ULC19:ULG19"/>
    <mergeCell ref="ULH19:ULL19"/>
    <mergeCell ref="ULM19:ULQ19"/>
    <mergeCell ref="UJT19:UJX19"/>
    <mergeCell ref="UJY19:UKC19"/>
    <mergeCell ref="UKD19:UKH19"/>
    <mergeCell ref="UKI19:UKM19"/>
    <mergeCell ref="UKN19:UKR19"/>
    <mergeCell ref="UIU19:UIY19"/>
    <mergeCell ref="UIZ19:UJD19"/>
    <mergeCell ref="UJE19:UJI19"/>
    <mergeCell ref="UJJ19:UJN19"/>
    <mergeCell ref="UJO19:UJS19"/>
    <mergeCell ref="UHV19:UHZ19"/>
    <mergeCell ref="UIA19:UIE19"/>
    <mergeCell ref="UIF19:UIJ19"/>
    <mergeCell ref="UIK19:UIO19"/>
    <mergeCell ref="UIP19:UIT19"/>
    <mergeCell ref="UGW19:UHA19"/>
    <mergeCell ref="UHB19:UHF19"/>
    <mergeCell ref="UHG19:UHK19"/>
    <mergeCell ref="UHL19:UHP19"/>
    <mergeCell ref="UHQ19:UHU19"/>
    <mergeCell ref="UFX19:UGB19"/>
    <mergeCell ref="UGC19:UGG19"/>
    <mergeCell ref="UGH19:UGL19"/>
    <mergeCell ref="UGM19:UGQ19"/>
    <mergeCell ref="UGR19:UGV19"/>
    <mergeCell ref="UEY19:UFC19"/>
    <mergeCell ref="UFD19:UFH19"/>
    <mergeCell ref="UFI19:UFM19"/>
    <mergeCell ref="UFN19:UFR19"/>
    <mergeCell ref="UFS19:UFW19"/>
    <mergeCell ref="UDZ19:UED19"/>
    <mergeCell ref="UEE19:UEI19"/>
    <mergeCell ref="UEJ19:UEN19"/>
    <mergeCell ref="UEO19:UES19"/>
    <mergeCell ref="UET19:UEX19"/>
    <mergeCell ref="UDA19:UDE19"/>
    <mergeCell ref="UDF19:UDJ19"/>
    <mergeCell ref="UDK19:UDO19"/>
    <mergeCell ref="UDP19:UDT19"/>
    <mergeCell ref="UDU19:UDY19"/>
    <mergeCell ref="UCB19:UCF19"/>
    <mergeCell ref="UCG19:UCK19"/>
    <mergeCell ref="UCL19:UCP19"/>
    <mergeCell ref="UCQ19:UCU19"/>
    <mergeCell ref="UCV19:UCZ19"/>
    <mergeCell ref="UBC19:UBG19"/>
    <mergeCell ref="UBH19:UBL19"/>
    <mergeCell ref="UBM19:UBQ19"/>
    <mergeCell ref="UBR19:UBV19"/>
    <mergeCell ref="UBW19:UCA19"/>
    <mergeCell ref="UAD19:UAH19"/>
    <mergeCell ref="UAI19:UAM19"/>
    <mergeCell ref="UAN19:UAR19"/>
    <mergeCell ref="UAS19:UAW19"/>
    <mergeCell ref="UAX19:UBB19"/>
    <mergeCell ref="TZE19:TZI19"/>
    <mergeCell ref="TZJ19:TZN19"/>
    <mergeCell ref="TZO19:TZS19"/>
    <mergeCell ref="TZT19:TZX19"/>
    <mergeCell ref="TZY19:UAC19"/>
    <mergeCell ref="TYF19:TYJ19"/>
    <mergeCell ref="TYK19:TYO19"/>
    <mergeCell ref="TYP19:TYT19"/>
    <mergeCell ref="TYU19:TYY19"/>
    <mergeCell ref="TYZ19:TZD19"/>
    <mergeCell ref="TXG19:TXK19"/>
    <mergeCell ref="TXL19:TXP19"/>
    <mergeCell ref="TXQ19:TXU19"/>
    <mergeCell ref="TXV19:TXZ19"/>
    <mergeCell ref="TYA19:TYE19"/>
    <mergeCell ref="TWH19:TWL19"/>
    <mergeCell ref="TWM19:TWQ19"/>
    <mergeCell ref="TWR19:TWV19"/>
    <mergeCell ref="TWW19:TXA19"/>
    <mergeCell ref="TXB19:TXF19"/>
    <mergeCell ref="TVI19:TVM19"/>
    <mergeCell ref="TVN19:TVR19"/>
    <mergeCell ref="TVS19:TVW19"/>
    <mergeCell ref="TVX19:TWB19"/>
    <mergeCell ref="TWC19:TWG19"/>
    <mergeCell ref="TUJ19:TUN19"/>
    <mergeCell ref="TUO19:TUS19"/>
    <mergeCell ref="TUT19:TUX19"/>
    <mergeCell ref="TUY19:TVC19"/>
    <mergeCell ref="TVD19:TVH19"/>
    <mergeCell ref="TTK19:TTO19"/>
    <mergeCell ref="TTP19:TTT19"/>
    <mergeCell ref="TTU19:TTY19"/>
    <mergeCell ref="TTZ19:TUD19"/>
    <mergeCell ref="TUE19:TUI19"/>
    <mergeCell ref="TSL19:TSP19"/>
    <mergeCell ref="TSQ19:TSU19"/>
    <mergeCell ref="TSV19:TSZ19"/>
    <mergeCell ref="TTA19:TTE19"/>
    <mergeCell ref="TTF19:TTJ19"/>
    <mergeCell ref="TRM19:TRQ19"/>
    <mergeCell ref="TRR19:TRV19"/>
    <mergeCell ref="TRW19:TSA19"/>
    <mergeCell ref="TSB19:TSF19"/>
    <mergeCell ref="TSG19:TSK19"/>
    <mergeCell ref="TQN19:TQR19"/>
    <mergeCell ref="TQS19:TQW19"/>
    <mergeCell ref="TQX19:TRB19"/>
    <mergeCell ref="TRC19:TRG19"/>
    <mergeCell ref="TRH19:TRL19"/>
    <mergeCell ref="TPO19:TPS19"/>
    <mergeCell ref="TPT19:TPX19"/>
    <mergeCell ref="TPY19:TQC19"/>
    <mergeCell ref="TQD19:TQH19"/>
    <mergeCell ref="TQI19:TQM19"/>
    <mergeCell ref="TOP19:TOT19"/>
    <mergeCell ref="TOU19:TOY19"/>
    <mergeCell ref="TOZ19:TPD19"/>
    <mergeCell ref="TPE19:TPI19"/>
    <mergeCell ref="TPJ19:TPN19"/>
    <mergeCell ref="TNQ19:TNU19"/>
    <mergeCell ref="TNV19:TNZ19"/>
    <mergeCell ref="TOA19:TOE19"/>
    <mergeCell ref="TOF19:TOJ19"/>
    <mergeCell ref="TOK19:TOO19"/>
    <mergeCell ref="TMR19:TMV19"/>
    <mergeCell ref="TMW19:TNA19"/>
    <mergeCell ref="TNB19:TNF19"/>
    <mergeCell ref="TNG19:TNK19"/>
    <mergeCell ref="TNL19:TNP19"/>
    <mergeCell ref="TLS19:TLW19"/>
    <mergeCell ref="TLX19:TMB19"/>
    <mergeCell ref="TMC19:TMG19"/>
    <mergeCell ref="TMH19:TML19"/>
    <mergeCell ref="TMM19:TMQ19"/>
    <mergeCell ref="TKT19:TKX19"/>
    <mergeCell ref="TKY19:TLC19"/>
    <mergeCell ref="TLD19:TLH19"/>
    <mergeCell ref="TLI19:TLM19"/>
    <mergeCell ref="TLN19:TLR19"/>
    <mergeCell ref="TJU19:TJY19"/>
    <mergeCell ref="TJZ19:TKD19"/>
    <mergeCell ref="TKE19:TKI19"/>
    <mergeCell ref="TKJ19:TKN19"/>
    <mergeCell ref="TKO19:TKS19"/>
    <mergeCell ref="TIV19:TIZ19"/>
    <mergeCell ref="TJA19:TJE19"/>
    <mergeCell ref="TJF19:TJJ19"/>
    <mergeCell ref="TJK19:TJO19"/>
    <mergeCell ref="TJP19:TJT19"/>
    <mergeCell ref="THW19:TIA19"/>
    <mergeCell ref="TIB19:TIF19"/>
    <mergeCell ref="TIG19:TIK19"/>
    <mergeCell ref="TIL19:TIP19"/>
    <mergeCell ref="TIQ19:TIU19"/>
    <mergeCell ref="TGX19:THB19"/>
    <mergeCell ref="THC19:THG19"/>
    <mergeCell ref="THH19:THL19"/>
    <mergeCell ref="THM19:THQ19"/>
    <mergeCell ref="THR19:THV19"/>
    <mergeCell ref="TFY19:TGC19"/>
    <mergeCell ref="TGD19:TGH19"/>
    <mergeCell ref="TGI19:TGM19"/>
    <mergeCell ref="TGN19:TGR19"/>
    <mergeCell ref="TGS19:TGW19"/>
    <mergeCell ref="TEZ19:TFD19"/>
    <mergeCell ref="TFE19:TFI19"/>
    <mergeCell ref="TFJ19:TFN19"/>
    <mergeCell ref="TFO19:TFS19"/>
    <mergeCell ref="TFT19:TFX19"/>
    <mergeCell ref="TEA19:TEE19"/>
    <mergeCell ref="TEF19:TEJ19"/>
    <mergeCell ref="TEK19:TEO19"/>
    <mergeCell ref="TEP19:TET19"/>
    <mergeCell ref="TEU19:TEY19"/>
    <mergeCell ref="TDB19:TDF19"/>
    <mergeCell ref="TDG19:TDK19"/>
    <mergeCell ref="TDL19:TDP19"/>
    <mergeCell ref="TDQ19:TDU19"/>
    <mergeCell ref="TDV19:TDZ19"/>
    <mergeCell ref="TCC19:TCG19"/>
    <mergeCell ref="TCH19:TCL19"/>
    <mergeCell ref="TCM19:TCQ19"/>
    <mergeCell ref="TCR19:TCV19"/>
    <mergeCell ref="TCW19:TDA19"/>
    <mergeCell ref="TBD19:TBH19"/>
    <mergeCell ref="TBI19:TBM19"/>
    <mergeCell ref="TBN19:TBR19"/>
    <mergeCell ref="TBS19:TBW19"/>
    <mergeCell ref="TBX19:TCB19"/>
    <mergeCell ref="TAE19:TAI19"/>
    <mergeCell ref="TAJ19:TAN19"/>
    <mergeCell ref="TAO19:TAS19"/>
    <mergeCell ref="TAT19:TAX19"/>
    <mergeCell ref="TAY19:TBC19"/>
    <mergeCell ref="SZF19:SZJ19"/>
    <mergeCell ref="SZK19:SZO19"/>
    <mergeCell ref="SZP19:SZT19"/>
    <mergeCell ref="SZU19:SZY19"/>
    <mergeCell ref="SZZ19:TAD19"/>
    <mergeCell ref="SYG19:SYK19"/>
    <mergeCell ref="SYL19:SYP19"/>
    <mergeCell ref="SYQ19:SYU19"/>
    <mergeCell ref="SYV19:SYZ19"/>
    <mergeCell ref="SZA19:SZE19"/>
    <mergeCell ref="SXH19:SXL19"/>
    <mergeCell ref="SXM19:SXQ19"/>
    <mergeCell ref="SXR19:SXV19"/>
    <mergeCell ref="SXW19:SYA19"/>
    <mergeCell ref="SYB19:SYF19"/>
    <mergeCell ref="SWI19:SWM19"/>
    <mergeCell ref="SWN19:SWR19"/>
    <mergeCell ref="SWS19:SWW19"/>
    <mergeCell ref="SWX19:SXB19"/>
    <mergeCell ref="SXC19:SXG19"/>
    <mergeCell ref="SVJ19:SVN19"/>
    <mergeCell ref="SVO19:SVS19"/>
    <mergeCell ref="SVT19:SVX19"/>
    <mergeCell ref="SVY19:SWC19"/>
    <mergeCell ref="SWD19:SWH19"/>
    <mergeCell ref="SUK19:SUO19"/>
    <mergeCell ref="SUP19:SUT19"/>
    <mergeCell ref="SUU19:SUY19"/>
    <mergeCell ref="SUZ19:SVD19"/>
    <mergeCell ref="SVE19:SVI19"/>
    <mergeCell ref="STL19:STP19"/>
    <mergeCell ref="STQ19:STU19"/>
    <mergeCell ref="STV19:STZ19"/>
    <mergeCell ref="SUA19:SUE19"/>
    <mergeCell ref="SUF19:SUJ19"/>
    <mergeCell ref="SSM19:SSQ19"/>
    <mergeCell ref="SSR19:SSV19"/>
    <mergeCell ref="SSW19:STA19"/>
    <mergeCell ref="STB19:STF19"/>
    <mergeCell ref="STG19:STK19"/>
    <mergeCell ref="SRN19:SRR19"/>
    <mergeCell ref="SRS19:SRW19"/>
    <mergeCell ref="SRX19:SSB19"/>
    <mergeCell ref="SSC19:SSG19"/>
    <mergeCell ref="SSH19:SSL19"/>
    <mergeCell ref="SQO19:SQS19"/>
    <mergeCell ref="SQT19:SQX19"/>
    <mergeCell ref="SQY19:SRC19"/>
    <mergeCell ref="SRD19:SRH19"/>
    <mergeCell ref="SRI19:SRM19"/>
    <mergeCell ref="SPP19:SPT19"/>
    <mergeCell ref="SPU19:SPY19"/>
    <mergeCell ref="SPZ19:SQD19"/>
    <mergeCell ref="SQE19:SQI19"/>
    <mergeCell ref="SQJ19:SQN19"/>
    <mergeCell ref="SOQ19:SOU19"/>
    <mergeCell ref="SOV19:SOZ19"/>
    <mergeCell ref="SPA19:SPE19"/>
    <mergeCell ref="SPF19:SPJ19"/>
    <mergeCell ref="SPK19:SPO19"/>
    <mergeCell ref="SNR19:SNV19"/>
    <mergeCell ref="SNW19:SOA19"/>
    <mergeCell ref="SOB19:SOF19"/>
    <mergeCell ref="SOG19:SOK19"/>
    <mergeCell ref="SOL19:SOP19"/>
    <mergeCell ref="SMS19:SMW19"/>
    <mergeCell ref="SMX19:SNB19"/>
    <mergeCell ref="SNC19:SNG19"/>
    <mergeCell ref="SNH19:SNL19"/>
    <mergeCell ref="SNM19:SNQ19"/>
    <mergeCell ref="SLT19:SLX19"/>
    <mergeCell ref="SLY19:SMC19"/>
    <mergeCell ref="SMD19:SMH19"/>
    <mergeCell ref="SMI19:SMM19"/>
    <mergeCell ref="SMN19:SMR19"/>
    <mergeCell ref="SKU19:SKY19"/>
    <mergeCell ref="SKZ19:SLD19"/>
    <mergeCell ref="SLE19:SLI19"/>
    <mergeCell ref="SLJ19:SLN19"/>
    <mergeCell ref="SLO19:SLS19"/>
    <mergeCell ref="SJV19:SJZ19"/>
    <mergeCell ref="SKA19:SKE19"/>
    <mergeCell ref="SKF19:SKJ19"/>
    <mergeCell ref="SKK19:SKO19"/>
    <mergeCell ref="SKP19:SKT19"/>
    <mergeCell ref="SIW19:SJA19"/>
    <mergeCell ref="SJB19:SJF19"/>
    <mergeCell ref="SJG19:SJK19"/>
    <mergeCell ref="SJL19:SJP19"/>
    <mergeCell ref="SJQ19:SJU19"/>
    <mergeCell ref="SHX19:SIB19"/>
    <mergeCell ref="SIC19:SIG19"/>
    <mergeCell ref="SIH19:SIL19"/>
    <mergeCell ref="SIM19:SIQ19"/>
    <mergeCell ref="SIR19:SIV19"/>
    <mergeCell ref="SGY19:SHC19"/>
    <mergeCell ref="SHD19:SHH19"/>
    <mergeCell ref="SHI19:SHM19"/>
    <mergeCell ref="SHN19:SHR19"/>
    <mergeCell ref="SHS19:SHW19"/>
    <mergeCell ref="SFZ19:SGD19"/>
    <mergeCell ref="SGE19:SGI19"/>
    <mergeCell ref="SGJ19:SGN19"/>
    <mergeCell ref="SGO19:SGS19"/>
    <mergeCell ref="SGT19:SGX19"/>
    <mergeCell ref="SFA19:SFE19"/>
    <mergeCell ref="SFF19:SFJ19"/>
    <mergeCell ref="SFK19:SFO19"/>
    <mergeCell ref="SFP19:SFT19"/>
    <mergeCell ref="SFU19:SFY19"/>
    <mergeCell ref="SEB19:SEF19"/>
    <mergeCell ref="SEG19:SEK19"/>
    <mergeCell ref="SEL19:SEP19"/>
    <mergeCell ref="SEQ19:SEU19"/>
    <mergeCell ref="SEV19:SEZ19"/>
    <mergeCell ref="SDC19:SDG19"/>
    <mergeCell ref="SDH19:SDL19"/>
    <mergeCell ref="SDM19:SDQ19"/>
    <mergeCell ref="SDR19:SDV19"/>
    <mergeCell ref="SDW19:SEA19"/>
    <mergeCell ref="SCD19:SCH19"/>
    <mergeCell ref="SCI19:SCM19"/>
    <mergeCell ref="SCN19:SCR19"/>
    <mergeCell ref="SCS19:SCW19"/>
    <mergeCell ref="SCX19:SDB19"/>
    <mergeCell ref="SBE19:SBI19"/>
    <mergeCell ref="SBJ19:SBN19"/>
    <mergeCell ref="SBO19:SBS19"/>
    <mergeCell ref="SBT19:SBX19"/>
    <mergeCell ref="SBY19:SCC19"/>
    <mergeCell ref="SAF19:SAJ19"/>
    <mergeCell ref="SAK19:SAO19"/>
    <mergeCell ref="SAP19:SAT19"/>
    <mergeCell ref="SAU19:SAY19"/>
    <mergeCell ref="SAZ19:SBD19"/>
    <mergeCell ref="RZG19:RZK19"/>
    <mergeCell ref="RZL19:RZP19"/>
    <mergeCell ref="RZQ19:RZU19"/>
    <mergeCell ref="RZV19:RZZ19"/>
    <mergeCell ref="SAA19:SAE19"/>
    <mergeCell ref="RYH19:RYL19"/>
    <mergeCell ref="RYM19:RYQ19"/>
    <mergeCell ref="RYR19:RYV19"/>
    <mergeCell ref="RYW19:RZA19"/>
    <mergeCell ref="RZB19:RZF19"/>
    <mergeCell ref="RXI19:RXM19"/>
    <mergeCell ref="RXN19:RXR19"/>
    <mergeCell ref="RXS19:RXW19"/>
    <mergeCell ref="RXX19:RYB19"/>
    <mergeCell ref="RYC19:RYG19"/>
    <mergeCell ref="RWJ19:RWN19"/>
    <mergeCell ref="RWO19:RWS19"/>
    <mergeCell ref="RWT19:RWX19"/>
    <mergeCell ref="RWY19:RXC19"/>
    <mergeCell ref="RXD19:RXH19"/>
    <mergeCell ref="RVK19:RVO19"/>
    <mergeCell ref="RVP19:RVT19"/>
    <mergeCell ref="RVU19:RVY19"/>
    <mergeCell ref="RVZ19:RWD19"/>
    <mergeCell ref="RWE19:RWI19"/>
    <mergeCell ref="RUL19:RUP19"/>
    <mergeCell ref="RUQ19:RUU19"/>
    <mergeCell ref="RUV19:RUZ19"/>
    <mergeCell ref="RVA19:RVE19"/>
    <mergeCell ref="RVF19:RVJ19"/>
    <mergeCell ref="RTM19:RTQ19"/>
    <mergeCell ref="RTR19:RTV19"/>
    <mergeCell ref="RTW19:RUA19"/>
    <mergeCell ref="RUB19:RUF19"/>
    <mergeCell ref="RUG19:RUK19"/>
    <mergeCell ref="RSN19:RSR19"/>
    <mergeCell ref="RSS19:RSW19"/>
    <mergeCell ref="RSX19:RTB19"/>
    <mergeCell ref="RTC19:RTG19"/>
    <mergeCell ref="RTH19:RTL19"/>
    <mergeCell ref="RRO19:RRS19"/>
    <mergeCell ref="RRT19:RRX19"/>
    <mergeCell ref="RRY19:RSC19"/>
    <mergeCell ref="RSD19:RSH19"/>
    <mergeCell ref="RSI19:RSM19"/>
    <mergeCell ref="RQP19:RQT19"/>
    <mergeCell ref="RQU19:RQY19"/>
    <mergeCell ref="RQZ19:RRD19"/>
    <mergeCell ref="RRE19:RRI19"/>
    <mergeCell ref="RRJ19:RRN19"/>
    <mergeCell ref="RPQ19:RPU19"/>
    <mergeCell ref="RPV19:RPZ19"/>
    <mergeCell ref="RQA19:RQE19"/>
    <mergeCell ref="RQF19:RQJ19"/>
    <mergeCell ref="RQK19:RQO19"/>
    <mergeCell ref="ROR19:ROV19"/>
    <mergeCell ref="ROW19:RPA19"/>
    <mergeCell ref="RPB19:RPF19"/>
    <mergeCell ref="RPG19:RPK19"/>
    <mergeCell ref="RPL19:RPP19"/>
    <mergeCell ref="RNS19:RNW19"/>
    <mergeCell ref="RNX19:ROB19"/>
    <mergeCell ref="ROC19:ROG19"/>
    <mergeCell ref="ROH19:ROL19"/>
    <mergeCell ref="ROM19:ROQ19"/>
    <mergeCell ref="RMT19:RMX19"/>
    <mergeCell ref="RMY19:RNC19"/>
    <mergeCell ref="RND19:RNH19"/>
    <mergeCell ref="RNI19:RNM19"/>
    <mergeCell ref="RNN19:RNR19"/>
    <mergeCell ref="RLU19:RLY19"/>
    <mergeCell ref="RLZ19:RMD19"/>
    <mergeCell ref="RME19:RMI19"/>
    <mergeCell ref="RMJ19:RMN19"/>
    <mergeCell ref="RMO19:RMS19"/>
    <mergeCell ref="RKV19:RKZ19"/>
    <mergeCell ref="RLA19:RLE19"/>
    <mergeCell ref="RLF19:RLJ19"/>
    <mergeCell ref="RLK19:RLO19"/>
    <mergeCell ref="RLP19:RLT19"/>
    <mergeCell ref="RJW19:RKA19"/>
    <mergeCell ref="RKB19:RKF19"/>
    <mergeCell ref="RKG19:RKK19"/>
    <mergeCell ref="RKL19:RKP19"/>
    <mergeCell ref="RKQ19:RKU19"/>
    <mergeCell ref="RIX19:RJB19"/>
    <mergeCell ref="RJC19:RJG19"/>
    <mergeCell ref="RJH19:RJL19"/>
    <mergeCell ref="RJM19:RJQ19"/>
    <mergeCell ref="RJR19:RJV19"/>
    <mergeCell ref="RHY19:RIC19"/>
    <mergeCell ref="RID19:RIH19"/>
    <mergeCell ref="RII19:RIM19"/>
    <mergeCell ref="RIN19:RIR19"/>
    <mergeCell ref="RIS19:RIW19"/>
    <mergeCell ref="RGZ19:RHD19"/>
    <mergeCell ref="RHE19:RHI19"/>
    <mergeCell ref="RHJ19:RHN19"/>
    <mergeCell ref="RHO19:RHS19"/>
    <mergeCell ref="RHT19:RHX19"/>
    <mergeCell ref="RGA19:RGE19"/>
    <mergeCell ref="RGF19:RGJ19"/>
    <mergeCell ref="RGK19:RGO19"/>
    <mergeCell ref="RGP19:RGT19"/>
    <mergeCell ref="RGU19:RGY19"/>
    <mergeCell ref="RFB19:RFF19"/>
    <mergeCell ref="RFG19:RFK19"/>
    <mergeCell ref="RFL19:RFP19"/>
    <mergeCell ref="RFQ19:RFU19"/>
    <mergeCell ref="RFV19:RFZ19"/>
    <mergeCell ref="REC19:REG19"/>
    <mergeCell ref="REH19:REL19"/>
    <mergeCell ref="REM19:REQ19"/>
    <mergeCell ref="RER19:REV19"/>
    <mergeCell ref="REW19:RFA19"/>
    <mergeCell ref="RDD19:RDH19"/>
    <mergeCell ref="RDI19:RDM19"/>
    <mergeCell ref="RDN19:RDR19"/>
    <mergeCell ref="RDS19:RDW19"/>
    <mergeCell ref="RDX19:REB19"/>
    <mergeCell ref="RCE19:RCI19"/>
    <mergeCell ref="RCJ19:RCN19"/>
    <mergeCell ref="RCO19:RCS19"/>
    <mergeCell ref="RCT19:RCX19"/>
    <mergeCell ref="RCY19:RDC19"/>
    <mergeCell ref="RBF19:RBJ19"/>
    <mergeCell ref="RBK19:RBO19"/>
    <mergeCell ref="RBP19:RBT19"/>
    <mergeCell ref="RBU19:RBY19"/>
    <mergeCell ref="RBZ19:RCD19"/>
    <mergeCell ref="RAG19:RAK19"/>
    <mergeCell ref="RAL19:RAP19"/>
    <mergeCell ref="RAQ19:RAU19"/>
    <mergeCell ref="RAV19:RAZ19"/>
    <mergeCell ref="RBA19:RBE19"/>
    <mergeCell ref="QZH19:QZL19"/>
    <mergeCell ref="QZM19:QZQ19"/>
    <mergeCell ref="QZR19:QZV19"/>
    <mergeCell ref="QZW19:RAA19"/>
    <mergeCell ref="RAB19:RAF19"/>
    <mergeCell ref="QYI19:QYM19"/>
    <mergeCell ref="QYN19:QYR19"/>
    <mergeCell ref="QYS19:QYW19"/>
    <mergeCell ref="QYX19:QZB19"/>
    <mergeCell ref="QZC19:QZG19"/>
    <mergeCell ref="QXJ19:QXN19"/>
    <mergeCell ref="QXO19:QXS19"/>
    <mergeCell ref="QXT19:QXX19"/>
    <mergeCell ref="QXY19:QYC19"/>
    <mergeCell ref="QYD19:QYH19"/>
    <mergeCell ref="QWK19:QWO19"/>
    <mergeCell ref="QWP19:QWT19"/>
    <mergeCell ref="QWU19:QWY19"/>
    <mergeCell ref="QWZ19:QXD19"/>
    <mergeCell ref="QXE19:QXI19"/>
    <mergeCell ref="QVL19:QVP19"/>
    <mergeCell ref="QVQ19:QVU19"/>
    <mergeCell ref="QVV19:QVZ19"/>
    <mergeCell ref="QWA19:QWE19"/>
    <mergeCell ref="QWF19:QWJ19"/>
    <mergeCell ref="QUM19:QUQ19"/>
    <mergeCell ref="QUR19:QUV19"/>
    <mergeCell ref="QUW19:QVA19"/>
    <mergeCell ref="QVB19:QVF19"/>
    <mergeCell ref="QVG19:QVK19"/>
    <mergeCell ref="QTN19:QTR19"/>
    <mergeCell ref="QTS19:QTW19"/>
    <mergeCell ref="QTX19:QUB19"/>
    <mergeCell ref="QUC19:QUG19"/>
    <mergeCell ref="QUH19:QUL19"/>
    <mergeCell ref="QSO19:QSS19"/>
    <mergeCell ref="QST19:QSX19"/>
    <mergeCell ref="QSY19:QTC19"/>
    <mergeCell ref="QTD19:QTH19"/>
    <mergeCell ref="QTI19:QTM19"/>
    <mergeCell ref="QRP19:QRT19"/>
    <mergeCell ref="QRU19:QRY19"/>
    <mergeCell ref="QRZ19:QSD19"/>
    <mergeCell ref="QSE19:QSI19"/>
    <mergeCell ref="QSJ19:QSN19"/>
    <mergeCell ref="QQQ19:QQU19"/>
    <mergeCell ref="QQV19:QQZ19"/>
    <mergeCell ref="QRA19:QRE19"/>
    <mergeCell ref="QRF19:QRJ19"/>
    <mergeCell ref="QRK19:QRO19"/>
    <mergeCell ref="QPR19:QPV19"/>
    <mergeCell ref="QPW19:QQA19"/>
    <mergeCell ref="QQB19:QQF19"/>
    <mergeCell ref="QQG19:QQK19"/>
    <mergeCell ref="QQL19:QQP19"/>
    <mergeCell ref="QOS19:QOW19"/>
    <mergeCell ref="QOX19:QPB19"/>
    <mergeCell ref="QPC19:QPG19"/>
    <mergeCell ref="QPH19:QPL19"/>
    <mergeCell ref="QPM19:QPQ19"/>
    <mergeCell ref="QNT19:QNX19"/>
    <mergeCell ref="QNY19:QOC19"/>
    <mergeCell ref="QOD19:QOH19"/>
    <mergeCell ref="QOI19:QOM19"/>
    <mergeCell ref="QON19:QOR19"/>
    <mergeCell ref="QMU19:QMY19"/>
    <mergeCell ref="QMZ19:QND19"/>
    <mergeCell ref="QNE19:QNI19"/>
    <mergeCell ref="QNJ19:QNN19"/>
    <mergeCell ref="QNO19:QNS19"/>
    <mergeCell ref="QLV19:QLZ19"/>
    <mergeCell ref="QMA19:QME19"/>
    <mergeCell ref="QMF19:QMJ19"/>
    <mergeCell ref="QMK19:QMO19"/>
    <mergeCell ref="QMP19:QMT19"/>
    <mergeCell ref="QKW19:QLA19"/>
    <mergeCell ref="QLB19:QLF19"/>
    <mergeCell ref="QLG19:QLK19"/>
    <mergeCell ref="QLL19:QLP19"/>
    <mergeCell ref="QLQ19:QLU19"/>
    <mergeCell ref="QJX19:QKB19"/>
    <mergeCell ref="QKC19:QKG19"/>
    <mergeCell ref="QKH19:QKL19"/>
    <mergeCell ref="QKM19:QKQ19"/>
    <mergeCell ref="QKR19:QKV19"/>
    <mergeCell ref="QIY19:QJC19"/>
    <mergeCell ref="QJD19:QJH19"/>
    <mergeCell ref="QJI19:QJM19"/>
    <mergeCell ref="QJN19:QJR19"/>
    <mergeCell ref="QJS19:QJW19"/>
    <mergeCell ref="QHZ19:QID19"/>
    <mergeCell ref="QIE19:QII19"/>
    <mergeCell ref="QIJ19:QIN19"/>
    <mergeCell ref="QIO19:QIS19"/>
    <mergeCell ref="QIT19:QIX19"/>
    <mergeCell ref="QHA19:QHE19"/>
    <mergeCell ref="QHF19:QHJ19"/>
    <mergeCell ref="QHK19:QHO19"/>
    <mergeCell ref="QHP19:QHT19"/>
    <mergeCell ref="QHU19:QHY19"/>
    <mergeCell ref="QGB19:QGF19"/>
    <mergeCell ref="QGG19:QGK19"/>
    <mergeCell ref="QGL19:QGP19"/>
    <mergeCell ref="QGQ19:QGU19"/>
    <mergeCell ref="QGV19:QGZ19"/>
    <mergeCell ref="QFC19:QFG19"/>
    <mergeCell ref="QFH19:QFL19"/>
    <mergeCell ref="QFM19:QFQ19"/>
    <mergeCell ref="QFR19:QFV19"/>
    <mergeCell ref="QFW19:QGA19"/>
    <mergeCell ref="QED19:QEH19"/>
    <mergeCell ref="QEI19:QEM19"/>
    <mergeCell ref="QEN19:QER19"/>
    <mergeCell ref="QES19:QEW19"/>
    <mergeCell ref="QEX19:QFB19"/>
    <mergeCell ref="QDE19:QDI19"/>
    <mergeCell ref="QDJ19:QDN19"/>
    <mergeCell ref="QDO19:QDS19"/>
    <mergeCell ref="QDT19:QDX19"/>
    <mergeCell ref="QDY19:QEC19"/>
    <mergeCell ref="QCF19:QCJ19"/>
    <mergeCell ref="QCK19:QCO19"/>
    <mergeCell ref="QCP19:QCT19"/>
    <mergeCell ref="QCU19:QCY19"/>
    <mergeCell ref="QCZ19:QDD19"/>
    <mergeCell ref="QBG19:QBK19"/>
    <mergeCell ref="QBL19:QBP19"/>
    <mergeCell ref="QBQ19:QBU19"/>
    <mergeCell ref="QBV19:QBZ19"/>
    <mergeCell ref="QCA19:QCE19"/>
    <mergeCell ref="QAH19:QAL19"/>
    <mergeCell ref="QAM19:QAQ19"/>
    <mergeCell ref="QAR19:QAV19"/>
    <mergeCell ref="QAW19:QBA19"/>
    <mergeCell ref="QBB19:QBF19"/>
    <mergeCell ref="PZI19:PZM19"/>
    <mergeCell ref="PZN19:PZR19"/>
    <mergeCell ref="PZS19:PZW19"/>
    <mergeCell ref="PZX19:QAB19"/>
    <mergeCell ref="QAC19:QAG19"/>
    <mergeCell ref="PYJ19:PYN19"/>
    <mergeCell ref="PYO19:PYS19"/>
    <mergeCell ref="PYT19:PYX19"/>
    <mergeCell ref="PYY19:PZC19"/>
    <mergeCell ref="PZD19:PZH19"/>
    <mergeCell ref="PXK19:PXO19"/>
    <mergeCell ref="PXP19:PXT19"/>
    <mergeCell ref="PXU19:PXY19"/>
    <mergeCell ref="PXZ19:PYD19"/>
    <mergeCell ref="PYE19:PYI19"/>
    <mergeCell ref="PWL19:PWP19"/>
    <mergeCell ref="PWQ19:PWU19"/>
    <mergeCell ref="PWV19:PWZ19"/>
    <mergeCell ref="PXA19:PXE19"/>
    <mergeCell ref="PXF19:PXJ19"/>
    <mergeCell ref="PVM19:PVQ19"/>
    <mergeCell ref="PVR19:PVV19"/>
    <mergeCell ref="PVW19:PWA19"/>
    <mergeCell ref="PWB19:PWF19"/>
    <mergeCell ref="PWG19:PWK19"/>
    <mergeCell ref="PUN19:PUR19"/>
    <mergeCell ref="PUS19:PUW19"/>
    <mergeCell ref="PUX19:PVB19"/>
    <mergeCell ref="PVC19:PVG19"/>
    <mergeCell ref="PVH19:PVL19"/>
    <mergeCell ref="PTO19:PTS19"/>
    <mergeCell ref="PTT19:PTX19"/>
    <mergeCell ref="PTY19:PUC19"/>
    <mergeCell ref="PUD19:PUH19"/>
    <mergeCell ref="PUI19:PUM19"/>
    <mergeCell ref="PSP19:PST19"/>
    <mergeCell ref="PSU19:PSY19"/>
    <mergeCell ref="PSZ19:PTD19"/>
    <mergeCell ref="PTE19:PTI19"/>
    <mergeCell ref="PTJ19:PTN19"/>
    <mergeCell ref="PRQ19:PRU19"/>
    <mergeCell ref="PRV19:PRZ19"/>
    <mergeCell ref="PSA19:PSE19"/>
    <mergeCell ref="PSF19:PSJ19"/>
    <mergeCell ref="PSK19:PSO19"/>
    <mergeCell ref="PQR19:PQV19"/>
    <mergeCell ref="PQW19:PRA19"/>
    <mergeCell ref="PRB19:PRF19"/>
    <mergeCell ref="PRG19:PRK19"/>
    <mergeCell ref="PRL19:PRP19"/>
    <mergeCell ref="PPS19:PPW19"/>
    <mergeCell ref="PPX19:PQB19"/>
    <mergeCell ref="PQC19:PQG19"/>
    <mergeCell ref="PQH19:PQL19"/>
    <mergeCell ref="PQM19:PQQ19"/>
    <mergeCell ref="POT19:POX19"/>
    <mergeCell ref="POY19:PPC19"/>
    <mergeCell ref="PPD19:PPH19"/>
    <mergeCell ref="PPI19:PPM19"/>
    <mergeCell ref="PPN19:PPR19"/>
    <mergeCell ref="PNU19:PNY19"/>
    <mergeCell ref="PNZ19:POD19"/>
    <mergeCell ref="POE19:POI19"/>
    <mergeCell ref="POJ19:PON19"/>
    <mergeCell ref="POO19:POS19"/>
    <mergeCell ref="PMV19:PMZ19"/>
    <mergeCell ref="PNA19:PNE19"/>
    <mergeCell ref="PNF19:PNJ19"/>
    <mergeCell ref="PNK19:PNO19"/>
    <mergeCell ref="PNP19:PNT19"/>
    <mergeCell ref="PLW19:PMA19"/>
    <mergeCell ref="PMB19:PMF19"/>
    <mergeCell ref="PMG19:PMK19"/>
    <mergeCell ref="PML19:PMP19"/>
    <mergeCell ref="PMQ19:PMU19"/>
    <mergeCell ref="PKX19:PLB19"/>
    <mergeCell ref="PLC19:PLG19"/>
    <mergeCell ref="PLH19:PLL19"/>
    <mergeCell ref="PLM19:PLQ19"/>
    <mergeCell ref="PLR19:PLV19"/>
    <mergeCell ref="PJY19:PKC19"/>
    <mergeCell ref="PKD19:PKH19"/>
    <mergeCell ref="PKI19:PKM19"/>
    <mergeCell ref="PKN19:PKR19"/>
    <mergeCell ref="PKS19:PKW19"/>
    <mergeCell ref="PIZ19:PJD19"/>
    <mergeCell ref="PJE19:PJI19"/>
    <mergeCell ref="PJJ19:PJN19"/>
    <mergeCell ref="PJO19:PJS19"/>
    <mergeCell ref="PJT19:PJX19"/>
    <mergeCell ref="PIA19:PIE19"/>
    <mergeCell ref="PIF19:PIJ19"/>
    <mergeCell ref="PIK19:PIO19"/>
    <mergeCell ref="PIP19:PIT19"/>
    <mergeCell ref="PIU19:PIY19"/>
    <mergeCell ref="PHB19:PHF19"/>
    <mergeCell ref="PHG19:PHK19"/>
    <mergeCell ref="PHL19:PHP19"/>
    <mergeCell ref="PHQ19:PHU19"/>
    <mergeCell ref="PHV19:PHZ19"/>
    <mergeCell ref="PGC19:PGG19"/>
    <mergeCell ref="PGH19:PGL19"/>
    <mergeCell ref="PGM19:PGQ19"/>
    <mergeCell ref="PGR19:PGV19"/>
    <mergeCell ref="PGW19:PHA19"/>
    <mergeCell ref="PFD19:PFH19"/>
    <mergeCell ref="PFI19:PFM19"/>
    <mergeCell ref="PFN19:PFR19"/>
    <mergeCell ref="PFS19:PFW19"/>
    <mergeCell ref="PFX19:PGB19"/>
    <mergeCell ref="PEE19:PEI19"/>
    <mergeCell ref="PEJ19:PEN19"/>
    <mergeCell ref="PEO19:PES19"/>
    <mergeCell ref="PET19:PEX19"/>
    <mergeCell ref="PEY19:PFC19"/>
    <mergeCell ref="PDF19:PDJ19"/>
    <mergeCell ref="PDK19:PDO19"/>
    <mergeCell ref="PDP19:PDT19"/>
    <mergeCell ref="PDU19:PDY19"/>
    <mergeCell ref="PDZ19:PED19"/>
    <mergeCell ref="PCG19:PCK19"/>
    <mergeCell ref="PCL19:PCP19"/>
    <mergeCell ref="PCQ19:PCU19"/>
    <mergeCell ref="PCV19:PCZ19"/>
    <mergeCell ref="PDA19:PDE19"/>
    <mergeCell ref="PBH19:PBL19"/>
    <mergeCell ref="PBM19:PBQ19"/>
    <mergeCell ref="PBR19:PBV19"/>
    <mergeCell ref="PBW19:PCA19"/>
    <mergeCell ref="PCB19:PCF19"/>
    <mergeCell ref="PAI19:PAM19"/>
    <mergeCell ref="PAN19:PAR19"/>
    <mergeCell ref="PAS19:PAW19"/>
    <mergeCell ref="PAX19:PBB19"/>
    <mergeCell ref="PBC19:PBG19"/>
    <mergeCell ref="OZJ19:OZN19"/>
    <mergeCell ref="OZO19:OZS19"/>
    <mergeCell ref="OZT19:OZX19"/>
    <mergeCell ref="OZY19:PAC19"/>
    <mergeCell ref="PAD19:PAH19"/>
    <mergeCell ref="OYK19:OYO19"/>
    <mergeCell ref="OYP19:OYT19"/>
    <mergeCell ref="OYU19:OYY19"/>
    <mergeCell ref="OYZ19:OZD19"/>
    <mergeCell ref="OZE19:OZI19"/>
    <mergeCell ref="OXL19:OXP19"/>
    <mergeCell ref="OXQ19:OXU19"/>
    <mergeCell ref="OXV19:OXZ19"/>
    <mergeCell ref="OYA19:OYE19"/>
    <mergeCell ref="OYF19:OYJ19"/>
    <mergeCell ref="OWM19:OWQ19"/>
    <mergeCell ref="OWR19:OWV19"/>
    <mergeCell ref="OWW19:OXA19"/>
    <mergeCell ref="OXB19:OXF19"/>
    <mergeCell ref="OXG19:OXK19"/>
    <mergeCell ref="OVN19:OVR19"/>
    <mergeCell ref="OVS19:OVW19"/>
    <mergeCell ref="OVX19:OWB19"/>
    <mergeCell ref="OWC19:OWG19"/>
    <mergeCell ref="OWH19:OWL19"/>
    <mergeCell ref="OUO19:OUS19"/>
    <mergeCell ref="OUT19:OUX19"/>
    <mergeCell ref="OUY19:OVC19"/>
    <mergeCell ref="OVD19:OVH19"/>
    <mergeCell ref="OVI19:OVM19"/>
    <mergeCell ref="OTP19:OTT19"/>
    <mergeCell ref="OTU19:OTY19"/>
    <mergeCell ref="OTZ19:OUD19"/>
    <mergeCell ref="OUE19:OUI19"/>
    <mergeCell ref="OUJ19:OUN19"/>
    <mergeCell ref="OSQ19:OSU19"/>
    <mergeCell ref="OSV19:OSZ19"/>
    <mergeCell ref="OTA19:OTE19"/>
    <mergeCell ref="OTF19:OTJ19"/>
    <mergeCell ref="OTK19:OTO19"/>
    <mergeCell ref="ORR19:ORV19"/>
    <mergeCell ref="ORW19:OSA19"/>
    <mergeCell ref="OSB19:OSF19"/>
    <mergeCell ref="OSG19:OSK19"/>
    <mergeCell ref="OSL19:OSP19"/>
    <mergeCell ref="OQS19:OQW19"/>
    <mergeCell ref="OQX19:ORB19"/>
    <mergeCell ref="ORC19:ORG19"/>
    <mergeCell ref="ORH19:ORL19"/>
    <mergeCell ref="ORM19:ORQ19"/>
    <mergeCell ref="OPT19:OPX19"/>
    <mergeCell ref="OPY19:OQC19"/>
    <mergeCell ref="OQD19:OQH19"/>
    <mergeCell ref="OQI19:OQM19"/>
    <mergeCell ref="OQN19:OQR19"/>
    <mergeCell ref="OOU19:OOY19"/>
    <mergeCell ref="OOZ19:OPD19"/>
    <mergeCell ref="OPE19:OPI19"/>
    <mergeCell ref="OPJ19:OPN19"/>
    <mergeCell ref="OPO19:OPS19"/>
    <mergeCell ref="ONV19:ONZ19"/>
    <mergeCell ref="OOA19:OOE19"/>
    <mergeCell ref="OOF19:OOJ19"/>
    <mergeCell ref="OOK19:OOO19"/>
    <mergeCell ref="OOP19:OOT19"/>
    <mergeCell ref="OMW19:ONA19"/>
    <mergeCell ref="ONB19:ONF19"/>
    <mergeCell ref="ONG19:ONK19"/>
    <mergeCell ref="ONL19:ONP19"/>
    <mergeCell ref="ONQ19:ONU19"/>
    <mergeCell ref="OLX19:OMB19"/>
    <mergeCell ref="OMC19:OMG19"/>
    <mergeCell ref="OMH19:OML19"/>
    <mergeCell ref="OMM19:OMQ19"/>
    <mergeCell ref="OMR19:OMV19"/>
    <mergeCell ref="OKY19:OLC19"/>
    <mergeCell ref="OLD19:OLH19"/>
    <mergeCell ref="OLI19:OLM19"/>
    <mergeCell ref="OLN19:OLR19"/>
    <mergeCell ref="OLS19:OLW19"/>
    <mergeCell ref="OJZ19:OKD19"/>
    <mergeCell ref="OKE19:OKI19"/>
    <mergeCell ref="OKJ19:OKN19"/>
    <mergeCell ref="OKO19:OKS19"/>
    <mergeCell ref="OKT19:OKX19"/>
    <mergeCell ref="OJA19:OJE19"/>
    <mergeCell ref="OJF19:OJJ19"/>
    <mergeCell ref="OJK19:OJO19"/>
    <mergeCell ref="OJP19:OJT19"/>
    <mergeCell ref="OJU19:OJY19"/>
    <mergeCell ref="OIB19:OIF19"/>
    <mergeCell ref="OIG19:OIK19"/>
    <mergeCell ref="OIL19:OIP19"/>
    <mergeCell ref="OIQ19:OIU19"/>
    <mergeCell ref="OIV19:OIZ19"/>
    <mergeCell ref="OHC19:OHG19"/>
    <mergeCell ref="OHH19:OHL19"/>
    <mergeCell ref="OHM19:OHQ19"/>
    <mergeCell ref="OHR19:OHV19"/>
    <mergeCell ref="OHW19:OIA19"/>
    <mergeCell ref="OGD19:OGH19"/>
    <mergeCell ref="OGI19:OGM19"/>
    <mergeCell ref="OGN19:OGR19"/>
    <mergeCell ref="OGS19:OGW19"/>
    <mergeCell ref="OGX19:OHB19"/>
    <mergeCell ref="OFE19:OFI19"/>
    <mergeCell ref="OFJ19:OFN19"/>
    <mergeCell ref="OFO19:OFS19"/>
    <mergeCell ref="OFT19:OFX19"/>
    <mergeCell ref="OFY19:OGC19"/>
    <mergeCell ref="OEF19:OEJ19"/>
    <mergeCell ref="OEK19:OEO19"/>
    <mergeCell ref="OEP19:OET19"/>
    <mergeCell ref="OEU19:OEY19"/>
    <mergeCell ref="OEZ19:OFD19"/>
    <mergeCell ref="ODG19:ODK19"/>
    <mergeCell ref="ODL19:ODP19"/>
    <mergeCell ref="ODQ19:ODU19"/>
    <mergeCell ref="ODV19:ODZ19"/>
    <mergeCell ref="OEA19:OEE19"/>
    <mergeCell ref="OCH19:OCL19"/>
    <mergeCell ref="OCM19:OCQ19"/>
    <mergeCell ref="OCR19:OCV19"/>
    <mergeCell ref="OCW19:ODA19"/>
    <mergeCell ref="ODB19:ODF19"/>
    <mergeCell ref="OBI19:OBM19"/>
    <mergeCell ref="OBN19:OBR19"/>
    <mergeCell ref="OBS19:OBW19"/>
    <mergeCell ref="OBX19:OCB19"/>
    <mergeCell ref="OCC19:OCG19"/>
    <mergeCell ref="OAJ19:OAN19"/>
    <mergeCell ref="OAO19:OAS19"/>
    <mergeCell ref="OAT19:OAX19"/>
    <mergeCell ref="OAY19:OBC19"/>
    <mergeCell ref="OBD19:OBH19"/>
    <mergeCell ref="NZK19:NZO19"/>
    <mergeCell ref="NZP19:NZT19"/>
    <mergeCell ref="NZU19:NZY19"/>
    <mergeCell ref="NZZ19:OAD19"/>
    <mergeCell ref="OAE19:OAI19"/>
    <mergeCell ref="NYL19:NYP19"/>
    <mergeCell ref="NYQ19:NYU19"/>
    <mergeCell ref="NYV19:NYZ19"/>
    <mergeCell ref="NZA19:NZE19"/>
    <mergeCell ref="NZF19:NZJ19"/>
    <mergeCell ref="NXM19:NXQ19"/>
    <mergeCell ref="NXR19:NXV19"/>
    <mergeCell ref="NXW19:NYA19"/>
    <mergeCell ref="NYB19:NYF19"/>
    <mergeCell ref="NYG19:NYK19"/>
    <mergeCell ref="NWN19:NWR19"/>
    <mergeCell ref="NWS19:NWW19"/>
    <mergeCell ref="NWX19:NXB19"/>
    <mergeCell ref="NXC19:NXG19"/>
    <mergeCell ref="NXH19:NXL19"/>
    <mergeCell ref="NVO19:NVS19"/>
    <mergeCell ref="NVT19:NVX19"/>
    <mergeCell ref="NVY19:NWC19"/>
    <mergeCell ref="NWD19:NWH19"/>
    <mergeCell ref="NWI19:NWM19"/>
    <mergeCell ref="NUP19:NUT19"/>
    <mergeCell ref="NUU19:NUY19"/>
    <mergeCell ref="NUZ19:NVD19"/>
    <mergeCell ref="NVE19:NVI19"/>
    <mergeCell ref="NVJ19:NVN19"/>
    <mergeCell ref="NTQ19:NTU19"/>
    <mergeCell ref="NTV19:NTZ19"/>
    <mergeCell ref="NUA19:NUE19"/>
    <mergeCell ref="NUF19:NUJ19"/>
    <mergeCell ref="NUK19:NUO19"/>
    <mergeCell ref="NSR19:NSV19"/>
    <mergeCell ref="NSW19:NTA19"/>
    <mergeCell ref="NTB19:NTF19"/>
    <mergeCell ref="NTG19:NTK19"/>
    <mergeCell ref="NTL19:NTP19"/>
    <mergeCell ref="NRS19:NRW19"/>
    <mergeCell ref="NRX19:NSB19"/>
    <mergeCell ref="NSC19:NSG19"/>
    <mergeCell ref="NSH19:NSL19"/>
    <mergeCell ref="NSM19:NSQ19"/>
    <mergeCell ref="NQT19:NQX19"/>
    <mergeCell ref="NQY19:NRC19"/>
    <mergeCell ref="NRD19:NRH19"/>
    <mergeCell ref="NRI19:NRM19"/>
    <mergeCell ref="NRN19:NRR19"/>
    <mergeCell ref="NPU19:NPY19"/>
    <mergeCell ref="NPZ19:NQD19"/>
    <mergeCell ref="NQE19:NQI19"/>
    <mergeCell ref="NQJ19:NQN19"/>
    <mergeCell ref="NQO19:NQS19"/>
    <mergeCell ref="NOV19:NOZ19"/>
    <mergeCell ref="NPA19:NPE19"/>
    <mergeCell ref="NPF19:NPJ19"/>
    <mergeCell ref="NPK19:NPO19"/>
    <mergeCell ref="NPP19:NPT19"/>
    <mergeCell ref="NNW19:NOA19"/>
    <mergeCell ref="NOB19:NOF19"/>
    <mergeCell ref="NOG19:NOK19"/>
    <mergeCell ref="NOL19:NOP19"/>
    <mergeCell ref="NOQ19:NOU19"/>
    <mergeCell ref="NMX19:NNB19"/>
    <mergeCell ref="NNC19:NNG19"/>
    <mergeCell ref="NNH19:NNL19"/>
    <mergeCell ref="NNM19:NNQ19"/>
    <mergeCell ref="NNR19:NNV19"/>
    <mergeCell ref="NLY19:NMC19"/>
    <mergeCell ref="NMD19:NMH19"/>
    <mergeCell ref="NMI19:NMM19"/>
    <mergeCell ref="NMN19:NMR19"/>
    <mergeCell ref="NMS19:NMW19"/>
    <mergeCell ref="NKZ19:NLD19"/>
    <mergeCell ref="NLE19:NLI19"/>
    <mergeCell ref="NLJ19:NLN19"/>
    <mergeCell ref="NLO19:NLS19"/>
    <mergeCell ref="NLT19:NLX19"/>
    <mergeCell ref="NKA19:NKE19"/>
    <mergeCell ref="NKF19:NKJ19"/>
    <mergeCell ref="NKK19:NKO19"/>
    <mergeCell ref="NKP19:NKT19"/>
    <mergeCell ref="NKU19:NKY19"/>
    <mergeCell ref="NJB19:NJF19"/>
    <mergeCell ref="NJG19:NJK19"/>
    <mergeCell ref="NJL19:NJP19"/>
    <mergeCell ref="NJQ19:NJU19"/>
    <mergeCell ref="NJV19:NJZ19"/>
    <mergeCell ref="NIC19:NIG19"/>
    <mergeCell ref="NIH19:NIL19"/>
    <mergeCell ref="NIM19:NIQ19"/>
    <mergeCell ref="NIR19:NIV19"/>
    <mergeCell ref="NIW19:NJA19"/>
    <mergeCell ref="NHD19:NHH19"/>
    <mergeCell ref="NHI19:NHM19"/>
    <mergeCell ref="NHN19:NHR19"/>
    <mergeCell ref="NHS19:NHW19"/>
    <mergeCell ref="NHX19:NIB19"/>
    <mergeCell ref="NGE19:NGI19"/>
    <mergeCell ref="NGJ19:NGN19"/>
    <mergeCell ref="NGO19:NGS19"/>
    <mergeCell ref="NGT19:NGX19"/>
    <mergeCell ref="NGY19:NHC19"/>
    <mergeCell ref="NFF19:NFJ19"/>
    <mergeCell ref="NFK19:NFO19"/>
    <mergeCell ref="NFP19:NFT19"/>
    <mergeCell ref="NFU19:NFY19"/>
    <mergeCell ref="NFZ19:NGD19"/>
    <mergeCell ref="NEG19:NEK19"/>
    <mergeCell ref="NEL19:NEP19"/>
    <mergeCell ref="NEQ19:NEU19"/>
    <mergeCell ref="NEV19:NEZ19"/>
    <mergeCell ref="NFA19:NFE19"/>
    <mergeCell ref="NDH19:NDL19"/>
    <mergeCell ref="NDM19:NDQ19"/>
    <mergeCell ref="NDR19:NDV19"/>
    <mergeCell ref="NDW19:NEA19"/>
    <mergeCell ref="NEB19:NEF19"/>
    <mergeCell ref="NCI19:NCM19"/>
    <mergeCell ref="NCN19:NCR19"/>
    <mergeCell ref="NCS19:NCW19"/>
    <mergeCell ref="NCX19:NDB19"/>
    <mergeCell ref="NDC19:NDG19"/>
    <mergeCell ref="NBJ19:NBN19"/>
    <mergeCell ref="NBO19:NBS19"/>
    <mergeCell ref="NBT19:NBX19"/>
    <mergeCell ref="NBY19:NCC19"/>
    <mergeCell ref="NCD19:NCH19"/>
    <mergeCell ref="NAK19:NAO19"/>
    <mergeCell ref="NAP19:NAT19"/>
    <mergeCell ref="NAU19:NAY19"/>
    <mergeCell ref="NAZ19:NBD19"/>
    <mergeCell ref="NBE19:NBI19"/>
    <mergeCell ref="MZL19:MZP19"/>
    <mergeCell ref="MZQ19:MZU19"/>
    <mergeCell ref="MZV19:MZZ19"/>
    <mergeCell ref="NAA19:NAE19"/>
    <mergeCell ref="NAF19:NAJ19"/>
    <mergeCell ref="MYM19:MYQ19"/>
    <mergeCell ref="MYR19:MYV19"/>
    <mergeCell ref="MYW19:MZA19"/>
    <mergeCell ref="MZB19:MZF19"/>
    <mergeCell ref="MZG19:MZK19"/>
    <mergeCell ref="MXN19:MXR19"/>
    <mergeCell ref="MXS19:MXW19"/>
    <mergeCell ref="MXX19:MYB19"/>
    <mergeCell ref="MYC19:MYG19"/>
    <mergeCell ref="MYH19:MYL19"/>
    <mergeCell ref="MWO19:MWS19"/>
    <mergeCell ref="MWT19:MWX19"/>
    <mergeCell ref="MWY19:MXC19"/>
    <mergeCell ref="MXD19:MXH19"/>
    <mergeCell ref="MXI19:MXM19"/>
    <mergeCell ref="MVP19:MVT19"/>
    <mergeCell ref="MVU19:MVY19"/>
    <mergeCell ref="MVZ19:MWD19"/>
    <mergeCell ref="MWE19:MWI19"/>
    <mergeCell ref="MWJ19:MWN19"/>
    <mergeCell ref="MUQ19:MUU19"/>
    <mergeCell ref="MUV19:MUZ19"/>
    <mergeCell ref="MVA19:MVE19"/>
    <mergeCell ref="MVF19:MVJ19"/>
    <mergeCell ref="MVK19:MVO19"/>
    <mergeCell ref="MTR19:MTV19"/>
    <mergeCell ref="MTW19:MUA19"/>
    <mergeCell ref="MUB19:MUF19"/>
    <mergeCell ref="MUG19:MUK19"/>
    <mergeCell ref="MUL19:MUP19"/>
    <mergeCell ref="MSS19:MSW19"/>
    <mergeCell ref="MSX19:MTB19"/>
    <mergeCell ref="MTC19:MTG19"/>
    <mergeCell ref="MTH19:MTL19"/>
    <mergeCell ref="MTM19:MTQ19"/>
    <mergeCell ref="MRT19:MRX19"/>
    <mergeCell ref="MRY19:MSC19"/>
    <mergeCell ref="MSD19:MSH19"/>
    <mergeCell ref="MSI19:MSM19"/>
    <mergeCell ref="MSN19:MSR19"/>
    <mergeCell ref="MQU19:MQY19"/>
    <mergeCell ref="MQZ19:MRD19"/>
    <mergeCell ref="MRE19:MRI19"/>
    <mergeCell ref="MRJ19:MRN19"/>
    <mergeCell ref="MRO19:MRS19"/>
    <mergeCell ref="MPV19:MPZ19"/>
    <mergeCell ref="MQA19:MQE19"/>
    <mergeCell ref="MQF19:MQJ19"/>
    <mergeCell ref="MQK19:MQO19"/>
    <mergeCell ref="MQP19:MQT19"/>
    <mergeCell ref="MOW19:MPA19"/>
    <mergeCell ref="MPB19:MPF19"/>
    <mergeCell ref="MPG19:MPK19"/>
    <mergeCell ref="MPL19:MPP19"/>
    <mergeCell ref="MPQ19:MPU19"/>
    <mergeCell ref="MNX19:MOB19"/>
    <mergeCell ref="MOC19:MOG19"/>
    <mergeCell ref="MOH19:MOL19"/>
    <mergeCell ref="MOM19:MOQ19"/>
    <mergeCell ref="MOR19:MOV19"/>
    <mergeCell ref="MMY19:MNC19"/>
    <mergeCell ref="MND19:MNH19"/>
    <mergeCell ref="MNI19:MNM19"/>
    <mergeCell ref="MNN19:MNR19"/>
    <mergeCell ref="MNS19:MNW19"/>
    <mergeCell ref="MLZ19:MMD19"/>
    <mergeCell ref="MME19:MMI19"/>
    <mergeCell ref="MMJ19:MMN19"/>
    <mergeCell ref="MMO19:MMS19"/>
    <mergeCell ref="MMT19:MMX19"/>
    <mergeCell ref="MLA19:MLE19"/>
    <mergeCell ref="MLF19:MLJ19"/>
    <mergeCell ref="MLK19:MLO19"/>
    <mergeCell ref="MLP19:MLT19"/>
    <mergeCell ref="MLU19:MLY19"/>
    <mergeCell ref="MKB19:MKF19"/>
    <mergeCell ref="MKG19:MKK19"/>
    <mergeCell ref="MKL19:MKP19"/>
    <mergeCell ref="MKQ19:MKU19"/>
    <mergeCell ref="MKV19:MKZ19"/>
    <mergeCell ref="MJC19:MJG19"/>
    <mergeCell ref="MJH19:MJL19"/>
    <mergeCell ref="MJM19:MJQ19"/>
    <mergeCell ref="MJR19:MJV19"/>
    <mergeCell ref="MJW19:MKA19"/>
    <mergeCell ref="MID19:MIH19"/>
    <mergeCell ref="MII19:MIM19"/>
    <mergeCell ref="MIN19:MIR19"/>
    <mergeCell ref="MIS19:MIW19"/>
    <mergeCell ref="MIX19:MJB19"/>
    <mergeCell ref="MHE19:MHI19"/>
    <mergeCell ref="MHJ19:MHN19"/>
    <mergeCell ref="MHO19:MHS19"/>
    <mergeCell ref="MHT19:MHX19"/>
    <mergeCell ref="MHY19:MIC19"/>
    <mergeCell ref="MGF19:MGJ19"/>
    <mergeCell ref="MGK19:MGO19"/>
    <mergeCell ref="MGP19:MGT19"/>
    <mergeCell ref="MGU19:MGY19"/>
    <mergeCell ref="MGZ19:MHD19"/>
    <mergeCell ref="MFG19:MFK19"/>
    <mergeCell ref="MFL19:MFP19"/>
    <mergeCell ref="MFQ19:MFU19"/>
    <mergeCell ref="MFV19:MFZ19"/>
    <mergeCell ref="MGA19:MGE19"/>
    <mergeCell ref="MEH19:MEL19"/>
    <mergeCell ref="MEM19:MEQ19"/>
    <mergeCell ref="MER19:MEV19"/>
    <mergeCell ref="MEW19:MFA19"/>
    <mergeCell ref="MFB19:MFF19"/>
    <mergeCell ref="MDI19:MDM19"/>
    <mergeCell ref="MDN19:MDR19"/>
    <mergeCell ref="MDS19:MDW19"/>
    <mergeCell ref="MDX19:MEB19"/>
    <mergeCell ref="MEC19:MEG19"/>
    <mergeCell ref="MCJ19:MCN19"/>
    <mergeCell ref="MCO19:MCS19"/>
    <mergeCell ref="MCT19:MCX19"/>
    <mergeCell ref="MCY19:MDC19"/>
    <mergeCell ref="MDD19:MDH19"/>
    <mergeCell ref="MBK19:MBO19"/>
    <mergeCell ref="MBP19:MBT19"/>
    <mergeCell ref="MBU19:MBY19"/>
    <mergeCell ref="MBZ19:MCD19"/>
    <mergeCell ref="MCE19:MCI19"/>
    <mergeCell ref="MAL19:MAP19"/>
    <mergeCell ref="MAQ19:MAU19"/>
    <mergeCell ref="MAV19:MAZ19"/>
    <mergeCell ref="MBA19:MBE19"/>
    <mergeCell ref="MBF19:MBJ19"/>
    <mergeCell ref="LZM19:LZQ19"/>
    <mergeCell ref="LZR19:LZV19"/>
    <mergeCell ref="LZW19:MAA19"/>
    <mergeCell ref="MAB19:MAF19"/>
    <mergeCell ref="MAG19:MAK19"/>
    <mergeCell ref="LYN19:LYR19"/>
    <mergeCell ref="LYS19:LYW19"/>
    <mergeCell ref="LYX19:LZB19"/>
    <mergeCell ref="LZC19:LZG19"/>
    <mergeCell ref="LZH19:LZL19"/>
    <mergeCell ref="LXO19:LXS19"/>
    <mergeCell ref="LXT19:LXX19"/>
    <mergeCell ref="LXY19:LYC19"/>
    <mergeCell ref="LYD19:LYH19"/>
    <mergeCell ref="LYI19:LYM19"/>
    <mergeCell ref="LWP19:LWT19"/>
    <mergeCell ref="LWU19:LWY19"/>
    <mergeCell ref="LWZ19:LXD19"/>
    <mergeCell ref="LXE19:LXI19"/>
    <mergeCell ref="LXJ19:LXN19"/>
    <mergeCell ref="LVQ19:LVU19"/>
    <mergeCell ref="LVV19:LVZ19"/>
    <mergeCell ref="LWA19:LWE19"/>
    <mergeCell ref="LWF19:LWJ19"/>
    <mergeCell ref="LWK19:LWO19"/>
    <mergeCell ref="LUR19:LUV19"/>
    <mergeCell ref="LUW19:LVA19"/>
    <mergeCell ref="LVB19:LVF19"/>
    <mergeCell ref="LVG19:LVK19"/>
    <mergeCell ref="LVL19:LVP19"/>
    <mergeCell ref="LTS19:LTW19"/>
    <mergeCell ref="LTX19:LUB19"/>
    <mergeCell ref="LUC19:LUG19"/>
    <mergeCell ref="LUH19:LUL19"/>
    <mergeCell ref="LUM19:LUQ19"/>
    <mergeCell ref="LST19:LSX19"/>
    <mergeCell ref="LSY19:LTC19"/>
    <mergeCell ref="LTD19:LTH19"/>
    <mergeCell ref="LTI19:LTM19"/>
    <mergeCell ref="LTN19:LTR19"/>
    <mergeCell ref="LRU19:LRY19"/>
    <mergeCell ref="LRZ19:LSD19"/>
    <mergeCell ref="LSE19:LSI19"/>
    <mergeCell ref="LSJ19:LSN19"/>
    <mergeCell ref="LSO19:LSS19"/>
    <mergeCell ref="LQV19:LQZ19"/>
    <mergeCell ref="LRA19:LRE19"/>
    <mergeCell ref="LRF19:LRJ19"/>
    <mergeCell ref="LRK19:LRO19"/>
    <mergeCell ref="LRP19:LRT19"/>
    <mergeCell ref="LPW19:LQA19"/>
    <mergeCell ref="LQB19:LQF19"/>
    <mergeCell ref="LQG19:LQK19"/>
    <mergeCell ref="LQL19:LQP19"/>
    <mergeCell ref="LQQ19:LQU19"/>
    <mergeCell ref="LOX19:LPB19"/>
    <mergeCell ref="LPC19:LPG19"/>
    <mergeCell ref="LPH19:LPL19"/>
    <mergeCell ref="LPM19:LPQ19"/>
    <mergeCell ref="LPR19:LPV19"/>
    <mergeCell ref="LNY19:LOC19"/>
    <mergeCell ref="LOD19:LOH19"/>
    <mergeCell ref="LOI19:LOM19"/>
    <mergeCell ref="LON19:LOR19"/>
    <mergeCell ref="LOS19:LOW19"/>
    <mergeCell ref="LMZ19:LND19"/>
    <mergeCell ref="LNE19:LNI19"/>
    <mergeCell ref="LNJ19:LNN19"/>
    <mergeCell ref="LNO19:LNS19"/>
    <mergeCell ref="LNT19:LNX19"/>
    <mergeCell ref="LMA19:LME19"/>
    <mergeCell ref="LMF19:LMJ19"/>
    <mergeCell ref="LMK19:LMO19"/>
    <mergeCell ref="LMP19:LMT19"/>
    <mergeCell ref="LMU19:LMY19"/>
    <mergeCell ref="LLB19:LLF19"/>
    <mergeCell ref="LLG19:LLK19"/>
    <mergeCell ref="LLL19:LLP19"/>
    <mergeCell ref="LLQ19:LLU19"/>
    <mergeCell ref="LLV19:LLZ19"/>
    <mergeCell ref="LKC19:LKG19"/>
    <mergeCell ref="LKH19:LKL19"/>
    <mergeCell ref="LKM19:LKQ19"/>
    <mergeCell ref="LKR19:LKV19"/>
    <mergeCell ref="LKW19:LLA19"/>
    <mergeCell ref="LJD19:LJH19"/>
    <mergeCell ref="LJI19:LJM19"/>
    <mergeCell ref="LJN19:LJR19"/>
    <mergeCell ref="LJS19:LJW19"/>
    <mergeCell ref="LJX19:LKB19"/>
    <mergeCell ref="LIE19:LII19"/>
    <mergeCell ref="LIJ19:LIN19"/>
    <mergeCell ref="LIO19:LIS19"/>
    <mergeCell ref="LIT19:LIX19"/>
    <mergeCell ref="LIY19:LJC19"/>
    <mergeCell ref="LHF19:LHJ19"/>
    <mergeCell ref="LHK19:LHO19"/>
    <mergeCell ref="LHP19:LHT19"/>
    <mergeCell ref="LHU19:LHY19"/>
    <mergeCell ref="LHZ19:LID19"/>
    <mergeCell ref="LGG19:LGK19"/>
    <mergeCell ref="LGL19:LGP19"/>
    <mergeCell ref="LGQ19:LGU19"/>
    <mergeCell ref="LGV19:LGZ19"/>
    <mergeCell ref="LHA19:LHE19"/>
    <mergeCell ref="LFH19:LFL19"/>
    <mergeCell ref="LFM19:LFQ19"/>
    <mergeCell ref="LFR19:LFV19"/>
    <mergeCell ref="LFW19:LGA19"/>
    <mergeCell ref="LGB19:LGF19"/>
    <mergeCell ref="LEI19:LEM19"/>
    <mergeCell ref="LEN19:LER19"/>
    <mergeCell ref="LES19:LEW19"/>
    <mergeCell ref="LEX19:LFB19"/>
    <mergeCell ref="LFC19:LFG19"/>
    <mergeCell ref="LDJ19:LDN19"/>
    <mergeCell ref="LDO19:LDS19"/>
    <mergeCell ref="LDT19:LDX19"/>
    <mergeCell ref="LDY19:LEC19"/>
    <mergeCell ref="LED19:LEH19"/>
    <mergeCell ref="LCK19:LCO19"/>
    <mergeCell ref="LCP19:LCT19"/>
    <mergeCell ref="LCU19:LCY19"/>
    <mergeCell ref="LCZ19:LDD19"/>
    <mergeCell ref="LDE19:LDI19"/>
    <mergeCell ref="LBL19:LBP19"/>
    <mergeCell ref="LBQ19:LBU19"/>
    <mergeCell ref="LBV19:LBZ19"/>
    <mergeCell ref="LCA19:LCE19"/>
    <mergeCell ref="LCF19:LCJ19"/>
    <mergeCell ref="LAM19:LAQ19"/>
    <mergeCell ref="LAR19:LAV19"/>
    <mergeCell ref="LAW19:LBA19"/>
    <mergeCell ref="LBB19:LBF19"/>
    <mergeCell ref="LBG19:LBK19"/>
    <mergeCell ref="KZN19:KZR19"/>
    <mergeCell ref="KZS19:KZW19"/>
    <mergeCell ref="KZX19:LAB19"/>
    <mergeCell ref="LAC19:LAG19"/>
    <mergeCell ref="LAH19:LAL19"/>
    <mergeCell ref="KYO19:KYS19"/>
    <mergeCell ref="KYT19:KYX19"/>
    <mergeCell ref="KYY19:KZC19"/>
    <mergeCell ref="KZD19:KZH19"/>
    <mergeCell ref="KZI19:KZM19"/>
    <mergeCell ref="KXP19:KXT19"/>
    <mergeCell ref="KXU19:KXY19"/>
    <mergeCell ref="KXZ19:KYD19"/>
    <mergeCell ref="KYE19:KYI19"/>
    <mergeCell ref="KYJ19:KYN19"/>
    <mergeCell ref="KWQ19:KWU19"/>
    <mergeCell ref="KWV19:KWZ19"/>
    <mergeCell ref="KXA19:KXE19"/>
    <mergeCell ref="KXF19:KXJ19"/>
    <mergeCell ref="KXK19:KXO19"/>
    <mergeCell ref="KVR19:KVV19"/>
    <mergeCell ref="KVW19:KWA19"/>
    <mergeCell ref="KWB19:KWF19"/>
    <mergeCell ref="KWG19:KWK19"/>
    <mergeCell ref="KWL19:KWP19"/>
    <mergeCell ref="KUS19:KUW19"/>
    <mergeCell ref="KUX19:KVB19"/>
    <mergeCell ref="KVC19:KVG19"/>
    <mergeCell ref="KVH19:KVL19"/>
    <mergeCell ref="KVM19:KVQ19"/>
    <mergeCell ref="KTT19:KTX19"/>
    <mergeCell ref="KTY19:KUC19"/>
    <mergeCell ref="KUD19:KUH19"/>
    <mergeCell ref="KUI19:KUM19"/>
    <mergeCell ref="KUN19:KUR19"/>
    <mergeCell ref="KSU19:KSY19"/>
    <mergeCell ref="KSZ19:KTD19"/>
    <mergeCell ref="KTE19:KTI19"/>
    <mergeCell ref="KTJ19:KTN19"/>
    <mergeCell ref="KTO19:KTS19"/>
    <mergeCell ref="KRV19:KRZ19"/>
    <mergeCell ref="KSA19:KSE19"/>
    <mergeCell ref="KSF19:KSJ19"/>
    <mergeCell ref="KSK19:KSO19"/>
    <mergeCell ref="KSP19:KST19"/>
    <mergeCell ref="KQW19:KRA19"/>
    <mergeCell ref="KRB19:KRF19"/>
    <mergeCell ref="KRG19:KRK19"/>
    <mergeCell ref="KRL19:KRP19"/>
    <mergeCell ref="KRQ19:KRU19"/>
    <mergeCell ref="KPX19:KQB19"/>
    <mergeCell ref="KQC19:KQG19"/>
    <mergeCell ref="KQH19:KQL19"/>
    <mergeCell ref="KQM19:KQQ19"/>
    <mergeCell ref="KQR19:KQV19"/>
    <mergeCell ref="KOY19:KPC19"/>
    <mergeCell ref="KPD19:KPH19"/>
    <mergeCell ref="KPI19:KPM19"/>
    <mergeCell ref="KPN19:KPR19"/>
    <mergeCell ref="KPS19:KPW19"/>
    <mergeCell ref="KNZ19:KOD19"/>
    <mergeCell ref="KOE19:KOI19"/>
    <mergeCell ref="KOJ19:KON19"/>
    <mergeCell ref="KOO19:KOS19"/>
    <mergeCell ref="KOT19:KOX19"/>
    <mergeCell ref="KNA19:KNE19"/>
    <mergeCell ref="KNF19:KNJ19"/>
    <mergeCell ref="KNK19:KNO19"/>
    <mergeCell ref="KNP19:KNT19"/>
    <mergeCell ref="KNU19:KNY19"/>
    <mergeCell ref="KMB19:KMF19"/>
    <mergeCell ref="KMG19:KMK19"/>
    <mergeCell ref="KML19:KMP19"/>
    <mergeCell ref="KMQ19:KMU19"/>
    <mergeCell ref="KMV19:KMZ19"/>
    <mergeCell ref="KLC19:KLG19"/>
    <mergeCell ref="KLH19:KLL19"/>
    <mergeCell ref="KLM19:KLQ19"/>
    <mergeCell ref="KLR19:KLV19"/>
    <mergeCell ref="KLW19:KMA19"/>
    <mergeCell ref="KKD19:KKH19"/>
    <mergeCell ref="KKI19:KKM19"/>
    <mergeCell ref="KKN19:KKR19"/>
    <mergeCell ref="KKS19:KKW19"/>
    <mergeCell ref="KKX19:KLB19"/>
    <mergeCell ref="KJE19:KJI19"/>
    <mergeCell ref="KJJ19:KJN19"/>
    <mergeCell ref="KJO19:KJS19"/>
    <mergeCell ref="KJT19:KJX19"/>
    <mergeCell ref="KJY19:KKC19"/>
    <mergeCell ref="KIF19:KIJ19"/>
    <mergeCell ref="KIK19:KIO19"/>
    <mergeCell ref="KIP19:KIT19"/>
    <mergeCell ref="KIU19:KIY19"/>
    <mergeCell ref="KIZ19:KJD19"/>
    <mergeCell ref="KHG19:KHK19"/>
    <mergeCell ref="KHL19:KHP19"/>
    <mergeCell ref="KHQ19:KHU19"/>
    <mergeCell ref="KHV19:KHZ19"/>
    <mergeCell ref="KIA19:KIE19"/>
    <mergeCell ref="KGH19:KGL19"/>
    <mergeCell ref="KGM19:KGQ19"/>
    <mergeCell ref="KGR19:KGV19"/>
    <mergeCell ref="KGW19:KHA19"/>
    <mergeCell ref="KHB19:KHF19"/>
    <mergeCell ref="KFI19:KFM19"/>
    <mergeCell ref="KFN19:KFR19"/>
    <mergeCell ref="KFS19:KFW19"/>
    <mergeCell ref="KFX19:KGB19"/>
    <mergeCell ref="KGC19:KGG19"/>
    <mergeCell ref="KEJ19:KEN19"/>
    <mergeCell ref="KEO19:KES19"/>
    <mergeCell ref="KET19:KEX19"/>
    <mergeCell ref="KEY19:KFC19"/>
    <mergeCell ref="KFD19:KFH19"/>
    <mergeCell ref="KDK19:KDO19"/>
    <mergeCell ref="KDP19:KDT19"/>
    <mergeCell ref="KDU19:KDY19"/>
    <mergeCell ref="KDZ19:KED19"/>
    <mergeCell ref="KEE19:KEI19"/>
    <mergeCell ref="KCL19:KCP19"/>
    <mergeCell ref="KCQ19:KCU19"/>
    <mergeCell ref="KCV19:KCZ19"/>
    <mergeCell ref="KDA19:KDE19"/>
    <mergeCell ref="KDF19:KDJ19"/>
    <mergeCell ref="KBM19:KBQ19"/>
    <mergeCell ref="KBR19:KBV19"/>
    <mergeCell ref="KBW19:KCA19"/>
    <mergeCell ref="KCB19:KCF19"/>
    <mergeCell ref="KCG19:KCK19"/>
    <mergeCell ref="KAN19:KAR19"/>
    <mergeCell ref="KAS19:KAW19"/>
    <mergeCell ref="KAX19:KBB19"/>
    <mergeCell ref="KBC19:KBG19"/>
    <mergeCell ref="KBH19:KBL19"/>
    <mergeCell ref="JZO19:JZS19"/>
    <mergeCell ref="JZT19:JZX19"/>
    <mergeCell ref="JZY19:KAC19"/>
    <mergeCell ref="KAD19:KAH19"/>
    <mergeCell ref="KAI19:KAM19"/>
    <mergeCell ref="JYP19:JYT19"/>
    <mergeCell ref="JYU19:JYY19"/>
    <mergeCell ref="JYZ19:JZD19"/>
    <mergeCell ref="JZE19:JZI19"/>
    <mergeCell ref="JZJ19:JZN19"/>
    <mergeCell ref="JXQ19:JXU19"/>
    <mergeCell ref="JXV19:JXZ19"/>
    <mergeCell ref="JYA19:JYE19"/>
    <mergeCell ref="JYF19:JYJ19"/>
    <mergeCell ref="JYK19:JYO19"/>
    <mergeCell ref="JWR19:JWV19"/>
    <mergeCell ref="JWW19:JXA19"/>
    <mergeCell ref="JXB19:JXF19"/>
    <mergeCell ref="JXG19:JXK19"/>
    <mergeCell ref="JXL19:JXP19"/>
    <mergeCell ref="JVS19:JVW19"/>
    <mergeCell ref="JVX19:JWB19"/>
    <mergeCell ref="JWC19:JWG19"/>
    <mergeCell ref="JWH19:JWL19"/>
    <mergeCell ref="JWM19:JWQ19"/>
    <mergeCell ref="JUT19:JUX19"/>
    <mergeCell ref="JUY19:JVC19"/>
    <mergeCell ref="JVD19:JVH19"/>
    <mergeCell ref="JVI19:JVM19"/>
    <mergeCell ref="JVN19:JVR19"/>
    <mergeCell ref="JTU19:JTY19"/>
    <mergeCell ref="JTZ19:JUD19"/>
    <mergeCell ref="JUE19:JUI19"/>
    <mergeCell ref="JUJ19:JUN19"/>
    <mergeCell ref="JUO19:JUS19"/>
    <mergeCell ref="JSV19:JSZ19"/>
    <mergeCell ref="JTA19:JTE19"/>
    <mergeCell ref="JTF19:JTJ19"/>
    <mergeCell ref="JTK19:JTO19"/>
    <mergeCell ref="JTP19:JTT19"/>
    <mergeCell ref="JRW19:JSA19"/>
    <mergeCell ref="JSB19:JSF19"/>
    <mergeCell ref="JSG19:JSK19"/>
    <mergeCell ref="JSL19:JSP19"/>
    <mergeCell ref="JSQ19:JSU19"/>
    <mergeCell ref="JQX19:JRB19"/>
    <mergeCell ref="JRC19:JRG19"/>
    <mergeCell ref="JRH19:JRL19"/>
    <mergeCell ref="JRM19:JRQ19"/>
    <mergeCell ref="JRR19:JRV19"/>
    <mergeCell ref="JPY19:JQC19"/>
    <mergeCell ref="JQD19:JQH19"/>
    <mergeCell ref="JQI19:JQM19"/>
    <mergeCell ref="JQN19:JQR19"/>
    <mergeCell ref="JQS19:JQW19"/>
    <mergeCell ref="JOZ19:JPD19"/>
    <mergeCell ref="JPE19:JPI19"/>
    <mergeCell ref="JPJ19:JPN19"/>
    <mergeCell ref="JPO19:JPS19"/>
    <mergeCell ref="JPT19:JPX19"/>
    <mergeCell ref="JOA19:JOE19"/>
    <mergeCell ref="JOF19:JOJ19"/>
    <mergeCell ref="JOK19:JOO19"/>
    <mergeCell ref="JOP19:JOT19"/>
    <mergeCell ref="JOU19:JOY19"/>
    <mergeCell ref="JNB19:JNF19"/>
    <mergeCell ref="JNG19:JNK19"/>
    <mergeCell ref="JNL19:JNP19"/>
    <mergeCell ref="JNQ19:JNU19"/>
    <mergeCell ref="JNV19:JNZ19"/>
    <mergeCell ref="JMC19:JMG19"/>
    <mergeCell ref="JMH19:JML19"/>
    <mergeCell ref="JMM19:JMQ19"/>
    <mergeCell ref="JMR19:JMV19"/>
    <mergeCell ref="JMW19:JNA19"/>
    <mergeCell ref="JLD19:JLH19"/>
    <mergeCell ref="JLI19:JLM19"/>
    <mergeCell ref="JLN19:JLR19"/>
    <mergeCell ref="JLS19:JLW19"/>
    <mergeCell ref="JLX19:JMB19"/>
    <mergeCell ref="JKE19:JKI19"/>
    <mergeCell ref="JKJ19:JKN19"/>
    <mergeCell ref="JKO19:JKS19"/>
    <mergeCell ref="JKT19:JKX19"/>
    <mergeCell ref="JKY19:JLC19"/>
    <mergeCell ref="JJF19:JJJ19"/>
    <mergeCell ref="JJK19:JJO19"/>
    <mergeCell ref="JJP19:JJT19"/>
    <mergeCell ref="JJU19:JJY19"/>
    <mergeCell ref="JJZ19:JKD19"/>
    <mergeCell ref="JIG19:JIK19"/>
    <mergeCell ref="JIL19:JIP19"/>
    <mergeCell ref="JIQ19:JIU19"/>
    <mergeCell ref="JIV19:JIZ19"/>
    <mergeCell ref="JJA19:JJE19"/>
    <mergeCell ref="JHH19:JHL19"/>
    <mergeCell ref="JHM19:JHQ19"/>
    <mergeCell ref="JHR19:JHV19"/>
    <mergeCell ref="JHW19:JIA19"/>
    <mergeCell ref="JIB19:JIF19"/>
    <mergeCell ref="JGI19:JGM19"/>
    <mergeCell ref="JGN19:JGR19"/>
    <mergeCell ref="JGS19:JGW19"/>
    <mergeCell ref="JGX19:JHB19"/>
    <mergeCell ref="JHC19:JHG19"/>
    <mergeCell ref="JFJ19:JFN19"/>
    <mergeCell ref="JFO19:JFS19"/>
    <mergeCell ref="JFT19:JFX19"/>
    <mergeCell ref="JFY19:JGC19"/>
    <mergeCell ref="JGD19:JGH19"/>
    <mergeCell ref="JEK19:JEO19"/>
    <mergeCell ref="JEP19:JET19"/>
    <mergeCell ref="JEU19:JEY19"/>
    <mergeCell ref="JEZ19:JFD19"/>
    <mergeCell ref="JFE19:JFI19"/>
    <mergeCell ref="JDL19:JDP19"/>
    <mergeCell ref="JDQ19:JDU19"/>
    <mergeCell ref="JDV19:JDZ19"/>
    <mergeCell ref="JEA19:JEE19"/>
    <mergeCell ref="JEF19:JEJ19"/>
    <mergeCell ref="JCM19:JCQ19"/>
    <mergeCell ref="JCR19:JCV19"/>
    <mergeCell ref="JCW19:JDA19"/>
    <mergeCell ref="JDB19:JDF19"/>
    <mergeCell ref="JDG19:JDK19"/>
    <mergeCell ref="JBN19:JBR19"/>
    <mergeCell ref="JBS19:JBW19"/>
    <mergeCell ref="JBX19:JCB19"/>
    <mergeCell ref="JCC19:JCG19"/>
    <mergeCell ref="JCH19:JCL19"/>
    <mergeCell ref="JAO19:JAS19"/>
    <mergeCell ref="JAT19:JAX19"/>
    <mergeCell ref="JAY19:JBC19"/>
    <mergeCell ref="JBD19:JBH19"/>
    <mergeCell ref="JBI19:JBM19"/>
    <mergeCell ref="IZP19:IZT19"/>
    <mergeCell ref="IZU19:IZY19"/>
    <mergeCell ref="IZZ19:JAD19"/>
    <mergeCell ref="JAE19:JAI19"/>
    <mergeCell ref="JAJ19:JAN19"/>
    <mergeCell ref="IYQ19:IYU19"/>
    <mergeCell ref="IYV19:IYZ19"/>
    <mergeCell ref="IZA19:IZE19"/>
    <mergeCell ref="IZF19:IZJ19"/>
    <mergeCell ref="IZK19:IZO19"/>
    <mergeCell ref="IXR19:IXV19"/>
    <mergeCell ref="IXW19:IYA19"/>
    <mergeCell ref="IYB19:IYF19"/>
    <mergeCell ref="IYG19:IYK19"/>
    <mergeCell ref="IYL19:IYP19"/>
    <mergeCell ref="IWS19:IWW19"/>
    <mergeCell ref="IWX19:IXB19"/>
    <mergeCell ref="IXC19:IXG19"/>
    <mergeCell ref="IXH19:IXL19"/>
    <mergeCell ref="IXM19:IXQ19"/>
    <mergeCell ref="IVT19:IVX19"/>
    <mergeCell ref="IVY19:IWC19"/>
    <mergeCell ref="IWD19:IWH19"/>
    <mergeCell ref="IWI19:IWM19"/>
    <mergeCell ref="IWN19:IWR19"/>
    <mergeCell ref="IUU19:IUY19"/>
    <mergeCell ref="IUZ19:IVD19"/>
    <mergeCell ref="IVE19:IVI19"/>
    <mergeCell ref="IVJ19:IVN19"/>
    <mergeCell ref="IVO19:IVS19"/>
    <mergeCell ref="ITV19:ITZ19"/>
    <mergeCell ref="IUA19:IUE19"/>
    <mergeCell ref="IUF19:IUJ19"/>
    <mergeCell ref="IUK19:IUO19"/>
    <mergeCell ref="IUP19:IUT19"/>
    <mergeCell ref="ISW19:ITA19"/>
    <mergeCell ref="ITB19:ITF19"/>
    <mergeCell ref="ITG19:ITK19"/>
    <mergeCell ref="ITL19:ITP19"/>
    <mergeCell ref="ITQ19:ITU19"/>
    <mergeCell ref="IRX19:ISB19"/>
    <mergeCell ref="ISC19:ISG19"/>
    <mergeCell ref="ISH19:ISL19"/>
    <mergeCell ref="ISM19:ISQ19"/>
    <mergeCell ref="ISR19:ISV19"/>
    <mergeCell ref="IQY19:IRC19"/>
    <mergeCell ref="IRD19:IRH19"/>
    <mergeCell ref="IRI19:IRM19"/>
    <mergeCell ref="IRN19:IRR19"/>
    <mergeCell ref="IRS19:IRW19"/>
    <mergeCell ref="IPZ19:IQD19"/>
    <mergeCell ref="IQE19:IQI19"/>
    <mergeCell ref="IQJ19:IQN19"/>
    <mergeCell ref="IQO19:IQS19"/>
    <mergeCell ref="IQT19:IQX19"/>
    <mergeCell ref="IPA19:IPE19"/>
    <mergeCell ref="IPF19:IPJ19"/>
    <mergeCell ref="IPK19:IPO19"/>
    <mergeCell ref="IPP19:IPT19"/>
    <mergeCell ref="IPU19:IPY19"/>
    <mergeCell ref="IOB19:IOF19"/>
    <mergeCell ref="IOG19:IOK19"/>
    <mergeCell ref="IOL19:IOP19"/>
    <mergeCell ref="IOQ19:IOU19"/>
    <mergeCell ref="IOV19:IOZ19"/>
    <mergeCell ref="INC19:ING19"/>
    <mergeCell ref="INH19:INL19"/>
    <mergeCell ref="INM19:INQ19"/>
    <mergeCell ref="INR19:INV19"/>
    <mergeCell ref="INW19:IOA19"/>
    <mergeCell ref="IMD19:IMH19"/>
    <mergeCell ref="IMI19:IMM19"/>
    <mergeCell ref="IMN19:IMR19"/>
    <mergeCell ref="IMS19:IMW19"/>
    <mergeCell ref="IMX19:INB19"/>
    <mergeCell ref="ILE19:ILI19"/>
    <mergeCell ref="ILJ19:ILN19"/>
    <mergeCell ref="ILO19:ILS19"/>
    <mergeCell ref="ILT19:ILX19"/>
    <mergeCell ref="ILY19:IMC19"/>
    <mergeCell ref="IKF19:IKJ19"/>
    <mergeCell ref="IKK19:IKO19"/>
    <mergeCell ref="IKP19:IKT19"/>
    <mergeCell ref="IKU19:IKY19"/>
    <mergeCell ref="IKZ19:ILD19"/>
    <mergeCell ref="IJG19:IJK19"/>
    <mergeCell ref="IJL19:IJP19"/>
    <mergeCell ref="IJQ19:IJU19"/>
    <mergeCell ref="IJV19:IJZ19"/>
    <mergeCell ref="IKA19:IKE19"/>
    <mergeCell ref="IIH19:IIL19"/>
    <mergeCell ref="IIM19:IIQ19"/>
    <mergeCell ref="IIR19:IIV19"/>
    <mergeCell ref="IIW19:IJA19"/>
    <mergeCell ref="IJB19:IJF19"/>
    <mergeCell ref="IHI19:IHM19"/>
    <mergeCell ref="IHN19:IHR19"/>
    <mergeCell ref="IHS19:IHW19"/>
    <mergeCell ref="IHX19:IIB19"/>
    <mergeCell ref="IIC19:IIG19"/>
    <mergeCell ref="IGJ19:IGN19"/>
    <mergeCell ref="IGO19:IGS19"/>
    <mergeCell ref="IGT19:IGX19"/>
    <mergeCell ref="IGY19:IHC19"/>
    <mergeCell ref="IHD19:IHH19"/>
    <mergeCell ref="IFK19:IFO19"/>
    <mergeCell ref="IFP19:IFT19"/>
    <mergeCell ref="IFU19:IFY19"/>
    <mergeCell ref="IFZ19:IGD19"/>
    <mergeCell ref="IGE19:IGI19"/>
    <mergeCell ref="IEL19:IEP19"/>
    <mergeCell ref="IEQ19:IEU19"/>
    <mergeCell ref="IEV19:IEZ19"/>
    <mergeCell ref="IFA19:IFE19"/>
    <mergeCell ref="IFF19:IFJ19"/>
    <mergeCell ref="IDM19:IDQ19"/>
    <mergeCell ref="IDR19:IDV19"/>
    <mergeCell ref="IDW19:IEA19"/>
    <mergeCell ref="IEB19:IEF19"/>
    <mergeCell ref="IEG19:IEK19"/>
    <mergeCell ref="ICN19:ICR19"/>
    <mergeCell ref="ICS19:ICW19"/>
    <mergeCell ref="ICX19:IDB19"/>
    <mergeCell ref="IDC19:IDG19"/>
    <mergeCell ref="IDH19:IDL19"/>
    <mergeCell ref="IBO19:IBS19"/>
    <mergeCell ref="IBT19:IBX19"/>
    <mergeCell ref="IBY19:ICC19"/>
    <mergeCell ref="ICD19:ICH19"/>
    <mergeCell ref="ICI19:ICM19"/>
    <mergeCell ref="IAP19:IAT19"/>
    <mergeCell ref="IAU19:IAY19"/>
    <mergeCell ref="IAZ19:IBD19"/>
    <mergeCell ref="IBE19:IBI19"/>
    <mergeCell ref="IBJ19:IBN19"/>
    <mergeCell ref="HZQ19:HZU19"/>
    <mergeCell ref="HZV19:HZZ19"/>
    <mergeCell ref="IAA19:IAE19"/>
    <mergeCell ref="IAF19:IAJ19"/>
    <mergeCell ref="IAK19:IAO19"/>
    <mergeCell ref="HYR19:HYV19"/>
    <mergeCell ref="HYW19:HZA19"/>
    <mergeCell ref="HZB19:HZF19"/>
    <mergeCell ref="HZG19:HZK19"/>
    <mergeCell ref="HZL19:HZP19"/>
    <mergeCell ref="HXS19:HXW19"/>
    <mergeCell ref="HXX19:HYB19"/>
    <mergeCell ref="HYC19:HYG19"/>
    <mergeCell ref="HYH19:HYL19"/>
    <mergeCell ref="HYM19:HYQ19"/>
    <mergeCell ref="HWT19:HWX19"/>
    <mergeCell ref="HWY19:HXC19"/>
    <mergeCell ref="HXD19:HXH19"/>
    <mergeCell ref="HXI19:HXM19"/>
    <mergeCell ref="HXN19:HXR19"/>
    <mergeCell ref="HVU19:HVY19"/>
    <mergeCell ref="HVZ19:HWD19"/>
    <mergeCell ref="HWE19:HWI19"/>
    <mergeCell ref="HWJ19:HWN19"/>
    <mergeCell ref="HWO19:HWS19"/>
    <mergeCell ref="HUV19:HUZ19"/>
    <mergeCell ref="HVA19:HVE19"/>
    <mergeCell ref="HVF19:HVJ19"/>
    <mergeCell ref="HVK19:HVO19"/>
    <mergeCell ref="HVP19:HVT19"/>
    <mergeCell ref="HTW19:HUA19"/>
    <mergeCell ref="HUB19:HUF19"/>
    <mergeCell ref="HUG19:HUK19"/>
    <mergeCell ref="HUL19:HUP19"/>
    <mergeCell ref="HUQ19:HUU19"/>
    <mergeCell ref="HSX19:HTB19"/>
    <mergeCell ref="HTC19:HTG19"/>
    <mergeCell ref="HTH19:HTL19"/>
    <mergeCell ref="HTM19:HTQ19"/>
    <mergeCell ref="HTR19:HTV19"/>
    <mergeCell ref="HRY19:HSC19"/>
    <mergeCell ref="HSD19:HSH19"/>
    <mergeCell ref="HSI19:HSM19"/>
    <mergeCell ref="HSN19:HSR19"/>
    <mergeCell ref="HSS19:HSW19"/>
    <mergeCell ref="HQZ19:HRD19"/>
    <mergeCell ref="HRE19:HRI19"/>
    <mergeCell ref="HRJ19:HRN19"/>
    <mergeCell ref="HRO19:HRS19"/>
    <mergeCell ref="HRT19:HRX19"/>
    <mergeCell ref="HQA19:HQE19"/>
    <mergeCell ref="HQF19:HQJ19"/>
    <mergeCell ref="HQK19:HQO19"/>
    <mergeCell ref="HQP19:HQT19"/>
    <mergeCell ref="HQU19:HQY19"/>
    <mergeCell ref="HPB19:HPF19"/>
    <mergeCell ref="HPG19:HPK19"/>
    <mergeCell ref="HPL19:HPP19"/>
    <mergeCell ref="HPQ19:HPU19"/>
    <mergeCell ref="HPV19:HPZ19"/>
    <mergeCell ref="HOC19:HOG19"/>
    <mergeCell ref="HOH19:HOL19"/>
    <mergeCell ref="HOM19:HOQ19"/>
    <mergeCell ref="HOR19:HOV19"/>
    <mergeCell ref="HOW19:HPA19"/>
    <mergeCell ref="HND19:HNH19"/>
    <mergeCell ref="HNI19:HNM19"/>
    <mergeCell ref="HNN19:HNR19"/>
    <mergeCell ref="HNS19:HNW19"/>
    <mergeCell ref="HNX19:HOB19"/>
    <mergeCell ref="HME19:HMI19"/>
    <mergeCell ref="HMJ19:HMN19"/>
    <mergeCell ref="HMO19:HMS19"/>
    <mergeCell ref="HMT19:HMX19"/>
    <mergeCell ref="HMY19:HNC19"/>
    <mergeCell ref="HLF19:HLJ19"/>
    <mergeCell ref="HLK19:HLO19"/>
    <mergeCell ref="HLP19:HLT19"/>
    <mergeCell ref="HLU19:HLY19"/>
    <mergeCell ref="HLZ19:HMD19"/>
    <mergeCell ref="HKG19:HKK19"/>
    <mergeCell ref="HKL19:HKP19"/>
    <mergeCell ref="HKQ19:HKU19"/>
    <mergeCell ref="HKV19:HKZ19"/>
    <mergeCell ref="HLA19:HLE19"/>
    <mergeCell ref="HJH19:HJL19"/>
    <mergeCell ref="HJM19:HJQ19"/>
    <mergeCell ref="HJR19:HJV19"/>
    <mergeCell ref="HJW19:HKA19"/>
    <mergeCell ref="HKB19:HKF19"/>
    <mergeCell ref="HII19:HIM19"/>
    <mergeCell ref="HIN19:HIR19"/>
    <mergeCell ref="HIS19:HIW19"/>
    <mergeCell ref="HIX19:HJB19"/>
    <mergeCell ref="HJC19:HJG19"/>
    <mergeCell ref="HHJ19:HHN19"/>
    <mergeCell ref="HHO19:HHS19"/>
    <mergeCell ref="HHT19:HHX19"/>
    <mergeCell ref="HHY19:HIC19"/>
    <mergeCell ref="HID19:HIH19"/>
    <mergeCell ref="HGK19:HGO19"/>
    <mergeCell ref="HGP19:HGT19"/>
    <mergeCell ref="HGU19:HGY19"/>
    <mergeCell ref="HGZ19:HHD19"/>
    <mergeCell ref="HHE19:HHI19"/>
    <mergeCell ref="HFL19:HFP19"/>
    <mergeCell ref="HFQ19:HFU19"/>
    <mergeCell ref="HFV19:HFZ19"/>
    <mergeCell ref="HGA19:HGE19"/>
    <mergeCell ref="HGF19:HGJ19"/>
    <mergeCell ref="HEM19:HEQ19"/>
    <mergeCell ref="HER19:HEV19"/>
    <mergeCell ref="HEW19:HFA19"/>
    <mergeCell ref="HFB19:HFF19"/>
    <mergeCell ref="HFG19:HFK19"/>
    <mergeCell ref="HDN19:HDR19"/>
    <mergeCell ref="HDS19:HDW19"/>
    <mergeCell ref="HDX19:HEB19"/>
    <mergeCell ref="HEC19:HEG19"/>
    <mergeCell ref="HEH19:HEL19"/>
    <mergeCell ref="HCO19:HCS19"/>
    <mergeCell ref="HCT19:HCX19"/>
    <mergeCell ref="HCY19:HDC19"/>
    <mergeCell ref="HDD19:HDH19"/>
    <mergeCell ref="HDI19:HDM19"/>
    <mergeCell ref="HBP19:HBT19"/>
    <mergeCell ref="HBU19:HBY19"/>
    <mergeCell ref="HBZ19:HCD19"/>
    <mergeCell ref="HCE19:HCI19"/>
    <mergeCell ref="HCJ19:HCN19"/>
    <mergeCell ref="HAQ19:HAU19"/>
    <mergeCell ref="HAV19:HAZ19"/>
    <mergeCell ref="HBA19:HBE19"/>
    <mergeCell ref="HBF19:HBJ19"/>
    <mergeCell ref="HBK19:HBO19"/>
    <mergeCell ref="GZR19:GZV19"/>
    <mergeCell ref="GZW19:HAA19"/>
    <mergeCell ref="HAB19:HAF19"/>
    <mergeCell ref="HAG19:HAK19"/>
    <mergeCell ref="HAL19:HAP19"/>
    <mergeCell ref="GYS19:GYW19"/>
    <mergeCell ref="GYX19:GZB19"/>
    <mergeCell ref="GZC19:GZG19"/>
    <mergeCell ref="GZH19:GZL19"/>
    <mergeCell ref="GZM19:GZQ19"/>
    <mergeCell ref="GXT19:GXX19"/>
    <mergeCell ref="GXY19:GYC19"/>
    <mergeCell ref="GYD19:GYH19"/>
    <mergeCell ref="GYI19:GYM19"/>
    <mergeCell ref="GYN19:GYR19"/>
    <mergeCell ref="GWU19:GWY19"/>
    <mergeCell ref="GWZ19:GXD19"/>
    <mergeCell ref="GXE19:GXI19"/>
    <mergeCell ref="GXJ19:GXN19"/>
    <mergeCell ref="GXO19:GXS19"/>
    <mergeCell ref="GVV19:GVZ19"/>
    <mergeCell ref="GWA19:GWE19"/>
    <mergeCell ref="GWF19:GWJ19"/>
    <mergeCell ref="GWK19:GWO19"/>
    <mergeCell ref="GWP19:GWT19"/>
    <mergeCell ref="GUW19:GVA19"/>
    <mergeCell ref="GVB19:GVF19"/>
    <mergeCell ref="GVG19:GVK19"/>
    <mergeCell ref="GVL19:GVP19"/>
    <mergeCell ref="GVQ19:GVU19"/>
    <mergeCell ref="GTX19:GUB19"/>
    <mergeCell ref="GUC19:GUG19"/>
    <mergeCell ref="GUH19:GUL19"/>
    <mergeCell ref="GUM19:GUQ19"/>
    <mergeCell ref="GUR19:GUV19"/>
    <mergeCell ref="GSY19:GTC19"/>
    <mergeCell ref="GTD19:GTH19"/>
    <mergeCell ref="GTI19:GTM19"/>
    <mergeCell ref="GTN19:GTR19"/>
    <mergeCell ref="GTS19:GTW19"/>
    <mergeCell ref="GRZ19:GSD19"/>
    <mergeCell ref="GSE19:GSI19"/>
    <mergeCell ref="GSJ19:GSN19"/>
    <mergeCell ref="GSO19:GSS19"/>
    <mergeCell ref="GST19:GSX19"/>
    <mergeCell ref="GRA19:GRE19"/>
    <mergeCell ref="GRF19:GRJ19"/>
    <mergeCell ref="GRK19:GRO19"/>
    <mergeCell ref="GRP19:GRT19"/>
    <mergeCell ref="GRU19:GRY19"/>
    <mergeCell ref="GQB19:GQF19"/>
    <mergeCell ref="GQG19:GQK19"/>
    <mergeCell ref="GQL19:GQP19"/>
    <mergeCell ref="GQQ19:GQU19"/>
    <mergeCell ref="GQV19:GQZ19"/>
    <mergeCell ref="GPC19:GPG19"/>
    <mergeCell ref="GPH19:GPL19"/>
    <mergeCell ref="GPM19:GPQ19"/>
    <mergeCell ref="GPR19:GPV19"/>
    <mergeCell ref="GPW19:GQA19"/>
    <mergeCell ref="GOD19:GOH19"/>
    <mergeCell ref="GOI19:GOM19"/>
    <mergeCell ref="GON19:GOR19"/>
    <mergeCell ref="GOS19:GOW19"/>
    <mergeCell ref="GOX19:GPB19"/>
    <mergeCell ref="GNE19:GNI19"/>
    <mergeCell ref="GNJ19:GNN19"/>
    <mergeCell ref="GNO19:GNS19"/>
    <mergeCell ref="GNT19:GNX19"/>
    <mergeCell ref="GNY19:GOC19"/>
    <mergeCell ref="GMF19:GMJ19"/>
    <mergeCell ref="GMK19:GMO19"/>
    <mergeCell ref="GMP19:GMT19"/>
    <mergeCell ref="GMU19:GMY19"/>
    <mergeCell ref="GMZ19:GND19"/>
    <mergeCell ref="GLG19:GLK19"/>
    <mergeCell ref="GLL19:GLP19"/>
    <mergeCell ref="GLQ19:GLU19"/>
    <mergeCell ref="GLV19:GLZ19"/>
    <mergeCell ref="GMA19:GME19"/>
    <mergeCell ref="GKH19:GKL19"/>
    <mergeCell ref="GKM19:GKQ19"/>
    <mergeCell ref="GKR19:GKV19"/>
    <mergeCell ref="GKW19:GLA19"/>
    <mergeCell ref="GLB19:GLF19"/>
    <mergeCell ref="GJI19:GJM19"/>
    <mergeCell ref="GJN19:GJR19"/>
    <mergeCell ref="GJS19:GJW19"/>
    <mergeCell ref="GJX19:GKB19"/>
    <mergeCell ref="GKC19:GKG19"/>
    <mergeCell ref="GIJ19:GIN19"/>
    <mergeCell ref="GIO19:GIS19"/>
    <mergeCell ref="GIT19:GIX19"/>
    <mergeCell ref="GIY19:GJC19"/>
    <mergeCell ref="GJD19:GJH19"/>
    <mergeCell ref="GHK19:GHO19"/>
    <mergeCell ref="GHP19:GHT19"/>
    <mergeCell ref="GHU19:GHY19"/>
    <mergeCell ref="GHZ19:GID19"/>
    <mergeCell ref="GIE19:GII19"/>
    <mergeCell ref="GGL19:GGP19"/>
    <mergeCell ref="GGQ19:GGU19"/>
    <mergeCell ref="GGV19:GGZ19"/>
    <mergeCell ref="GHA19:GHE19"/>
    <mergeCell ref="GHF19:GHJ19"/>
    <mergeCell ref="GFM19:GFQ19"/>
    <mergeCell ref="GFR19:GFV19"/>
    <mergeCell ref="GFW19:GGA19"/>
    <mergeCell ref="GGB19:GGF19"/>
    <mergeCell ref="GGG19:GGK19"/>
    <mergeCell ref="GEN19:GER19"/>
    <mergeCell ref="GES19:GEW19"/>
    <mergeCell ref="GEX19:GFB19"/>
    <mergeCell ref="GFC19:GFG19"/>
    <mergeCell ref="GFH19:GFL19"/>
    <mergeCell ref="GDO19:GDS19"/>
    <mergeCell ref="GDT19:GDX19"/>
    <mergeCell ref="GDY19:GEC19"/>
    <mergeCell ref="GED19:GEH19"/>
    <mergeCell ref="GEI19:GEM19"/>
    <mergeCell ref="GCP19:GCT19"/>
    <mergeCell ref="GCU19:GCY19"/>
    <mergeCell ref="GCZ19:GDD19"/>
    <mergeCell ref="GDE19:GDI19"/>
    <mergeCell ref="GDJ19:GDN19"/>
    <mergeCell ref="GBQ19:GBU19"/>
    <mergeCell ref="GBV19:GBZ19"/>
    <mergeCell ref="GCA19:GCE19"/>
    <mergeCell ref="GCF19:GCJ19"/>
    <mergeCell ref="GCK19:GCO19"/>
    <mergeCell ref="GAR19:GAV19"/>
    <mergeCell ref="GAW19:GBA19"/>
    <mergeCell ref="GBB19:GBF19"/>
    <mergeCell ref="GBG19:GBK19"/>
    <mergeCell ref="GBL19:GBP19"/>
    <mergeCell ref="FZS19:FZW19"/>
    <mergeCell ref="FZX19:GAB19"/>
    <mergeCell ref="GAC19:GAG19"/>
    <mergeCell ref="GAH19:GAL19"/>
    <mergeCell ref="GAM19:GAQ19"/>
    <mergeCell ref="FYT19:FYX19"/>
    <mergeCell ref="FYY19:FZC19"/>
    <mergeCell ref="FZD19:FZH19"/>
    <mergeCell ref="FZI19:FZM19"/>
    <mergeCell ref="FZN19:FZR19"/>
    <mergeCell ref="FXU19:FXY19"/>
    <mergeCell ref="FXZ19:FYD19"/>
    <mergeCell ref="FYE19:FYI19"/>
    <mergeCell ref="FYJ19:FYN19"/>
    <mergeCell ref="FYO19:FYS19"/>
    <mergeCell ref="FWV19:FWZ19"/>
    <mergeCell ref="FXA19:FXE19"/>
    <mergeCell ref="FXF19:FXJ19"/>
    <mergeCell ref="FXK19:FXO19"/>
    <mergeCell ref="FXP19:FXT19"/>
    <mergeCell ref="FVW19:FWA19"/>
    <mergeCell ref="FWB19:FWF19"/>
    <mergeCell ref="FWG19:FWK19"/>
    <mergeCell ref="FWL19:FWP19"/>
    <mergeCell ref="FWQ19:FWU19"/>
    <mergeCell ref="FUX19:FVB19"/>
    <mergeCell ref="FVC19:FVG19"/>
    <mergeCell ref="FVH19:FVL19"/>
    <mergeCell ref="FVM19:FVQ19"/>
    <mergeCell ref="FVR19:FVV19"/>
    <mergeCell ref="FTY19:FUC19"/>
    <mergeCell ref="FUD19:FUH19"/>
    <mergeCell ref="FUI19:FUM19"/>
    <mergeCell ref="FUN19:FUR19"/>
    <mergeCell ref="FUS19:FUW19"/>
    <mergeCell ref="FSZ19:FTD19"/>
    <mergeCell ref="FTE19:FTI19"/>
    <mergeCell ref="FTJ19:FTN19"/>
    <mergeCell ref="FTO19:FTS19"/>
    <mergeCell ref="FTT19:FTX19"/>
    <mergeCell ref="FSA19:FSE19"/>
    <mergeCell ref="FSF19:FSJ19"/>
    <mergeCell ref="FSK19:FSO19"/>
    <mergeCell ref="FSP19:FST19"/>
    <mergeCell ref="FSU19:FSY19"/>
    <mergeCell ref="FRB19:FRF19"/>
    <mergeCell ref="FRG19:FRK19"/>
    <mergeCell ref="FRL19:FRP19"/>
    <mergeCell ref="FRQ19:FRU19"/>
    <mergeCell ref="FRV19:FRZ19"/>
    <mergeCell ref="FQC19:FQG19"/>
    <mergeCell ref="FQH19:FQL19"/>
    <mergeCell ref="FQM19:FQQ19"/>
    <mergeCell ref="FQR19:FQV19"/>
    <mergeCell ref="FQW19:FRA19"/>
    <mergeCell ref="FPD19:FPH19"/>
    <mergeCell ref="FPI19:FPM19"/>
    <mergeCell ref="FPN19:FPR19"/>
    <mergeCell ref="FPS19:FPW19"/>
    <mergeCell ref="FPX19:FQB19"/>
    <mergeCell ref="FOE19:FOI19"/>
    <mergeCell ref="FOJ19:FON19"/>
    <mergeCell ref="FOO19:FOS19"/>
    <mergeCell ref="FOT19:FOX19"/>
    <mergeCell ref="FOY19:FPC19"/>
    <mergeCell ref="FNF19:FNJ19"/>
    <mergeCell ref="FNK19:FNO19"/>
    <mergeCell ref="FNP19:FNT19"/>
    <mergeCell ref="FNU19:FNY19"/>
    <mergeCell ref="FNZ19:FOD19"/>
    <mergeCell ref="FMG19:FMK19"/>
    <mergeCell ref="FML19:FMP19"/>
    <mergeCell ref="FMQ19:FMU19"/>
    <mergeCell ref="FMV19:FMZ19"/>
    <mergeCell ref="FNA19:FNE19"/>
    <mergeCell ref="FLH19:FLL19"/>
    <mergeCell ref="FLM19:FLQ19"/>
    <mergeCell ref="FLR19:FLV19"/>
    <mergeCell ref="FLW19:FMA19"/>
    <mergeCell ref="FMB19:FMF19"/>
    <mergeCell ref="FKI19:FKM19"/>
    <mergeCell ref="FKN19:FKR19"/>
    <mergeCell ref="FKS19:FKW19"/>
    <mergeCell ref="FKX19:FLB19"/>
    <mergeCell ref="FLC19:FLG19"/>
    <mergeCell ref="FJJ19:FJN19"/>
    <mergeCell ref="FJO19:FJS19"/>
    <mergeCell ref="FJT19:FJX19"/>
    <mergeCell ref="FJY19:FKC19"/>
    <mergeCell ref="FKD19:FKH19"/>
    <mergeCell ref="FIK19:FIO19"/>
    <mergeCell ref="FIP19:FIT19"/>
    <mergeCell ref="FIU19:FIY19"/>
    <mergeCell ref="FIZ19:FJD19"/>
    <mergeCell ref="FJE19:FJI19"/>
    <mergeCell ref="FHL19:FHP19"/>
    <mergeCell ref="FHQ19:FHU19"/>
    <mergeCell ref="FHV19:FHZ19"/>
    <mergeCell ref="FIA19:FIE19"/>
    <mergeCell ref="FIF19:FIJ19"/>
    <mergeCell ref="FGM19:FGQ19"/>
    <mergeCell ref="FGR19:FGV19"/>
    <mergeCell ref="FGW19:FHA19"/>
    <mergeCell ref="FHB19:FHF19"/>
    <mergeCell ref="FHG19:FHK19"/>
    <mergeCell ref="FFN19:FFR19"/>
    <mergeCell ref="FFS19:FFW19"/>
    <mergeCell ref="FFX19:FGB19"/>
    <mergeCell ref="FGC19:FGG19"/>
    <mergeCell ref="FGH19:FGL19"/>
    <mergeCell ref="FEO19:FES19"/>
    <mergeCell ref="FET19:FEX19"/>
    <mergeCell ref="FEY19:FFC19"/>
    <mergeCell ref="FFD19:FFH19"/>
    <mergeCell ref="FFI19:FFM19"/>
    <mergeCell ref="FDP19:FDT19"/>
    <mergeCell ref="FDU19:FDY19"/>
    <mergeCell ref="FDZ19:FED19"/>
    <mergeCell ref="FEE19:FEI19"/>
    <mergeCell ref="FEJ19:FEN19"/>
    <mergeCell ref="FCQ19:FCU19"/>
    <mergeCell ref="FCV19:FCZ19"/>
    <mergeCell ref="FDA19:FDE19"/>
    <mergeCell ref="FDF19:FDJ19"/>
    <mergeCell ref="FDK19:FDO19"/>
    <mergeCell ref="FBR19:FBV19"/>
    <mergeCell ref="FBW19:FCA19"/>
    <mergeCell ref="FCB19:FCF19"/>
    <mergeCell ref="FCG19:FCK19"/>
    <mergeCell ref="FCL19:FCP19"/>
    <mergeCell ref="FAS19:FAW19"/>
    <mergeCell ref="FAX19:FBB19"/>
    <mergeCell ref="FBC19:FBG19"/>
    <mergeCell ref="FBH19:FBL19"/>
    <mergeCell ref="FBM19:FBQ19"/>
    <mergeCell ref="EZT19:EZX19"/>
    <mergeCell ref="EZY19:FAC19"/>
    <mergeCell ref="FAD19:FAH19"/>
    <mergeCell ref="FAI19:FAM19"/>
    <mergeCell ref="FAN19:FAR19"/>
    <mergeCell ref="EYU19:EYY19"/>
    <mergeCell ref="EYZ19:EZD19"/>
    <mergeCell ref="EZE19:EZI19"/>
    <mergeCell ref="EZJ19:EZN19"/>
    <mergeCell ref="EZO19:EZS19"/>
    <mergeCell ref="EXV19:EXZ19"/>
    <mergeCell ref="EYA19:EYE19"/>
    <mergeCell ref="EYF19:EYJ19"/>
    <mergeCell ref="EYK19:EYO19"/>
    <mergeCell ref="EYP19:EYT19"/>
    <mergeCell ref="EWW19:EXA19"/>
    <mergeCell ref="EXB19:EXF19"/>
    <mergeCell ref="EXG19:EXK19"/>
    <mergeCell ref="EXL19:EXP19"/>
    <mergeCell ref="EXQ19:EXU19"/>
    <mergeCell ref="EVX19:EWB19"/>
    <mergeCell ref="EWC19:EWG19"/>
    <mergeCell ref="EWH19:EWL19"/>
    <mergeCell ref="EWM19:EWQ19"/>
    <mergeCell ref="EWR19:EWV19"/>
    <mergeCell ref="EUY19:EVC19"/>
    <mergeCell ref="EVD19:EVH19"/>
    <mergeCell ref="EVI19:EVM19"/>
    <mergeCell ref="EVN19:EVR19"/>
    <mergeCell ref="EVS19:EVW19"/>
    <mergeCell ref="ETZ19:EUD19"/>
    <mergeCell ref="EUE19:EUI19"/>
    <mergeCell ref="EUJ19:EUN19"/>
    <mergeCell ref="EUO19:EUS19"/>
    <mergeCell ref="EUT19:EUX19"/>
    <mergeCell ref="ETA19:ETE19"/>
    <mergeCell ref="ETF19:ETJ19"/>
    <mergeCell ref="ETK19:ETO19"/>
    <mergeCell ref="ETP19:ETT19"/>
    <mergeCell ref="ETU19:ETY19"/>
    <mergeCell ref="ESB19:ESF19"/>
    <mergeCell ref="ESG19:ESK19"/>
    <mergeCell ref="ESL19:ESP19"/>
    <mergeCell ref="ESQ19:ESU19"/>
    <mergeCell ref="ESV19:ESZ19"/>
    <mergeCell ref="ERC19:ERG19"/>
    <mergeCell ref="ERH19:ERL19"/>
    <mergeCell ref="ERM19:ERQ19"/>
    <mergeCell ref="ERR19:ERV19"/>
    <mergeCell ref="ERW19:ESA19"/>
    <mergeCell ref="EQD19:EQH19"/>
    <mergeCell ref="EQI19:EQM19"/>
    <mergeCell ref="EQN19:EQR19"/>
    <mergeCell ref="EQS19:EQW19"/>
    <mergeCell ref="EQX19:ERB19"/>
    <mergeCell ref="EPE19:EPI19"/>
    <mergeCell ref="EPJ19:EPN19"/>
    <mergeCell ref="EPO19:EPS19"/>
    <mergeCell ref="EPT19:EPX19"/>
    <mergeCell ref="EPY19:EQC19"/>
    <mergeCell ref="EOF19:EOJ19"/>
    <mergeCell ref="EOK19:EOO19"/>
    <mergeCell ref="EOP19:EOT19"/>
    <mergeCell ref="EOU19:EOY19"/>
    <mergeCell ref="EOZ19:EPD19"/>
    <mergeCell ref="ENG19:ENK19"/>
    <mergeCell ref="ENL19:ENP19"/>
    <mergeCell ref="ENQ19:ENU19"/>
    <mergeCell ref="ENV19:ENZ19"/>
    <mergeCell ref="EOA19:EOE19"/>
    <mergeCell ref="EMH19:EML19"/>
    <mergeCell ref="EMM19:EMQ19"/>
    <mergeCell ref="EMR19:EMV19"/>
    <mergeCell ref="EMW19:ENA19"/>
    <mergeCell ref="ENB19:ENF19"/>
    <mergeCell ref="ELI19:ELM19"/>
    <mergeCell ref="ELN19:ELR19"/>
    <mergeCell ref="ELS19:ELW19"/>
    <mergeCell ref="ELX19:EMB19"/>
    <mergeCell ref="EMC19:EMG19"/>
    <mergeCell ref="EKJ19:EKN19"/>
    <mergeCell ref="EKO19:EKS19"/>
    <mergeCell ref="EKT19:EKX19"/>
    <mergeCell ref="EKY19:ELC19"/>
    <mergeCell ref="ELD19:ELH19"/>
    <mergeCell ref="EJK19:EJO19"/>
    <mergeCell ref="EJP19:EJT19"/>
    <mergeCell ref="EJU19:EJY19"/>
    <mergeCell ref="EJZ19:EKD19"/>
    <mergeCell ref="EKE19:EKI19"/>
    <mergeCell ref="EIL19:EIP19"/>
    <mergeCell ref="EIQ19:EIU19"/>
    <mergeCell ref="EIV19:EIZ19"/>
    <mergeCell ref="EJA19:EJE19"/>
    <mergeCell ref="EJF19:EJJ19"/>
    <mergeCell ref="EHM19:EHQ19"/>
    <mergeCell ref="EHR19:EHV19"/>
    <mergeCell ref="EHW19:EIA19"/>
    <mergeCell ref="EIB19:EIF19"/>
    <mergeCell ref="EIG19:EIK19"/>
    <mergeCell ref="EGN19:EGR19"/>
    <mergeCell ref="EGS19:EGW19"/>
    <mergeCell ref="EGX19:EHB19"/>
    <mergeCell ref="EHC19:EHG19"/>
    <mergeCell ref="EHH19:EHL19"/>
    <mergeCell ref="EFO19:EFS19"/>
    <mergeCell ref="EFT19:EFX19"/>
    <mergeCell ref="EFY19:EGC19"/>
    <mergeCell ref="EGD19:EGH19"/>
    <mergeCell ref="EGI19:EGM19"/>
    <mergeCell ref="EEP19:EET19"/>
    <mergeCell ref="EEU19:EEY19"/>
    <mergeCell ref="EEZ19:EFD19"/>
    <mergeCell ref="EFE19:EFI19"/>
    <mergeCell ref="EFJ19:EFN19"/>
    <mergeCell ref="EDQ19:EDU19"/>
    <mergeCell ref="EDV19:EDZ19"/>
    <mergeCell ref="EEA19:EEE19"/>
    <mergeCell ref="EEF19:EEJ19"/>
    <mergeCell ref="EEK19:EEO19"/>
    <mergeCell ref="ECR19:ECV19"/>
    <mergeCell ref="ECW19:EDA19"/>
    <mergeCell ref="EDB19:EDF19"/>
    <mergeCell ref="EDG19:EDK19"/>
    <mergeCell ref="EDL19:EDP19"/>
    <mergeCell ref="EBS19:EBW19"/>
    <mergeCell ref="EBX19:ECB19"/>
    <mergeCell ref="ECC19:ECG19"/>
    <mergeCell ref="ECH19:ECL19"/>
    <mergeCell ref="ECM19:ECQ19"/>
    <mergeCell ref="EAT19:EAX19"/>
    <mergeCell ref="EAY19:EBC19"/>
    <mergeCell ref="EBD19:EBH19"/>
    <mergeCell ref="EBI19:EBM19"/>
    <mergeCell ref="EBN19:EBR19"/>
    <mergeCell ref="DZU19:DZY19"/>
    <mergeCell ref="DZZ19:EAD19"/>
    <mergeCell ref="EAE19:EAI19"/>
    <mergeCell ref="EAJ19:EAN19"/>
    <mergeCell ref="EAO19:EAS19"/>
    <mergeCell ref="DYV19:DYZ19"/>
    <mergeCell ref="DZA19:DZE19"/>
    <mergeCell ref="DZF19:DZJ19"/>
    <mergeCell ref="DZK19:DZO19"/>
    <mergeCell ref="DZP19:DZT19"/>
    <mergeCell ref="DXW19:DYA19"/>
    <mergeCell ref="DYB19:DYF19"/>
    <mergeCell ref="DYG19:DYK19"/>
    <mergeCell ref="DYL19:DYP19"/>
    <mergeCell ref="DYQ19:DYU19"/>
    <mergeCell ref="DWX19:DXB19"/>
    <mergeCell ref="DXC19:DXG19"/>
    <mergeCell ref="DXH19:DXL19"/>
    <mergeCell ref="DXM19:DXQ19"/>
    <mergeCell ref="DXR19:DXV19"/>
    <mergeCell ref="DVY19:DWC19"/>
    <mergeCell ref="DWD19:DWH19"/>
    <mergeCell ref="DWI19:DWM19"/>
    <mergeCell ref="DWN19:DWR19"/>
    <mergeCell ref="DWS19:DWW19"/>
    <mergeCell ref="DUZ19:DVD19"/>
    <mergeCell ref="DVE19:DVI19"/>
    <mergeCell ref="DVJ19:DVN19"/>
    <mergeCell ref="DVO19:DVS19"/>
    <mergeCell ref="DVT19:DVX19"/>
    <mergeCell ref="DUA19:DUE19"/>
    <mergeCell ref="DUF19:DUJ19"/>
    <mergeCell ref="DUK19:DUO19"/>
    <mergeCell ref="DUP19:DUT19"/>
    <mergeCell ref="DUU19:DUY19"/>
    <mergeCell ref="DTB19:DTF19"/>
    <mergeCell ref="DTG19:DTK19"/>
    <mergeCell ref="DTL19:DTP19"/>
    <mergeCell ref="DTQ19:DTU19"/>
    <mergeCell ref="DTV19:DTZ19"/>
    <mergeCell ref="DSC19:DSG19"/>
    <mergeCell ref="DSH19:DSL19"/>
    <mergeCell ref="DSM19:DSQ19"/>
    <mergeCell ref="DSR19:DSV19"/>
    <mergeCell ref="DSW19:DTA19"/>
    <mergeCell ref="DRD19:DRH19"/>
    <mergeCell ref="DRI19:DRM19"/>
    <mergeCell ref="DRN19:DRR19"/>
    <mergeCell ref="DRS19:DRW19"/>
    <mergeCell ref="DRX19:DSB19"/>
    <mergeCell ref="DQE19:DQI19"/>
    <mergeCell ref="DQJ19:DQN19"/>
    <mergeCell ref="DQO19:DQS19"/>
    <mergeCell ref="DQT19:DQX19"/>
    <mergeCell ref="DQY19:DRC19"/>
    <mergeCell ref="DPF19:DPJ19"/>
    <mergeCell ref="DPK19:DPO19"/>
    <mergeCell ref="DPP19:DPT19"/>
    <mergeCell ref="DPU19:DPY19"/>
    <mergeCell ref="DPZ19:DQD19"/>
    <mergeCell ref="DOG19:DOK19"/>
    <mergeCell ref="DOL19:DOP19"/>
    <mergeCell ref="DOQ19:DOU19"/>
    <mergeCell ref="DOV19:DOZ19"/>
    <mergeCell ref="DPA19:DPE19"/>
    <mergeCell ref="DNH19:DNL19"/>
    <mergeCell ref="DNM19:DNQ19"/>
    <mergeCell ref="DNR19:DNV19"/>
    <mergeCell ref="DNW19:DOA19"/>
    <mergeCell ref="DOB19:DOF19"/>
    <mergeCell ref="DMI19:DMM19"/>
    <mergeCell ref="DMN19:DMR19"/>
    <mergeCell ref="DMS19:DMW19"/>
    <mergeCell ref="DMX19:DNB19"/>
    <mergeCell ref="DNC19:DNG19"/>
    <mergeCell ref="DLJ19:DLN19"/>
    <mergeCell ref="DLO19:DLS19"/>
    <mergeCell ref="DLT19:DLX19"/>
    <mergeCell ref="DLY19:DMC19"/>
    <mergeCell ref="DMD19:DMH19"/>
    <mergeCell ref="DKK19:DKO19"/>
    <mergeCell ref="DKP19:DKT19"/>
    <mergeCell ref="DKU19:DKY19"/>
    <mergeCell ref="DKZ19:DLD19"/>
    <mergeCell ref="DLE19:DLI19"/>
    <mergeCell ref="DJL19:DJP19"/>
    <mergeCell ref="DJQ19:DJU19"/>
    <mergeCell ref="DJV19:DJZ19"/>
    <mergeCell ref="DKA19:DKE19"/>
    <mergeCell ref="DKF19:DKJ19"/>
    <mergeCell ref="DIM19:DIQ19"/>
    <mergeCell ref="DIR19:DIV19"/>
    <mergeCell ref="DIW19:DJA19"/>
    <mergeCell ref="DJB19:DJF19"/>
    <mergeCell ref="DJG19:DJK19"/>
    <mergeCell ref="DHN19:DHR19"/>
    <mergeCell ref="DHS19:DHW19"/>
    <mergeCell ref="DHX19:DIB19"/>
    <mergeCell ref="DIC19:DIG19"/>
    <mergeCell ref="DIH19:DIL19"/>
    <mergeCell ref="DGO19:DGS19"/>
    <mergeCell ref="DGT19:DGX19"/>
    <mergeCell ref="DGY19:DHC19"/>
    <mergeCell ref="DHD19:DHH19"/>
    <mergeCell ref="DHI19:DHM19"/>
    <mergeCell ref="DFP19:DFT19"/>
    <mergeCell ref="DFU19:DFY19"/>
    <mergeCell ref="DFZ19:DGD19"/>
    <mergeCell ref="DGE19:DGI19"/>
    <mergeCell ref="DGJ19:DGN19"/>
    <mergeCell ref="DEQ19:DEU19"/>
    <mergeCell ref="DEV19:DEZ19"/>
    <mergeCell ref="DFA19:DFE19"/>
    <mergeCell ref="DFF19:DFJ19"/>
    <mergeCell ref="DFK19:DFO19"/>
    <mergeCell ref="DDR19:DDV19"/>
    <mergeCell ref="DDW19:DEA19"/>
    <mergeCell ref="DEB19:DEF19"/>
    <mergeCell ref="DEG19:DEK19"/>
    <mergeCell ref="DEL19:DEP19"/>
    <mergeCell ref="DCS19:DCW19"/>
    <mergeCell ref="DCX19:DDB19"/>
    <mergeCell ref="DDC19:DDG19"/>
    <mergeCell ref="DDH19:DDL19"/>
    <mergeCell ref="DDM19:DDQ19"/>
    <mergeCell ref="DBT19:DBX19"/>
    <mergeCell ref="DBY19:DCC19"/>
    <mergeCell ref="DCD19:DCH19"/>
    <mergeCell ref="DCI19:DCM19"/>
    <mergeCell ref="DCN19:DCR19"/>
    <mergeCell ref="DAU19:DAY19"/>
    <mergeCell ref="DAZ19:DBD19"/>
    <mergeCell ref="DBE19:DBI19"/>
    <mergeCell ref="DBJ19:DBN19"/>
    <mergeCell ref="DBO19:DBS19"/>
    <mergeCell ref="CZV19:CZZ19"/>
    <mergeCell ref="DAA19:DAE19"/>
    <mergeCell ref="DAF19:DAJ19"/>
    <mergeCell ref="DAK19:DAO19"/>
    <mergeCell ref="DAP19:DAT19"/>
    <mergeCell ref="CYW19:CZA19"/>
    <mergeCell ref="CZB19:CZF19"/>
    <mergeCell ref="CZG19:CZK19"/>
    <mergeCell ref="CZL19:CZP19"/>
    <mergeCell ref="CZQ19:CZU19"/>
    <mergeCell ref="CXX19:CYB19"/>
    <mergeCell ref="CYC19:CYG19"/>
    <mergeCell ref="CYH19:CYL19"/>
    <mergeCell ref="CYM19:CYQ19"/>
    <mergeCell ref="CYR19:CYV19"/>
    <mergeCell ref="CWY19:CXC19"/>
    <mergeCell ref="CXD19:CXH19"/>
    <mergeCell ref="CXI19:CXM19"/>
    <mergeCell ref="CXN19:CXR19"/>
    <mergeCell ref="CXS19:CXW19"/>
    <mergeCell ref="CVZ19:CWD19"/>
    <mergeCell ref="CWE19:CWI19"/>
    <mergeCell ref="CWJ19:CWN19"/>
    <mergeCell ref="CWO19:CWS19"/>
    <mergeCell ref="CWT19:CWX19"/>
    <mergeCell ref="CVA19:CVE19"/>
    <mergeCell ref="CVF19:CVJ19"/>
    <mergeCell ref="CVK19:CVO19"/>
    <mergeCell ref="CVP19:CVT19"/>
    <mergeCell ref="CVU19:CVY19"/>
    <mergeCell ref="CUB19:CUF19"/>
    <mergeCell ref="CUG19:CUK19"/>
    <mergeCell ref="CUL19:CUP19"/>
    <mergeCell ref="CUQ19:CUU19"/>
    <mergeCell ref="CUV19:CUZ19"/>
    <mergeCell ref="CTC19:CTG19"/>
    <mergeCell ref="CTH19:CTL19"/>
    <mergeCell ref="CTM19:CTQ19"/>
    <mergeCell ref="CTR19:CTV19"/>
    <mergeCell ref="CTW19:CUA19"/>
    <mergeCell ref="CSD19:CSH19"/>
    <mergeCell ref="CSI19:CSM19"/>
    <mergeCell ref="CSN19:CSR19"/>
    <mergeCell ref="CSS19:CSW19"/>
    <mergeCell ref="CSX19:CTB19"/>
    <mergeCell ref="CRE19:CRI19"/>
    <mergeCell ref="CRJ19:CRN19"/>
    <mergeCell ref="CRO19:CRS19"/>
    <mergeCell ref="CRT19:CRX19"/>
    <mergeCell ref="CRY19:CSC19"/>
    <mergeCell ref="CQF19:CQJ19"/>
    <mergeCell ref="CQK19:CQO19"/>
    <mergeCell ref="CQP19:CQT19"/>
    <mergeCell ref="CQU19:CQY19"/>
    <mergeCell ref="CQZ19:CRD19"/>
    <mergeCell ref="CPG19:CPK19"/>
    <mergeCell ref="CPL19:CPP19"/>
    <mergeCell ref="CPQ19:CPU19"/>
    <mergeCell ref="CPV19:CPZ19"/>
    <mergeCell ref="CQA19:CQE19"/>
    <mergeCell ref="COH19:COL19"/>
    <mergeCell ref="COM19:COQ19"/>
    <mergeCell ref="COR19:COV19"/>
    <mergeCell ref="COW19:CPA19"/>
    <mergeCell ref="CPB19:CPF19"/>
    <mergeCell ref="CNI19:CNM19"/>
    <mergeCell ref="CNN19:CNR19"/>
    <mergeCell ref="CNS19:CNW19"/>
    <mergeCell ref="CNX19:COB19"/>
    <mergeCell ref="COC19:COG19"/>
    <mergeCell ref="CMJ19:CMN19"/>
    <mergeCell ref="CMO19:CMS19"/>
    <mergeCell ref="CMT19:CMX19"/>
    <mergeCell ref="CMY19:CNC19"/>
    <mergeCell ref="CND19:CNH19"/>
    <mergeCell ref="CLK19:CLO19"/>
    <mergeCell ref="CLP19:CLT19"/>
    <mergeCell ref="CLU19:CLY19"/>
    <mergeCell ref="CLZ19:CMD19"/>
    <mergeCell ref="CME19:CMI19"/>
    <mergeCell ref="CKL19:CKP19"/>
    <mergeCell ref="CKQ19:CKU19"/>
    <mergeCell ref="CKV19:CKZ19"/>
    <mergeCell ref="CLA19:CLE19"/>
    <mergeCell ref="CLF19:CLJ19"/>
    <mergeCell ref="CJM19:CJQ19"/>
    <mergeCell ref="CJR19:CJV19"/>
    <mergeCell ref="CJW19:CKA19"/>
    <mergeCell ref="CKB19:CKF19"/>
    <mergeCell ref="CKG19:CKK19"/>
    <mergeCell ref="CIN19:CIR19"/>
    <mergeCell ref="CIS19:CIW19"/>
    <mergeCell ref="CIX19:CJB19"/>
    <mergeCell ref="CJC19:CJG19"/>
    <mergeCell ref="CJH19:CJL19"/>
    <mergeCell ref="CHO19:CHS19"/>
    <mergeCell ref="CHT19:CHX19"/>
    <mergeCell ref="CHY19:CIC19"/>
    <mergeCell ref="CID19:CIH19"/>
    <mergeCell ref="CII19:CIM19"/>
    <mergeCell ref="CGP19:CGT19"/>
    <mergeCell ref="CGU19:CGY19"/>
    <mergeCell ref="CGZ19:CHD19"/>
    <mergeCell ref="CHE19:CHI19"/>
    <mergeCell ref="CHJ19:CHN19"/>
    <mergeCell ref="CFQ19:CFU19"/>
    <mergeCell ref="CFV19:CFZ19"/>
    <mergeCell ref="CGA19:CGE19"/>
    <mergeCell ref="CGF19:CGJ19"/>
    <mergeCell ref="CGK19:CGO19"/>
    <mergeCell ref="CER19:CEV19"/>
    <mergeCell ref="CEW19:CFA19"/>
    <mergeCell ref="CFB19:CFF19"/>
    <mergeCell ref="CFG19:CFK19"/>
    <mergeCell ref="CFL19:CFP19"/>
    <mergeCell ref="CDS19:CDW19"/>
    <mergeCell ref="CDX19:CEB19"/>
    <mergeCell ref="CEC19:CEG19"/>
    <mergeCell ref="CEH19:CEL19"/>
    <mergeCell ref="CEM19:CEQ19"/>
    <mergeCell ref="CCT19:CCX19"/>
    <mergeCell ref="CCY19:CDC19"/>
    <mergeCell ref="CDD19:CDH19"/>
    <mergeCell ref="CDI19:CDM19"/>
    <mergeCell ref="CDN19:CDR19"/>
    <mergeCell ref="CBU19:CBY19"/>
    <mergeCell ref="CBZ19:CCD19"/>
    <mergeCell ref="CCE19:CCI19"/>
    <mergeCell ref="CCJ19:CCN19"/>
    <mergeCell ref="CCO19:CCS19"/>
    <mergeCell ref="CAV19:CAZ19"/>
    <mergeCell ref="CBA19:CBE19"/>
    <mergeCell ref="CBF19:CBJ19"/>
    <mergeCell ref="CBK19:CBO19"/>
    <mergeCell ref="CBP19:CBT19"/>
    <mergeCell ref="BZW19:CAA19"/>
    <mergeCell ref="CAB19:CAF19"/>
    <mergeCell ref="CAG19:CAK19"/>
    <mergeCell ref="CAL19:CAP19"/>
    <mergeCell ref="CAQ19:CAU19"/>
    <mergeCell ref="BYX19:BZB19"/>
    <mergeCell ref="BZC19:BZG19"/>
    <mergeCell ref="BZH19:BZL19"/>
    <mergeCell ref="BZM19:BZQ19"/>
    <mergeCell ref="BZR19:BZV19"/>
    <mergeCell ref="BXY19:BYC19"/>
    <mergeCell ref="BYD19:BYH19"/>
    <mergeCell ref="BYI19:BYM19"/>
    <mergeCell ref="BYN19:BYR19"/>
    <mergeCell ref="BYS19:BYW19"/>
    <mergeCell ref="BWZ19:BXD19"/>
    <mergeCell ref="BXE19:BXI19"/>
    <mergeCell ref="BXJ19:BXN19"/>
    <mergeCell ref="BXO19:BXS19"/>
    <mergeCell ref="BXT19:BXX19"/>
    <mergeCell ref="BWA19:BWE19"/>
    <mergeCell ref="BWF19:BWJ19"/>
    <mergeCell ref="BWK19:BWO19"/>
    <mergeCell ref="BWP19:BWT19"/>
    <mergeCell ref="BWU19:BWY19"/>
    <mergeCell ref="BVB19:BVF19"/>
    <mergeCell ref="BVG19:BVK19"/>
    <mergeCell ref="BVL19:BVP19"/>
    <mergeCell ref="BVQ19:BVU19"/>
    <mergeCell ref="BVV19:BVZ19"/>
    <mergeCell ref="BUC19:BUG19"/>
    <mergeCell ref="BUH19:BUL19"/>
    <mergeCell ref="BUM19:BUQ19"/>
    <mergeCell ref="BUR19:BUV19"/>
    <mergeCell ref="BUW19:BVA19"/>
    <mergeCell ref="BTD19:BTH19"/>
    <mergeCell ref="BTI19:BTM19"/>
    <mergeCell ref="BTN19:BTR19"/>
    <mergeCell ref="BTS19:BTW19"/>
    <mergeCell ref="BTX19:BUB19"/>
    <mergeCell ref="BSE19:BSI19"/>
    <mergeCell ref="BSJ19:BSN19"/>
    <mergeCell ref="BSO19:BSS19"/>
    <mergeCell ref="BST19:BSX19"/>
    <mergeCell ref="BSY19:BTC19"/>
    <mergeCell ref="BRF19:BRJ19"/>
    <mergeCell ref="BRK19:BRO19"/>
    <mergeCell ref="BRP19:BRT19"/>
    <mergeCell ref="BRU19:BRY19"/>
    <mergeCell ref="BRZ19:BSD19"/>
    <mergeCell ref="BQG19:BQK19"/>
    <mergeCell ref="BQL19:BQP19"/>
    <mergeCell ref="BQQ19:BQU19"/>
    <mergeCell ref="BQV19:BQZ19"/>
    <mergeCell ref="BRA19:BRE19"/>
    <mergeCell ref="BPH19:BPL19"/>
    <mergeCell ref="BPM19:BPQ19"/>
    <mergeCell ref="BPR19:BPV19"/>
    <mergeCell ref="BPW19:BQA19"/>
    <mergeCell ref="BQB19:BQF19"/>
    <mergeCell ref="BOI19:BOM19"/>
    <mergeCell ref="BON19:BOR19"/>
    <mergeCell ref="BOS19:BOW19"/>
    <mergeCell ref="BOX19:BPB19"/>
    <mergeCell ref="BPC19:BPG19"/>
    <mergeCell ref="BNJ19:BNN19"/>
    <mergeCell ref="BNO19:BNS19"/>
    <mergeCell ref="BNT19:BNX19"/>
    <mergeCell ref="BNY19:BOC19"/>
    <mergeCell ref="BOD19:BOH19"/>
    <mergeCell ref="BMK19:BMO19"/>
    <mergeCell ref="BMP19:BMT19"/>
    <mergeCell ref="BMU19:BMY19"/>
    <mergeCell ref="BMZ19:BND19"/>
    <mergeCell ref="BNE19:BNI19"/>
    <mergeCell ref="BLL19:BLP19"/>
    <mergeCell ref="BLQ19:BLU19"/>
    <mergeCell ref="BLV19:BLZ19"/>
    <mergeCell ref="BMA19:BME19"/>
    <mergeCell ref="BMF19:BMJ19"/>
    <mergeCell ref="BKM19:BKQ19"/>
    <mergeCell ref="BKR19:BKV19"/>
    <mergeCell ref="BKW19:BLA19"/>
    <mergeCell ref="BLB19:BLF19"/>
    <mergeCell ref="BLG19:BLK19"/>
    <mergeCell ref="BJN19:BJR19"/>
    <mergeCell ref="BJS19:BJW19"/>
    <mergeCell ref="BJX19:BKB19"/>
    <mergeCell ref="BKC19:BKG19"/>
    <mergeCell ref="BKH19:BKL19"/>
    <mergeCell ref="BIO19:BIS19"/>
    <mergeCell ref="BIT19:BIX19"/>
    <mergeCell ref="BIY19:BJC19"/>
    <mergeCell ref="BJD19:BJH19"/>
    <mergeCell ref="BJI19:BJM19"/>
    <mergeCell ref="BHP19:BHT19"/>
    <mergeCell ref="BHU19:BHY19"/>
    <mergeCell ref="BHZ19:BID19"/>
    <mergeCell ref="BIE19:BII19"/>
    <mergeCell ref="BIJ19:BIN19"/>
    <mergeCell ref="BGQ19:BGU19"/>
    <mergeCell ref="BGV19:BGZ19"/>
    <mergeCell ref="BHA19:BHE19"/>
    <mergeCell ref="BHF19:BHJ19"/>
    <mergeCell ref="BHK19:BHO19"/>
    <mergeCell ref="BFR19:BFV19"/>
    <mergeCell ref="BFW19:BGA19"/>
    <mergeCell ref="BGB19:BGF19"/>
    <mergeCell ref="BGG19:BGK19"/>
    <mergeCell ref="BGL19:BGP19"/>
    <mergeCell ref="BES19:BEW19"/>
    <mergeCell ref="BEX19:BFB19"/>
    <mergeCell ref="BFC19:BFG19"/>
    <mergeCell ref="BFH19:BFL19"/>
    <mergeCell ref="BFM19:BFQ19"/>
    <mergeCell ref="BDT19:BDX19"/>
    <mergeCell ref="BDY19:BEC19"/>
    <mergeCell ref="BED19:BEH19"/>
    <mergeCell ref="BEI19:BEM19"/>
    <mergeCell ref="BEN19:BER19"/>
    <mergeCell ref="BCU19:BCY19"/>
    <mergeCell ref="BCZ19:BDD19"/>
    <mergeCell ref="BDE19:BDI19"/>
    <mergeCell ref="BDJ19:BDN19"/>
    <mergeCell ref="BDO19:BDS19"/>
    <mergeCell ref="BBV19:BBZ19"/>
    <mergeCell ref="BCA19:BCE19"/>
    <mergeCell ref="BCF19:BCJ19"/>
    <mergeCell ref="BCK19:BCO19"/>
    <mergeCell ref="BCP19:BCT19"/>
    <mergeCell ref="BAW19:BBA19"/>
    <mergeCell ref="BBB19:BBF19"/>
    <mergeCell ref="BBG19:BBK19"/>
    <mergeCell ref="BBL19:BBP19"/>
    <mergeCell ref="BBQ19:BBU19"/>
    <mergeCell ref="AZX19:BAB19"/>
    <mergeCell ref="BAC19:BAG19"/>
    <mergeCell ref="BAH19:BAL19"/>
    <mergeCell ref="BAM19:BAQ19"/>
    <mergeCell ref="BAR19:BAV19"/>
    <mergeCell ref="AYY19:AZC19"/>
    <mergeCell ref="AZD19:AZH19"/>
    <mergeCell ref="AZI19:AZM19"/>
    <mergeCell ref="AZN19:AZR19"/>
    <mergeCell ref="AZS19:AZW19"/>
    <mergeCell ref="AXZ19:AYD19"/>
    <mergeCell ref="AYE19:AYI19"/>
    <mergeCell ref="AYJ19:AYN19"/>
    <mergeCell ref="AYO19:AYS19"/>
    <mergeCell ref="AYT19:AYX19"/>
    <mergeCell ref="AXA19:AXE19"/>
    <mergeCell ref="AXF19:AXJ19"/>
    <mergeCell ref="AXK19:AXO19"/>
    <mergeCell ref="AXP19:AXT19"/>
    <mergeCell ref="AXU19:AXY19"/>
    <mergeCell ref="AWB19:AWF19"/>
    <mergeCell ref="AWG19:AWK19"/>
    <mergeCell ref="AWL19:AWP19"/>
    <mergeCell ref="AWQ19:AWU19"/>
    <mergeCell ref="AWV19:AWZ19"/>
    <mergeCell ref="AVC19:AVG19"/>
    <mergeCell ref="AVH19:AVL19"/>
    <mergeCell ref="AVM19:AVQ19"/>
    <mergeCell ref="AVR19:AVV19"/>
    <mergeCell ref="AVW19:AWA19"/>
    <mergeCell ref="AUD19:AUH19"/>
    <mergeCell ref="AUI19:AUM19"/>
    <mergeCell ref="AUN19:AUR19"/>
    <mergeCell ref="AUS19:AUW19"/>
    <mergeCell ref="AUX19:AVB19"/>
    <mergeCell ref="ATE19:ATI19"/>
    <mergeCell ref="ATJ19:ATN19"/>
    <mergeCell ref="ATO19:ATS19"/>
    <mergeCell ref="ATT19:ATX19"/>
    <mergeCell ref="ATY19:AUC19"/>
    <mergeCell ref="ASF19:ASJ19"/>
    <mergeCell ref="ASK19:ASO19"/>
    <mergeCell ref="ASP19:AST19"/>
    <mergeCell ref="ASU19:ASY19"/>
    <mergeCell ref="ASZ19:ATD19"/>
    <mergeCell ref="ARG19:ARK19"/>
    <mergeCell ref="ARL19:ARP19"/>
    <mergeCell ref="ARQ19:ARU19"/>
    <mergeCell ref="ARV19:ARZ19"/>
    <mergeCell ref="ASA19:ASE19"/>
    <mergeCell ref="AQH19:AQL19"/>
    <mergeCell ref="AQM19:AQQ19"/>
    <mergeCell ref="AQR19:AQV19"/>
    <mergeCell ref="AQW19:ARA19"/>
    <mergeCell ref="ARB19:ARF19"/>
    <mergeCell ref="API19:APM19"/>
    <mergeCell ref="APN19:APR19"/>
    <mergeCell ref="APS19:APW19"/>
    <mergeCell ref="APX19:AQB19"/>
    <mergeCell ref="AQC19:AQG19"/>
    <mergeCell ref="AOJ19:AON19"/>
    <mergeCell ref="AOO19:AOS19"/>
    <mergeCell ref="AOT19:AOX19"/>
    <mergeCell ref="AOY19:APC19"/>
    <mergeCell ref="APD19:APH19"/>
    <mergeCell ref="ANK19:ANO19"/>
    <mergeCell ref="ANP19:ANT19"/>
    <mergeCell ref="ANU19:ANY19"/>
    <mergeCell ref="ANZ19:AOD19"/>
    <mergeCell ref="AOE19:AOI19"/>
    <mergeCell ref="AML19:AMP19"/>
    <mergeCell ref="AMQ19:AMU19"/>
    <mergeCell ref="AMV19:AMZ19"/>
    <mergeCell ref="ANA19:ANE19"/>
    <mergeCell ref="ANF19:ANJ19"/>
    <mergeCell ref="ALM19:ALQ19"/>
    <mergeCell ref="ALR19:ALV19"/>
    <mergeCell ref="ALW19:AMA19"/>
    <mergeCell ref="AMB19:AMF19"/>
    <mergeCell ref="AMG19:AMK19"/>
    <mergeCell ref="AKN19:AKR19"/>
    <mergeCell ref="AKS19:AKW19"/>
    <mergeCell ref="AKX19:ALB19"/>
    <mergeCell ref="ALC19:ALG19"/>
    <mergeCell ref="ALH19:ALL19"/>
    <mergeCell ref="AJO19:AJS19"/>
    <mergeCell ref="AJT19:AJX19"/>
    <mergeCell ref="AJY19:AKC19"/>
    <mergeCell ref="AKD19:AKH19"/>
    <mergeCell ref="AKI19:AKM19"/>
    <mergeCell ref="AIP19:AIT19"/>
    <mergeCell ref="AIU19:AIY19"/>
    <mergeCell ref="AIZ19:AJD19"/>
    <mergeCell ref="AJE19:AJI19"/>
    <mergeCell ref="AJJ19:AJN19"/>
    <mergeCell ref="AHQ19:AHU19"/>
    <mergeCell ref="AHV19:AHZ19"/>
    <mergeCell ref="AIA19:AIE19"/>
    <mergeCell ref="AIF19:AIJ19"/>
    <mergeCell ref="AIK19:AIO19"/>
    <mergeCell ref="AGR19:AGV19"/>
    <mergeCell ref="AGW19:AHA19"/>
    <mergeCell ref="AHB19:AHF19"/>
    <mergeCell ref="AHG19:AHK19"/>
    <mergeCell ref="AHL19:AHP19"/>
    <mergeCell ref="AFS19:AFW19"/>
    <mergeCell ref="AFX19:AGB19"/>
    <mergeCell ref="AGC19:AGG19"/>
    <mergeCell ref="AGH19:AGL19"/>
    <mergeCell ref="AGM19:AGQ19"/>
    <mergeCell ref="AET19:AEX19"/>
    <mergeCell ref="AEY19:AFC19"/>
    <mergeCell ref="AFD19:AFH19"/>
    <mergeCell ref="AFI19:AFM19"/>
    <mergeCell ref="AFN19:AFR19"/>
    <mergeCell ref="ADU19:ADY19"/>
    <mergeCell ref="ADZ19:AED19"/>
    <mergeCell ref="AEE19:AEI19"/>
    <mergeCell ref="AEJ19:AEN19"/>
    <mergeCell ref="AEO19:AES19"/>
    <mergeCell ref="ACV19:ACZ19"/>
    <mergeCell ref="ADA19:ADE19"/>
    <mergeCell ref="ADF19:ADJ19"/>
    <mergeCell ref="ADK19:ADO19"/>
    <mergeCell ref="ADP19:ADT19"/>
    <mergeCell ref="ABW19:ACA19"/>
    <mergeCell ref="ACB19:ACF19"/>
    <mergeCell ref="ACG19:ACK19"/>
    <mergeCell ref="ACL19:ACP19"/>
    <mergeCell ref="ACQ19:ACU19"/>
    <mergeCell ref="AAX19:ABB19"/>
    <mergeCell ref="ABC19:ABG19"/>
    <mergeCell ref="ABH19:ABL19"/>
    <mergeCell ref="ABM19:ABQ19"/>
    <mergeCell ref="ABR19:ABV19"/>
    <mergeCell ref="ZY19:AAC19"/>
    <mergeCell ref="AAD19:AAH19"/>
    <mergeCell ref="AAI19:AAM19"/>
    <mergeCell ref="AAN19:AAR19"/>
    <mergeCell ref="AAS19:AAW19"/>
    <mergeCell ref="YZ19:ZD19"/>
    <mergeCell ref="ZE19:ZI19"/>
    <mergeCell ref="ZJ19:ZN19"/>
    <mergeCell ref="ZO19:ZS19"/>
    <mergeCell ref="ZT19:ZX19"/>
    <mergeCell ref="YA19:YE19"/>
    <mergeCell ref="YF19:YJ19"/>
    <mergeCell ref="YK19:YO19"/>
    <mergeCell ref="YP19:YT19"/>
    <mergeCell ref="YU19:YY19"/>
    <mergeCell ref="XB19:XF19"/>
    <mergeCell ref="XG19:XK19"/>
    <mergeCell ref="XL19:XP19"/>
    <mergeCell ref="XQ19:XU19"/>
    <mergeCell ref="XV19:XZ19"/>
    <mergeCell ref="WC19:WG19"/>
    <mergeCell ref="WH19:WL19"/>
    <mergeCell ref="WM19:WQ19"/>
    <mergeCell ref="WR19:WV19"/>
    <mergeCell ref="WW19:XA19"/>
    <mergeCell ref="VD19:VH19"/>
    <mergeCell ref="VI19:VM19"/>
    <mergeCell ref="VN19:VR19"/>
    <mergeCell ref="VS19:VW19"/>
    <mergeCell ref="VX19:WB19"/>
    <mergeCell ref="UE19:UI19"/>
    <mergeCell ref="UJ19:UN19"/>
    <mergeCell ref="UO19:US19"/>
    <mergeCell ref="UT19:UX19"/>
    <mergeCell ref="UY19:VC19"/>
    <mergeCell ref="NL19:NP19"/>
    <mergeCell ref="NQ19:NU19"/>
    <mergeCell ref="TF19:TJ19"/>
    <mergeCell ref="TK19:TO19"/>
    <mergeCell ref="TP19:TT19"/>
    <mergeCell ref="TU19:TY19"/>
    <mergeCell ref="TZ19:UD19"/>
    <mergeCell ref="SG19:SK19"/>
    <mergeCell ref="SL19:SP19"/>
    <mergeCell ref="SQ19:SU19"/>
    <mergeCell ref="SV19:SZ19"/>
    <mergeCell ref="TA19:TE19"/>
    <mergeCell ref="GS19:GW19"/>
    <mergeCell ref="GX19:HB19"/>
    <mergeCell ref="HC19:HG19"/>
    <mergeCell ref="HH19:HL19"/>
    <mergeCell ref="HM19:HQ19"/>
    <mergeCell ref="NV19:NZ19"/>
    <mergeCell ref="OA19:OE19"/>
    <mergeCell ref="OF19:OJ19"/>
    <mergeCell ref="MM19:MQ19"/>
    <mergeCell ref="MR19:MV19"/>
    <mergeCell ref="MW19:NA19"/>
    <mergeCell ref="NB19:NF19"/>
    <mergeCell ref="NG19:NK19"/>
    <mergeCell ref="LN19:LR19"/>
    <mergeCell ref="LS19:LW19"/>
    <mergeCell ref="LX19:MB19"/>
    <mergeCell ref="MC19:MG19"/>
    <mergeCell ref="MH19:ML19"/>
    <mergeCell ref="HR19:HV19"/>
    <mergeCell ref="HW19:IA19"/>
    <mergeCell ref="FT19:FX19"/>
    <mergeCell ref="FY19:GC19"/>
    <mergeCell ref="GD19:GH19"/>
    <mergeCell ref="GI19:GM19"/>
    <mergeCell ref="GN19:GR19"/>
    <mergeCell ref="EU19:EY19"/>
    <mergeCell ref="EZ19:FD19"/>
    <mergeCell ref="FE19:FI19"/>
    <mergeCell ref="FJ19:FN19"/>
    <mergeCell ref="FO19:FS19"/>
    <mergeCell ref="RH19:RL19"/>
    <mergeCell ref="RM19:RQ19"/>
    <mergeCell ref="RR19:RV19"/>
    <mergeCell ref="RW19:SA19"/>
    <mergeCell ref="SB19:SF19"/>
    <mergeCell ref="QI19:QM19"/>
    <mergeCell ref="QN19:QR19"/>
    <mergeCell ref="QS19:QW19"/>
    <mergeCell ref="QX19:RB19"/>
    <mergeCell ref="RC19:RG19"/>
    <mergeCell ref="PJ19:PN19"/>
    <mergeCell ref="PO19:PS19"/>
    <mergeCell ref="PT19:PX19"/>
    <mergeCell ref="PY19:QC19"/>
    <mergeCell ref="QD19:QH19"/>
    <mergeCell ref="OK19:OO19"/>
    <mergeCell ref="OP19:OT19"/>
    <mergeCell ref="OU19:OY19"/>
    <mergeCell ref="OZ19:PD19"/>
    <mergeCell ref="PE19:PI19"/>
    <mergeCell ref="KO19:KS19"/>
    <mergeCell ref="KT19:KX19"/>
    <mergeCell ref="KY19:LC19"/>
    <mergeCell ref="LD19:LH19"/>
    <mergeCell ref="LI19:LM19"/>
    <mergeCell ref="JP19:JT19"/>
    <mergeCell ref="JU19:JY19"/>
    <mergeCell ref="JZ19:KD19"/>
    <mergeCell ref="KE19:KI19"/>
    <mergeCell ref="KJ19:KN19"/>
    <mergeCell ref="IQ19:IU19"/>
    <mergeCell ref="IV19:IZ19"/>
    <mergeCell ref="JA19:JE19"/>
    <mergeCell ref="JF19:JJ19"/>
    <mergeCell ref="JK19:JO19"/>
    <mergeCell ref="IB19:IF19"/>
    <mergeCell ref="IG19:IK19"/>
    <mergeCell ref="IL19:IP19"/>
    <mergeCell ref="XEV18:XEZ18"/>
    <mergeCell ref="XAA18:XAE18"/>
    <mergeCell ref="XAF18:XAJ18"/>
    <mergeCell ref="XAK18:XAO18"/>
    <mergeCell ref="XAP18:XAT18"/>
    <mergeCell ref="XAU18:XAY18"/>
    <mergeCell ref="WZB18:WZF18"/>
    <mergeCell ref="WZG18:WZK18"/>
    <mergeCell ref="WZL18:WZP18"/>
    <mergeCell ref="WZQ18:WZU18"/>
    <mergeCell ref="WZV18:WZZ18"/>
    <mergeCell ref="WYC18:WYG18"/>
    <mergeCell ref="WYH18:WYL18"/>
    <mergeCell ref="WYM18:WYQ18"/>
    <mergeCell ref="WYR18:WYV18"/>
    <mergeCell ref="WYW18:WZA18"/>
    <mergeCell ref="XFA18:XFD18"/>
    <mergeCell ref="XDW18:XEA18"/>
    <mergeCell ref="XEB18:XEF18"/>
    <mergeCell ref="XEG18:XEK18"/>
    <mergeCell ref="XEL18:XEP18"/>
    <mergeCell ref="XEQ18:XEU18"/>
    <mergeCell ref="XCX18:XDB18"/>
    <mergeCell ref="XDC18:XDG18"/>
    <mergeCell ref="XDH18:XDL18"/>
    <mergeCell ref="XDM18:XDQ18"/>
    <mergeCell ref="XDR18:XDV18"/>
    <mergeCell ref="XBY18:XCC18"/>
    <mergeCell ref="XCD18:XCH18"/>
    <mergeCell ref="XCI18:XCM18"/>
    <mergeCell ref="XCN18:XCR18"/>
    <mergeCell ref="XCS18:XCW18"/>
    <mergeCell ref="XAZ18:XBD18"/>
    <mergeCell ref="XBE18:XBI18"/>
    <mergeCell ref="XBJ18:XBN18"/>
    <mergeCell ref="XBO18:XBS18"/>
    <mergeCell ref="XBT18:XBX18"/>
    <mergeCell ref="WXD18:WXH18"/>
    <mergeCell ref="WXI18:WXM18"/>
    <mergeCell ref="WXN18:WXR18"/>
    <mergeCell ref="WXS18:WXW18"/>
    <mergeCell ref="WXX18:WYB18"/>
    <mergeCell ref="WWE18:WWI18"/>
    <mergeCell ref="WWJ18:WWN18"/>
    <mergeCell ref="WWO18:WWS18"/>
    <mergeCell ref="WWT18:WWX18"/>
    <mergeCell ref="WWY18:WXC18"/>
    <mergeCell ref="WVF18:WVJ18"/>
    <mergeCell ref="WVK18:WVO18"/>
    <mergeCell ref="WVP18:WVT18"/>
    <mergeCell ref="WVU18:WVY18"/>
    <mergeCell ref="WVZ18:WWD18"/>
    <mergeCell ref="WUG18:WUK18"/>
    <mergeCell ref="WUL18:WUP18"/>
    <mergeCell ref="WUQ18:WUU18"/>
    <mergeCell ref="WUV18:WUZ18"/>
    <mergeCell ref="WVA18:WVE18"/>
    <mergeCell ref="WTH18:WTL18"/>
    <mergeCell ref="WTM18:WTQ18"/>
    <mergeCell ref="WTR18:WTV18"/>
    <mergeCell ref="WTW18:WUA18"/>
    <mergeCell ref="WUB18:WUF18"/>
    <mergeCell ref="WSI18:WSM18"/>
    <mergeCell ref="WSN18:WSR18"/>
    <mergeCell ref="WSS18:WSW18"/>
    <mergeCell ref="WSX18:WTB18"/>
    <mergeCell ref="WTC18:WTG18"/>
    <mergeCell ref="WRJ18:WRN18"/>
    <mergeCell ref="WRO18:WRS18"/>
    <mergeCell ref="WRT18:WRX18"/>
    <mergeCell ref="WRY18:WSC18"/>
    <mergeCell ref="WSD18:WSH18"/>
    <mergeCell ref="WQK18:WQO18"/>
    <mergeCell ref="WQP18:WQT18"/>
    <mergeCell ref="WQU18:WQY18"/>
    <mergeCell ref="WQZ18:WRD18"/>
    <mergeCell ref="WRE18:WRI18"/>
    <mergeCell ref="WPL18:WPP18"/>
    <mergeCell ref="WPQ18:WPU18"/>
    <mergeCell ref="WPV18:WPZ18"/>
    <mergeCell ref="WQA18:WQE18"/>
    <mergeCell ref="WQF18:WQJ18"/>
    <mergeCell ref="WOM18:WOQ18"/>
    <mergeCell ref="WOR18:WOV18"/>
    <mergeCell ref="WOW18:WPA18"/>
    <mergeCell ref="WPB18:WPF18"/>
    <mergeCell ref="WPG18:WPK18"/>
    <mergeCell ref="WNN18:WNR18"/>
    <mergeCell ref="WNS18:WNW18"/>
    <mergeCell ref="WNX18:WOB18"/>
    <mergeCell ref="WOC18:WOG18"/>
    <mergeCell ref="WOH18:WOL18"/>
    <mergeCell ref="WMO18:WMS18"/>
    <mergeCell ref="WMT18:WMX18"/>
    <mergeCell ref="WMY18:WNC18"/>
    <mergeCell ref="WND18:WNH18"/>
    <mergeCell ref="WNI18:WNM18"/>
    <mergeCell ref="WLP18:WLT18"/>
    <mergeCell ref="WLU18:WLY18"/>
    <mergeCell ref="WLZ18:WMD18"/>
    <mergeCell ref="WME18:WMI18"/>
    <mergeCell ref="WMJ18:WMN18"/>
    <mergeCell ref="WKQ18:WKU18"/>
    <mergeCell ref="WKV18:WKZ18"/>
    <mergeCell ref="WLA18:WLE18"/>
    <mergeCell ref="WLF18:WLJ18"/>
    <mergeCell ref="WLK18:WLO18"/>
    <mergeCell ref="WJR18:WJV18"/>
    <mergeCell ref="WJW18:WKA18"/>
    <mergeCell ref="WKB18:WKF18"/>
    <mergeCell ref="WKG18:WKK18"/>
    <mergeCell ref="WKL18:WKP18"/>
    <mergeCell ref="WIS18:WIW18"/>
    <mergeCell ref="WIX18:WJB18"/>
    <mergeCell ref="WJC18:WJG18"/>
    <mergeCell ref="WJH18:WJL18"/>
    <mergeCell ref="WJM18:WJQ18"/>
    <mergeCell ref="WHT18:WHX18"/>
    <mergeCell ref="WHY18:WIC18"/>
    <mergeCell ref="WID18:WIH18"/>
    <mergeCell ref="WII18:WIM18"/>
    <mergeCell ref="WIN18:WIR18"/>
    <mergeCell ref="WGU18:WGY18"/>
    <mergeCell ref="WGZ18:WHD18"/>
    <mergeCell ref="WHE18:WHI18"/>
    <mergeCell ref="WHJ18:WHN18"/>
    <mergeCell ref="WHO18:WHS18"/>
    <mergeCell ref="WFV18:WFZ18"/>
    <mergeCell ref="WGA18:WGE18"/>
    <mergeCell ref="WGF18:WGJ18"/>
    <mergeCell ref="WGK18:WGO18"/>
    <mergeCell ref="WGP18:WGT18"/>
    <mergeCell ref="WEW18:WFA18"/>
    <mergeCell ref="WFB18:WFF18"/>
    <mergeCell ref="WFG18:WFK18"/>
    <mergeCell ref="WFL18:WFP18"/>
    <mergeCell ref="WFQ18:WFU18"/>
    <mergeCell ref="WDX18:WEB18"/>
    <mergeCell ref="WEC18:WEG18"/>
    <mergeCell ref="WEH18:WEL18"/>
    <mergeCell ref="WEM18:WEQ18"/>
    <mergeCell ref="WER18:WEV18"/>
    <mergeCell ref="WCY18:WDC18"/>
    <mergeCell ref="WDD18:WDH18"/>
    <mergeCell ref="WDI18:WDM18"/>
    <mergeCell ref="WDN18:WDR18"/>
    <mergeCell ref="WDS18:WDW18"/>
    <mergeCell ref="WBZ18:WCD18"/>
    <mergeCell ref="WCE18:WCI18"/>
    <mergeCell ref="WCJ18:WCN18"/>
    <mergeCell ref="WCO18:WCS18"/>
    <mergeCell ref="WCT18:WCX18"/>
    <mergeCell ref="WBA18:WBE18"/>
    <mergeCell ref="WBF18:WBJ18"/>
    <mergeCell ref="WBK18:WBO18"/>
    <mergeCell ref="WBP18:WBT18"/>
    <mergeCell ref="WBU18:WBY18"/>
    <mergeCell ref="WAB18:WAF18"/>
    <mergeCell ref="WAG18:WAK18"/>
    <mergeCell ref="WAL18:WAP18"/>
    <mergeCell ref="WAQ18:WAU18"/>
    <mergeCell ref="WAV18:WAZ18"/>
    <mergeCell ref="VZC18:VZG18"/>
    <mergeCell ref="VZH18:VZL18"/>
    <mergeCell ref="VZM18:VZQ18"/>
    <mergeCell ref="VZR18:VZV18"/>
    <mergeCell ref="VZW18:WAA18"/>
    <mergeCell ref="VYD18:VYH18"/>
    <mergeCell ref="VYI18:VYM18"/>
    <mergeCell ref="VYN18:VYR18"/>
    <mergeCell ref="VYS18:VYW18"/>
    <mergeCell ref="VYX18:VZB18"/>
    <mergeCell ref="VXE18:VXI18"/>
    <mergeCell ref="VXJ18:VXN18"/>
    <mergeCell ref="VXO18:VXS18"/>
    <mergeCell ref="VXT18:VXX18"/>
    <mergeCell ref="VXY18:VYC18"/>
    <mergeCell ref="VWF18:VWJ18"/>
    <mergeCell ref="VWK18:VWO18"/>
    <mergeCell ref="VWP18:VWT18"/>
    <mergeCell ref="VWU18:VWY18"/>
    <mergeCell ref="VWZ18:VXD18"/>
    <mergeCell ref="VVG18:VVK18"/>
    <mergeCell ref="VVL18:VVP18"/>
    <mergeCell ref="VVQ18:VVU18"/>
    <mergeCell ref="VVV18:VVZ18"/>
    <mergeCell ref="VWA18:VWE18"/>
    <mergeCell ref="VUH18:VUL18"/>
    <mergeCell ref="VUM18:VUQ18"/>
    <mergeCell ref="VUR18:VUV18"/>
    <mergeCell ref="VUW18:VVA18"/>
    <mergeCell ref="VVB18:VVF18"/>
    <mergeCell ref="VTI18:VTM18"/>
    <mergeCell ref="VTN18:VTR18"/>
    <mergeCell ref="VTS18:VTW18"/>
    <mergeCell ref="VTX18:VUB18"/>
    <mergeCell ref="VUC18:VUG18"/>
    <mergeCell ref="VSJ18:VSN18"/>
    <mergeCell ref="VSO18:VSS18"/>
    <mergeCell ref="VST18:VSX18"/>
    <mergeCell ref="VSY18:VTC18"/>
    <mergeCell ref="VTD18:VTH18"/>
    <mergeCell ref="VRK18:VRO18"/>
    <mergeCell ref="VRP18:VRT18"/>
    <mergeCell ref="VRU18:VRY18"/>
    <mergeCell ref="VRZ18:VSD18"/>
    <mergeCell ref="VSE18:VSI18"/>
    <mergeCell ref="VQL18:VQP18"/>
    <mergeCell ref="VQQ18:VQU18"/>
    <mergeCell ref="VQV18:VQZ18"/>
    <mergeCell ref="VRA18:VRE18"/>
    <mergeCell ref="VRF18:VRJ18"/>
    <mergeCell ref="VPM18:VPQ18"/>
    <mergeCell ref="VPR18:VPV18"/>
    <mergeCell ref="VPW18:VQA18"/>
    <mergeCell ref="VQB18:VQF18"/>
    <mergeCell ref="VQG18:VQK18"/>
    <mergeCell ref="VON18:VOR18"/>
    <mergeCell ref="VOS18:VOW18"/>
    <mergeCell ref="VOX18:VPB18"/>
    <mergeCell ref="VPC18:VPG18"/>
    <mergeCell ref="VPH18:VPL18"/>
    <mergeCell ref="VNO18:VNS18"/>
    <mergeCell ref="VNT18:VNX18"/>
    <mergeCell ref="VNY18:VOC18"/>
    <mergeCell ref="VOD18:VOH18"/>
    <mergeCell ref="VOI18:VOM18"/>
    <mergeCell ref="VMP18:VMT18"/>
    <mergeCell ref="VMU18:VMY18"/>
    <mergeCell ref="VMZ18:VND18"/>
    <mergeCell ref="VNE18:VNI18"/>
    <mergeCell ref="VNJ18:VNN18"/>
    <mergeCell ref="VLQ18:VLU18"/>
    <mergeCell ref="VLV18:VLZ18"/>
    <mergeCell ref="VMA18:VME18"/>
    <mergeCell ref="VMF18:VMJ18"/>
    <mergeCell ref="VMK18:VMO18"/>
    <mergeCell ref="VKR18:VKV18"/>
    <mergeCell ref="VKW18:VLA18"/>
    <mergeCell ref="VLB18:VLF18"/>
    <mergeCell ref="VLG18:VLK18"/>
    <mergeCell ref="VLL18:VLP18"/>
    <mergeCell ref="VJS18:VJW18"/>
    <mergeCell ref="VJX18:VKB18"/>
    <mergeCell ref="VKC18:VKG18"/>
    <mergeCell ref="VKH18:VKL18"/>
    <mergeCell ref="VKM18:VKQ18"/>
    <mergeCell ref="VIT18:VIX18"/>
    <mergeCell ref="VIY18:VJC18"/>
    <mergeCell ref="VJD18:VJH18"/>
    <mergeCell ref="VJI18:VJM18"/>
    <mergeCell ref="VJN18:VJR18"/>
    <mergeCell ref="VHU18:VHY18"/>
    <mergeCell ref="VHZ18:VID18"/>
    <mergeCell ref="VIE18:VII18"/>
    <mergeCell ref="VIJ18:VIN18"/>
    <mergeCell ref="VIO18:VIS18"/>
    <mergeCell ref="VGV18:VGZ18"/>
    <mergeCell ref="VHA18:VHE18"/>
    <mergeCell ref="VHF18:VHJ18"/>
    <mergeCell ref="VHK18:VHO18"/>
    <mergeCell ref="VHP18:VHT18"/>
    <mergeCell ref="VFW18:VGA18"/>
    <mergeCell ref="VGB18:VGF18"/>
    <mergeCell ref="VGG18:VGK18"/>
    <mergeCell ref="VGL18:VGP18"/>
    <mergeCell ref="VGQ18:VGU18"/>
    <mergeCell ref="VEX18:VFB18"/>
    <mergeCell ref="VFC18:VFG18"/>
    <mergeCell ref="VFH18:VFL18"/>
    <mergeCell ref="VFM18:VFQ18"/>
    <mergeCell ref="VFR18:VFV18"/>
    <mergeCell ref="VDY18:VEC18"/>
    <mergeCell ref="VED18:VEH18"/>
    <mergeCell ref="VEI18:VEM18"/>
    <mergeCell ref="VEN18:VER18"/>
    <mergeCell ref="VES18:VEW18"/>
    <mergeCell ref="VCZ18:VDD18"/>
    <mergeCell ref="VDE18:VDI18"/>
    <mergeCell ref="VDJ18:VDN18"/>
    <mergeCell ref="VDO18:VDS18"/>
    <mergeCell ref="VDT18:VDX18"/>
    <mergeCell ref="VCA18:VCE18"/>
    <mergeCell ref="VCF18:VCJ18"/>
    <mergeCell ref="VCK18:VCO18"/>
    <mergeCell ref="VCP18:VCT18"/>
    <mergeCell ref="VCU18:VCY18"/>
    <mergeCell ref="VBB18:VBF18"/>
    <mergeCell ref="VBG18:VBK18"/>
    <mergeCell ref="VBL18:VBP18"/>
    <mergeCell ref="VBQ18:VBU18"/>
    <mergeCell ref="VBV18:VBZ18"/>
    <mergeCell ref="VAC18:VAG18"/>
    <mergeCell ref="VAH18:VAL18"/>
    <mergeCell ref="VAM18:VAQ18"/>
    <mergeCell ref="VAR18:VAV18"/>
    <mergeCell ref="VAW18:VBA18"/>
    <mergeCell ref="UZD18:UZH18"/>
    <mergeCell ref="UZI18:UZM18"/>
    <mergeCell ref="UZN18:UZR18"/>
    <mergeCell ref="UZS18:UZW18"/>
    <mergeCell ref="UZX18:VAB18"/>
    <mergeCell ref="UYE18:UYI18"/>
    <mergeCell ref="UYJ18:UYN18"/>
    <mergeCell ref="UYO18:UYS18"/>
    <mergeCell ref="UYT18:UYX18"/>
    <mergeCell ref="UYY18:UZC18"/>
    <mergeCell ref="UXF18:UXJ18"/>
    <mergeCell ref="UXK18:UXO18"/>
    <mergeCell ref="UXP18:UXT18"/>
    <mergeCell ref="UXU18:UXY18"/>
    <mergeCell ref="UXZ18:UYD18"/>
    <mergeCell ref="UWG18:UWK18"/>
    <mergeCell ref="UWL18:UWP18"/>
    <mergeCell ref="UWQ18:UWU18"/>
    <mergeCell ref="UWV18:UWZ18"/>
    <mergeCell ref="UXA18:UXE18"/>
    <mergeCell ref="UVH18:UVL18"/>
    <mergeCell ref="UVM18:UVQ18"/>
    <mergeCell ref="UVR18:UVV18"/>
    <mergeCell ref="UVW18:UWA18"/>
    <mergeCell ref="UWB18:UWF18"/>
    <mergeCell ref="UUI18:UUM18"/>
    <mergeCell ref="UUN18:UUR18"/>
    <mergeCell ref="UUS18:UUW18"/>
    <mergeCell ref="UUX18:UVB18"/>
    <mergeCell ref="UVC18:UVG18"/>
    <mergeCell ref="UTJ18:UTN18"/>
    <mergeCell ref="UTO18:UTS18"/>
    <mergeCell ref="UTT18:UTX18"/>
    <mergeCell ref="UTY18:UUC18"/>
    <mergeCell ref="UUD18:UUH18"/>
    <mergeCell ref="USK18:USO18"/>
    <mergeCell ref="USP18:UST18"/>
    <mergeCell ref="USU18:USY18"/>
    <mergeCell ref="USZ18:UTD18"/>
    <mergeCell ref="UTE18:UTI18"/>
    <mergeCell ref="URL18:URP18"/>
    <mergeCell ref="URQ18:URU18"/>
    <mergeCell ref="URV18:URZ18"/>
    <mergeCell ref="USA18:USE18"/>
    <mergeCell ref="USF18:USJ18"/>
    <mergeCell ref="UQM18:UQQ18"/>
    <mergeCell ref="UQR18:UQV18"/>
    <mergeCell ref="UQW18:URA18"/>
    <mergeCell ref="URB18:URF18"/>
    <mergeCell ref="URG18:URK18"/>
    <mergeCell ref="UPN18:UPR18"/>
    <mergeCell ref="UPS18:UPW18"/>
    <mergeCell ref="UPX18:UQB18"/>
    <mergeCell ref="UQC18:UQG18"/>
    <mergeCell ref="UQH18:UQL18"/>
    <mergeCell ref="UOO18:UOS18"/>
    <mergeCell ref="UOT18:UOX18"/>
    <mergeCell ref="UOY18:UPC18"/>
    <mergeCell ref="UPD18:UPH18"/>
    <mergeCell ref="UPI18:UPM18"/>
    <mergeCell ref="UNP18:UNT18"/>
    <mergeCell ref="UNU18:UNY18"/>
    <mergeCell ref="UNZ18:UOD18"/>
    <mergeCell ref="UOE18:UOI18"/>
    <mergeCell ref="UOJ18:UON18"/>
    <mergeCell ref="UMQ18:UMU18"/>
    <mergeCell ref="UMV18:UMZ18"/>
    <mergeCell ref="UNA18:UNE18"/>
    <mergeCell ref="UNF18:UNJ18"/>
    <mergeCell ref="UNK18:UNO18"/>
    <mergeCell ref="ULR18:ULV18"/>
    <mergeCell ref="ULW18:UMA18"/>
    <mergeCell ref="UMB18:UMF18"/>
    <mergeCell ref="UMG18:UMK18"/>
    <mergeCell ref="UML18:UMP18"/>
    <mergeCell ref="UKS18:UKW18"/>
    <mergeCell ref="UKX18:ULB18"/>
    <mergeCell ref="ULC18:ULG18"/>
    <mergeCell ref="ULH18:ULL18"/>
    <mergeCell ref="ULM18:ULQ18"/>
    <mergeCell ref="UJT18:UJX18"/>
    <mergeCell ref="UJY18:UKC18"/>
    <mergeCell ref="UKD18:UKH18"/>
    <mergeCell ref="UKI18:UKM18"/>
    <mergeCell ref="UKN18:UKR18"/>
    <mergeCell ref="UIU18:UIY18"/>
    <mergeCell ref="UIZ18:UJD18"/>
    <mergeCell ref="UJE18:UJI18"/>
    <mergeCell ref="UJJ18:UJN18"/>
    <mergeCell ref="UJO18:UJS18"/>
    <mergeCell ref="UHV18:UHZ18"/>
    <mergeCell ref="UIA18:UIE18"/>
    <mergeCell ref="UIF18:UIJ18"/>
    <mergeCell ref="UIK18:UIO18"/>
    <mergeCell ref="UIP18:UIT18"/>
    <mergeCell ref="UGW18:UHA18"/>
    <mergeCell ref="UHB18:UHF18"/>
    <mergeCell ref="UHG18:UHK18"/>
    <mergeCell ref="UHL18:UHP18"/>
    <mergeCell ref="UHQ18:UHU18"/>
    <mergeCell ref="UFX18:UGB18"/>
    <mergeCell ref="UGC18:UGG18"/>
    <mergeCell ref="UGH18:UGL18"/>
    <mergeCell ref="UGM18:UGQ18"/>
    <mergeCell ref="UGR18:UGV18"/>
    <mergeCell ref="UEY18:UFC18"/>
    <mergeCell ref="UFD18:UFH18"/>
    <mergeCell ref="UFI18:UFM18"/>
    <mergeCell ref="UFN18:UFR18"/>
    <mergeCell ref="UFS18:UFW18"/>
    <mergeCell ref="UDZ18:UED18"/>
    <mergeCell ref="UEE18:UEI18"/>
    <mergeCell ref="UEJ18:UEN18"/>
    <mergeCell ref="UEO18:UES18"/>
    <mergeCell ref="UET18:UEX18"/>
    <mergeCell ref="UDA18:UDE18"/>
    <mergeCell ref="UDF18:UDJ18"/>
    <mergeCell ref="UDK18:UDO18"/>
    <mergeCell ref="UDP18:UDT18"/>
    <mergeCell ref="UDU18:UDY18"/>
    <mergeCell ref="UCB18:UCF18"/>
    <mergeCell ref="UCG18:UCK18"/>
    <mergeCell ref="UCL18:UCP18"/>
    <mergeCell ref="UCQ18:UCU18"/>
    <mergeCell ref="UCV18:UCZ18"/>
    <mergeCell ref="UBC18:UBG18"/>
    <mergeCell ref="UBH18:UBL18"/>
    <mergeCell ref="UBM18:UBQ18"/>
    <mergeCell ref="UBR18:UBV18"/>
    <mergeCell ref="UBW18:UCA18"/>
    <mergeCell ref="UAD18:UAH18"/>
    <mergeCell ref="UAI18:UAM18"/>
    <mergeCell ref="UAN18:UAR18"/>
    <mergeCell ref="UAS18:UAW18"/>
    <mergeCell ref="UAX18:UBB18"/>
    <mergeCell ref="TZE18:TZI18"/>
    <mergeCell ref="TZJ18:TZN18"/>
    <mergeCell ref="TZO18:TZS18"/>
    <mergeCell ref="TZT18:TZX18"/>
    <mergeCell ref="TZY18:UAC18"/>
    <mergeCell ref="TYF18:TYJ18"/>
    <mergeCell ref="TYK18:TYO18"/>
    <mergeCell ref="TYP18:TYT18"/>
    <mergeCell ref="TYU18:TYY18"/>
    <mergeCell ref="TYZ18:TZD18"/>
    <mergeCell ref="TXG18:TXK18"/>
    <mergeCell ref="TXL18:TXP18"/>
    <mergeCell ref="TXQ18:TXU18"/>
    <mergeCell ref="TXV18:TXZ18"/>
    <mergeCell ref="TYA18:TYE18"/>
    <mergeCell ref="TWH18:TWL18"/>
    <mergeCell ref="TWM18:TWQ18"/>
    <mergeCell ref="TWR18:TWV18"/>
    <mergeCell ref="TWW18:TXA18"/>
    <mergeCell ref="TXB18:TXF18"/>
    <mergeCell ref="TVI18:TVM18"/>
    <mergeCell ref="TVN18:TVR18"/>
    <mergeCell ref="TVS18:TVW18"/>
    <mergeCell ref="TVX18:TWB18"/>
    <mergeCell ref="TWC18:TWG18"/>
    <mergeCell ref="TUJ18:TUN18"/>
    <mergeCell ref="TUO18:TUS18"/>
    <mergeCell ref="TUT18:TUX18"/>
    <mergeCell ref="TUY18:TVC18"/>
    <mergeCell ref="TVD18:TVH18"/>
    <mergeCell ref="TTK18:TTO18"/>
    <mergeCell ref="TTP18:TTT18"/>
    <mergeCell ref="TTU18:TTY18"/>
    <mergeCell ref="TTZ18:TUD18"/>
    <mergeCell ref="TUE18:TUI18"/>
    <mergeCell ref="TSL18:TSP18"/>
    <mergeCell ref="TSQ18:TSU18"/>
    <mergeCell ref="TSV18:TSZ18"/>
    <mergeCell ref="TTA18:TTE18"/>
    <mergeCell ref="TTF18:TTJ18"/>
    <mergeCell ref="TRM18:TRQ18"/>
    <mergeCell ref="TRR18:TRV18"/>
    <mergeCell ref="TRW18:TSA18"/>
    <mergeCell ref="TSB18:TSF18"/>
    <mergeCell ref="TSG18:TSK18"/>
    <mergeCell ref="TQN18:TQR18"/>
    <mergeCell ref="TQS18:TQW18"/>
    <mergeCell ref="TQX18:TRB18"/>
    <mergeCell ref="TRC18:TRG18"/>
    <mergeCell ref="TRH18:TRL18"/>
    <mergeCell ref="TPO18:TPS18"/>
    <mergeCell ref="TPT18:TPX18"/>
    <mergeCell ref="TPY18:TQC18"/>
    <mergeCell ref="TQD18:TQH18"/>
    <mergeCell ref="TQI18:TQM18"/>
    <mergeCell ref="TOP18:TOT18"/>
    <mergeCell ref="TOU18:TOY18"/>
    <mergeCell ref="TOZ18:TPD18"/>
    <mergeCell ref="TPE18:TPI18"/>
    <mergeCell ref="TPJ18:TPN18"/>
    <mergeCell ref="TNQ18:TNU18"/>
    <mergeCell ref="TNV18:TNZ18"/>
    <mergeCell ref="TOA18:TOE18"/>
    <mergeCell ref="TOF18:TOJ18"/>
    <mergeCell ref="TOK18:TOO18"/>
    <mergeCell ref="TMR18:TMV18"/>
    <mergeCell ref="TMW18:TNA18"/>
    <mergeCell ref="TNB18:TNF18"/>
    <mergeCell ref="TNG18:TNK18"/>
    <mergeCell ref="TNL18:TNP18"/>
    <mergeCell ref="TLS18:TLW18"/>
    <mergeCell ref="TLX18:TMB18"/>
    <mergeCell ref="TMC18:TMG18"/>
    <mergeCell ref="TMH18:TML18"/>
    <mergeCell ref="TMM18:TMQ18"/>
    <mergeCell ref="TKT18:TKX18"/>
    <mergeCell ref="TKY18:TLC18"/>
    <mergeCell ref="TLD18:TLH18"/>
    <mergeCell ref="TLI18:TLM18"/>
    <mergeCell ref="TLN18:TLR18"/>
    <mergeCell ref="TJU18:TJY18"/>
    <mergeCell ref="TJZ18:TKD18"/>
    <mergeCell ref="TKE18:TKI18"/>
    <mergeCell ref="TKJ18:TKN18"/>
    <mergeCell ref="TKO18:TKS18"/>
    <mergeCell ref="TIV18:TIZ18"/>
    <mergeCell ref="TJA18:TJE18"/>
    <mergeCell ref="TJF18:TJJ18"/>
    <mergeCell ref="TJK18:TJO18"/>
    <mergeCell ref="TJP18:TJT18"/>
    <mergeCell ref="THW18:TIA18"/>
    <mergeCell ref="TIB18:TIF18"/>
    <mergeCell ref="TIG18:TIK18"/>
    <mergeCell ref="TIL18:TIP18"/>
    <mergeCell ref="TIQ18:TIU18"/>
    <mergeCell ref="TGX18:THB18"/>
    <mergeCell ref="THC18:THG18"/>
    <mergeCell ref="THH18:THL18"/>
    <mergeCell ref="THM18:THQ18"/>
    <mergeCell ref="THR18:THV18"/>
    <mergeCell ref="TFY18:TGC18"/>
    <mergeCell ref="TGD18:TGH18"/>
    <mergeCell ref="TGI18:TGM18"/>
    <mergeCell ref="TGN18:TGR18"/>
    <mergeCell ref="TGS18:TGW18"/>
    <mergeCell ref="TEZ18:TFD18"/>
    <mergeCell ref="TFE18:TFI18"/>
    <mergeCell ref="TFJ18:TFN18"/>
    <mergeCell ref="TFO18:TFS18"/>
    <mergeCell ref="TFT18:TFX18"/>
    <mergeCell ref="TEA18:TEE18"/>
    <mergeCell ref="TEF18:TEJ18"/>
    <mergeCell ref="TEK18:TEO18"/>
    <mergeCell ref="TEP18:TET18"/>
    <mergeCell ref="TEU18:TEY18"/>
    <mergeCell ref="TDB18:TDF18"/>
    <mergeCell ref="TDG18:TDK18"/>
    <mergeCell ref="TDL18:TDP18"/>
    <mergeCell ref="TDQ18:TDU18"/>
    <mergeCell ref="TDV18:TDZ18"/>
    <mergeCell ref="TCC18:TCG18"/>
    <mergeCell ref="TCH18:TCL18"/>
    <mergeCell ref="TCM18:TCQ18"/>
    <mergeCell ref="TCR18:TCV18"/>
    <mergeCell ref="TCW18:TDA18"/>
    <mergeCell ref="TBD18:TBH18"/>
    <mergeCell ref="TBI18:TBM18"/>
    <mergeCell ref="TBN18:TBR18"/>
    <mergeCell ref="TBS18:TBW18"/>
    <mergeCell ref="TBX18:TCB18"/>
    <mergeCell ref="TAE18:TAI18"/>
    <mergeCell ref="TAJ18:TAN18"/>
    <mergeCell ref="TAO18:TAS18"/>
    <mergeCell ref="TAT18:TAX18"/>
    <mergeCell ref="TAY18:TBC18"/>
    <mergeCell ref="SZF18:SZJ18"/>
    <mergeCell ref="SZK18:SZO18"/>
    <mergeCell ref="SZP18:SZT18"/>
    <mergeCell ref="SZU18:SZY18"/>
    <mergeCell ref="SZZ18:TAD18"/>
    <mergeCell ref="SYG18:SYK18"/>
    <mergeCell ref="SYL18:SYP18"/>
    <mergeCell ref="SYQ18:SYU18"/>
    <mergeCell ref="SYV18:SYZ18"/>
    <mergeCell ref="SZA18:SZE18"/>
    <mergeCell ref="SXH18:SXL18"/>
    <mergeCell ref="SXM18:SXQ18"/>
    <mergeCell ref="SXR18:SXV18"/>
    <mergeCell ref="SXW18:SYA18"/>
    <mergeCell ref="SYB18:SYF18"/>
    <mergeCell ref="SWI18:SWM18"/>
    <mergeCell ref="SWN18:SWR18"/>
    <mergeCell ref="SWS18:SWW18"/>
    <mergeCell ref="SWX18:SXB18"/>
    <mergeCell ref="SXC18:SXG18"/>
    <mergeCell ref="SVJ18:SVN18"/>
    <mergeCell ref="SVO18:SVS18"/>
    <mergeCell ref="SVT18:SVX18"/>
    <mergeCell ref="SVY18:SWC18"/>
    <mergeCell ref="SWD18:SWH18"/>
    <mergeCell ref="SUK18:SUO18"/>
    <mergeCell ref="SUP18:SUT18"/>
    <mergeCell ref="SUU18:SUY18"/>
    <mergeCell ref="SUZ18:SVD18"/>
    <mergeCell ref="SVE18:SVI18"/>
    <mergeCell ref="STL18:STP18"/>
    <mergeCell ref="STQ18:STU18"/>
    <mergeCell ref="STV18:STZ18"/>
    <mergeCell ref="SUA18:SUE18"/>
    <mergeCell ref="SUF18:SUJ18"/>
    <mergeCell ref="SSM18:SSQ18"/>
    <mergeCell ref="SSR18:SSV18"/>
    <mergeCell ref="SSW18:STA18"/>
    <mergeCell ref="STB18:STF18"/>
    <mergeCell ref="STG18:STK18"/>
    <mergeCell ref="SRN18:SRR18"/>
    <mergeCell ref="SRS18:SRW18"/>
    <mergeCell ref="SRX18:SSB18"/>
    <mergeCell ref="SSC18:SSG18"/>
    <mergeCell ref="SSH18:SSL18"/>
    <mergeCell ref="SQO18:SQS18"/>
    <mergeCell ref="SQT18:SQX18"/>
    <mergeCell ref="SQY18:SRC18"/>
    <mergeCell ref="SRD18:SRH18"/>
    <mergeCell ref="SRI18:SRM18"/>
    <mergeCell ref="SPP18:SPT18"/>
    <mergeCell ref="SPU18:SPY18"/>
    <mergeCell ref="SPZ18:SQD18"/>
    <mergeCell ref="SQE18:SQI18"/>
    <mergeCell ref="SQJ18:SQN18"/>
    <mergeCell ref="SOQ18:SOU18"/>
    <mergeCell ref="SOV18:SOZ18"/>
    <mergeCell ref="SPA18:SPE18"/>
    <mergeCell ref="SPF18:SPJ18"/>
    <mergeCell ref="SPK18:SPO18"/>
    <mergeCell ref="SNR18:SNV18"/>
    <mergeCell ref="SNW18:SOA18"/>
    <mergeCell ref="SOB18:SOF18"/>
    <mergeCell ref="SOG18:SOK18"/>
    <mergeCell ref="SOL18:SOP18"/>
    <mergeCell ref="SMS18:SMW18"/>
    <mergeCell ref="SMX18:SNB18"/>
    <mergeCell ref="SNC18:SNG18"/>
    <mergeCell ref="SNH18:SNL18"/>
    <mergeCell ref="SNM18:SNQ18"/>
    <mergeCell ref="SLT18:SLX18"/>
    <mergeCell ref="SLY18:SMC18"/>
    <mergeCell ref="SMD18:SMH18"/>
    <mergeCell ref="SMI18:SMM18"/>
    <mergeCell ref="SMN18:SMR18"/>
    <mergeCell ref="SKU18:SKY18"/>
    <mergeCell ref="SKZ18:SLD18"/>
    <mergeCell ref="SLE18:SLI18"/>
    <mergeCell ref="SLJ18:SLN18"/>
    <mergeCell ref="SLO18:SLS18"/>
    <mergeCell ref="SJV18:SJZ18"/>
    <mergeCell ref="SKA18:SKE18"/>
    <mergeCell ref="SKF18:SKJ18"/>
    <mergeCell ref="SKK18:SKO18"/>
    <mergeCell ref="SKP18:SKT18"/>
    <mergeCell ref="SIW18:SJA18"/>
    <mergeCell ref="SJB18:SJF18"/>
    <mergeCell ref="SJG18:SJK18"/>
    <mergeCell ref="SJL18:SJP18"/>
    <mergeCell ref="SJQ18:SJU18"/>
    <mergeCell ref="SHX18:SIB18"/>
    <mergeCell ref="SIC18:SIG18"/>
    <mergeCell ref="SIH18:SIL18"/>
    <mergeCell ref="SIM18:SIQ18"/>
    <mergeCell ref="SIR18:SIV18"/>
    <mergeCell ref="SGY18:SHC18"/>
    <mergeCell ref="SHD18:SHH18"/>
    <mergeCell ref="SHI18:SHM18"/>
    <mergeCell ref="SHN18:SHR18"/>
    <mergeCell ref="SHS18:SHW18"/>
    <mergeCell ref="SFZ18:SGD18"/>
    <mergeCell ref="SGE18:SGI18"/>
    <mergeCell ref="SGJ18:SGN18"/>
    <mergeCell ref="SGO18:SGS18"/>
    <mergeCell ref="SGT18:SGX18"/>
    <mergeCell ref="SFA18:SFE18"/>
    <mergeCell ref="SFF18:SFJ18"/>
    <mergeCell ref="SFK18:SFO18"/>
    <mergeCell ref="SFP18:SFT18"/>
    <mergeCell ref="SFU18:SFY18"/>
    <mergeCell ref="SEB18:SEF18"/>
    <mergeCell ref="SEG18:SEK18"/>
    <mergeCell ref="SEL18:SEP18"/>
    <mergeCell ref="SEQ18:SEU18"/>
    <mergeCell ref="SEV18:SEZ18"/>
    <mergeCell ref="SDC18:SDG18"/>
    <mergeCell ref="SDH18:SDL18"/>
    <mergeCell ref="SDM18:SDQ18"/>
    <mergeCell ref="SDR18:SDV18"/>
    <mergeCell ref="SDW18:SEA18"/>
    <mergeCell ref="SCD18:SCH18"/>
    <mergeCell ref="SCI18:SCM18"/>
    <mergeCell ref="SCN18:SCR18"/>
    <mergeCell ref="SCS18:SCW18"/>
    <mergeCell ref="SCX18:SDB18"/>
    <mergeCell ref="SBE18:SBI18"/>
    <mergeCell ref="SBJ18:SBN18"/>
    <mergeCell ref="SBO18:SBS18"/>
    <mergeCell ref="SBT18:SBX18"/>
    <mergeCell ref="SBY18:SCC18"/>
    <mergeCell ref="SAF18:SAJ18"/>
    <mergeCell ref="SAK18:SAO18"/>
    <mergeCell ref="SAP18:SAT18"/>
    <mergeCell ref="SAU18:SAY18"/>
    <mergeCell ref="SAZ18:SBD18"/>
    <mergeCell ref="RZG18:RZK18"/>
    <mergeCell ref="RZL18:RZP18"/>
    <mergeCell ref="RZQ18:RZU18"/>
    <mergeCell ref="RZV18:RZZ18"/>
    <mergeCell ref="SAA18:SAE18"/>
    <mergeCell ref="RYH18:RYL18"/>
    <mergeCell ref="RYM18:RYQ18"/>
    <mergeCell ref="RYR18:RYV18"/>
    <mergeCell ref="RYW18:RZA18"/>
    <mergeCell ref="RZB18:RZF18"/>
    <mergeCell ref="RXI18:RXM18"/>
    <mergeCell ref="RXN18:RXR18"/>
    <mergeCell ref="RXS18:RXW18"/>
    <mergeCell ref="RXX18:RYB18"/>
    <mergeCell ref="RYC18:RYG18"/>
    <mergeCell ref="RWJ18:RWN18"/>
    <mergeCell ref="RWO18:RWS18"/>
    <mergeCell ref="RWT18:RWX18"/>
    <mergeCell ref="RWY18:RXC18"/>
    <mergeCell ref="RXD18:RXH18"/>
    <mergeCell ref="RVK18:RVO18"/>
    <mergeCell ref="RVP18:RVT18"/>
    <mergeCell ref="RVU18:RVY18"/>
    <mergeCell ref="RVZ18:RWD18"/>
    <mergeCell ref="RWE18:RWI18"/>
    <mergeCell ref="RUL18:RUP18"/>
    <mergeCell ref="RUQ18:RUU18"/>
    <mergeCell ref="RUV18:RUZ18"/>
    <mergeCell ref="RVA18:RVE18"/>
    <mergeCell ref="RVF18:RVJ18"/>
    <mergeCell ref="RTM18:RTQ18"/>
    <mergeCell ref="RTR18:RTV18"/>
    <mergeCell ref="RTW18:RUA18"/>
    <mergeCell ref="RUB18:RUF18"/>
    <mergeCell ref="RUG18:RUK18"/>
    <mergeCell ref="RSN18:RSR18"/>
    <mergeCell ref="RSS18:RSW18"/>
    <mergeCell ref="RSX18:RTB18"/>
    <mergeCell ref="RTC18:RTG18"/>
    <mergeCell ref="RTH18:RTL18"/>
    <mergeCell ref="RRO18:RRS18"/>
    <mergeCell ref="RRT18:RRX18"/>
    <mergeCell ref="RRY18:RSC18"/>
    <mergeCell ref="RSD18:RSH18"/>
    <mergeCell ref="RSI18:RSM18"/>
    <mergeCell ref="RQP18:RQT18"/>
    <mergeCell ref="RQU18:RQY18"/>
    <mergeCell ref="RQZ18:RRD18"/>
    <mergeCell ref="RRE18:RRI18"/>
    <mergeCell ref="RRJ18:RRN18"/>
    <mergeCell ref="RPQ18:RPU18"/>
    <mergeCell ref="RPV18:RPZ18"/>
    <mergeCell ref="RQA18:RQE18"/>
    <mergeCell ref="RQF18:RQJ18"/>
    <mergeCell ref="RQK18:RQO18"/>
    <mergeCell ref="ROR18:ROV18"/>
    <mergeCell ref="ROW18:RPA18"/>
    <mergeCell ref="RPB18:RPF18"/>
    <mergeCell ref="RPG18:RPK18"/>
    <mergeCell ref="RPL18:RPP18"/>
    <mergeCell ref="RNS18:RNW18"/>
    <mergeCell ref="RNX18:ROB18"/>
    <mergeCell ref="ROC18:ROG18"/>
    <mergeCell ref="ROH18:ROL18"/>
    <mergeCell ref="ROM18:ROQ18"/>
    <mergeCell ref="RMT18:RMX18"/>
    <mergeCell ref="RMY18:RNC18"/>
    <mergeCell ref="RND18:RNH18"/>
    <mergeCell ref="RNI18:RNM18"/>
    <mergeCell ref="RNN18:RNR18"/>
    <mergeCell ref="RLU18:RLY18"/>
    <mergeCell ref="RLZ18:RMD18"/>
    <mergeCell ref="RME18:RMI18"/>
    <mergeCell ref="RMJ18:RMN18"/>
    <mergeCell ref="RMO18:RMS18"/>
    <mergeCell ref="RKV18:RKZ18"/>
    <mergeCell ref="RLA18:RLE18"/>
    <mergeCell ref="RLF18:RLJ18"/>
    <mergeCell ref="RLK18:RLO18"/>
    <mergeCell ref="RLP18:RLT18"/>
    <mergeCell ref="RJW18:RKA18"/>
    <mergeCell ref="RKB18:RKF18"/>
    <mergeCell ref="RKG18:RKK18"/>
    <mergeCell ref="RKL18:RKP18"/>
    <mergeCell ref="RKQ18:RKU18"/>
    <mergeCell ref="RIX18:RJB18"/>
    <mergeCell ref="RJC18:RJG18"/>
    <mergeCell ref="RJH18:RJL18"/>
    <mergeCell ref="RJM18:RJQ18"/>
    <mergeCell ref="RJR18:RJV18"/>
    <mergeCell ref="RHY18:RIC18"/>
    <mergeCell ref="RID18:RIH18"/>
    <mergeCell ref="RII18:RIM18"/>
    <mergeCell ref="RIN18:RIR18"/>
    <mergeCell ref="RIS18:RIW18"/>
    <mergeCell ref="RGZ18:RHD18"/>
    <mergeCell ref="RHE18:RHI18"/>
    <mergeCell ref="RHJ18:RHN18"/>
    <mergeCell ref="RHO18:RHS18"/>
    <mergeCell ref="RHT18:RHX18"/>
    <mergeCell ref="RGA18:RGE18"/>
    <mergeCell ref="RGF18:RGJ18"/>
    <mergeCell ref="RGK18:RGO18"/>
    <mergeCell ref="RGP18:RGT18"/>
    <mergeCell ref="RGU18:RGY18"/>
    <mergeCell ref="RFB18:RFF18"/>
    <mergeCell ref="RFG18:RFK18"/>
    <mergeCell ref="RFL18:RFP18"/>
    <mergeCell ref="RFQ18:RFU18"/>
    <mergeCell ref="RFV18:RFZ18"/>
    <mergeCell ref="REC18:REG18"/>
    <mergeCell ref="REH18:REL18"/>
    <mergeCell ref="REM18:REQ18"/>
    <mergeCell ref="RER18:REV18"/>
    <mergeCell ref="REW18:RFA18"/>
    <mergeCell ref="RDD18:RDH18"/>
    <mergeCell ref="RDI18:RDM18"/>
    <mergeCell ref="RDN18:RDR18"/>
    <mergeCell ref="RDS18:RDW18"/>
    <mergeCell ref="RDX18:REB18"/>
    <mergeCell ref="RCE18:RCI18"/>
    <mergeCell ref="RCJ18:RCN18"/>
    <mergeCell ref="RCO18:RCS18"/>
    <mergeCell ref="RCT18:RCX18"/>
    <mergeCell ref="RCY18:RDC18"/>
    <mergeCell ref="RBF18:RBJ18"/>
    <mergeCell ref="RBK18:RBO18"/>
    <mergeCell ref="RBP18:RBT18"/>
    <mergeCell ref="RBU18:RBY18"/>
    <mergeCell ref="RBZ18:RCD18"/>
    <mergeCell ref="RAG18:RAK18"/>
    <mergeCell ref="RAL18:RAP18"/>
    <mergeCell ref="RAQ18:RAU18"/>
    <mergeCell ref="RAV18:RAZ18"/>
    <mergeCell ref="RBA18:RBE18"/>
    <mergeCell ref="QZH18:QZL18"/>
    <mergeCell ref="QZM18:QZQ18"/>
    <mergeCell ref="QZR18:QZV18"/>
    <mergeCell ref="QZW18:RAA18"/>
    <mergeCell ref="RAB18:RAF18"/>
    <mergeCell ref="QYI18:QYM18"/>
    <mergeCell ref="QYN18:QYR18"/>
    <mergeCell ref="QYS18:QYW18"/>
    <mergeCell ref="QYX18:QZB18"/>
    <mergeCell ref="QZC18:QZG18"/>
    <mergeCell ref="QXJ18:QXN18"/>
    <mergeCell ref="QXO18:QXS18"/>
    <mergeCell ref="QXT18:QXX18"/>
    <mergeCell ref="QXY18:QYC18"/>
    <mergeCell ref="QYD18:QYH18"/>
    <mergeCell ref="QWK18:QWO18"/>
    <mergeCell ref="QWP18:QWT18"/>
    <mergeCell ref="QWU18:QWY18"/>
    <mergeCell ref="QWZ18:QXD18"/>
    <mergeCell ref="QXE18:QXI18"/>
    <mergeCell ref="QVL18:QVP18"/>
    <mergeCell ref="QVQ18:QVU18"/>
    <mergeCell ref="QVV18:QVZ18"/>
    <mergeCell ref="QWA18:QWE18"/>
    <mergeCell ref="QWF18:QWJ18"/>
    <mergeCell ref="QUM18:QUQ18"/>
    <mergeCell ref="QUR18:QUV18"/>
    <mergeCell ref="QUW18:QVA18"/>
    <mergeCell ref="QVB18:QVF18"/>
    <mergeCell ref="QVG18:QVK18"/>
    <mergeCell ref="QTN18:QTR18"/>
    <mergeCell ref="QTS18:QTW18"/>
    <mergeCell ref="QTX18:QUB18"/>
    <mergeCell ref="QUC18:QUG18"/>
    <mergeCell ref="QUH18:QUL18"/>
    <mergeCell ref="QSO18:QSS18"/>
    <mergeCell ref="QST18:QSX18"/>
    <mergeCell ref="QSY18:QTC18"/>
    <mergeCell ref="QTD18:QTH18"/>
    <mergeCell ref="QTI18:QTM18"/>
    <mergeCell ref="QRP18:QRT18"/>
    <mergeCell ref="QRU18:QRY18"/>
    <mergeCell ref="QRZ18:QSD18"/>
    <mergeCell ref="QSE18:QSI18"/>
    <mergeCell ref="QSJ18:QSN18"/>
    <mergeCell ref="QQQ18:QQU18"/>
    <mergeCell ref="QQV18:QQZ18"/>
    <mergeCell ref="QRA18:QRE18"/>
    <mergeCell ref="QRF18:QRJ18"/>
    <mergeCell ref="QRK18:QRO18"/>
    <mergeCell ref="QPR18:QPV18"/>
    <mergeCell ref="QPW18:QQA18"/>
    <mergeCell ref="QQB18:QQF18"/>
    <mergeCell ref="QQG18:QQK18"/>
    <mergeCell ref="QQL18:QQP18"/>
    <mergeCell ref="QOS18:QOW18"/>
    <mergeCell ref="QOX18:QPB18"/>
    <mergeCell ref="QPC18:QPG18"/>
    <mergeCell ref="QPH18:QPL18"/>
    <mergeCell ref="QPM18:QPQ18"/>
    <mergeCell ref="QNT18:QNX18"/>
    <mergeCell ref="QNY18:QOC18"/>
    <mergeCell ref="QOD18:QOH18"/>
    <mergeCell ref="QOI18:QOM18"/>
    <mergeCell ref="QON18:QOR18"/>
    <mergeCell ref="QMU18:QMY18"/>
    <mergeCell ref="QMZ18:QND18"/>
    <mergeCell ref="QNE18:QNI18"/>
    <mergeCell ref="QNJ18:QNN18"/>
    <mergeCell ref="QNO18:QNS18"/>
    <mergeCell ref="QLV18:QLZ18"/>
    <mergeCell ref="QMA18:QME18"/>
    <mergeCell ref="QMF18:QMJ18"/>
    <mergeCell ref="QMK18:QMO18"/>
    <mergeCell ref="QMP18:QMT18"/>
    <mergeCell ref="QKW18:QLA18"/>
    <mergeCell ref="QLB18:QLF18"/>
    <mergeCell ref="QLG18:QLK18"/>
    <mergeCell ref="QLL18:QLP18"/>
    <mergeCell ref="QLQ18:QLU18"/>
    <mergeCell ref="QJX18:QKB18"/>
    <mergeCell ref="QKC18:QKG18"/>
    <mergeCell ref="QKH18:QKL18"/>
    <mergeCell ref="QKM18:QKQ18"/>
    <mergeCell ref="QKR18:QKV18"/>
    <mergeCell ref="QIY18:QJC18"/>
    <mergeCell ref="QJD18:QJH18"/>
    <mergeCell ref="QJI18:QJM18"/>
    <mergeCell ref="QJN18:QJR18"/>
    <mergeCell ref="QJS18:QJW18"/>
    <mergeCell ref="QHZ18:QID18"/>
    <mergeCell ref="QIE18:QII18"/>
    <mergeCell ref="QIJ18:QIN18"/>
    <mergeCell ref="QIO18:QIS18"/>
    <mergeCell ref="QIT18:QIX18"/>
    <mergeCell ref="QHA18:QHE18"/>
    <mergeCell ref="QHF18:QHJ18"/>
    <mergeCell ref="QHK18:QHO18"/>
    <mergeCell ref="QHP18:QHT18"/>
    <mergeCell ref="QHU18:QHY18"/>
    <mergeCell ref="QGB18:QGF18"/>
    <mergeCell ref="QGG18:QGK18"/>
    <mergeCell ref="QGL18:QGP18"/>
    <mergeCell ref="QGQ18:QGU18"/>
    <mergeCell ref="QGV18:QGZ18"/>
    <mergeCell ref="QFC18:QFG18"/>
    <mergeCell ref="QFH18:QFL18"/>
    <mergeCell ref="QFM18:QFQ18"/>
    <mergeCell ref="QFR18:QFV18"/>
    <mergeCell ref="QFW18:QGA18"/>
    <mergeCell ref="QED18:QEH18"/>
    <mergeCell ref="QEI18:QEM18"/>
    <mergeCell ref="QEN18:QER18"/>
    <mergeCell ref="QES18:QEW18"/>
    <mergeCell ref="QEX18:QFB18"/>
    <mergeCell ref="QDE18:QDI18"/>
    <mergeCell ref="QDJ18:QDN18"/>
    <mergeCell ref="QDO18:QDS18"/>
    <mergeCell ref="QDT18:QDX18"/>
    <mergeCell ref="QDY18:QEC18"/>
    <mergeCell ref="QCF18:QCJ18"/>
    <mergeCell ref="QCK18:QCO18"/>
    <mergeCell ref="QCP18:QCT18"/>
    <mergeCell ref="QCU18:QCY18"/>
    <mergeCell ref="QCZ18:QDD18"/>
    <mergeCell ref="QBG18:QBK18"/>
    <mergeCell ref="QBL18:QBP18"/>
    <mergeCell ref="QBQ18:QBU18"/>
    <mergeCell ref="QBV18:QBZ18"/>
    <mergeCell ref="QCA18:QCE18"/>
    <mergeCell ref="QAH18:QAL18"/>
    <mergeCell ref="QAM18:QAQ18"/>
    <mergeCell ref="QAR18:QAV18"/>
    <mergeCell ref="QAW18:QBA18"/>
    <mergeCell ref="QBB18:QBF18"/>
    <mergeCell ref="PZI18:PZM18"/>
    <mergeCell ref="PZN18:PZR18"/>
    <mergeCell ref="PZS18:PZW18"/>
    <mergeCell ref="PZX18:QAB18"/>
    <mergeCell ref="QAC18:QAG18"/>
    <mergeCell ref="PYJ18:PYN18"/>
    <mergeCell ref="PYO18:PYS18"/>
    <mergeCell ref="PYT18:PYX18"/>
    <mergeCell ref="PYY18:PZC18"/>
    <mergeCell ref="PZD18:PZH18"/>
    <mergeCell ref="PXK18:PXO18"/>
    <mergeCell ref="PXP18:PXT18"/>
    <mergeCell ref="PXU18:PXY18"/>
    <mergeCell ref="PXZ18:PYD18"/>
    <mergeCell ref="PYE18:PYI18"/>
    <mergeCell ref="PWL18:PWP18"/>
    <mergeCell ref="PWQ18:PWU18"/>
    <mergeCell ref="PWV18:PWZ18"/>
    <mergeCell ref="PXA18:PXE18"/>
    <mergeCell ref="PXF18:PXJ18"/>
    <mergeCell ref="PVM18:PVQ18"/>
    <mergeCell ref="PVR18:PVV18"/>
    <mergeCell ref="PVW18:PWA18"/>
    <mergeCell ref="PWB18:PWF18"/>
    <mergeCell ref="PWG18:PWK18"/>
    <mergeCell ref="PUN18:PUR18"/>
    <mergeCell ref="PUS18:PUW18"/>
    <mergeCell ref="PUX18:PVB18"/>
    <mergeCell ref="PVC18:PVG18"/>
    <mergeCell ref="PVH18:PVL18"/>
    <mergeCell ref="PTO18:PTS18"/>
    <mergeCell ref="PTT18:PTX18"/>
    <mergeCell ref="PTY18:PUC18"/>
    <mergeCell ref="PUD18:PUH18"/>
    <mergeCell ref="PUI18:PUM18"/>
    <mergeCell ref="PSP18:PST18"/>
    <mergeCell ref="PSU18:PSY18"/>
    <mergeCell ref="PSZ18:PTD18"/>
    <mergeCell ref="PTE18:PTI18"/>
    <mergeCell ref="PTJ18:PTN18"/>
    <mergeCell ref="PRQ18:PRU18"/>
    <mergeCell ref="PRV18:PRZ18"/>
    <mergeCell ref="PSA18:PSE18"/>
    <mergeCell ref="PSF18:PSJ18"/>
    <mergeCell ref="PSK18:PSO18"/>
    <mergeCell ref="PQR18:PQV18"/>
    <mergeCell ref="PQW18:PRA18"/>
    <mergeCell ref="PRB18:PRF18"/>
    <mergeCell ref="PRG18:PRK18"/>
    <mergeCell ref="PRL18:PRP18"/>
    <mergeCell ref="PPS18:PPW18"/>
    <mergeCell ref="PPX18:PQB18"/>
    <mergeCell ref="PQC18:PQG18"/>
    <mergeCell ref="PQH18:PQL18"/>
    <mergeCell ref="PQM18:PQQ18"/>
    <mergeCell ref="POT18:POX18"/>
    <mergeCell ref="POY18:PPC18"/>
    <mergeCell ref="PPD18:PPH18"/>
    <mergeCell ref="PPI18:PPM18"/>
    <mergeCell ref="PPN18:PPR18"/>
    <mergeCell ref="PNU18:PNY18"/>
    <mergeCell ref="PNZ18:POD18"/>
    <mergeCell ref="POE18:POI18"/>
    <mergeCell ref="POJ18:PON18"/>
    <mergeCell ref="POO18:POS18"/>
    <mergeCell ref="PMV18:PMZ18"/>
    <mergeCell ref="PNA18:PNE18"/>
    <mergeCell ref="PNF18:PNJ18"/>
    <mergeCell ref="PNK18:PNO18"/>
    <mergeCell ref="PNP18:PNT18"/>
    <mergeCell ref="PLW18:PMA18"/>
    <mergeCell ref="PMB18:PMF18"/>
    <mergeCell ref="PMG18:PMK18"/>
    <mergeCell ref="PML18:PMP18"/>
    <mergeCell ref="PMQ18:PMU18"/>
    <mergeCell ref="PKX18:PLB18"/>
    <mergeCell ref="PLC18:PLG18"/>
    <mergeCell ref="PLH18:PLL18"/>
    <mergeCell ref="PLM18:PLQ18"/>
    <mergeCell ref="PLR18:PLV18"/>
    <mergeCell ref="PJY18:PKC18"/>
    <mergeCell ref="PKD18:PKH18"/>
    <mergeCell ref="PKI18:PKM18"/>
    <mergeCell ref="PKN18:PKR18"/>
    <mergeCell ref="PKS18:PKW18"/>
    <mergeCell ref="PIZ18:PJD18"/>
    <mergeCell ref="PJE18:PJI18"/>
    <mergeCell ref="PJJ18:PJN18"/>
    <mergeCell ref="PJO18:PJS18"/>
    <mergeCell ref="PJT18:PJX18"/>
    <mergeCell ref="PIA18:PIE18"/>
    <mergeCell ref="PIF18:PIJ18"/>
    <mergeCell ref="PIK18:PIO18"/>
    <mergeCell ref="PIP18:PIT18"/>
    <mergeCell ref="PIU18:PIY18"/>
    <mergeCell ref="PHB18:PHF18"/>
    <mergeCell ref="PHG18:PHK18"/>
    <mergeCell ref="PHL18:PHP18"/>
    <mergeCell ref="PHQ18:PHU18"/>
    <mergeCell ref="PHV18:PHZ18"/>
    <mergeCell ref="PGC18:PGG18"/>
    <mergeCell ref="PGH18:PGL18"/>
    <mergeCell ref="PGM18:PGQ18"/>
    <mergeCell ref="PGR18:PGV18"/>
    <mergeCell ref="PGW18:PHA18"/>
    <mergeCell ref="PFD18:PFH18"/>
    <mergeCell ref="PFI18:PFM18"/>
    <mergeCell ref="PFN18:PFR18"/>
    <mergeCell ref="PFS18:PFW18"/>
    <mergeCell ref="PFX18:PGB18"/>
    <mergeCell ref="PEE18:PEI18"/>
    <mergeCell ref="PEJ18:PEN18"/>
    <mergeCell ref="PEO18:PES18"/>
    <mergeCell ref="PET18:PEX18"/>
    <mergeCell ref="PEY18:PFC18"/>
    <mergeCell ref="PDF18:PDJ18"/>
    <mergeCell ref="PDK18:PDO18"/>
    <mergeCell ref="PDP18:PDT18"/>
    <mergeCell ref="PDU18:PDY18"/>
    <mergeCell ref="PDZ18:PED18"/>
    <mergeCell ref="PCG18:PCK18"/>
    <mergeCell ref="PCL18:PCP18"/>
    <mergeCell ref="PCQ18:PCU18"/>
    <mergeCell ref="PCV18:PCZ18"/>
    <mergeCell ref="PDA18:PDE18"/>
    <mergeCell ref="PBH18:PBL18"/>
    <mergeCell ref="PBM18:PBQ18"/>
    <mergeCell ref="PBR18:PBV18"/>
    <mergeCell ref="PBW18:PCA18"/>
    <mergeCell ref="PCB18:PCF18"/>
    <mergeCell ref="PAI18:PAM18"/>
    <mergeCell ref="PAN18:PAR18"/>
    <mergeCell ref="PAS18:PAW18"/>
    <mergeCell ref="PAX18:PBB18"/>
    <mergeCell ref="PBC18:PBG18"/>
    <mergeCell ref="OZJ18:OZN18"/>
    <mergeCell ref="OZO18:OZS18"/>
    <mergeCell ref="OZT18:OZX18"/>
    <mergeCell ref="OZY18:PAC18"/>
    <mergeCell ref="PAD18:PAH18"/>
    <mergeCell ref="OYK18:OYO18"/>
    <mergeCell ref="OYP18:OYT18"/>
    <mergeCell ref="OYU18:OYY18"/>
    <mergeCell ref="OYZ18:OZD18"/>
    <mergeCell ref="OZE18:OZI18"/>
    <mergeCell ref="OXL18:OXP18"/>
    <mergeCell ref="OXQ18:OXU18"/>
    <mergeCell ref="OXV18:OXZ18"/>
    <mergeCell ref="OYA18:OYE18"/>
    <mergeCell ref="OYF18:OYJ18"/>
    <mergeCell ref="OWM18:OWQ18"/>
    <mergeCell ref="OWR18:OWV18"/>
    <mergeCell ref="OWW18:OXA18"/>
    <mergeCell ref="OXB18:OXF18"/>
    <mergeCell ref="OXG18:OXK18"/>
    <mergeCell ref="OVN18:OVR18"/>
    <mergeCell ref="OVS18:OVW18"/>
    <mergeCell ref="OVX18:OWB18"/>
    <mergeCell ref="OWC18:OWG18"/>
    <mergeCell ref="OWH18:OWL18"/>
    <mergeCell ref="OUO18:OUS18"/>
    <mergeCell ref="OUT18:OUX18"/>
    <mergeCell ref="OUY18:OVC18"/>
    <mergeCell ref="OVD18:OVH18"/>
    <mergeCell ref="OVI18:OVM18"/>
    <mergeCell ref="OTP18:OTT18"/>
    <mergeCell ref="OTU18:OTY18"/>
    <mergeCell ref="OTZ18:OUD18"/>
    <mergeCell ref="OUE18:OUI18"/>
    <mergeCell ref="OUJ18:OUN18"/>
    <mergeCell ref="OSQ18:OSU18"/>
    <mergeCell ref="OSV18:OSZ18"/>
    <mergeCell ref="OTA18:OTE18"/>
    <mergeCell ref="OTF18:OTJ18"/>
    <mergeCell ref="OTK18:OTO18"/>
    <mergeCell ref="ORR18:ORV18"/>
    <mergeCell ref="ORW18:OSA18"/>
    <mergeCell ref="OSB18:OSF18"/>
    <mergeCell ref="OSG18:OSK18"/>
    <mergeCell ref="OSL18:OSP18"/>
    <mergeCell ref="OQS18:OQW18"/>
    <mergeCell ref="OQX18:ORB18"/>
    <mergeCell ref="ORC18:ORG18"/>
    <mergeCell ref="ORH18:ORL18"/>
    <mergeCell ref="ORM18:ORQ18"/>
    <mergeCell ref="OPT18:OPX18"/>
    <mergeCell ref="OPY18:OQC18"/>
    <mergeCell ref="OQD18:OQH18"/>
    <mergeCell ref="OQI18:OQM18"/>
    <mergeCell ref="OQN18:OQR18"/>
    <mergeCell ref="OOU18:OOY18"/>
    <mergeCell ref="OOZ18:OPD18"/>
    <mergeCell ref="OPE18:OPI18"/>
    <mergeCell ref="OPJ18:OPN18"/>
    <mergeCell ref="OPO18:OPS18"/>
    <mergeCell ref="ONV18:ONZ18"/>
    <mergeCell ref="OOA18:OOE18"/>
    <mergeCell ref="OOF18:OOJ18"/>
    <mergeCell ref="OOK18:OOO18"/>
    <mergeCell ref="OOP18:OOT18"/>
    <mergeCell ref="OMW18:ONA18"/>
    <mergeCell ref="ONB18:ONF18"/>
    <mergeCell ref="ONG18:ONK18"/>
    <mergeCell ref="ONL18:ONP18"/>
    <mergeCell ref="ONQ18:ONU18"/>
    <mergeCell ref="OLX18:OMB18"/>
    <mergeCell ref="OMC18:OMG18"/>
    <mergeCell ref="OMH18:OML18"/>
    <mergeCell ref="OMM18:OMQ18"/>
    <mergeCell ref="OMR18:OMV18"/>
    <mergeCell ref="OKY18:OLC18"/>
    <mergeCell ref="OLD18:OLH18"/>
    <mergeCell ref="OLI18:OLM18"/>
    <mergeCell ref="OLN18:OLR18"/>
    <mergeCell ref="OLS18:OLW18"/>
    <mergeCell ref="OJZ18:OKD18"/>
    <mergeCell ref="OKE18:OKI18"/>
    <mergeCell ref="OKJ18:OKN18"/>
    <mergeCell ref="OKO18:OKS18"/>
    <mergeCell ref="OKT18:OKX18"/>
    <mergeCell ref="OJA18:OJE18"/>
    <mergeCell ref="OJF18:OJJ18"/>
    <mergeCell ref="OJK18:OJO18"/>
    <mergeCell ref="OJP18:OJT18"/>
    <mergeCell ref="OJU18:OJY18"/>
    <mergeCell ref="OIB18:OIF18"/>
    <mergeCell ref="OIG18:OIK18"/>
    <mergeCell ref="OIL18:OIP18"/>
    <mergeCell ref="OIQ18:OIU18"/>
    <mergeCell ref="OIV18:OIZ18"/>
    <mergeCell ref="OHC18:OHG18"/>
    <mergeCell ref="OHH18:OHL18"/>
    <mergeCell ref="OHM18:OHQ18"/>
    <mergeCell ref="OHR18:OHV18"/>
    <mergeCell ref="OHW18:OIA18"/>
    <mergeCell ref="OGD18:OGH18"/>
    <mergeCell ref="OGI18:OGM18"/>
    <mergeCell ref="OGN18:OGR18"/>
    <mergeCell ref="OGS18:OGW18"/>
    <mergeCell ref="OGX18:OHB18"/>
    <mergeCell ref="OFE18:OFI18"/>
    <mergeCell ref="OFJ18:OFN18"/>
    <mergeCell ref="OFO18:OFS18"/>
    <mergeCell ref="OFT18:OFX18"/>
    <mergeCell ref="OFY18:OGC18"/>
    <mergeCell ref="OEF18:OEJ18"/>
    <mergeCell ref="OEK18:OEO18"/>
    <mergeCell ref="OEP18:OET18"/>
    <mergeCell ref="OEU18:OEY18"/>
    <mergeCell ref="OEZ18:OFD18"/>
    <mergeCell ref="ODG18:ODK18"/>
    <mergeCell ref="ODL18:ODP18"/>
    <mergeCell ref="ODQ18:ODU18"/>
    <mergeCell ref="ODV18:ODZ18"/>
    <mergeCell ref="OEA18:OEE18"/>
    <mergeCell ref="OCH18:OCL18"/>
    <mergeCell ref="OCM18:OCQ18"/>
    <mergeCell ref="OCR18:OCV18"/>
    <mergeCell ref="OCW18:ODA18"/>
    <mergeCell ref="ODB18:ODF18"/>
    <mergeCell ref="OBI18:OBM18"/>
    <mergeCell ref="OBN18:OBR18"/>
    <mergeCell ref="OBS18:OBW18"/>
    <mergeCell ref="OBX18:OCB18"/>
    <mergeCell ref="OCC18:OCG18"/>
    <mergeCell ref="OAJ18:OAN18"/>
    <mergeCell ref="OAO18:OAS18"/>
    <mergeCell ref="OAT18:OAX18"/>
    <mergeCell ref="OAY18:OBC18"/>
    <mergeCell ref="OBD18:OBH18"/>
    <mergeCell ref="NZK18:NZO18"/>
    <mergeCell ref="NZP18:NZT18"/>
    <mergeCell ref="NZU18:NZY18"/>
    <mergeCell ref="NZZ18:OAD18"/>
    <mergeCell ref="OAE18:OAI18"/>
    <mergeCell ref="NYL18:NYP18"/>
    <mergeCell ref="NYQ18:NYU18"/>
    <mergeCell ref="NYV18:NYZ18"/>
    <mergeCell ref="NZA18:NZE18"/>
    <mergeCell ref="NZF18:NZJ18"/>
    <mergeCell ref="NXM18:NXQ18"/>
    <mergeCell ref="NXR18:NXV18"/>
    <mergeCell ref="NXW18:NYA18"/>
    <mergeCell ref="NYB18:NYF18"/>
    <mergeCell ref="NYG18:NYK18"/>
    <mergeCell ref="NWN18:NWR18"/>
    <mergeCell ref="NWS18:NWW18"/>
    <mergeCell ref="NWX18:NXB18"/>
    <mergeCell ref="NXC18:NXG18"/>
    <mergeCell ref="NXH18:NXL18"/>
    <mergeCell ref="NVO18:NVS18"/>
    <mergeCell ref="NVT18:NVX18"/>
    <mergeCell ref="NVY18:NWC18"/>
    <mergeCell ref="NWD18:NWH18"/>
    <mergeCell ref="NWI18:NWM18"/>
    <mergeCell ref="NUP18:NUT18"/>
    <mergeCell ref="NUU18:NUY18"/>
    <mergeCell ref="NUZ18:NVD18"/>
    <mergeCell ref="NVE18:NVI18"/>
    <mergeCell ref="NVJ18:NVN18"/>
    <mergeCell ref="NTQ18:NTU18"/>
    <mergeCell ref="NTV18:NTZ18"/>
    <mergeCell ref="NUA18:NUE18"/>
    <mergeCell ref="NUF18:NUJ18"/>
    <mergeCell ref="NUK18:NUO18"/>
    <mergeCell ref="NSR18:NSV18"/>
    <mergeCell ref="NSW18:NTA18"/>
    <mergeCell ref="NTB18:NTF18"/>
    <mergeCell ref="NTG18:NTK18"/>
    <mergeCell ref="NTL18:NTP18"/>
    <mergeCell ref="NRS18:NRW18"/>
    <mergeCell ref="NRX18:NSB18"/>
    <mergeCell ref="NSC18:NSG18"/>
    <mergeCell ref="NSH18:NSL18"/>
    <mergeCell ref="NSM18:NSQ18"/>
    <mergeCell ref="NQT18:NQX18"/>
    <mergeCell ref="NQY18:NRC18"/>
    <mergeCell ref="NRD18:NRH18"/>
    <mergeCell ref="NRI18:NRM18"/>
    <mergeCell ref="NRN18:NRR18"/>
    <mergeCell ref="NPU18:NPY18"/>
    <mergeCell ref="NPZ18:NQD18"/>
    <mergeCell ref="NQE18:NQI18"/>
    <mergeCell ref="NQJ18:NQN18"/>
    <mergeCell ref="NQO18:NQS18"/>
    <mergeCell ref="NOV18:NOZ18"/>
    <mergeCell ref="NPA18:NPE18"/>
    <mergeCell ref="NPF18:NPJ18"/>
    <mergeCell ref="NPK18:NPO18"/>
    <mergeCell ref="NPP18:NPT18"/>
    <mergeCell ref="NNW18:NOA18"/>
    <mergeCell ref="NOB18:NOF18"/>
    <mergeCell ref="NOG18:NOK18"/>
    <mergeCell ref="NOL18:NOP18"/>
    <mergeCell ref="NOQ18:NOU18"/>
    <mergeCell ref="NMX18:NNB18"/>
    <mergeCell ref="NNC18:NNG18"/>
    <mergeCell ref="NNH18:NNL18"/>
    <mergeCell ref="NNM18:NNQ18"/>
    <mergeCell ref="NNR18:NNV18"/>
    <mergeCell ref="NLY18:NMC18"/>
    <mergeCell ref="NMD18:NMH18"/>
    <mergeCell ref="NMI18:NMM18"/>
    <mergeCell ref="NMN18:NMR18"/>
    <mergeCell ref="NMS18:NMW18"/>
    <mergeCell ref="NKZ18:NLD18"/>
    <mergeCell ref="NLE18:NLI18"/>
    <mergeCell ref="NLJ18:NLN18"/>
    <mergeCell ref="NLO18:NLS18"/>
    <mergeCell ref="NLT18:NLX18"/>
    <mergeCell ref="NKA18:NKE18"/>
    <mergeCell ref="NKF18:NKJ18"/>
    <mergeCell ref="NKK18:NKO18"/>
    <mergeCell ref="NKP18:NKT18"/>
    <mergeCell ref="NKU18:NKY18"/>
    <mergeCell ref="NJB18:NJF18"/>
    <mergeCell ref="NJG18:NJK18"/>
    <mergeCell ref="NJL18:NJP18"/>
    <mergeCell ref="NJQ18:NJU18"/>
    <mergeCell ref="NJV18:NJZ18"/>
    <mergeCell ref="NIC18:NIG18"/>
    <mergeCell ref="NIH18:NIL18"/>
    <mergeCell ref="NIM18:NIQ18"/>
    <mergeCell ref="NIR18:NIV18"/>
    <mergeCell ref="NIW18:NJA18"/>
    <mergeCell ref="NHD18:NHH18"/>
    <mergeCell ref="NHI18:NHM18"/>
    <mergeCell ref="NHN18:NHR18"/>
    <mergeCell ref="NHS18:NHW18"/>
    <mergeCell ref="NHX18:NIB18"/>
    <mergeCell ref="NGE18:NGI18"/>
    <mergeCell ref="NGJ18:NGN18"/>
    <mergeCell ref="NGO18:NGS18"/>
    <mergeCell ref="NGT18:NGX18"/>
    <mergeCell ref="NGY18:NHC18"/>
    <mergeCell ref="NFF18:NFJ18"/>
    <mergeCell ref="NFK18:NFO18"/>
    <mergeCell ref="NFP18:NFT18"/>
    <mergeCell ref="NFU18:NFY18"/>
    <mergeCell ref="NFZ18:NGD18"/>
    <mergeCell ref="NEG18:NEK18"/>
    <mergeCell ref="NEL18:NEP18"/>
    <mergeCell ref="NEQ18:NEU18"/>
    <mergeCell ref="NEV18:NEZ18"/>
    <mergeCell ref="NFA18:NFE18"/>
    <mergeCell ref="NDH18:NDL18"/>
    <mergeCell ref="NDM18:NDQ18"/>
    <mergeCell ref="NDR18:NDV18"/>
    <mergeCell ref="NDW18:NEA18"/>
    <mergeCell ref="NEB18:NEF18"/>
    <mergeCell ref="NCI18:NCM18"/>
    <mergeCell ref="NCN18:NCR18"/>
    <mergeCell ref="NCS18:NCW18"/>
    <mergeCell ref="NCX18:NDB18"/>
    <mergeCell ref="NDC18:NDG18"/>
    <mergeCell ref="NBJ18:NBN18"/>
    <mergeCell ref="NBO18:NBS18"/>
    <mergeCell ref="NBT18:NBX18"/>
    <mergeCell ref="NBY18:NCC18"/>
    <mergeCell ref="NCD18:NCH18"/>
    <mergeCell ref="NAK18:NAO18"/>
    <mergeCell ref="NAP18:NAT18"/>
    <mergeCell ref="NAU18:NAY18"/>
    <mergeCell ref="NAZ18:NBD18"/>
    <mergeCell ref="NBE18:NBI18"/>
    <mergeCell ref="MZL18:MZP18"/>
    <mergeCell ref="MZQ18:MZU18"/>
    <mergeCell ref="MZV18:MZZ18"/>
    <mergeCell ref="NAA18:NAE18"/>
    <mergeCell ref="NAF18:NAJ18"/>
    <mergeCell ref="MYM18:MYQ18"/>
    <mergeCell ref="MYR18:MYV18"/>
    <mergeCell ref="MYW18:MZA18"/>
    <mergeCell ref="MZB18:MZF18"/>
    <mergeCell ref="MZG18:MZK18"/>
    <mergeCell ref="MXN18:MXR18"/>
    <mergeCell ref="MXS18:MXW18"/>
    <mergeCell ref="MXX18:MYB18"/>
    <mergeCell ref="MYC18:MYG18"/>
    <mergeCell ref="MYH18:MYL18"/>
    <mergeCell ref="MWO18:MWS18"/>
    <mergeCell ref="MWT18:MWX18"/>
    <mergeCell ref="MWY18:MXC18"/>
    <mergeCell ref="MXD18:MXH18"/>
    <mergeCell ref="MXI18:MXM18"/>
    <mergeCell ref="MVP18:MVT18"/>
    <mergeCell ref="MVU18:MVY18"/>
    <mergeCell ref="MVZ18:MWD18"/>
    <mergeCell ref="MWE18:MWI18"/>
    <mergeCell ref="MWJ18:MWN18"/>
    <mergeCell ref="MUQ18:MUU18"/>
    <mergeCell ref="MUV18:MUZ18"/>
    <mergeCell ref="MVA18:MVE18"/>
    <mergeCell ref="MVF18:MVJ18"/>
    <mergeCell ref="MVK18:MVO18"/>
    <mergeCell ref="MTR18:MTV18"/>
    <mergeCell ref="MTW18:MUA18"/>
    <mergeCell ref="MUB18:MUF18"/>
    <mergeCell ref="MUG18:MUK18"/>
    <mergeCell ref="MUL18:MUP18"/>
    <mergeCell ref="MSS18:MSW18"/>
    <mergeCell ref="MSX18:MTB18"/>
    <mergeCell ref="MTC18:MTG18"/>
    <mergeCell ref="MTH18:MTL18"/>
    <mergeCell ref="MTM18:MTQ18"/>
    <mergeCell ref="MRT18:MRX18"/>
    <mergeCell ref="MRY18:MSC18"/>
    <mergeCell ref="MSD18:MSH18"/>
    <mergeCell ref="MSI18:MSM18"/>
    <mergeCell ref="MSN18:MSR18"/>
    <mergeCell ref="MQU18:MQY18"/>
    <mergeCell ref="MQZ18:MRD18"/>
    <mergeCell ref="MRE18:MRI18"/>
    <mergeCell ref="MRJ18:MRN18"/>
    <mergeCell ref="MRO18:MRS18"/>
    <mergeCell ref="MPV18:MPZ18"/>
    <mergeCell ref="MQA18:MQE18"/>
    <mergeCell ref="MQF18:MQJ18"/>
    <mergeCell ref="MQK18:MQO18"/>
    <mergeCell ref="MQP18:MQT18"/>
    <mergeCell ref="MOW18:MPA18"/>
    <mergeCell ref="MPB18:MPF18"/>
    <mergeCell ref="MPG18:MPK18"/>
    <mergeCell ref="MPL18:MPP18"/>
    <mergeCell ref="MPQ18:MPU18"/>
    <mergeCell ref="MNX18:MOB18"/>
    <mergeCell ref="MOC18:MOG18"/>
    <mergeCell ref="MOH18:MOL18"/>
    <mergeCell ref="MOM18:MOQ18"/>
    <mergeCell ref="MOR18:MOV18"/>
    <mergeCell ref="MMY18:MNC18"/>
    <mergeCell ref="MND18:MNH18"/>
    <mergeCell ref="MNI18:MNM18"/>
    <mergeCell ref="MNN18:MNR18"/>
    <mergeCell ref="MNS18:MNW18"/>
    <mergeCell ref="MLZ18:MMD18"/>
    <mergeCell ref="MME18:MMI18"/>
    <mergeCell ref="MMJ18:MMN18"/>
    <mergeCell ref="MMO18:MMS18"/>
    <mergeCell ref="MMT18:MMX18"/>
    <mergeCell ref="MLA18:MLE18"/>
    <mergeCell ref="MLF18:MLJ18"/>
    <mergeCell ref="MLK18:MLO18"/>
    <mergeCell ref="MLP18:MLT18"/>
    <mergeCell ref="MLU18:MLY18"/>
    <mergeCell ref="MKB18:MKF18"/>
    <mergeCell ref="MKG18:MKK18"/>
    <mergeCell ref="MKL18:MKP18"/>
    <mergeCell ref="MKQ18:MKU18"/>
    <mergeCell ref="MKV18:MKZ18"/>
    <mergeCell ref="MJC18:MJG18"/>
    <mergeCell ref="MJH18:MJL18"/>
    <mergeCell ref="MJM18:MJQ18"/>
    <mergeCell ref="MJR18:MJV18"/>
    <mergeCell ref="MJW18:MKA18"/>
    <mergeCell ref="MID18:MIH18"/>
    <mergeCell ref="MII18:MIM18"/>
    <mergeCell ref="MIN18:MIR18"/>
    <mergeCell ref="MIS18:MIW18"/>
    <mergeCell ref="MIX18:MJB18"/>
    <mergeCell ref="MHE18:MHI18"/>
    <mergeCell ref="MHJ18:MHN18"/>
    <mergeCell ref="MHO18:MHS18"/>
    <mergeCell ref="MHT18:MHX18"/>
    <mergeCell ref="MHY18:MIC18"/>
    <mergeCell ref="MGF18:MGJ18"/>
    <mergeCell ref="MGK18:MGO18"/>
    <mergeCell ref="MGP18:MGT18"/>
    <mergeCell ref="MGU18:MGY18"/>
    <mergeCell ref="MGZ18:MHD18"/>
    <mergeCell ref="MFG18:MFK18"/>
    <mergeCell ref="MFL18:MFP18"/>
    <mergeCell ref="MFQ18:MFU18"/>
    <mergeCell ref="MFV18:MFZ18"/>
    <mergeCell ref="MGA18:MGE18"/>
    <mergeCell ref="MEH18:MEL18"/>
    <mergeCell ref="MEM18:MEQ18"/>
    <mergeCell ref="MER18:MEV18"/>
    <mergeCell ref="MEW18:MFA18"/>
    <mergeCell ref="MFB18:MFF18"/>
    <mergeCell ref="MDI18:MDM18"/>
    <mergeCell ref="MDN18:MDR18"/>
    <mergeCell ref="MDS18:MDW18"/>
    <mergeCell ref="MDX18:MEB18"/>
    <mergeCell ref="MEC18:MEG18"/>
    <mergeCell ref="MCJ18:MCN18"/>
    <mergeCell ref="MCO18:MCS18"/>
    <mergeCell ref="MCT18:MCX18"/>
    <mergeCell ref="MCY18:MDC18"/>
    <mergeCell ref="MDD18:MDH18"/>
    <mergeCell ref="MBK18:MBO18"/>
    <mergeCell ref="MBP18:MBT18"/>
    <mergeCell ref="MBU18:MBY18"/>
    <mergeCell ref="MBZ18:MCD18"/>
    <mergeCell ref="MCE18:MCI18"/>
    <mergeCell ref="MAL18:MAP18"/>
    <mergeCell ref="MAQ18:MAU18"/>
    <mergeCell ref="MAV18:MAZ18"/>
    <mergeCell ref="MBA18:MBE18"/>
    <mergeCell ref="MBF18:MBJ18"/>
    <mergeCell ref="LZM18:LZQ18"/>
    <mergeCell ref="LZR18:LZV18"/>
    <mergeCell ref="LZW18:MAA18"/>
    <mergeCell ref="MAB18:MAF18"/>
    <mergeCell ref="MAG18:MAK18"/>
    <mergeCell ref="LYN18:LYR18"/>
    <mergeCell ref="LYS18:LYW18"/>
    <mergeCell ref="LYX18:LZB18"/>
    <mergeCell ref="LZC18:LZG18"/>
    <mergeCell ref="LZH18:LZL18"/>
    <mergeCell ref="LXO18:LXS18"/>
    <mergeCell ref="LXT18:LXX18"/>
    <mergeCell ref="LXY18:LYC18"/>
    <mergeCell ref="LYD18:LYH18"/>
    <mergeCell ref="LYI18:LYM18"/>
    <mergeCell ref="LWP18:LWT18"/>
    <mergeCell ref="LWU18:LWY18"/>
    <mergeCell ref="LWZ18:LXD18"/>
    <mergeCell ref="LXE18:LXI18"/>
    <mergeCell ref="LXJ18:LXN18"/>
    <mergeCell ref="LVQ18:LVU18"/>
    <mergeCell ref="LVV18:LVZ18"/>
    <mergeCell ref="LWA18:LWE18"/>
    <mergeCell ref="LWF18:LWJ18"/>
    <mergeCell ref="LWK18:LWO18"/>
    <mergeCell ref="LUR18:LUV18"/>
    <mergeCell ref="LUW18:LVA18"/>
    <mergeCell ref="LVB18:LVF18"/>
    <mergeCell ref="LVG18:LVK18"/>
    <mergeCell ref="LVL18:LVP18"/>
    <mergeCell ref="LTS18:LTW18"/>
    <mergeCell ref="LTX18:LUB18"/>
    <mergeCell ref="LUC18:LUG18"/>
    <mergeCell ref="LUH18:LUL18"/>
    <mergeCell ref="LUM18:LUQ18"/>
    <mergeCell ref="LST18:LSX18"/>
    <mergeCell ref="LSY18:LTC18"/>
    <mergeCell ref="LTD18:LTH18"/>
    <mergeCell ref="LTI18:LTM18"/>
    <mergeCell ref="LTN18:LTR18"/>
    <mergeCell ref="LRU18:LRY18"/>
    <mergeCell ref="LRZ18:LSD18"/>
    <mergeCell ref="LSE18:LSI18"/>
    <mergeCell ref="LSJ18:LSN18"/>
    <mergeCell ref="LSO18:LSS18"/>
    <mergeCell ref="LQV18:LQZ18"/>
    <mergeCell ref="LRA18:LRE18"/>
    <mergeCell ref="LRF18:LRJ18"/>
    <mergeCell ref="LRK18:LRO18"/>
    <mergeCell ref="LRP18:LRT18"/>
    <mergeCell ref="LPW18:LQA18"/>
    <mergeCell ref="LQB18:LQF18"/>
    <mergeCell ref="LQG18:LQK18"/>
    <mergeCell ref="LQL18:LQP18"/>
    <mergeCell ref="LQQ18:LQU18"/>
    <mergeCell ref="LOX18:LPB18"/>
    <mergeCell ref="LPC18:LPG18"/>
    <mergeCell ref="LPH18:LPL18"/>
    <mergeCell ref="LPM18:LPQ18"/>
    <mergeCell ref="LPR18:LPV18"/>
    <mergeCell ref="LNY18:LOC18"/>
    <mergeCell ref="LOD18:LOH18"/>
    <mergeCell ref="LOI18:LOM18"/>
    <mergeCell ref="LON18:LOR18"/>
    <mergeCell ref="LOS18:LOW18"/>
    <mergeCell ref="LMZ18:LND18"/>
    <mergeCell ref="LNE18:LNI18"/>
    <mergeCell ref="LNJ18:LNN18"/>
    <mergeCell ref="LNO18:LNS18"/>
    <mergeCell ref="LNT18:LNX18"/>
    <mergeCell ref="LMA18:LME18"/>
    <mergeCell ref="LMF18:LMJ18"/>
    <mergeCell ref="LMK18:LMO18"/>
    <mergeCell ref="LMP18:LMT18"/>
    <mergeCell ref="LMU18:LMY18"/>
    <mergeCell ref="LLB18:LLF18"/>
    <mergeCell ref="LLG18:LLK18"/>
    <mergeCell ref="LLL18:LLP18"/>
    <mergeCell ref="LLQ18:LLU18"/>
    <mergeCell ref="LLV18:LLZ18"/>
    <mergeCell ref="LKC18:LKG18"/>
    <mergeCell ref="LKH18:LKL18"/>
    <mergeCell ref="LKM18:LKQ18"/>
    <mergeCell ref="LKR18:LKV18"/>
    <mergeCell ref="LKW18:LLA18"/>
    <mergeCell ref="LJD18:LJH18"/>
    <mergeCell ref="LJI18:LJM18"/>
    <mergeCell ref="LJN18:LJR18"/>
    <mergeCell ref="LJS18:LJW18"/>
    <mergeCell ref="LJX18:LKB18"/>
    <mergeCell ref="LIE18:LII18"/>
    <mergeCell ref="LIJ18:LIN18"/>
    <mergeCell ref="LIO18:LIS18"/>
    <mergeCell ref="LIT18:LIX18"/>
    <mergeCell ref="LIY18:LJC18"/>
    <mergeCell ref="LHF18:LHJ18"/>
    <mergeCell ref="LHK18:LHO18"/>
    <mergeCell ref="LHP18:LHT18"/>
    <mergeCell ref="LHU18:LHY18"/>
    <mergeCell ref="LHZ18:LID18"/>
    <mergeCell ref="LGG18:LGK18"/>
    <mergeCell ref="LGL18:LGP18"/>
    <mergeCell ref="LGQ18:LGU18"/>
    <mergeCell ref="LGV18:LGZ18"/>
    <mergeCell ref="LHA18:LHE18"/>
    <mergeCell ref="LFH18:LFL18"/>
    <mergeCell ref="LFM18:LFQ18"/>
    <mergeCell ref="LFR18:LFV18"/>
    <mergeCell ref="LFW18:LGA18"/>
    <mergeCell ref="LGB18:LGF18"/>
    <mergeCell ref="LEI18:LEM18"/>
    <mergeCell ref="LEN18:LER18"/>
    <mergeCell ref="LES18:LEW18"/>
    <mergeCell ref="LEX18:LFB18"/>
    <mergeCell ref="LFC18:LFG18"/>
    <mergeCell ref="LDJ18:LDN18"/>
    <mergeCell ref="LDO18:LDS18"/>
    <mergeCell ref="LDT18:LDX18"/>
    <mergeCell ref="LDY18:LEC18"/>
    <mergeCell ref="LED18:LEH18"/>
    <mergeCell ref="LCK18:LCO18"/>
    <mergeCell ref="LCP18:LCT18"/>
    <mergeCell ref="LCU18:LCY18"/>
    <mergeCell ref="LCZ18:LDD18"/>
    <mergeCell ref="LDE18:LDI18"/>
    <mergeCell ref="LBL18:LBP18"/>
    <mergeCell ref="LBQ18:LBU18"/>
    <mergeCell ref="LBV18:LBZ18"/>
    <mergeCell ref="LCA18:LCE18"/>
    <mergeCell ref="LCF18:LCJ18"/>
    <mergeCell ref="LAM18:LAQ18"/>
    <mergeCell ref="LAR18:LAV18"/>
    <mergeCell ref="LAW18:LBA18"/>
    <mergeCell ref="LBB18:LBF18"/>
    <mergeCell ref="LBG18:LBK18"/>
    <mergeCell ref="KZN18:KZR18"/>
    <mergeCell ref="KZS18:KZW18"/>
    <mergeCell ref="KZX18:LAB18"/>
    <mergeCell ref="LAC18:LAG18"/>
    <mergeCell ref="LAH18:LAL18"/>
    <mergeCell ref="KYO18:KYS18"/>
    <mergeCell ref="KYT18:KYX18"/>
    <mergeCell ref="KYY18:KZC18"/>
    <mergeCell ref="KZD18:KZH18"/>
    <mergeCell ref="KZI18:KZM18"/>
    <mergeCell ref="KXP18:KXT18"/>
    <mergeCell ref="KXU18:KXY18"/>
    <mergeCell ref="KXZ18:KYD18"/>
    <mergeCell ref="KYE18:KYI18"/>
    <mergeCell ref="KYJ18:KYN18"/>
    <mergeCell ref="KWQ18:KWU18"/>
    <mergeCell ref="KWV18:KWZ18"/>
    <mergeCell ref="KXA18:KXE18"/>
    <mergeCell ref="KXF18:KXJ18"/>
    <mergeCell ref="KXK18:KXO18"/>
    <mergeCell ref="KVR18:KVV18"/>
    <mergeCell ref="KVW18:KWA18"/>
    <mergeCell ref="KWB18:KWF18"/>
    <mergeCell ref="KWG18:KWK18"/>
    <mergeCell ref="KWL18:KWP18"/>
    <mergeCell ref="KUS18:KUW18"/>
    <mergeCell ref="KUX18:KVB18"/>
    <mergeCell ref="KVC18:KVG18"/>
    <mergeCell ref="KVH18:KVL18"/>
    <mergeCell ref="KVM18:KVQ18"/>
    <mergeCell ref="KTT18:KTX18"/>
    <mergeCell ref="KTY18:KUC18"/>
    <mergeCell ref="KUD18:KUH18"/>
    <mergeCell ref="KUI18:KUM18"/>
    <mergeCell ref="KUN18:KUR18"/>
    <mergeCell ref="KSU18:KSY18"/>
    <mergeCell ref="KSZ18:KTD18"/>
    <mergeCell ref="KTE18:KTI18"/>
    <mergeCell ref="KTJ18:KTN18"/>
    <mergeCell ref="KTO18:KTS18"/>
    <mergeCell ref="KRV18:KRZ18"/>
    <mergeCell ref="KSA18:KSE18"/>
    <mergeCell ref="KSF18:KSJ18"/>
    <mergeCell ref="KSK18:KSO18"/>
    <mergeCell ref="KSP18:KST18"/>
    <mergeCell ref="KQW18:KRA18"/>
    <mergeCell ref="KRB18:KRF18"/>
    <mergeCell ref="KRG18:KRK18"/>
    <mergeCell ref="KRL18:KRP18"/>
    <mergeCell ref="KRQ18:KRU18"/>
    <mergeCell ref="KPX18:KQB18"/>
    <mergeCell ref="KQC18:KQG18"/>
    <mergeCell ref="KQH18:KQL18"/>
    <mergeCell ref="KQM18:KQQ18"/>
    <mergeCell ref="KQR18:KQV18"/>
    <mergeCell ref="KOY18:KPC18"/>
    <mergeCell ref="KPD18:KPH18"/>
    <mergeCell ref="KPI18:KPM18"/>
    <mergeCell ref="KPN18:KPR18"/>
    <mergeCell ref="KPS18:KPW18"/>
    <mergeCell ref="KNZ18:KOD18"/>
    <mergeCell ref="KOE18:KOI18"/>
    <mergeCell ref="KOJ18:KON18"/>
    <mergeCell ref="KOO18:KOS18"/>
    <mergeCell ref="KOT18:KOX18"/>
    <mergeCell ref="KNA18:KNE18"/>
    <mergeCell ref="KNF18:KNJ18"/>
    <mergeCell ref="KNK18:KNO18"/>
    <mergeCell ref="KNP18:KNT18"/>
    <mergeCell ref="KNU18:KNY18"/>
    <mergeCell ref="KMB18:KMF18"/>
    <mergeCell ref="KMG18:KMK18"/>
    <mergeCell ref="KML18:KMP18"/>
    <mergeCell ref="KMQ18:KMU18"/>
    <mergeCell ref="KMV18:KMZ18"/>
    <mergeCell ref="KLC18:KLG18"/>
    <mergeCell ref="KLH18:KLL18"/>
    <mergeCell ref="KLM18:KLQ18"/>
    <mergeCell ref="KLR18:KLV18"/>
    <mergeCell ref="KLW18:KMA18"/>
    <mergeCell ref="KKD18:KKH18"/>
    <mergeCell ref="KKI18:KKM18"/>
    <mergeCell ref="KKN18:KKR18"/>
    <mergeCell ref="KKS18:KKW18"/>
    <mergeCell ref="KKX18:KLB18"/>
    <mergeCell ref="KJE18:KJI18"/>
    <mergeCell ref="KJJ18:KJN18"/>
    <mergeCell ref="KJO18:KJS18"/>
    <mergeCell ref="KJT18:KJX18"/>
    <mergeCell ref="KJY18:KKC18"/>
    <mergeCell ref="KIF18:KIJ18"/>
    <mergeCell ref="KIK18:KIO18"/>
    <mergeCell ref="KIP18:KIT18"/>
    <mergeCell ref="KIU18:KIY18"/>
    <mergeCell ref="KIZ18:KJD18"/>
    <mergeCell ref="KHG18:KHK18"/>
    <mergeCell ref="KHL18:KHP18"/>
    <mergeCell ref="KHQ18:KHU18"/>
    <mergeCell ref="KHV18:KHZ18"/>
    <mergeCell ref="KIA18:KIE18"/>
    <mergeCell ref="KGH18:KGL18"/>
    <mergeCell ref="KGM18:KGQ18"/>
    <mergeCell ref="KGR18:KGV18"/>
    <mergeCell ref="KGW18:KHA18"/>
    <mergeCell ref="KHB18:KHF18"/>
    <mergeCell ref="KFI18:KFM18"/>
    <mergeCell ref="KFN18:KFR18"/>
    <mergeCell ref="KFS18:KFW18"/>
    <mergeCell ref="KFX18:KGB18"/>
    <mergeCell ref="KGC18:KGG18"/>
    <mergeCell ref="KEJ18:KEN18"/>
    <mergeCell ref="KEO18:KES18"/>
    <mergeCell ref="KET18:KEX18"/>
    <mergeCell ref="KEY18:KFC18"/>
    <mergeCell ref="KFD18:KFH18"/>
    <mergeCell ref="KDK18:KDO18"/>
    <mergeCell ref="KDP18:KDT18"/>
    <mergeCell ref="KDU18:KDY18"/>
    <mergeCell ref="KDZ18:KED18"/>
    <mergeCell ref="KEE18:KEI18"/>
    <mergeCell ref="KCL18:KCP18"/>
    <mergeCell ref="KCQ18:KCU18"/>
    <mergeCell ref="KCV18:KCZ18"/>
    <mergeCell ref="KDA18:KDE18"/>
    <mergeCell ref="KDF18:KDJ18"/>
    <mergeCell ref="KBM18:KBQ18"/>
    <mergeCell ref="KBR18:KBV18"/>
    <mergeCell ref="KBW18:KCA18"/>
    <mergeCell ref="KCB18:KCF18"/>
    <mergeCell ref="KCG18:KCK18"/>
    <mergeCell ref="KAN18:KAR18"/>
    <mergeCell ref="KAS18:KAW18"/>
    <mergeCell ref="KAX18:KBB18"/>
    <mergeCell ref="KBC18:KBG18"/>
    <mergeCell ref="KBH18:KBL18"/>
    <mergeCell ref="JZO18:JZS18"/>
    <mergeCell ref="JZT18:JZX18"/>
    <mergeCell ref="JZY18:KAC18"/>
    <mergeCell ref="KAD18:KAH18"/>
    <mergeCell ref="KAI18:KAM18"/>
    <mergeCell ref="JYP18:JYT18"/>
    <mergeCell ref="JYU18:JYY18"/>
    <mergeCell ref="JYZ18:JZD18"/>
    <mergeCell ref="JZE18:JZI18"/>
    <mergeCell ref="JZJ18:JZN18"/>
    <mergeCell ref="JXQ18:JXU18"/>
    <mergeCell ref="JXV18:JXZ18"/>
    <mergeCell ref="JYA18:JYE18"/>
    <mergeCell ref="JYF18:JYJ18"/>
    <mergeCell ref="JYK18:JYO18"/>
    <mergeCell ref="JWR18:JWV18"/>
    <mergeCell ref="JWW18:JXA18"/>
    <mergeCell ref="JXB18:JXF18"/>
    <mergeCell ref="JXG18:JXK18"/>
    <mergeCell ref="JXL18:JXP18"/>
    <mergeCell ref="JVS18:JVW18"/>
    <mergeCell ref="JVX18:JWB18"/>
    <mergeCell ref="JWC18:JWG18"/>
    <mergeCell ref="JWH18:JWL18"/>
    <mergeCell ref="JWM18:JWQ18"/>
    <mergeCell ref="JUT18:JUX18"/>
    <mergeCell ref="JUY18:JVC18"/>
    <mergeCell ref="JVD18:JVH18"/>
    <mergeCell ref="JVI18:JVM18"/>
    <mergeCell ref="JVN18:JVR18"/>
    <mergeCell ref="JTU18:JTY18"/>
    <mergeCell ref="JTZ18:JUD18"/>
    <mergeCell ref="JUE18:JUI18"/>
    <mergeCell ref="JUJ18:JUN18"/>
    <mergeCell ref="JUO18:JUS18"/>
    <mergeCell ref="JSV18:JSZ18"/>
    <mergeCell ref="JTA18:JTE18"/>
    <mergeCell ref="JTF18:JTJ18"/>
    <mergeCell ref="JTK18:JTO18"/>
    <mergeCell ref="JTP18:JTT18"/>
    <mergeCell ref="JRW18:JSA18"/>
    <mergeCell ref="JSB18:JSF18"/>
    <mergeCell ref="JSG18:JSK18"/>
    <mergeCell ref="JSL18:JSP18"/>
    <mergeCell ref="JSQ18:JSU18"/>
    <mergeCell ref="JQX18:JRB18"/>
    <mergeCell ref="JRC18:JRG18"/>
    <mergeCell ref="JRH18:JRL18"/>
    <mergeCell ref="JRM18:JRQ18"/>
    <mergeCell ref="JRR18:JRV18"/>
    <mergeCell ref="JPY18:JQC18"/>
    <mergeCell ref="JQD18:JQH18"/>
    <mergeCell ref="JQI18:JQM18"/>
    <mergeCell ref="JQN18:JQR18"/>
    <mergeCell ref="JQS18:JQW18"/>
    <mergeCell ref="JOZ18:JPD18"/>
    <mergeCell ref="JPE18:JPI18"/>
    <mergeCell ref="JPJ18:JPN18"/>
    <mergeCell ref="JPO18:JPS18"/>
    <mergeCell ref="JPT18:JPX18"/>
    <mergeCell ref="JOA18:JOE18"/>
    <mergeCell ref="JOF18:JOJ18"/>
    <mergeCell ref="JOK18:JOO18"/>
    <mergeCell ref="JOP18:JOT18"/>
    <mergeCell ref="JOU18:JOY18"/>
    <mergeCell ref="JNB18:JNF18"/>
    <mergeCell ref="JNG18:JNK18"/>
    <mergeCell ref="JNL18:JNP18"/>
    <mergeCell ref="JNQ18:JNU18"/>
    <mergeCell ref="JNV18:JNZ18"/>
    <mergeCell ref="JMC18:JMG18"/>
    <mergeCell ref="JMH18:JML18"/>
    <mergeCell ref="JMM18:JMQ18"/>
    <mergeCell ref="JMR18:JMV18"/>
    <mergeCell ref="JMW18:JNA18"/>
    <mergeCell ref="JLD18:JLH18"/>
    <mergeCell ref="JLI18:JLM18"/>
    <mergeCell ref="JLN18:JLR18"/>
    <mergeCell ref="JLS18:JLW18"/>
    <mergeCell ref="JLX18:JMB18"/>
    <mergeCell ref="JKE18:JKI18"/>
    <mergeCell ref="JKJ18:JKN18"/>
    <mergeCell ref="JKO18:JKS18"/>
    <mergeCell ref="JKT18:JKX18"/>
    <mergeCell ref="JKY18:JLC18"/>
    <mergeCell ref="JJF18:JJJ18"/>
    <mergeCell ref="JJK18:JJO18"/>
    <mergeCell ref="JJP18:JJT18"/>
    <mergeCell ref="JJU18:JJY18"/>
    <mergeCell ref="JJZ18:JKD18"/>
    <mergeCell ref="JIG18:JIK18"/>
    <mergeCell ref="JIL18:JIP18"/>
    <mergeCell ref="JIQ18:JIU18"/>
    <mergeCell ref="JIV18:JIZ18"/>
    <mergeCell ref="JJA18:JJE18"/>
    <mergeCell ref="JHH18:JHL18"/>
    <mergeCell ref="JHM18:JHQ18"/>
    <mergeCell ref="JHR18:JHV18"/>
    <mergeCell ref="JHW18:JIA18"/>
    <mergeCell ref="JIB18:JIF18"/>
    <mergeCell ref="JGI18:JGM18"/>
    <mergeCell ref="JGN18:JGR18"/>
    <mergeCell ref="JGS18:JGW18"/>
    <mergeCell ref="JGX18:JHB18"/>
    <mergeCell ref="JHC18:JHG18"/>
    <mergeCell ref="JFJ18:JFN18"/>
    <mergeCell ref="JFO18:JFS18"/>
    <mergeCell ref="JFT18:JFX18"/>
    <mergeCell ref="JFY18:JGC18"/>
    <mergeCell ref="JGD18:JGH18"/>
    <mergeCell ref="JEK18:JEO18"/>
    <mergeCell ref="JEP18:JET18"/>
    <mergeCell ref="JEU18:JEY18"/>
    <mergeCell ref="JEZ18:JFD18"/>
    <mergeCell ref="JFE18:JFI18"/>
    <mergeCell ref="JDL18:JDP18"/>
    <mergeCell ref="JDQ18:JDU18"/>
    <mergeCell ref="JDV18:JDZ18"/>
    <mergeCell ref="JEA18:JEE18"/>
    <mergeCell ref="JEF18:JEJ18"/>
    <mergeCell ref="JCM18:JCQ18"/>
    <mergeCell ref="JCR18:JCV18"/>
    <mergeCell ref="JCW18:JDA18"/>
    <mergeCell ref="JDB18:JDF18"/>
    <mergeCell ref="JDG18:JDK18"/>
    <mergeCell ref="JBN18:JBR18"/>
    <mergeCell ref="JBS18:JBW18"/>
    <mergeCell ref="JBX18:JCB18"/>
    <mergeCell ref="JCC18:JCG18"/>
    <mergeCell ref="JCH18:JCL18"/>
    <mergeCell ref="JAO18:JAS18"/>
    <mergeCell ref="JAT18:JAX18"/>
    <mergeCell ref="JAY18:JBC18"/>
    <mergeCell ref="JBD18:JBH18"/>
    <mergeCell ref="JBI18:JBM18"/>
    <mergeCell ref="IZP18:IZT18"/>
    <mergeCell ref="IZU18:IZY18"/>
    <mergeCell ref="IZZ18:JAD18"/>
    <mergeCell ref="JAE18:JAI18"/>
    <mergeCell ref="JAJ18:JAN18"/>
    <mergeCell ref="IYQ18:IYU18"/>
    <mergeCell ref="IYV18:IYZ18"/>
    <mergeCell ref="IZA18:IZE18"/>
    <mergeCell ref="IZF18:IZJ18"/>
    <mergeCell ref="IZK18:IZO18"/>
    <mergeCell ref="IXR18:IXV18"/>
    <mergeCell ref="IXW18:IYA18"/>
    <mergeCell ref="IYB18:IYF18"/>
    <mergeCell ref="IYG18:IYK18"/>
    <mergeCell ref="IYL18:IYP18"/>
    <mergeCell ref="IWS18:IWW18"/>
    <mergeCell ref="IWX18:IXB18"/>
    <mergeCell ref="IXC18:IXG18"/>
    <mergeCell ref="IXH18:IXL18"/>
    <mergeCell ref="IXM18:IXQ18"/>
    <mergeCell ref="IVT18:IVX18"/>
    <mergeCell ref="IVY18:IWC18"/>
    <mergeCell ref="IWD18:IWH18"/>
    <mergeCell ref="IWI18:IWM18"/>
    <mergeCell ref="IWN18:IWR18"/>
    <mergeCell ref="IUU18:IUY18"/>
    <mergeCell ref="IUZ18:IVD18"/>
    <mergeCell ref="IVE18:IVI18"/>
    <mergeCell ref="IVJ18:IVN18"/>
    <mergeCell ref="IVO18:IVS18"/>
    <mergeCell ref="ITV18:ITZ18"/>
    <mergeCell ref="IUA18:IUE18"/>
    <mergeCell ref="IUF18:IUJ18"/>
    <mergeCell ref="IUK18:IUO18"/>
    <mergeCell ref="IUP18:IUT18"/>
    <mergeCell ref="ISW18:ITA18"/>
    <mergeCell ref="ITB18:ITF18"/>
    <mergeCell ref="ITG18:ITK18"/>
    <mergeCell ref="ITL18:ITP18"/>
    <mergeCell ref="ITQ18:ITU18"/>
    <mergeCell ref="IRX18:ISB18"/>
    <mergeCell ref="ISC18:ISG18"/>
    <mergeCell ref="ISH18:ISL18"/>
    <mergeCell ref="ISM18:ISQ18"/>
    <mergeCell ref="ISR18:ISV18"/>
    <mergeCell ref="IQY18:IRC18"/>
    <mergeCell ref="IRD18:IRH18"/>
    <mergeCell ref="IRI18:IRM18"/>
    <mergeCell ref="IRN18:IRR18"/>
    <mergeCell ref="IRS18:IRW18"/>
    <mergeCell ref="IPZ18:IQD18"/>
    <mergeCell ref="IQE18:IQI18"/>
    <mergeCell ref="IQJ18:IQN18"/>
    <mergeCell ref="IQO18:IQS18"/>
    <mergeCell ref="IQT18:IQX18"/>
    <mergeCell ref="IPA18:IPE18"/>
    <mergeCell ref="IPF18:IPJ18"/>
    <mergeCell ref="IPK18:IPO18"/>
    <mergeCell ref="IPP18:IPT18"/>
    <mergeCell ref="IPU18:IPY18"/>
    <mergeCell ref="IOB18:IOF18"/>
    <mergeCell ref="IOG18:IOK18"/>
    <mergeCell ref="IOL18:IOP18"/>
    <mergeCell ref="IOQ18:IOU18"/>
    <mergeCell ref="IOV18:IOZ18"/>
    <mergeCell ref="INC18:ING18"/>
    <mergeCell ref="INH18:INL18"/>
    <mergeCell ref="INM18:INQ18"/>
    <mergeCell ref="INR18:INV18"/>
    <mergeCell ref="INW18:IOA18"/>
    <mergeCell ref="IMD18:IMH18"/>
    <mergeCell ref="IMI18:IMM18"/>
    <mergeCell ref="IMN18:IMR18"/>
    <mergeCell ref="IMS18:IMW18"/>
    <mergeCell ref="IMX18:INB18"/>
    <mergeCell ref="ILE18:ILI18"/>
    <mergeCell ref="ILJ18:ILN18"/>
    <mergeCell ref="ILO18:ILS18"/>
    <mergeCell ref="ILT18:ILX18"/>
    <mergeCell ref="ILY18:IMC18"/>
    <mergeCell ref="IKF18:IKJ18"/>
    <mergeCell ref="IKK18:IKO18"/>
    <mergeCell ref="IKP18:IKT18"/>
    <mergeCell ref="IKU18:IKY18"/>
    <mergeCell ref="IKZ18:ILD18"/>
    <mergeCell ref="IJG18:IJK18"/>
    <mergeCell ref="IJL18:IJP18"/>
    <mergeCell ref="IJQ18:IJU18"/>
    <mergeCell ref="IJV18:IJZ18"/>
    <mergeCell ref="IKA18:IKE18"/>
    <mergeCell ref="IIH18:IIL18"/>
    <mergeCell ref="IIM18:IIQ18"/>
    <mergeCell ref="IIR18:IIV18"/>
    <mergeCell ref="IIW18:IJA18"/>
    <mergeCell ref="IJB18:IJF18"/>
    <mergeCell ref="IHI18:IHM18"/>
    <mergeCell ref="IHN18:IHR18"/>
    <mergeCell ref="IHS18:IHW18"/>
    <mergeCell ref="IHX18:IIB18"/>
    <mergeCell ref="IIC18:IIG18"/>
    <mergeCell ref="IGJ18:IGN18"/>
    <mergeCell ref="IGO18:IGS18"/>
    <mergeCell ref="IGT18:IGX18"/>
    <mergeCell ref="IGY18:IHC18"/>
    <mergeCell ref="IHD18:IHH18"/>
    <mergeCell ref="IFK18:IFO18"/>
    <mergeCell ref="IFP18:IFT18"/>
    <mergeCell ref="IFU18:IFY18"/>
    <mergeCell ref="IFZ18:IGD18"/>
    <mergeCell ref="IGE18:IGI18"/>
    <mergeCell ref="IEL18:IEP18"/>
    <mergeCell ref="IEQ18:IEU18"/>
    <mergeCell ref="IEV18:IEZ18"/>
    <mergeCell ref="IFA18:IFE18"/>
    <mergeCell ref="IFF18:IFJ18"/>
    <mergeCell ref="IDM18:IDQ18"/>
    <mergeCell ref="IDR18:IDV18"/>
    <mergeCell ref="IDW18:IEA18"/>
    <mergeCell ref="IEB18:IEF18"/>
    <mergeCell ref="IEG18:IEK18"/>
    <mergeCell ref="ICN18:ICR18"/>
    <mergeCell ref="ICS18:ICW18"/>
    <mergeCell ref="ICX18:IDB18"/>
    <mergeCell ref="IDC18:IDG18"/>
    <mergeCell ref="IDH18:IDL18"/>
    <mergeCell ref="IBO18:IBS18"/>
    <mergeCell ref="IBT18:IBX18"/>
    <mergeCell ref="IBY18:ICC18"/>
    <mergeCell ref="ICD18:ICH18"/>
    <mergeCell ref="ICI18:ICM18"/>
    <mergeCell ref="IAP18:IAT18"/>
    <mergeCell ref="IAU18:IAY18"/>
    <mergeCell ref="IAZ18:IBD18"/>
    <mergeCell ref="IBE18:IBI18"/>
    <mergeCell ref="IBJ18:IBN18"/>
    <mergeCell ref="HZQ18:HZU18"/>
    <mergeCell ref="HZV18:HZZ18"/>
    <mergeCell ref="IAA18:IAE18"/>
    <mergeCell ref="IAF18:IAJ18"/>
    <mergeCell ref="IAK18:IAO18"/>
    <mergeCell ref="HYR18:HYV18"/>
    <mergeCell ref="HYW18:HZA18"/>
    <mergeCell ref="HZB18:HZF18"/>
    <mergeCell ref="HZG18:HZK18"/>
    <mergeCell ref="HZL18:HZP18"/>
    <mergeCell ref="HXS18:HXW18"/>
    <mergeCell ref="HXX18:HYB18"/>
    <mergeCell ref="HYC18:HYG18"/>
    <mergeCell ref="HYH18:HYL18"/>
    <mergeCell ref="HYM18:HYQ18"/>
    <mergeCell ref="HWT18:HWX18"/>
    <mergeCell ref="HWY18:HXC18"/>
    <mergeCell ref="HXD18:HXH18"/>
    <mergeCell ref="HXI18:HXM18"/>
    <mergeCell ref="HXN18:HXR18"/>
    <mergeCell ref="HVU18:HVY18"/>
    <mergeCell ref="HVZ18:HWD18"/>
    <mergeCell ref="HWE18:HWI18"/>
    <mergeCell ref="HWJ18:HWN18"/>
    <mergeCell ref="HWO18:HWS18"/>
    <mergeCell ref="HUV18:HUZ18"/>
    <mergeCell ref="HVA18:HVE18"/>
    <mergeCell ref="HVF18:HVJ18"/>
    <mergeCell ref="HVK18:HVO18"/>
    <mergeCell ref="HVP18:HVT18"/>
    <mergeCell ref="HTW18:HUA18"/>
    <mergeCell ref="HUB18:HUF18"/>
    <mergeCell ref="HUG18:HUK18"/>
    <mergeCell ref="HUL18:HUP18"/>
    <mergeCell ref="HUQ18:HUU18"/>
    <mergeCell ref="HSX18:HTB18"/>
    <mergeCell ref="HTC18:HTG18"/>
    <mergeCell ref="HTH18:HTL18"/>
    <mergeCell ref="HTM18:HTQ18"/>
    <mergeCell ref="HTR18:HTV18"/>
    <mergeCell ref="HRY18:HSC18"/>
    <mergeCell ref="HSD18:HSH18"/>
    <mergeCell ref="HSI18:HSM18"/>
    <mergeCell ref="HSN18:HSR18"/>
    <mergeCell ref="HSS18:HSW18"/>
    <mergeCell ref="HQZ18:HRD18"/>
    <mergeCell ref="HRE18:HRI18"/>
    <mergeCell ref="HRJ18:HRN18"/>
    <mergeCell ref="HRO18:HRS18"/>
    <mergeCell ref="HRT18:HRX18"/>
    <mergeCell ref="HQA18:HQE18"/>
    <mergeCell ref="HQF18:HQJ18"/>
    <mergeCell ref="HQK18:HQO18"/>
    <mergeCell ref="HQP18:HQT18"/>
    <mergeCell ref="HQU18:HQY18"/>
    <mergeCell ref="HPB18:HPF18"/>
    <mergeCell ref="HPG18:HPK18"/>
    <mergeCell ref="HPL18:HPP18"/>
    <mergeCell ref="HPQ18:HPU18"/>
    <mergeCell ref="HPV18:HPZ18"/>
    <mergeCell ref="HOC18:HOG18"/>
    <mergeCell ref="HOH18:HOL18"/>
    <mergeCell ref="HOM18:HOQ18"/>
    <mergeCell ref="HOR18:HOV18"/>
    <mergeCell ref="HOW18:HPA18"/>
    <mergeCell ref="HND18:HNH18"/>
    <mergeCell ref="HNI18:HNM18"/>
    <mergeCell ref="HNN18:HNR18"/>
    <mergeCell ref="HNS18:HNW18"/>
    <mergeCell ref="HNX18:HOB18"/>
    <mergeCell ref="HME18:HMI18"/>
    <mergeCell ref="HMJ18:HMN18"/>
    <mergeCell ref="HMO18:HMS18"/>
    <mergeCell ref="HMT18:HMX18"/>
    <mergeCell ref="HMY18:HNC18"/>
    <mergeCell ref="HLF18:HLJ18"/>
    <mergeCell ref="HLK18:HLO18"/>
    <mergeCell ref="HLP18:HLT18"/>
    <mergeCell ref="HLU18:HLY18"/>
    <mergeCell ref="HLZ18:HMD18"/>
    <mergeCell ref="HKG18:HKK18"/>
    <mergeCell ref="HKL18:HKP18"/>
    <mergeCell ref="HKQ18:HKU18"/>
    <mergeCell ref="HKV18:HKZ18"/>
    <mergeCell ref="HLA18:HLE18"/>
    <mergeCell ref="HJH18:HJL18"/>
    <mergeCell ref="HJM18:HJQ18"/>
    <mergeCell ref="HJR18:HJV18"/>
    <mergeCell ref="HJW18:HKA18"/>
    <mergeCell ref="HKB18:HKF18"/>
    <mergeCell ref="HII18:HIM18"/>
    <mergeCell ref="HIN18:HIR18"/>
    <mergeCell ref="HIS18:HIW18"/>
    <mergeCell ref="HIX18:HJB18"/>
    <mergeCell ref="HJC18:HJG18"/>
    <mergeCell ref="HHJ18:HHN18"/>
    <mergeCell ref="HHO18:HHS18"/>
    <mergeCell ref="HHT18:HHX18"/>
    <mergeCell ref="HHY18:HIC18"/>
    <mergeCell ref="HID18:HIH18"/>
    <mergeCell ref="HGK18:HGO18"/>
    <mergeCell ref="HGP18:HGT18"/>
    <mergeCell ref="HGU18:HGY18"/>
    <mergeCell ref="HGZ18:HHD18"/>
    <mergeCell ref="HHE18:HHI18"/>
    <mergeCell ref="HFL18:HFP18"/>
    <mergeCell ref="HFQ18:HFU18"/>
    <mergeCell ref="HFV18:HFZ18"/>
    <mergeCell ref="HGA18:HGE18"/>
    <mergeCell ref="HGF18:HGJ18"/>
    <mergeCell ref="HEM18:HEQ18"/>
    <mergeCell ref="HER18:HEV18"/>
    <mergeCell ref="HEW18:HFA18"/>
    <mergeCell ref="HFB18:HFF18"/>
    <mergeCell ref="HFG18:HFK18"/>
    <mergeCell ref="HDN18:HDR18"/>
    <mergeCell ref="HDS18:HDW18"/>
    <mergeCell ref="HDX18:HEB18"/>
    <mergeCell ref="HEC18:HEG18"/>
    <mergeCell ref="HEH18:HEL18"/>
    <mergeCell ref="HCO18:HCS18"/>
    <mergeCell ref="HCT18:HCX18"/>
    <mergeCell ref="HCY18:HDC18"/>
    <mergeCell ref="HDD18:HDH18"/>
    <mergeCell ref="HDI18:HDM18"/>
    <mergeCell ref="HBP18:HBT18"/>
    <mergeCell ref="HBU18:HBY18"/>
    <mergeCell ref="HBZ18:HCD18"/>
    <mergeCell ref="HCE18:HCI18"/>
    <mergeCell ref="HCJ18:HCN18"/>
    <mergeCell ref="HAQ18:HAU18"/>
    <mergeCell ref="HAV18:HAZ18"/>
    <mergeCell ref="HBA18:HBE18"/>
    <mergeCell ref="HBF18:HBJ18"/>
    <mergeCell ref="HBK18:HBO18"/>
    <mergeCell ref="GZR18:GZV18"/>
    <mergeCell ref="GZW18:HAA18"/>
    <mergeCell ref="HAB18:HAF18"/>
    <mergeCell ref="HAG18:HAK18"/>
    <mergeCell ref="HAL18:HAP18"/>
    <mergeCell ref="GYS18:GYW18"/>
    <mergeCell ref="GYX18:GZB18"/>
    <mergeCell ref="GZC18:GZG18"/>
    <mergeCell ref="GZH18:GZL18"/>
    <mergeCell ref="GZM18:GZQ18"/>
    <mergeCell ref="GXT18:GXX18"/>
    <mergeCell ref="GXY18:GYC18"/>
    <mergeCell ref="GYD18:GYH18"/>
    <mergeCell ref="GYI18:GYM18"/>
    <mergeCell ref="GYN18:GYR18"/>
    <mergeCell ref="GWU18:GWY18"/>
    <mergeCell ref="GWZ18:GXD18"/>
    <mergeCell ref="GXE18:GXI18"/>
    <mergeCell ref="GXJ18:GXN18"/>
    <mergeCell ref="GXO18:GXS18"/>
    <mergeCell ref="GVV18:GVZ18"/>
    <mergeCell ref="GWA18:GWE18"/>
    <mergeCell ref="GWF18:GWJ18"/>
    <mergeCell ref="GWK18:GWO18"/>
    <mergeCell ref="GWP18:GWT18"/>
    <mergeCell ref="GUW18:GVA18"/>
    <mergeCell ref="GVB18:GVF18"/>
    <mergeCell ref="GVG18:GVK18"/>
    <mergeCell ref="GVL18:GVP18"/>
    <mergeCell ref="GVQ18:GVU18"/>
    <mergeCell ref="GTX18:GUB18"/>
    <mergeCell ref="GUC18:GUG18"/>
    <mergeCell ref="GUH18:GUL18"/>
    <mergeCell ref="GUM18:GUQ18"/>
    <mergeCell ref="GUR18:GUV18"/>
    <mergeCell ref="GSY18:GTC18"/>
    <mergeCell ref="GTD18:GTH18"/>
    <mergeCell ref="GTI18:GTM18"/>
    <mergeCell ref="GTN18:GTR18"/>
    <mergeCell ref="GTS18:GTW18"/>
    <mergeCell ref="GRZ18:GSD18"/>
    <mergeCell ref="GSE18:GSI18"/>
    <mergeCell ref="GSJ18:GSN18"/>
    <mergeCell ref="GSO18:GSS18"/>
    <mergeCell ref="GST18:GSX18"/>
    <mergeCell ref="GRA18:GRE18"/>
    <mergeCell ref="GRF18:GRJ18"/>
    <mergeCell ref="GRK18:GRO18"/>
    <mergeCell ref="GRP18:GRT18"/>
    <mergeCell ref="GRU18:GRY18"/>
    <mergeCell ref="GQB18:GQF18"/>
    <mergeCell ref="GQG18:GQK18"/>
    <mergeCell ref="GQL18:GQP18"/>
    <mergeCell ref="GQQ18:GQU18"/>
    <mergeCell ref="GQV18:GQZ18"/>
    <mergeCell ref="GPC18:GPG18"/>
    <mergeCell ref="GPH18:GPL18"/>
    <mergeCell ref="GPM18:GPQ18"/>
    <mergeCell ref="GPR18:GPV18"/>
    <mergeCell ref="GPW18:GQA18"/>
    <mergeCell ref="GOD18:GOH18"/>
    <mergeCell ref="GOI18:GOM18"/>
    <mergeCell ref="GON18:GOR18"/>
    <mergeCell ref="GOS18:GOW18"/>
    <mergeCell ref="GOX18:GPB18"/>
    <mergeCell ref="GNE18:GNI18"/>
    <mergeCell ref="GNJ18:GNN18"/>
    <mergeCell ref="GNO18:GNS18"/>
    <mergeCell ref="GNT18:GNX18"/>
    <mergeCell ref="GNY18:GOC18"/>
    <mergeCell ref="GMF18:GMJ18"/>
    <mergeCell ref="GMK18:GMO18"/>
    <mergeCell ref="GMP18:GMT18"/>
    <mergeCell ref="GMU18:GMY18"/>
    <mergeCell ref="GMZ18:GND18"/>
    <mergeCell ref="GLG18:GLK18"/>
    <mergeCell ref="GLL18:GLP18"/>
    <mergeCell ref="GLQ18:GLU18"/>
    <mergeCell ref="GLV18:GLZ18"/>
    <mergeCell ref="GMA18:GME18"/>
    <mergeCell ref="GKH18:GKL18"/>
    <mergeCell ref="GKM18:GKQ18"/>
    <mergeCell ref="GKR18:GKV18"/>
    <mergeCell ref="GKW18:GLA18"/>
    <mergeCell ref="GLB18:GLF18"/>
    <mergeCell ref="GJI18:GJM18"/>
    <mergeCell ref="GJN18:GJR18"/>
    <mergeCell ref="GJS18:GJW18"/>
    <mergeCell ref="GJX18:GKB18"/>
    <mergeCell ref="GKC18:GKG18"/>
    <mergeCell ref="GIJ18:GIN18"/>
    <mergeCell ref="GIO18:GIS18"/>
    <mergeCell ref="GIT18:GIX18"/>
    <mergeCell ref="GIY18:GJC18"/>
    <mergeCell ref="GJD18:GJH18"/>
    <mergeCell ref="GHK18:GHO18"/>
    <mergeCell ref="GHP18:GHT18"/>
    <mergeCell ref="GHU18:GHY18"/>
    <mergeCell ref="GHZ18:GID18"/>
    <mergeCell ref="GIE18:GII18"/>
    <mergeCell ref="GGL18:GGP18"/>
    <mergeCell ref="GGQ18:GGU18"/>
    <mergeCell ref="GGV18:GGZ18"/>
    <mergeCell ref="GHA18:GHE18"/>
    <mergeCell ref="GHF18:GHJ18"/>
    <mergeCell ref="GFM18:GFQ18"/>
    <mergeCell ref="GFR18:GFV18"/>
    <mergeCell ref="GFW18:GGA18"/>
    <mergeCell ref="GGB18:GGF18"/>
    <mergeCell ref="GGG18:GGK18"/>
    <mergeCell ref="GEN18:GER18"/>
    <mergeCell ref="GES18:GEW18"/>
    <mergeCell ref="GEX18:GFB18"/>
    <mergeCell ref="GFC18:GFG18"/>
    <mergeCell ref="GFH18:GFL18"/>
    <mergeCell ref="GDO18:GDS18"/>
    <mergeCell ref="GDT18:GDX18"/>
    <mergeCell ref="GDY18:GEC18"/>
    <mergeCell ref="GED18:GEH18"/>
    <mergeCell ref="GEI18:GEM18"/>
    <mergeCell ref="GCP18:GCT18"/>
    <mergeCell ref="GCU18:GCY18"/>
    <mergeCell ref="GCZ18:GDD18"/>
    <mergeCell ref="GDE18:GDI18"/>
    <mergeCell ref="GDJ18:GDN18"/>
    <mergeCell ref="GBQ18:GBU18"/>
    <mergeCell ref="GBV18:GBZ18"/>
    <mergeCell ref="GCA18:GCE18"/>
    <mergeCell ref="GCF18:GCJ18"/>
    <mergeCell ref="GCK18:GCO18"/>
    <mergeCell ref="GAR18:GAV18"/>
    <mergeCell ref="GAW18:GBA18"/>
    <mergeCell ref="GBB18:GBF18"/>
    <mergeCell ref="GBG18:GBK18"/>
    <mergeCell ref="GBL18:GBP18"/>
    <mergeCell ref="FZS18:FZW18"/>
    <mergeCell ref="FZX18:GAB18"/>
    <mergeCell ref="GAC18:GAG18"/>
    <mergeCell ref="GAH18:GAL18"/>
    <mergeCell ref="GAM18:GAQ18"/>
    <mergeCell ref="FYT18:FYX18"/>
    <mergeCell ref="FYY18:FZC18"/>
    <mergeCell ref="FZD18:FZH18"/>
    <mergeCell ref="FZI18:FZM18"/>
    <mergeCell ref="FZN18:FZR18"/>
    <mergeCell ref="FXU18:FXY18"/>
    <mergeCell ref="FXZ18:FYD18"/>
    <mergeCell ref="FYE18:FYI18"/>
    <mergeCell ref="FYJ18:FYN18"/>
    <mergeCell ref="FYO18:FYS18"/>
    <mergeCell ref="FWV18:FWZ18"/>
    <mergeCell ref="FXA18:FXE18"/>
    <mergeCell ref="FXF18:FXJ18"/>
    <mergeCell ref="FXK18:FXO18"/>
    <mergeCell ref="FXP18:FXT18"/>
    <mergeCell ref="FVW18:FWA18"/>
    <mergeCell ref="FWB18:FWF18"/>
    <mergeCell ref="FWG18:FWK18"/>
    <mergeCell ref="FWL18:FWP18"/>
    <mergeCell ref="FWQ18:FWU18"/>
    <mergeCell ref="FUX18:FVB18"/>
    <mergeCell ref="FVC18:FVG18"/>
    <mergeCell ref="FVH18:FVL18"/>
    <mergeCell ref="FVM18:FVQ18"/>
    <mergeCell ref="FVR18:FVV18"/>
    <mergeCell ref="FTY18:FUC18"/>
    <mergeCell ref="FUD18:FUH18"/>
    <mergeCell ref="FUI18:FUM18"/>
    <mergeCell ref="FUN18:FUR18"/>
    <mergeCell ref="FUS18:FUW18"/>
    <mergeCell ref="FSZ18:FTD18"/>
    <mergeCell ref="FTE18:FTI18"/>
    <mergeCell ref="FTJ18:FTN18"/>
    <mergeCell ref="FTO18:FTS18"/>
    <mergeCell ref="FTT18:FTX18"/>
    <mergeCell ref="FSA18:FSE18"/>
    <mergeCell ref="FSF18:FSJ18"/>
    <mergeCell ref="FSK18:FSO18"/>
    <mergeCell ref="FSP18:FST18"/>
    <mergeCell ref="FSU18:FSY18"/>
    <mergeCell ref="FRB18:FRF18"/>
    <mergeCell ref="FRG18:FRK18"/>
    <mergeCell ref="FRL18:FRP18"/>
    <mergeCell ref="FRQ18:FRU18"/>
    <mergeCell ref="FRV18:FRZ18"/>
    <mergeCell ref="FQC18:FQG18"/>
    <mergeCell ref="FQH18:FQL18"/>
    <mergeCell ref="FQM18:FQQ18"/>
    <mergeCell ref="FQR18:FQV18"/>
    <mergeCell ref="FQW18:FRA18"/>
    <mergeCell ref="FPD18:FPH18"/>
    <mergeCell ref="FPI18:FPM18"/>
    <mergeCell ref="FPN18:FPR18"/>
    <mergeCell ref="FPS18:FPW18"/>
    <mergeCell ref="FPX18:FQB18"/>
    <mergeCell ref="FOE18:FOI18"/>
    <mergeCell ref="FOJ18:FON18"/>
    <mergeCell ref="FOO18:FOS18"/>
    <mergeCell ref="FOT18:FOX18"/>
    <mergeCell ref="FOY18:FPC18"/>
    <mergeCell ref="FNF18:FNJ18"/>
    <mergeCell ref="FNK18:FNO18"/>
    <mergeCell ref="FNP18:FNT18"/>
    <mergeCell ref="FNU18:FNY18"/>
    <mergeCell ref="FNZ18:FOD18"/>
    <mergeCell ref="FMG18:FMK18"/>
    <mergeCell ref="FML18:FMP18"/>
    <mergeCell ref="FMQ18:FMU18"/>
    <mergeCell ref="FMV18:FMZ18"/>
    <mergeCell ref="FNA18:FNE18"/>
    <mergeCell ref="FLH18:FLL18"/>
    <mergeCell ref="FLM18:FLQ18"/>
    <mergeCell ref="FLR18:FLV18"/>
    <mergeCell ref="FLW18:FMA18"/>
    <mergeCell ref="FMB18:FMF18"/>
    <mergeCell ref="FKI18:FKM18"/>
    <mergeCell ref="FKN18:FKR18"/>
    <mergeCell ref="FKS18:FKW18"/>
    <mergeCell ref="FKX18:FLB18"/>
    <mergeCell ref="FLC18:FLG18"/>
    <mergeCell ref="FJJ18:FJN18"/>
    <mergeCell ref="FJO18:FJS18"/>
    <mergeCell ref="FJT18:FJX18"/>
    <mergeCell ref="FJY18:FKC18"/>
    <mergeCell ref="FKD18:FKH18"/>
    <mergeCell ref="FIK18:FIO18"/>
    <mergeCell ref="FIP18:FIT18"/>
    <mergeCell ref="FIU18:FIY18"/>
    <mergeCell ref="FIZ18:FJD18"/>
    <mergeCell ref="FJE18:FJI18"/>
    <mergeCell ref="FHL18:FHP18"/>
    <mergeCell ref="FHQ18:FHU18"/>
    <mergeCell ref="FHV18:FHZ18"/>
    <mergeCell ref="FIA18:FIE18"/>
    <mergeCell ref="FIF18:FIJ18"/>
    <mergeCell ref="FGM18:FGQ18"/>
    <mergeCell ref="FGR18:FGV18"/>
    <mergeCell ref="FGW18:FHA18"/>
    <mergeCell ref="FHB18:FHF18"/>
    <mergeCell ref="FHG18:FHK18"/>
    <mergeCell ref="FFN18:FFR18"/>
    <mergeCell ref="FFS18:FFW18"/>
    <mergeCell ref="FFX18:FGB18"/>
    <mergeCell ref="FGC18:FGG18"/>
    <mergeCell ref="FGH18:FGL18"/>
    <mergeCell ref="FEO18:FES18"/>
    <mergeCell ref="FET18:FEX18"/>
    <mergeCell ref="FEY18:FFC18"/>
    <mergeCell ref="FFD18:FFH18"/>
    <mergeCell ref="FFI18:FFM18"/>
    <mergeCell ref="FDP18:FDT18"/>
    <mergeCell ref="FDU18:FDY18"/>
    <mergeCell ref="FDZ18:FED18"/>
    <mergeCell ref="FEE18:FEI18"/>
    <mergeCell ref="FEJ18:FEN18"/>
    <mergeCell ref="FCQ18:FCU18"/>
    <mergeCell ref="FCV18:FCZ18"/>
    <mergeCell ref="FDA18:FDE18"/>
    <mergeCell ref="FDF18:FDJ18"/>
    <mergeCell ref="FDK18:FDO18"/>
    <mergeCell ref="FBR18:FBV18"/>
    <mergeCell ref="FBW18:FCA18"/>
    <mergeCell ref="FCB18:FCF18"/>
    <mergeCell ref="FCG18:FCK18"/>
    <mergeCell ref="FCL18:FCP18"/>
    <mergeCell ref="FAS18:FAW18"/>
    <mergeCell ref="FAX18:FBB18"/>
    <mergeCell ref="FBC18:FBG18"/>
    <mergeCell ref="FBH18:FBL18"/>
    <mergeCell ref="FBM18:FBQ18"/>
    <mergeCell ref="EZT18:EZX18"/>
    <mergeCell ref="EZY18:FAC18"/>
    <mergeCell ref="FAD18:FAH18"/>
    <mergeCell ref="FAI18:FAM18"/>
    <mergeCell ref="FAN18:FAR18"/>
    <mergeCell ref="EYU18:EYY18"/>
    <mergeCell ref="EYZ18:EZD18"/>
    <mergeCell ref="EZE18:EZI18"/>
    <mergeCell ref="EZJ18:EZN18"/>
    <mergeCell ref="EZO18:EZS18"/>
    <mergeCell ref="EXV18:EXZ18"/>
    <mergeCell ref="EYA18:EYE18"/>
    <mergeCell ref="EYF18:EYJ18"/>
    <mergeCell ref="EYK18:EYO18"/>
    <mergeCell ref="EYP18:EYT18"/>
    <mergeCell ref="EWW18:EXA18"/>
    <mergeCell ref="EXB18:EXF18"/>
    <mergeCell ref="EXG18:EXK18"/>
    <mergeCell ref="EXL18:EXP18"/>
    <mergeCell ref="EXQ18:EXU18"/>
    <mergeCell ref="EVX18:EWB18"/>
    <mergeCell ref="EWC18:EWG18"/>
    <mergeCell ref="EWH18:EWL18"/>
    <mergeCell ref="EWM18:EWQ18"/>
    <mergeCell ref="EWR18:EWV18"/>
    <mergeCell ref="EUY18:EVC18"/>
    <mergeCell ref="EVD18:EVH18"/>
    <mergeCell ref="EVI18:EVM18"/>
    <mergeCell ref="EVN18:EVR18"/>
    <mergeCell ref="EVS18:EVW18"/>
    <mergeCell ref="ETZ18:EUD18"/>
    <mergeCell ref="EUE18:EUI18"/>
    <mergeCell ref="EUJ18:EUN18"/>
    <mergeCell ref="EUO18:EUS18"/>
    <mergeCell ref="EUT18:EUX18"/>
    <mergeCell ref="ETA18:ETE18"/>
    <mergeCell ref="ETF18:ETJ18"/>
    <mergeCell ref="ETK18:ETO18"/>
    <mergeCell ref="ETP18:ETT18"/>
    <mergeCell ref="ETU18:ETY18"/>
    <mergeCell ref="ESB18:ESF18"/>
    <mergeCell ref="ESG18:ESK18"/>
    <mergeCell ref="ESL18:ESP18"/>
    <mergeCell ref="ESQ18:ESU18"/>
    <mergeCell ref="ESV18:ESZ18"/>
    <mergeCell ref="ERC18:ERG18"/>
    <mergeCell ref="ERH18:ERL18"/>
    <mergeCell ref="ERM18:ERQ18"/>
    <mergeCell ref="ERR18:ERV18"/>
    <mergeCell ref="ERW18:ESA18"/>
    <mergeCell ref="EQD18:EQH18"/>
    <mergeCell ref="EQI18:EQM18"/>
    <mergeCell ref="EQN18:EQR18"/>
    <mergeCell ref="EQS18:EQW18"/>
    <mergeCell ref="EQX18:ERB18"/>
    <mergeCell ref="EPE18:EPI18"/>
    <mergeCell ref="EPJ18:EPN18"/>
    <mergeCell ref="EPO18:EPS18"/>
    <mergeCell ref="EPT18:EPX18"/>
    <mergeCell ref="EPY18:EQC18"/>
    <mergeCell ref="EOF18:EOJ18"/>
    <mergeCell ref="EOK18:EOO18"/>
    <mergeCell ref="EOP18:EOT18"/>
    <mergeCell ref="EOU18:EOY18"/>
    <mergeCell ref="EOZ18:EPD18"/>
    <mergeCell ref="ENG18:ENK18"/>
    <mergeCell ref="ENL18:ENP18"/>
    <mergeCell ref="ENQ18:ENU18"/>
    <mergeCell ref="ENV18:ENZ18"/>
    <mergeCell ref="EOA18:EOE18"/>
    <mergeCell ref="EMH18:EML18"/>
    <mergeCell ref="EMM18:EMQ18"/>
    <mergeCell ref="EMR18:EMV18"/>
    <mergeCell ref="EMW18:ENA18"/>
    <mergeCell ref="ENB18:ENF18"/>
    <mergeCell ref="ELI18:ELM18"/>
    <mergeCell ref="ELN18:ELR18"/>
    <mergeCell ref="ELS18:ELW18"/>
    <mergeCell ref="ELX18:EMB18"/>
    <mergeCell ref="EMC18:EMG18"/>
    <mergeCell ref="EKJ18:EKN18"/>
    <mergeCell ref="EKO18:EKS18"/>
    <mergeCell ref="EKT18:EKX18"/>
    <mergeCell ref="EKY18:ELC18"/>
    <mergeCell ref="ELD18:ELH18"/>
    <mergeCell ref="EJK18:EJO18"/>
    <mergeCell ref="EJP18:EJT18"/>
    <mergeCell ref="EJU18:EJY18"/>
    <mergeCell ref="EJZ18:EKD18"/>
    <mergeCell ref="EKE18:EKI18"/>
    <mergeCell ref="EIL18:EIP18"/>
    <mergeCell ref="EIQ18:EIU18"/>
    <mergeCell ref="EIV18:EIZ18"/>
    <mergeCell ref="EJA18:EJE18"/>
    <mergeCell ref="EJF18:EJJ18"/>
    <mergeCell ref="EHM18:EHQ18"/>
    <mergeCell ref="EHR18:EHV18"/>
    <mergeCell ref="EHW18:EIA18"/>
    <mergeCell ref="EIB18:EIF18"/>
    <mergeCell ref="EIG18:EIK18"/>
    <mergeCell ref="EGN18:EGR18"/>
    <mergeCell ref="EGS18:EGW18"/>
    <mergeCell ref="EGX18:EHB18"/>
    <mergeCell ref="EHC18:EHG18"/>
    <mergeCell ref="EHH18:EHL18"/>
    <mergeCell ref="EFO18:EFS18"/>
    <mergeCell ref="EFT18:EFX18"/>
    <mergeCell ref="EFY18:EGC18"/>
    <mergeCell ref="EGD18:EGH18"/>
    <mergeCell ref="EGI18:EGM18"/>
    <mergeCell ref="EEP18:EET18"/>
    <mergeCell ref="EEU18:EEY18"/>
    <mergeCell ref="EEZ18:EFD18"/>
    <mergeCell ref="EFE18:EFI18"/>
    <mergeCell ref="EFJ18:EFN18"/>
    <mergeCell ref="EDQ18:EDU18"/>
    <mergeCell ref="EDV18:EDZ18"/>
    <mergeCell ref="EEA18:EEE18"/>
    <mergeCell ref="EEF18:EEJ18"/>
    <mergeCell ref="EEK18:EEO18"/>
    <mergeCell ref="ECR18:ECV18"/>
    <mergeCell ref="ECW18:EDA18"/>
    <mergeCell ref="EDB18:EDF18"/>
    <mergeCell ref="EDG18:EDK18"/>
    <mergeCell ref="EDL18:EDP18"/>
    <mergeCell ref="EBS18:EBW18"/>
    <mergeCell ref="EBX18:ECB18"/>
    <mergeCell ref="ECC18:ECG18"/>
    <mergeCell ref="ECH18:ECL18"/>
    <mergeCell ref="ECM18:ECQ18"/>
    <mergeCell ref="EAT18:EAX18"/>
    <mergeCell ref="EAY18:EBC18"/>
    <mergeCell ref="EBD18:EBH18"/>
    <mergeCell ref="EBI18:EBM18"/>
    <mergeCell ref="EBN18:EBR18"/>
    <mergeCell ref="DZU18:DZY18"/>
    <mergeCell ref="DZZ18:EAD18"/>
    <mergeCell ref="EAE18:EAI18"/>
    <mergeCell ref="EAJ18:EAN18"/>
    <mergeCell ref="EAO18:EAS18"/>
    <mergeCell ref="DYV18:DYZ18"/>
    <mergeCell ref="DZA18:DZE18"/>
    <mergeCell ref="DZF18:DZJ18"/>
    <mergeCell ref="DZK18:DZO18"/>
    <mergeCell ref="DZP18:DZT18"/>
    <mergeCell ref="DXW18:DYA18"/>
    <mergeCell ref="DYB18:DYF18"/>
    <mergeCell ref="DYG18:DYK18"/>
    <mergeCell ref="DYL18:DYP18"/>
    <mergeCell ref="DYQ18:DYU18"/>
    <mergeCell ref="DWX18:DXB18"/>
    <mergeCell ref="DXC18:DXG18"/>
    <mergeCell ref="DXH18:DXL18"/>
    <mergeCell ref="DXM18:DXQ18"/>
    <mergeCell ref="DXR18:DXV18"/>
    <mergeCell ref="DVY18:DWC18"/>
    <mergeCell ref="DWD18:DWH18"/>
    <mergeCell ref="DWI18:DWM18"/>
    <mergeCell ref="DWN18:DWR18"/>
    <mergeCell ref="DWS18:DWW18"/>
    <mergeCell ref="DUZ18:DVD18"/>
    <mergeCell ref="DVE18:DVI18"/>
    <mergeCell ref="DVJ18:DVN18"/>
    <mergeCell ref="DVO18:DVS18"/>
    <mergeCell ref="DVT18:DVX18"/>
    <mergeCell ref="DUA18:DUE18"/>
    <mergeCell ref="DUF18:DUJ18"/>
    <mergeCell ref="DUK18:DUO18"/>
    <mergeCell ref="DUP18:DUT18"/>
    <mergeCell ref="DUU18:DUY18"/>
    <mergeCell ref="DTB18:DTF18"/>
    <mergeCell ref="DTG18:DTK18"/>
    <mergeCell ref="DTL18:DTP18"/>
    <mergeCell ref="DTQ18:DTU18"/>
    <mergeCell ref="DTV18:DTZ18"/>
    <mergeCell ref="DSC18:DSG18"/>
    <mergeCell ref="DSH18:DSL18"/>
    <mergeCell ref="DSM18:DSQ18"/>
    <mergeCell ref="DSR18:DSV18"/>
    <mergeCell ref="DSW18:DTA18"/>
    <mergeCell ref="DRD18:DRH18"/>
    <mergeCell ref="DRI18:DRM18"/>
    <mergeCell ref="DRN18:DRR18"/>
    <mergeCell ref="DRS18:DRW18"/>
    <mergeCell ref="DRX18:DSB18"/>
    <mergeCell ref="DQE18:DQI18"/>
    <mergeCell ref="DQJ18:DQN18"/>
    <mergeCell ref="DQO18:DQS18"/>
    <mergeCell ref="DQT18:DQX18"/>
    <mergeCell ref="DQY18:DRC18"/>
    <mergeCell ref="DPF18:DPJ18"/>
    <mergeCell ref="DPK18:DPO18"/>
    <mergeCell ref="DPP18:DPT18"/>
    <mergeCell ref="DPU18:DPY18"/>
    <mergeCell ref="DPZ18:DQD18"/>
    <mergeCell ref="DOG18:DOK18"/>
    <mergeCell ref="DOL18:DOP18"/>
    <mergeCell ref="DOQ18:DOU18"/>
    <mergeCell ref="DOV18:DOZ18"/>
    <mergeCell ref="DPA18:DPE18"/>
    <mergeCell ref="DNH18:DNL18"/>
    <mergeCell ref="DNM18:DNQ18"/>
    <mergeCell ref="DNR18:DNV18"/>
    <mergeCell ref="DNW18:DOA18"/>
    <mergeCell ref="DOB18:DOF18"/>
    <mergeCell ref="DMI18:DMM18"/>
    <mergeCell ref="DMN18:DMR18"/>
    <mergeCell ref="DMS18:DMW18"/>
    <mergeCell ref="DMX18:DNB18"/>
    <mergeCell ref="DNC18:DNG18"/>
    <mergeCell ref="DLJ18:DLN18"/>
    <mergeCell ref="DLO18:DLS18"/>
    <mergeCell ref="DLT18:DLX18"/>
    <mergeCell ref="DLY18:DMC18"/>
    <mergeCell ref="DMD18:DMH18"/>
    <mergeCell ref="DKK18:DKO18"/>
    <mergeCell ref="DKP18:DKT18"/>
    <mergeCell ref="DKU18:DKY18"/>
    <mergeCell ref="DKZ18:DLD18"/>
    <mergeCell ref="DLE18:DLI18"/>
    <mergeCell ref="DJL18:DJP18"/>
    <mergeCell ref="DJQ18:DJU18"/>
    <mergeCell ref="DJV18:DJZ18"/>
    <mergeCell ref="DKA18:DKE18"/>
    <mergeCell ref="DKF18:DKJ18"/>
    <mergeCell ref="DIM18:DIQ18"/>
    <mergeCell ref="DIR18:DIV18"/>
    <mergeCell ref="DIW18:DJA18"/>
    <mergeCell ref="DJB18:DJF18"/>
    <mergeCell ref="DJG18:DJK18"/>
    <mergeCell ref="DHN18:DHR18"/>
    <mergeCell ref="DHS18:DHW18"/>
    <mergeCell ref="DHX18:DIB18"/>
    <mergeCell ref="DIC18:DIG18"/>
    <mergeCell ref="DIH18:DIL18"/>
    <mergeCell ref="DGO18:DGS18"/>
    <mergeCell ref="DGT18:DGX18"/>
    <mergeCell ref="DGY18:DHC18"/>
    <mergeCell ref="DHD18:DHH18"/>
    <mergeCell ref="DHI18:DHM18"/>
    <mergeCell ref="DFP18:DFT18"/>
    <mergeCell ref="DFU18:DFY18"/>
    <mergeCell ref="DFZ18:DGD18"/>
    <mergeCell ref="DGE18:DGI18"/>
    <mergeCell ref="DGJ18:DGN18"/>
    <mergeCell ref="DEQ18:DEU18"/>
    <mergeCell ref="DEV18:DEZ18"/>
    <mergeCell ref="DFA18:DFE18"/>
    <mergeCell ref="DFF18:DFJ18"/>
    <mergeCell ref="DFK18:DFO18"/>
    <mergeCell ref="DDR18:DDV18"/>
    <mergeCell ref="DDW18:DEA18"/>
    <mergeCell ref="DEB18:DEF18"/>
    <mergeCell ref="DEG18:DEK18"/>
    <mergeCell ref="DEL18:DEP18"/>
    <mergeCell ref="DCS18:DCW18"/>
    <mergeCell ref="DCX18:DDB18"/>
    <mergeCell ref="DDC18:DDG18"/>
    <mergeCell ref="DDH18:DDL18"/>
    <mergeCell ref="DDM18:DDQ18"/>
    <mergeCell ref="DBT18:DBX18"/>
    <mergeCell ref="DBY18:DCC18"/>
    <mergeCell ref="DCD18:DCH18"/>
    <mergeCell ref="DCI18:DCM18"/>
    <mergeCell ref="DCN18:DCR18"/>
    <mergeCell ref="DAU18:DAY18"/>
    <mergeCell ref="DAZ18:DBD18"/>
    <mergeCell ref="DBE18:DBI18"/>
    <mergeCell ref="DBJ18:DBN18"/>
    <mergeCell ref="DBO18:DBS18"/>
    <mergeCell ref="CZV18:CZZ18"/>
    <mergeCell ref="DAA18:DAE18"/>
    <mergeCell ref="DAF18:DAJ18"/>
    <mergeCell ref="DAK18:DAO18"/>
    <mergeCell ref="DAP18:DAT18"/>
    <mergeCell ref="CYW18:CZA18"/>
    <mergeCell ref="CZB18:CZF18"/>
    <mergeCell ref="CZG18:CZK18"/>
    <mergeCell ref="CZL18:CZP18"/>
    <mergeCell ref="CZQ18:CZU18"/>
    <mergeCell ref="CXX18:CYB18"/>
    <mergeCell ref="CYC18:CYG18"/>
    <mergeCell ref="CYH18:CYL18"/>
    <mergeCell ref="CYM18:CYQ18"/>
    <mergeCell ref="CYR18:CYV18"/>
    <mergeCell ref="CWY18:CXC18"/>
    <mergeCell ref="CXD18:CXH18"/>
    <mergeCell ref="CXI18:CXM18"/>
    <mergeCell ref="CXN18:CXR18"/>
    <mergeCell ref="CXS18:CXW18"/>
    <mergeCell ref="CVZ18:CWD18"/>
    <mergeCell ref="CWE18:CWI18"/>
    <mergeCell ref="CWJ18:CWN18"/>
    <mergeCell ref="CWO18:CWS18"/>
    <mergeCell ref="CWT18:CWX18"/>
    <mergeCell ref="CVA18:CVE18"/>
    <mergeCell ref="CVF18:CVJ18"/>
    <mergeCell ref="CVK18:CVO18"/>
    <mergeCell ref="CVP18:CVT18"/>
    <mergeCell ref="CVU18:CVY18"/>
    <mergeCell ref="CUB18:CUF18"/>
    <mergeCell ref="CUG18:CUK18"/>
    <mergeCell ref="CUL18:CUP18"/>
    <mergeCell ref="CUQ18:CUU18"/>
    <mergeCell ref="CUV18:CUZ18"/>
    <mergeCell ref="CTC18:CTG18"/>
    <mergeCell ref="CTH18:CTL18"/>
    <mergeCell ref="CTM18:CTQ18"/>
    <mergeCell ref="CTR18:CTV18"/>
    <mergeCell ref="CTW18:CUA18"/>
    <mergeCell ref="CSD18:CSH18"/>
    <mergeCell ref="CSI18:CSM18"/>
    <mergeCell ref="CSN18:CSR18"/>
    <mergeCell ref="CSS18:CSW18"/>
    <mergeCell ref="CSX18:CTB18"/>
    <mergeCell ref="CRE18:CRI18"/>
    <mergeCell ref="CRJ18:CRN18"/>
    <mergeCell ref="CRO18:CRS18"/>
    <mergeCell ref="CRT18:CRX18"/>
    <mergeCell ref="CRY18:CSC18"/>
    <mergeCell ref="CQF18:CQJ18"/>
    <mergeCell ref="CQK18:CQO18"/>
    <mergeCell ref="CQP18:CQT18"/>
    <mergeCell ref="CQU18:CQY18"/>
    <mergeCell ref="CQZ18:CRD18"/>
    <mergeCell ref="CPG18:CPK18"/>
    <mergeCell ref="CPL18:CPP18"/>
    <mergeCell ref="CPQ18:CPU18"/>
    <mergeCell ref="CPV18:CPZ18"/>
    <mergeCell ref="CQA18:CQE18"/>
    <mergeCell ref="COH18:COL18"/>
    <mergeCell ref="COM18:COQ18"/>
    <mergeCell ref="COR18:COV18"/>
    <mergeCell ref="COW18:CPA18"/>
    <mergeCell ref="CPB18:CPF18"/>
    <mergeCell ref="CNI18:CNM18"/>
    <mergeCell ref="CNN18:CNR18"/>
    <mergeCell ref="CNS18:CNW18"/>
    <mergeCell ref="CNX18:COB18"/>
    <mergeCell ref="COC18:COG18"/>
    <mergeCell ref="CMJ18:CMN18"/>
    <mergeCell ref="CMO18:CMS18"/>
    <mergeCell ref="CMT18:CMX18"/>
    <mergeCell ref="CMY18:CNC18"/>
    <mergeCell ref="CND18:CNH18"/>
    <mergeCell ref="CLK18:CLO18"/>
    <mergeCell ref="CLP18:CLT18"/>
    <mergeCell ref="CLU18:CLY18"/>
    <mergeCell ref="CLZ18:CMD18"/>
    <mergeCell ref="CME18:CMI18"/>
    <mergeCell ref="CKL18:CKP18"/>
    <mergeCell ref="CKQ18:CKU18"/>
    <mergeCell ref="CKV18:CKZ18"/>
    <mergeCell ref="CLA18:CLE18"/>
    <mergeCell ref="CLF18:CLJ18"/>
    <mergeCell ref="CJM18:CJQ18"/>
    <mergeCell ref="CJR18:CJV18"/>
    <mergeCell ref="CJW18:CKA18"/>
    <mergeCell ref="CKB18:CKF18"/>
    <mergeCell ref="CKG18:CKK18"/>
    <mergeCell ref="CIN18:CIR18"/>
    <mergeCell ref="CIS18:CIW18"/>
    <mergeCell ref="CIX18:CJB18"/>
    <mergeCell ref="CJC18:CJG18"/>
    <mergeCell ref="CJH18:CJL18"/>
    <mergeCell ref="CHO18:CHS18"/>
    <mergeCell ref="CHT18:CHX18"/>
    <mergeCell ref="CHY18:CIC18"/>
    <mergeCell ref="CID18:CIH18"/>
    <mergeCell ref="CII18:CIM18"/>
    <mergeCell ref="CGP18:CGT18"/>
    <mergeCell ref="CGU18:CGY18"/>
    <mergeCell ref="CGZ18:CHD18"/>
    <mergeCell ref="CHE18:CHI18"/>
    <mergeCell ref="CHJ18:CHN18"/>
    <mergeCell ref="CFQ18:CFU18"/>
    <mergeCell ref="CFV18:CFZ18"/>
    <mergeCell ref="CGA18:CGE18"/>
    <mergeCell ref="CGF18:CGJ18"/>
    <mergeCell ref="CGK18:CGO18"/>
    <mergeCell ref="CER18:CEV18"/>
    <mergeCell ref="CEW18:CFA18"/>
    <mergeCell ref="CFB18:CFF18"/>
    <mergeCell ref="CFG18:CFK18"/>
    <mergeCell ref="CFL18:CFP18"/>
    <mergeCell ref="CDS18:CDW18"/>
    <mergeCell ref="CDX18:CEB18"/>
    <mergeCell ref="CEC18:CEG18"/>
    <mergeCell ref="CEH18:CEL18"/>
    <mergeCell ref="CEM18:CEQ18"/>
    <mergeCell ref="CCT18:CCX18"/>
    <mergeCell ref="CCY18:CDC18"/>
    <mergeCell ref="CDD18:CDH18"/>
    <mergeCell ref="CDI18:CDM18"/>
    <mergeCell ref="CDN18:CDR18"/>
    <mergeCell ref="CBU18:CBY18"/>
    <mergeCell ref="CBZ18:CCD18"/>
    <mergeCell ref="CCE18:CCI18"/>
    <mergeCell ref="CCJ18:CCN18"/>
    <mergeCell ref="CCO18:CCS18"/>
    <mergeCell ref="CAV18:CAZ18"/>
    <mergeCell ref="CBA18:CBE18"/>
    <mergeCell ref="CBF18:CBJ18"/>
    <mergeCell ref="CBK18:CBO18"/>
    <mergeCell ref="CBP18:CBT18"/>
    <mergeCell ref="BZW18:CAA18"/>
    <mergeCell ref="CAB18:CAF18"/>
    <mergeCell ref="CAG18:CAK18"/>
    <mergeCell ref="CAL18:CAP18"/>
    <mergeCell ref="CAQ18:CAU18"/>
    <mergeCell ref="BYX18:BZB18"/>
    <mergeCell ref="BZC18:BZG18"/>
    <mergeCell ref="BZH18:BZL18"/>
    <mergeCell ref="BZM18:BZQ18"/>
    <mergeCell ref="BZR18:BZV18"/>
    <mergeCell ref="BXY18:BYC18"/>
    <mergeCell ref="BYD18:BYH18"/>
    <mergeCell ref="BYI18:BYM18"/>
    <mergeCell ref="BYN18:BYR18"/>
    <mergeCell ref="BYS18:BYW18"/>
    <mergeCell ref="BWZ18:BXD18"/>
    <mergeCell ref="BXE18:BXI18"/>
    <mergeCell ref="BXJ18:BXN18"/>
    <mergeCell ref="BXO18:BXS18"/>
    <mergeCell ref="BXT18:BXX18"/>
    <mergeCell ref="BWA18:BWE18"/>
    <mergeCell ref="BWF18:BWJ18"/>
    <mergeCell ref="BWK18:BWO18"/>
    <mergeCell ref="BWP18:BWT18"/>
    <mergeCell ref="BWU18:BWY18"/>
    <mergeCell ref="BVB18:BVF18"/>
    <mergeCell ref="BVG18:BVK18"/>
    <mergeCell ref="BVL18:BVP18"/>
    <mergeCell ref="BVQ18:BVU18"/>
    <mergeCell ref="BVV18:BVZ18"/>
    <mergeCell ref="BUC18:BUG18"/>
    <mergeCell ref="BUH18:BUL18"/>
    <mergeCell ref="BUM18:BUQ18"/>
    <mergeCell ref="BUR18:BUV18"/>
    <mergeCell ref="BUW18:BVA18"/>
    <mergeCell ref="BTD18:BTH18"/>
    <mergeCell ref="BTI18:BTM18"/>
    <mergeCell ref="BTN18:BTR18"/>
    <mergeCell ref="BTS18:BTW18"/>
    <mergeCell ref="BTX18:BUB18"/>
    <mergeCell ref="BSE18:BSI18"/>
    <mergeCell ref="BSJ18:BSN18"/>
    <mergeCell ref="BSO18:BSS18"/>
    <mergeCell ref="BST18:BSX18"/>
    <mergeCell ref="BSY18:BTC18"/>
    <mergeCell ref="BRF18:BRJ18"/>
    <mergeCell ref="BRK18:BRO18"/>
    <mergeCell ref="BRP18:BRT18"/>
    <mergeCell ref="BRU18:BRY18"/>
    <mergeCell ref="BRZ18:BSD18"/>
    <mergeCell ref="BQG18:BQK18"/>
    <mergeCell ref="BQL18:BQP18"/>
    <mergeCell ref="BQQ18:BQU18"/>
    <mergeCell ref="BQV18:BQZ18"/>
    <mergeCell ref="BRA18:BRE18"/>
    <mergeCell ref="BPH18:BPL18"/>
    <mergeCell ref="BPM18:BPQ18"/>
    <mergeCell ref="BPR18:BPV18"/>
    <mergeCell ref="BPW18:BQA18"/>
    <mergeCell ref="BQB18:BQF18"/>
    <mergeCell ref="BOI18:BOM18"/>
    <mergeCell ref="BON18:BOR18"/>
    <mergeCell ref="BOS18:BOW18"/>
    <mergeCell ref="BOX18:BPB18"/>
    <mergeCell ref="BPC18:BPG18"/>
    <mergeCell ref="BNJ18:BNN18"/>
    <mergeCell ref="BNO18:BNS18"/>
    <mergeCell ref="BNT18:BNX18"/>
    <mergeCell ref="BNY18:BOC18"/>
    <mergeCell ref="BOD18:BOH18"/>
    <mergeCell ref="BMK18:BMO18"/>
    <mergeCell ref="BMP18:BMT18"/>
    <mergeCell ref="BMU18:BMY18"/>
    <mergeCell ref="BMZ18:BND18"/>
    <mergeCell ref="BNE18:BNI18"/>
    <mergeCell ref="BLL18:BLP18"/>
    <mergeCell ref="BLQ18:BLU18"/>
    <mergeCell ref="BLV18:BLZ18"/>
    <mergeCell ref="BMA18:BME18"/>
    <mergeCell ref="BMF18:BMJ18"/>
    <mergeCell ref="BKM18:BKQ18"/>
    <mergeCell ref="BKR18:BKV18"/>
    <mergeCell ref="BKW18:BLA18"/>
    <mergeCell ref="BLB18:BLF18"/>
    <mergeCell ref="BLG18:BLK18"/>
    <mergeCell ref="BJN18:BJR18"/>
    <mergeCell ref="BJS18:BJW18"/>
    <mergeCell ref="BJX18:BKB18"/>
    <mergeCell ref="BKC18:BKG18"/>
    <mergeCell ref="BKH18:BKL18"/>
    <mergeCell ref="BIO18:BIS18"/>
    <mergeCell ref="BIT18:BIX18"/>
    <mergeCell ref="BIY18:BJC18"/>
    <mergeCell ref="BJD18:BJH18"/>
    <mergeCell ref="BJI18:BJM18"/>
    <mergeCell ref="BHP18:BHT18"/>
    <mergeCell ref="BHU18:BHY18"/>
    <mergeCell ref="BHZ18:BID18"/>
    <mergeCell ref="BIE18:BII18"/>
    <mergeCell ref="BIJ18:BIN18"/>
    <mergeCell ref="BGQ18:BGU18"/>
    <mergeCell ref="BGV18:BGZ18"/>
    <mergeCell ref="BHA18:BHE18"/>
    <mergeCell ref="BHF18:BHJ18"/>
    <mergeCell ref="BHK18:BHO18"/>
    <mergeCell ref="BFR18:BFV18"/>
    <mergeCell ref="BFW18:BGA18"/>
    <mergeCell ref="BGB18:BGF18"/>
    <mergeCell ref="BGG18:BGK18"/>
    <mergeCell ref="BGL18:BGP18"/>
    <mergeCell ref="BES18:BEW18"/>
    <mergeCell ref="BEX18:BFB18"/>
    <mergeCell ref="BFC18:BFG18"/>
    <mergeCell ref="BFH18:BFL18"/>
    <mergeCell ref="BFM18:BFQ18"/>
    <mergeCell ref="BDT18:BDX18"/>
    <mergeCell ref="BDY18:BEC18"/>
    <mergeCell ref="BED18:BEH18"/>
    <mergeCell ref="BEI18:BEM18"/>
    <mergeCell ref="BEN18:BER18"/>
    <mergeCell ref="BCU18:BCY18"/>
    <mergeCell ref="BCZ18:BDD18"/>
    <mergeCell ref="BDE18:BDI18"/>
    <mergeCell ref="BDJ18:BDN18"/>
    <mergeCell ref="BDO18:BDS18"/>
    <mergeCell ref="BBV18:BBZ18"/>
    <mergeCell ref="BCA18:BCE18"/>
    <mergeCell ref="BCF18:BCJ18"/>
    <mergeCell ref="BCK18:BCO18"/>
    <mergeCell ref="BCP18:BCT18"/>
    <mergeCell ref="BAW18:BBA18"/>
    <mergeCell ref="BBB18:BBF18"/>
    <mergeCell ref="BBG18:BBK18"/>
    <mergeCell ref="BBL18:BBP18"/>
    <mergeCell ref="BBQ18:BBU18"/>
    <mergeCell ref="AZX18:BAB18"/>
    <mergeCell ref="BAC18:BAG18"/>
    <mergeCell ref="BAH18:BAL18"/>
    <mergeCell ref="BAM18:BAQ18"/>
    <mergeCell ref="BAR18:BAV18"/>
    <mergeCell ref="AYY18:AZC18"/>
    <mergeCell ref="AZD18:AZH18"/>
    <mergeCell ref="AZI18:AZM18"/>
    <mergeCell ref="AZN18:AZR18"/>
    <mergeCell ref="AZS18:AZW18"/>
    <mergeCell ref="AXZ18:AYD18"/>
    <mergeCell ref="AYE18:AYI18"/>
    <mergeCell ref="AYJ18:AYN18"/>
    <mergeCell ref="AYO18:AYS18"/>
    <mergeCell ref="AYT18:AYX18"/>
    <mergeCell ref="AXA18:AXE18"/>
    <mergeCell ref="AXF18:AXJ18"/>
    <mergeCell ref="AXK18:AXO18"/>
    <mergeCell ref="AXP18:AXT18"/>
    <mergeCell ref="AXU18:AXY18"/>
    <mergeCell ref="AWB18:AWF18"/>
    <mergeCell ref="AWG18:AWK18"/>
    <mergeCell ref="AWL18:AWP18"/>
    <mergeCell ref="AWQ18:AWU18"/>
    <mergeCell ref="AWV18:AWZ18"/>
    <mergeCell ref="AVC18:AVG18"/>
    <mergeCell ref="AVH18:AVL18"/>
    <mergeCell ref="AVM18:AVQ18"/>
    <mergeCell ref="AVR18:AVV18"/>
    <mergeCell ref="AVW18:AWA18"/>
    <mergeCell ref="AUD18:AUH18"/>
    <mergeCell ref="AUI18:AUM18"/>
    <mergeCell ref="AUN18:AUR18"/>
    <mergeCell ref="AUS18:AUW18"/>
    <mergeCell ref="AUX18:AVB18"/>
    <mergeCell ref="ATE18:ATI18"/>
    <mergeCell ref="ATJ18:ATN18"/>
    <mergeCell ref="ATO18:ATS18"/>
    <mergeCell ref="ATT18:ATX18"/>
    <mergeCell ref="ATY18:AUC18"/>
    <mergeCell ref="ASF18:ASJ18"/>
    <mergeCell ref="ASK18:ASO18"/>
    <mergeCell ref="ASP18:AST18"/>
    <mergeCell ref="ASU18:ASY18"/>
    <mergeCell ref="ASZ18:ATD18"/>
    <mergeCell ref="ARG18:ARK18"/>
    <mergeCell ref="ARL18:ARP18"/>
    <mergeCell ref="ARQ18:ARU18"/>
    <mergeCell ref="ARV18:ARZ18"/>
    <mergeCell ref="ASA18:ASE18"/>
    <mergeCell ref="AQH18:AQL18"/>
    <mergeCell ref="AQM18:AQQ18"/>
    <mergeCell ref="AQR18:AQV18"/>
    <mergeCell ref="AQW18:ARA18"/>
    <mergeCell ref="ARB18:ARF18"/>
    <mergeCell ref="API18:APM18"/>
    <mergeCell ref="APN18:APR18"/>
    <mergeCell ref="APS18:APW18"/>
    <mergeCell ref="APX18:AQB18"/>
    <mergeCell ref="AQC18:AQG18"/>
    <mergeCell ref="AOJ18:AON18"/>
    <mergeCell ref="AOO18:AOS18"/>
    <mergeCell ref="AOT18:AOX18"/>
    <mergeCell ref="AOY18:APC18"/>
    <mergeCell ref="APD18:APH18"/>
    <mergeCell ref="ANK18:ANO18"/>
    <mergeCell ref="ANP18:ANT18"/>
    <mergeCell ref="ANU18:ANY18"/>
    <mergeCell ref="ANZ18:AOD18"/>
    <mergeCell ref="AOE18:AOI18"/>
    <mergeCell ref="AML18:AMP18"/>
    <mergeCell ref="AMQ18:AMU18"/>
    <mergeCell ref="AMV18:AMZ18"/>
    <mergeCell ref="ANA18:ANE18"/>
    <mergeCell ref="ANF18:ANJ18"/>
    <mergeCell ref="ALM18:ALQ18"/>
    <mergeCell ref="ALR18:ALV18"/>
    <mergeCell ref="ALW18:AMA18"/>
    <mergeCell ref="AMB18:AMF18"/>
    <mergeCell ref="AMG18:AMK18"/>
    <mergeCell ref="AKN18:AKR18"/>
    <mergeCell ref="AKS18:AKW18"/>
    <mergeCell ref="AKX18:ALB18"/>
    <mergeCell ref="ALC18:ALG18"/>
    <mergeCell ref="ALH18:ALL18"/>
    <mergeCell ref="AJO18:AJS18"/>
    <mergeCell ref="AJT18:AJX18"/>
    <mergeCell ref="AJY18:AKC18"/>
    <mergeCell ref="AKD18:AKH18"/>
    <mergeCell ref="AKI18:AKM18"/>
    <mergeCell ref="AIP18:AIT18"/>
    <mergeCell ref="AIU18:AIY18"/>
    <mergeCell ref="AIZ18:AJD18"/>
    <mergeCell ref="AJE18:AJI18"/>
    <mergeCell ref="AJJ18:AJN18"/>
    <mergeCell ref="AHQ18:AHU18"/>
    <mergeCell ref="AHV18:AHZ18"/>
    <mergeCell ref="AIA18:AIE18"/>
    <mergeCell ref="AIF18:AIJ18"/>
    <mergeCell ref="AIK18:AIO18"/>
    <mergeCell ref="AGR18:AGV18"/>
    <mergeCell ref="AGW18:AHA18"/>
    <mergeCell ref="AHB18:AHF18"/>
    <mergeCell ref="AHG18:AHK18"/>
    <mergeCell ref="AHL18:AHP18"/>
    <mergeCell ref="AFS18:AFW18"/>
    <mergeCell ref="AFX18:AGB18"/>
    <mergeCell ref="AGC18:AGG18"/>
    <mergeCell ref="AGH18:AGL18"/>
    <mergeCell ref="AGM18:AGQ18"/>
    <mergeCell ref="AET18:AEX18"/>
    <mergeCell ref="AEY18:AFC18"/>
    <mergeCell ref="AFD18:AFH18"/>
    <mergeCell ref="AFI18:AFM18"/>
    <mergeCell ref="AFN18:AFR18"/>
    <mergeCell ref="ADU18:ADY18"/>
    <mergeCell ref="ADZ18:AED18"/>
    <mergeCell ref="AEE18:AEI18"/>
    <mergeCell ref="AEJ18:AEN18"/>
    <mergeCell ref="AEO18:AES18"/>
    <mergeCell ref="ACV18:ACZ18"/>
    <mergeCell ref="ADA18:ADE18"/>
    <mergeCell ref="ADF18:ADJ18"/>
    <mergeCell ref="ADK18:ADO18"/>
    <mergeCell ref="ADP18:ADT18"/>
    <mergeCell ref="ABW18:ACA18"/>
    <mergeCell ref="ACB18:ACF18"/>
    <mergeCell ref="ACG18:ACK18"/>
    <mergeCell ref="ACL18:ACP18"/>
    <mergeCell ref="ACQ18:ACU18"/>
    <mergeCell ref="AAX18:ABB18"/>
    <mergeCell ref="ABC18:ABG18"/>
    <mergeCell ref="ABH18:ABL18"/>
    <mergeCell ref="ABM18:ABQ18"/>
    <mergeCell ref="ABR18:ABV18"/>
    <mergeCell ref="ZY18:AAC18"/>
    <mergeCell ref="AAD18:AAH18"/>
    <mergeCell ref="AAI18:AAM18"/>
    <mergeCell ref="AAN18:AAR18"/>
    <mergeCell ref="AAS18:AAW18"/>
    <mergeCell ref="ZE18:ZI18"/>
    <mergeCell ref="ZJ18:ZN18"/>
    <mergeCell ref="ZO18:ZS18"/>
    <mergeCell ref="ZT18:ZX18"/>
    <mergeCell ref="YA18:YE18"/>
    <mergeCell ref="YF18:YJ18"/>
    <mergeCell ref="YK18:YO18"/>
    <mergeCell ref="YP18:YT18"/>
    <mergeCell ref="YU18:YY18"/>
    <mergeCell ref="XB18:XF18"/>
    <mergeCell ref="XG18:XK18"/>
    <mergeCell ref="XL18:XP18"/>
    <mergeCell ref="XQ18:XU18"/>
    <mergeCell ref="XV18:XZ18"/>
    <mergeCell ref="WC18:WG18"/>
    <mergeCell ref="WH18:WL18"/>
    <mergeCell ref="WM18:WQ18"/>
    <mergeCell ref="WR18:WV18"/>
    <mergeCell ref="WW18:XA18"/>
    <mergeCell ref="PJ18:PN18"/>
    <mergeCell ref="NL18:NP18"/>
    <mergeCell ref="NQ18:NU18"/>
    <mergeCell ref="NV18:NZ18"/>
    <mergeCell ref="OA18:OE18"/>
    <mergeCell ref="OF18:OJ18"/>
    <mergeCell ref="MM18:MQ18"/>
    <mergeCell ref="MR18:MV18"/>
    <mergeCell ref="MW18:NA18"/>
    <mergeCell ref="NB18:NF18"/>
    <mergeCell ref="NG18:NK18"/>
    <mergeCell ref="LN18:LR18"/>
    <mergeCell ref="LS18:LW18"/>
    <mergeCell ref="LX18:MB18"/>
    <mergeCell ref="MC18:MG18"/>
    <mergeCell ref="MH18:ML18"/>
    <mergeCell ref="YZ18:ZD18"/>
    <mergeCell ref="VD18:VH18"/>
    <mergeCell ref="VI18:VM18"/>
    <mergeCell ref="VN18:VR18"/>
    <mergeCell ref="VS18:VW18"/>
    <mergeCell ref="VX18:WB18"/>
    <mergeCell ref="UT18:UX18"/>
    <mergeCell ref="UY18:VC18"/>
    <mergeCell ref="TF18:TJ18"/>
    <mergeCell ref="TK18:TO18"/>
    <mergeCell ref="TP18:TT18"/>
    <mergeCell ref="TU18:TY18"/>
    <mergeCell ref="TZ18:UD18"/>
    <mergeCell ref="UE18:UI18"/>
    <mergeCell ref="HW18:IA18"/>
    <mergeCell ref="XFA17:XFD17"/>
    <mergeCell ref="A18:E18"/>
    <mergeCell ref="U18:Y18"/>
    <mergeCell ref="Z18:AD18"/>
    <mergeCell ref="AE18:AI18"/>
    <mergeCell ref="AJ18:AN18"/>
    <mergeCell ref="AO18:AS18"/>
    <mergeCell ref="AT18:AX18"/>
    <mergeCell ref="AY18:BC18"/>
    <mergeCell ref="BD18:BH18"/>
    <mergeCell ref="BI18:BM18"/>
    <mergeCell ref="BN18:BR18"/>
    <mergeCell ref="BS18:BW18"/>
    <mergeCell ref="XEB17:XEF17"/>
    <mergeCell ref="XEG17:XEK17"/>
    <mergeCell ref="XEL17:XEP17"/>
    <mergeCell ref="XEQ17:XEU17"/>
    <mergeCell ref="XEV17:XEZ17"/>
    <mergeCell ref="XDC17:XDG17"/>
    <mergeCell ref="XDH17:XDL17"/>
    <mergeCell ref="XDM17:XDQ17"/>
    <mergeCell ref="XDR17:XDV17"/>
    <mergeCell ref="PO18:PS18"/>
    <mergeCell ref="PT18:PX18"/>
    <mergeCell ref="PY18:QC18"/>
    <mergeCell ref="QD18:QH18"/>
    <mergeCell ref="OK18:OO18"/>
    <mergeCell ref="OP18:OT18"/>
    <mergeCell ref="OU18:OY18"/>
    <mergeCell ref="OZ18:PD18"/>
    <mergeCell ref="PE18:PI18"/>
    <mergeCell ref="XDW17:XEA17"/>
    <mergeCell ref="XCD17:XCH17"/>
    <mergeCell ref="XCI17:XCM17"/>
    <mergeCell ref="XCN17:XCR17"/>
    <mergeCell ref="XCS17:XCW17"/>
    <mergeCell ref="XCX17:XDB17"/>
    <mergeCell ref="XBE17:XBI17"/>
    <mergeCell ref="XBJ17:XBN17"/>
    <mergeCell ref="XBO17:XBS17"/>
    <mergeCell ref="XBT17:XBX17"/>
    <mergeCell ref="XBY17:XCC17"/>
    <mergeCell ref="XAF17:XAJ17"/>
    <mergeCell ref="XAK17:XAO17"/>
    <mergeCell ref="XAP17:XAT17"/>
    <mergeCell ref="XAU17:XAY17"/>
    <mergeCell ref="XAZ17:XBD17"/>
    <mergeCell ref="WZG17:WZK17"/>
    <mergeCell ref="WZL17:WZP17"/>
    <mergeCell ref="WZQ17:WZU17"/>
    <mergeCell ref="WZV17:WZZ17"/>
    <mergeCell ref="XAA17:XAE17"/>
    <mergeCell ref="KO18:KS18"/>
    <mergeCell ref="KT18:KX18"/>
    <mergeCell ref="KY18:LC18"/>
    <mergeCell ref="LD18:LH18"/>
    <mergeCell ref="LI18:LM18"/>
    <mergeCell ref="JP18:JT18"/>
    <mergeCell ref="JU18:JY18"/>
    <mergeCell ref="JZ18:KD18"/>
    <mergeCell ref="KE18:KI18"/>
    <mergeCell ref="KJ18:KN18"/>
    <mergeCell ref="IQ18:IU18"/>
    <mergeCell ref="IV18:IZ18"/>
    <mergeCell ref="JA18:JE18"/>
    <mergeCell ref="JF18:JJ18"/>
    <mergeCell ref="JK18:JO18"/>
    <mergeCell ref="UJ18:UN18"/>
    <mergeCell ref="UO18:US18"/>
    <mergeCell ref="SG18:SK18"/>
    <mergeCell ref="SL18:SP18"/>
    <mergeCell ref="SQ18:SU18"/>
    <mergeCell ref="SV18:SZ18"/>
    <mergeCell ref="TA18:TE18"/>
    <mergeCell ref="RH18:RL18"/>
    <mergeCell ref="RM18:RQ18"/>
    <mergeCell ref="RR18:RV18"/>
    <mergeCell ref="RW18:SA18"/>
    <mergeCell ref="SB18:SF18"/>
    <mergeCell ref="QI18:QM18"/>
    <mergeCell ref="QN18:QR18"/>
    <mergeCell ref="QS18:QW18"/>
    <mergeCell ref="QX18:RB18"/>
    <mergeCell ref="RC18:RG18"/>
    <mergeCell ref="WYH17:WYL17"/>
    <mergeCell ref="WYM17:WYQ17"/>
    <mergeCell ref="WYR17:WYV17"/>
    <mergeCell ref="WYW17:WZA17"/>
    <mergeCell ref="WZB17:WZF17"/>
    <mergeCell ref="WXI17:WXM17"/>
    <mergeCell ref="WXN17:WXR17"/>
    <mergeCell ref="WXS17:WXW17"/>
    <mergeCell ref="WXX17:WYB17"/>
    <mergeCell ref="WYC17:WYG17"/>
    <mergeCell ref="WWJ17:WWN17"/>
    <mergeCell ref="WWO17:WWS17"/>
    <mergeCell ref="WWT17:WWX17"/>
    <mergeCell ref="WWY17:WXC17"/>
    <mergeCell ref="WXD17:WXH17"/>
    <mergeCell ref="WVK17:WVO17"/>
    <mergeCell ref="WVP17:WVT17"/>
    <mergeCell ref="WVU17:WVY17"/>
    <mergeCell ref="WVZ17:WWD17"/>
    <mergeCell ref="WWE17:WWI17"/>
    <mergeCell ref="WUL17:WUP17"/>
    <mergeCell ref="WUQ17:WUU17"/>
    <mergeCell ref="WUV17:WUZ17"/>
    <mergeCell ref="WVA17:WVE17"/>
    <mergeCell ref="WVF17:WVJ17"/>
    <mergeCell ref="WTM17:WTQ17"/>
    <mergeCell ref="WTR17:WTV17"/>
    <mergeCell ref="WTW17:WUA17"/>
    <mergeCell ref="WUB17:WUF17"/>
    <mergeCell ref="WUG17:WUK17"/>
    <mergeCell ref="WSN17:WSR17"/>
    <mergeCell ref="WSS17:WSW17"/>
    <mergeCell ref="WSX17:WTB17"/>
    <mergeCell ref="WTC17:WTG17"/>
    <mergeCell ref="WTH17:WTL17"/>
    <mergeCell ref="WRO17:WRS17"/>
    <mergeCell ref="WRT17:WRX17"/>
    <mergeCell ref="WRY17:WSC17"/>
    <mergeCell ref="WSD17:WSH17"/>
    <mergeCell ref="WSI17:WSM17"/>
    <mergeCell ref="WQP17:WQT17"/>
    <mergeCell ref="WQU17:WQY17"/>
    <mergeCell ref="WQZ17:WRD17"/>
    <mergeCell ref="WRE17:WRI17"/>
    <mergeCell ref="WRJ17:WRN17"/>
    <mergeCell ref="WPQ17:WPU17"/>
    <mergeCell ref="WPV17:WPZ17"/>
    <mergeCell ref="WQA17:WQE17"/>
    <mergeCell ref="WQF17:WQJ17"/>
    <mergeCell ref="WQK17:WQO17"/>
    <mergeCell ref="WOR17:WOV17"/>
    <mergeCell ref="WOW17:WPA17"/>
    <mergeCell ref="WPB17:WPF17"/>
    <mergeCell ref="WPG17:WPK17"/>
    <mergeCell ref="WPL17:WPP17"/>
    <mergeCell ref="WNS17:WNW17"/>
    <mergeCell ref="WNX17:WOB17"/>
    <mergeCell ref="WOC17:WOG17"/>
    <mergeCell ref="WOH17:WOL17"/>
    <mergeCell ref="WOM17:WOQ17"/>
    <mergeCell ref="WMT17:WMX17"/>
    <mergeCell ref="WMY17:WNC17"/>
    <mergeCell ref="WND17:WNH17"/>
    <mergeCell ref="WNI17:WNM17"/>
    <mergeCell ref="WNN17:WNR17"/>
    <mergeCell ref="WLU17:WLY17"/>
    <mergeCell ref="WLZ17:WMD17"/>
    <mergeCell ref="WME17:WMI17"/>
    <mergeCell ref="WMJ17:WMN17"/>
    <mergeCell ref="WMO17:WMS17"/>
    <mergeCell ref="WKV17:WKZ17"/>
    <mergeCell ref="WLA17:WLE17"/>
    <mergeCell ref="WLF17:WLJ17"/>
    <mergeCell ref="WLK17:WLO17"/>
    <mergeCell ref="WLP17:WLT17"/>
    <mergeCell ref="WJW17:WKA17"/>
    <mergeCell ref="WKB17:WKF17"/>
    <mergeCell ref="WKG17:WKK17"/>
    <mergeCell ref="WKL17:WKP17"/>
    <mergeCell ref="WKQ17:WKU17"/>
    <mergeCell ref="WIX17:WJB17"/>
    <mergeCell ref="WJC17:WJG17"/>
    <mergeCell ref="WJH17:WJL17"/>
    <mergeCell ref="WJM17:WJQ17"/>
    <mergeCell ref="WJR17:WJV17"/>
    <mergeCell ref="WHY17:WIC17"/>
    <mergeCell ref="WID17:WIH17"/>
    <mergeCell ref="WII17:WIM17"/>
    <mergeCell ref="WIN17:WIR17"/>
    <mergeCell ref="WIS17:WIW17"/>
    <mergeCell ref="WGZ17:WHD17"/>
    <mergeCell ref="WHE17:WHI17"/>
    <mergeCell ref="WHJ17:WHN17"/>
    <mergeCell ref="WHO17:WHS17"/>
    <mergeCell ref="WHT17:WHX17"/>
    <mergeCell ref="WGA17:WGE17"/>
    <mergeCell ref="WGF17:WGJ17"/>
    <mergeCell ref="WGK17:WGO17"/>
    <mergeCell ref="WGP17:WGT17"/>
    <mergeCell ref="WGU17:WGY17"/>
    <mergeCell ref="WFB17:WFF17"/>
    <mergeCell ref="WFG17:WFK17"/>
    <mergeCell ref="WFL17:WFP17"/>
    <mergeCell ref="WFQ17:WFU17"/>
    <mergeCell ref="WFV17:WFZ17"/>
    <mergeCell ref="WEC17:WEG17"/>
    <mergeCell ref="WEH17:WEL17"/>
    <mergeCell ref="WEM17:WEQ17"/>
    <mergeCell ref="WER17:WEV17"/>
    <mergeCell ref="WEW17:WFA17"/>
    <mergeCell ref="WDD17:WDH17"/>
    <mergeCell ref="WDI17:WDM17"/>
    <mergeCell ref="WDN17:WDR17"/>
    <mergeCell ref="WDS17:WDW17"/>
    <mergeCell ref="WDX17:WEB17"/>
    <mergeCell ref="WCE17:WCI17"/>
    <mergeCell ref="WCJ17:WCN17"/>
    <mergeCell ref="WCO17:WCS17"/>
    <mergeCell ref="WCT17:WCX17"/>
    <mergeCell ref="WCY17:WDC17"/>
    <mergeCell ref="WBF17:WBJ17"/>
    <mergeCell ref="WBK17:WBO17"/>
    <mergeCell ref="WBP17:WBT17"/>
    <mergeCell ref="WBU17:WBY17"/>
    <mergeCell ref="WBZ17:WCD17"/>
    <mergeCell ref="WAG17:WAK17"/>
    <mergeCell ref="WAL17:WAP17"/>
    <mergeCell ref="WAQ17:WAU17"/>
    <mergeCell ref="WAV17:WAZ17"/>
    <mergeCell ref="WBA17:WBE17"/>
    <mergeCell ref="VZH17:VZL17"/>
    <mergeCell ref="VZM17:VZQ17"/>
    <mergeCell ref="VZR17:VZV17"/>
    <mergeCell ref="VZW17:WAA17"/>
    <mergeCell ref="WAB17:WAF17"/>
    <mergeCell ref="VYI17:VYM17"/>
    <mergeCell ref="VYN17:VYR17"/>
    <mergeCell ref="VYS17:VYW17"/>
    <mergeCell ref="VYX17:VZB17"/>
    <mergeCell ref="VZC17:VZG17"/>
    <mergeCell ref="VXJ17:VXN17"/>
    <mergeCell ref="VXO17:VXS17"/>
    <mergeCell ref="VXT17:VXX17"/>
    <mergeCell ref="VXY17:VYC17"/>
    <mergeCell ref="VYD17:VYH17"/>
    <mergeCell ref="VWK17:VWO17"/>
    <mergeCell ref="VWP17:VWT17"/>
    <mergeCell ref="VWU17:VWY17"/>
    <mergeCell ref="VWZ17:VXD17"/>
    <mergeCell ref="VXE17:VXI17"/>
    <mergeCell ref="VVL17:VVP17"/>
    <mergeCell ref="VVQ17:VVU17"/>
    <mergeCell ref="VVV17:VVZ17"/>
    <mergeCell ref="VWA17:VWE17"/>
    <mergeCell ref="VWF17:VWJ17"/>
    <mergeCell ref="VUM17:VUQ17"/>
    <mergeCell ref="VUR17:VUV17"/>
    <mergeCell ref="VUW17:VVA17"/>
    <mergeCell ref="VVB17:VVF17"/>
    <mergeCell ref="VVG17:VVK17"/>
    <mergeCell ref="VTN17:VTR17"/>
    <mergeCell ref="VTS17:VTW17"/>
    <mergeCell ref="VTX17:VUB17"/>
    <mergeCell ref="VUC17:VUG17"/>
    <mergeCell ref="VUH17:VUL17"/>
    <mergeCell ref="VSO17:VSS17"/>
    <mergeCell ref="VST17:VSX17"/>
    <mergeCell ref="VSY17:VTC17"/>
    <mergeCell ref="VTD17:VTH17"/>
    <mergeCell ref="VTI17:VTM17"/>
    <mergeCell ref="VRP17:VRT17"/>
    <mergeCell ref="VRU17:VRY17"/>
    <mergeCell ref="VRZ17:VSD17"/>
    <mergeCell ref="VSE17:VSI17"/>
    <mergeCell ref="VSJ17:VSN17"/>
    <mergeCell ref="VQQ17:VQU17"/>
    <mergeCell ref="VQV17:VQZ17"/>
    <mergeCell ref="VRA17:VRE17"/>
    <mergeCell ref="VRF17:VRJ17"/>
    <mergeCell ref="VRK17:VRO17"/>
    <mergeCell ref="VPR17:VPV17"/>
    <mergeCell ref="VPW17:VQA17"/>
    <mergeCell ref="VQB17:VQF17"/>
    <mergeCell ref="VQG17:VQK17"/>
    <mergeCell ref="VQL17:VQP17"/>
    <mergeCell ref="VOS17:VOW17"/>
    <mergeCell ref="VOX17:VPB17"/>
    <mergeCell ref="VPC17:VPG17"/>
    <mergeCell ref="VPH17:VPL17"/>
    <mergeCell ref="VPM17:VPQ17"/>
    <mergeCell ref="VNT17:VNX17"/>
    <mergeCell ref="VNY17:VOC17"/>
    <mergeCell ref="VOD17:VOH17"/>
    <mergeCell ref="VOI17:VOM17"/>
    <mergeCell ref="VON17:VOR17"/>
    <mergeCell ref="VMU17:VMY17"/>
    <mergeCell ref="VMZ17:VND17"/>
    <mergeCell ref="VNE17:VNI17"/>
    <mergeCell ref="VNJ17:VNN17"/>
    <mergeCell ref="VNO17:VNS17"/>
    <mergeCell ref="VLV17:VLZ17"/>
    <mergeCell ref="VMA17:VME17"/>
    <mergeCell ref="VMF17:VMJ17"/>
    <mergeCell ref="VMK17:VMO17"/>
    <mergeCell ref="VMP17:VMT17"/>
    <mergeCell ref="VKW17:VLA17"/>
    <mergeCell ref="VLB17:VLF17"/>
    <mergeCell ref="VLG17:VLK17"/>
    <mergeCell ref="VLL17:VLP17"/>
    <mergeCell ref="VLQ17:VLU17"/>
    <mergeCell ref="VJX17:VKB17"/>
    <mergeCell ref="VKC17:VKG17"/>
    <mergeCell ref="VKH17:VKL17"/>
    <mergeCell ref="VKM17:VKQ17"/>
    <mergeCell ref="VKR17:VKV17"/>
    <mergeCell ref="VIY17:VJC17"/>
    <mergeCell ref="VJD17:VJH17"/>
    <mergeCell ref="VJI17:VJM17"/>
    <mergeCell ref="VJN17:VJR17"/>
    <mergeCell ref="VJS17:VJW17"/>
    <mergeCell ref="VHZ17:VID17"/>
    <mergeCell ref="VIE17:VII17"/>
    <mergeCell ref="VIJ17:VIN17"/>
    <mergeCell ref="VIO17:VIS17"/>
    <mergeCell ref="VIT17:VIX17"/>
    <mergeCell ref="VHA17:VHE17"/>
    <mergeCell ref="VHF17:VHJ17"/>
    <mergeCell ref="VHK17:VHO17"/>
    <mergeCell ref="VHP17:VHT17"/>
    <mergeCell ref="VHU17:VHY17"/>
    <mergeCell ref="VGB17:VGF17"/>
    <mergeCell ref="VGG17:VGK17"/>
    <mergeCell ref="VGL17:VGP17"/>
    <mergeCell ref="VGQ17:VGU17"/>
    <mergeCell ref="VGV17:VGZ17"/>
    <mergeCell ref="VFC17:VFG17"/>
    <mergeCell ref="VFH17:VFL17"/>
    <mergeCell ref="VFM17:VFQ17"/>
    <mergeCell ref="VFR17:VFV17"/>
    <mergeCell ref="VFW17:VGA17"/>
    <mergeCell ref="VED17:VEH17"/>
    <mergeCell ref="VEI17:VEM17"/>
    <mergeCell ref="VEN17:VER17"/>
    <mergeCell ref="VES17:VEW17"/>
    <mergeCell ref="VEX17:VFB17"/>
    <mergeCell ref="VDE17:VDI17"/>
    <mergeCell ref="VDJ17:VDN17"/>
    <mergeCell ref="VDO17:VDS17"/>
    <mergeCell ref="VDT17:VDX17"/>
    <mergeCell ref="VDY17:VEC17"/>
    <mergeCell ref="VCF17:VCJ17"/>
    <mergeCell ref="VCK17:VCO17"/>
    <mergeCell ref="VCP17:VCT17"/>
    <mergeCell ref="VCU17:VCY17"/>
    <mergeCell ref="VCZ17:VDD17"/>
    <mergeCell ref="VBG17:VBK17"/>
    <mergeCell ref="VBL17:VBP17"/>
    <mergeCell ref="VBQ17:VBU17"/>
    <mergeCell ref="VBV17:VBZ17"/>
    <mergeCell ref="VCA17:VCE17"/>
    <mergeCell ref="VAH17:VAL17"/>
    <mergeCell ref="VAM17:VAQ17"/>
    <mergeCell ref="VAR17:VAV17"/>
    <mergeCell ref="VAW17:VBA17"/>
    <mergeCell ref="VBB17:VBF17"/>
    <mergeCell ref="UZI17:UZM17"/>
    <mergeCell ref="UZN17:UZR17"/>
    <mergeCell ref="UZS17:UZW17"/>
    <mergeCell ref="UZX17:VAB17"/>
    <mergeCell ref="VAC17:VAG17"/>
    <mergeCell ref="UYJ17:UYN17"/>
    <mergeCell ref="UYO17:UYS17"/>
    <mergeCell ref="UYT17:UYX17"/>
    <mergeCell ref="UYY17:UZC17"/>
    <mergeCell ref="UZD17:UZH17"/>
    <mergeCell ref="UXK17:UXO17"/>
    <mergeCell ref="UXP17:UXT17"/>
    <mergeCell ref="UXU17:UXY17"/>
    <mergeCell ref="UXZ17:UYD17"/>
    <mergeCell ref="UYE17:UYI17"/>
    <mergeCell ref="UWL17:UWP17"/>
    <mergeCell ref="UWQ17:UWU17"/>
    <mergeCell ref="UWV17:UWZ17"/>
    <mergeCell ref="UXA17:UXE17"/>
    <mergeCell ref="UXF17:UXJ17"/>
    <mergeCell ref="UVM17:UVQ17"/>
    <mergeCell ref="UVR17:UVV17"/>
    <mergeCell ref="UVW17:UWA17"/>
    <mergeCell ref="UWB17:UWF17"/>
    <mergeCell ref="UWG17:UWK17"/>
    <mergeCell ref="UUN17:UUR17"/>
    <mergeCell ref="UUS17:UUW17"/>
    <mergeCell ref="UUX17:UVB17"/>
    <mergeCell ref="UVC17:UVG17"/>
    <mergeCell ref="UVH17:UVL17"/>
    <mergeCell ref="UTO17:UTS17"/>
    <mergeCell ref="UTT17:UTX17"/>
    <mergeCell ref="UTY17:UUC17"/>
    <mergeCell ref="UUD17:UUH17"/>
    <mergeCell ref="UUI17:UUM17"/>
    <mergeCell ref="USP17:UST17"/>
    <mergeCell ref="USU17:USY17"/>
    <mergeCell ref="USZ17:UTD17"/>
    <mergeCell ref="UTE17:UTI17"/>
    <mergeCell ref="UTJ17:UTN17"/>
    <mergeCell ref="URQ17:URU17"/>
    <mergeCell ref="URV17:URZ17"/>
    <mergeCell ref="USA17:USE17"/>
    <mergeCell ref="USF17:USJ17"/>
    <mergeCell ref="USK17:USO17"/>
    <mergeCell ref="UQR17:UQV17"/>
    <mergeCell ref="UQW17:URA17"/>
    <mergeCell ref="URB17:URF17"/>
    <mergeCell ref="URG17:URK17"/>
    <mergeCell ref="URL17:URP17"/>
    <mergeCell ref="UPS17:UPW17"/>
    <mergeCell ref="UPX17:UQB17"/>
    <mergeCell ref="UQC17:UQG17"/>
    <mergeCell ref="UQH17:UQL17"/>
    <mergeCell ref="UQM17:UQQ17"/>
    <mergeCell ref="UOT17:UOX17"/>
    <mergeCell ref="UOY17:UPC17"/>
    <mergeCell ref="UPD17:UPH17"/>
    <mergeCell ref="UPI17:UPM17"/>
    <mergeCell ref="UPN17:UPR17"/>
    <mergeCell ref="UNU17:UNY17"/>
    <mergeCell ref="UNZ17:UOD17"/>
    <mergeCell ref="UOE17:UOI17"/>
    <mergeCell ref="UOJ17:UON17"/>
    <mergeCell ref="UOO17:UOS17"/>
    <mergeCell ref="UMV17:UMZ17"/>
    <mergeCell ref="UNA17:UNE17"/>
    <mergeCell ref="UNF17:UNJ17"/>
    <mergeCell ref="UNK17:UNO17"/>
    <mergeCell ref="UNP17:UNT17"/>
    <mergeCell ref="ULW17:UMA17"/>
    <mergeCell ref="UMB17:UMF17"/>
    <mergeCell ref="UMG17:UMK17"/>
    <mergeCell ref="UML17:UMP17"/>
    <mergeCell ref="UMQ17:UMU17"/>
    <mergeCell ref="UKX17:ULB17"/>
    <mergeCell ref="ULC17:ULG17"/>
    <mergeCell ref="ULH17:ULL17"/>
    <mergeCell ref="ULM17:ULQ17"/>
    <mergeCell ref="ULR17:ULV17"/>
    <mergeCell ref="UJY17:UKC17"/>
    <mergeCell ref="UKD17:UKH17"/>
    <mergeCell ref="UKI17:UKM17"/>
    <mergeCell ref="UKN17:UKR17"/>
    <mergeCell ref="UKS17:UKW17"/>
    <mergeCell ref="UIZ17:UJD17"/>
    <mergeCell ref="UJE17:UJI17"/>
    <mergeCell ref="UJJ17:UJN17"/>
    <mergeCell ref="UJO17:UJS17"/>
    <mergeCell ref="UJT17:UJX17"/>
    <mergeCell ref="UIA17:UIE17"/>
    <mergeCell ref="UIF17:UIJ17"/>
    <mergeCell ref="UIK17:UIO17"/>
    <mergeCell ref="UIP17:UIT17"/>
    <mergeCell ref="UIU17:UIY17"/>
    <mergeCell ref="UHB17:UHF17"/>
    <mergeCell ref="UHG17:UHK17"/>
    <mergeCell ref="UHL17:UHP17"/>
    <mergeCell ref="UHQ17:UHU17"/>
    <mergeCell ref="UHV17:UHZ17"/>
    <mergeCell ref="UGC17:UGG17"/>
    <mergeCell ref="UGH17:UGL17"/>
    <mergeCell ref="UGM17:UGQ17"/>
    <mergeCell ref="UGR17:UGV17"/>
    <mergeCell ref="UGW17:UHA17"/>
    <mergeCell ref="UFD17:UFH17"/>
    <mergeCell ref="UFI17:UFM17"/>
    <mergeCell ref="UFN17:UFR17"/>
    <mergeCell ref="UFS17:UFW17"/>
    <mergeCell ref="UFX17:UGB17"/>
    <mergeCell ref="UEE17:UEI17"/>
    <mergeCell ref="UEJ17:UEN17"/>
    <mergeCell ref="UEO17:UES17"/>
    <mergeCell ref="UET17:UEX17"/>
    <mergeCell ref="UEY17:UFC17"/>
    <mergeCell ref="UDF17:UDJ17"/>
    <mergeCell ref="UDK17:UDO17"/>
    <mergeCell ref="UDP17:UDT17"/>
    <mergeCell ref="UDU17:UDY17"/>
    <mergeCell ref="UDZ17:UED17"/>
    <mergeCell ref="UCG17:UCK17"/>
    <mergeCell ref="UCL17:UCP17"/>
    <mergeCell ref="UCQ17:UCU17"/>
    <mergeCell ref="UCV17:UCZ17"/>
    <mergeCell ref="UDA17:UDE17"/>
    <mergeCell ref="UBH17:UBL17"/>
    <mergeCell ref="UBM17:UBQ17"/>
    <mergeCell ref="UBR17:UBV17"/>
    <mergeCell ref="UBW17:UCA17"/>
    <mergeCell ref="UCB17:UCF17"/>
    <mergeCell ref="UAI17:UAM17"/>
    <mergeCell ref="UAN17:UAR17"/>
    <mergeCell ref="UAS17:UAW17"/>
    <mergeCell ref="UAX17:UBB17"/>
    <mergeCell ref="UBC17:UBG17"/>
    <mergeCell ref="TZJ17:TZN17"/>
    <mergeCell ref="TZO17:TZS17"/>
    <mergeCell ref="TZT17:TZX17"/>
    <mergeCell ref="TZY17:UAC17"/>
    <mergeCell ref="UAD17:UAH17"/>
    <mergeCell ref="TYK17:TYO17"/>
    <mergeCell ref="TYP17:TYT17"/>
    <mergeCell ref="TYU17:TYY17"/>
    <mergeCell ref="TYZ17:TZD17"/>
    <mergeCell ref="TZE17:TZI17"/>
    <mergeCell ref="TXL17:TXP17"/>
    <mergeCell ref="TXQ17:TXU17"/>
    <mergeCell ref="TXV17:TXZ17"/>
    <mergeCell ref="TYA17:TYE17"/>
    <mergeCell ref="TYF17:TYJ17"/>
    <mergeCell ref="TWM17:TWQ17"/>
    <mergeCell ref="TWR17:TWV17"/>
    <mergeCell ref="TWW17:TXA17"/>
    <mergeCell ref="TXB17:TXF17"/>
    <mergeCell ref="TXG17:TXK17"/>
    <mergeCell ref="TVN17:TVR17"/>
    <mergeCell ref="TVS17:TVW17"/>
    <mergeCell ref="TVX17:TWB17"/>
    <mergeCell ref="TWC17:TWG17"/>
    <mergeCell ref="TWH17:TWL17"/>
    <mergeCell ref="TUO17:TUS17"/>
    <mergeCell ref="TUT17:TUX17"/>
    <mergeCell ref="TUY17:TVC17"/>
    <mergeCell ref="TVD17:TVH17"/>
    <mergeCell ref="TVI17:TVM17"/>
    <mergeCell ref="TTP17:TTT17"/>
    <mergeCell ref="TTU17:TTY17"/>
    <mergeCell ref="TTZ17:TUD17"/>
    <mergeCell ref="TUE17:TUI17"/>
    <mergeCell ref="TUJ17:TUN17"/>
    <mergeCell ref="TSQ17:TSU17"/>
    <mergeCell ref="TSV17:TSZ17"/>
    <mergeCell ref="TTA17:TTE17"/>
    <mergeCell ref="TTF17:TTJ17"/>
    <mergeCell ref="TTK17:TTO17"/>
    <mergeCell ref="TRR17:TRV17"/>
    <mergeCell ref="TRW17:TSA17"/>
    <mergeCell ref="TSB17:TSF17"/>
    <mergeCell ref="TSG17:TSK17"/>
    <mergeCell ref="TSL17:TSP17"/>
    <mergeCell ref="TQS17:TQW17"/>
    <mergeCell ref="TQX17:TRB17"/>
    <mergeCell ref="TRC17:TRG17"/>
    <mergeCell ref="TRH17:TRL17"/>
    <mergeCell ref="TRM17:TRQ17"/>
    <mergeCell ref="TPT17:TPX17"/>
    <mergeCell ref="TPY17:TQC17"/>
    <mergeCell ref="TQD17:TQH17"/>
    <mergeCell ref="TQI17:TQM17"/>
    <mergeCell ref="TQN17:TQR17"/>
    <mergeCell ref="TOU17:TOY17"/>
    <mergeCell ref="TOZ17:TPD17"/>
    <mergeCell ref="TPE17:TPI17"/>
    <mergeCell ref="TPJ17:TPN17"/>
    <mergeCell ref="TPO17:TPS17"/>
    <mergeCell ref="TNV17:TNZ17"/>
    <mergeCell ref="TOA17:TOE17"/>
    <mergeCell ref="TOF17:TOJ17"/>
    <mergeCell ref="TOK17:TOO17"/>
    <mergeCell ref="TOP17:TOT17"/>
    <mergeCell ref="TMW17:TNA17"/>
    <mergeCell ref="TNB17:TNF17"/>
    <mergeCell ref="TNG17:TNK17"/>
    <mergeCell ref="TNL17:TNP17"/>
    <mergeCell ref="TNQ17:TNU17"/>
    <mergeCell ref="TLX17:TMB17"/>
    <mergeCell ref="TMC17:TMG17"/>
    <mergeCell ref="TMH17:TML17"/>
    <mergeCell ref="TMM17:TMQ17"/>
    <mergeCell ref="TMR17:TMV17"/>
    <mergeCell ref="TKY17:TLC17"/>
    <mergeCell ref="TLD17:TLH17"/>
    <mergeCell ref="TLI17:TLM17"/>
    <mergeCell ref="TLN17:TLR17"/>
    <mergeCell ref="TLS17:TLW17"/>
    <mergeCell ref="TJZ17:TKD17"/>
    <mergeCell ref="TKE17:TKI17"/>
    <mergeCell ref="TKJ17:TKN17"/>
    <mergeCell ref="TKO17:TKS17"/>
    <mergeCell ref="TKT17:TKX17"/>
    <mergeCell ref="TJA17:TJE17"/>
    <mergeCell ref="TJF17:TJJ17"/>
    <mergeCell ref="TJK17:TJO17"/>
    <mergeCell ref="TJP17:TJT17"/>
    <mergeCell ref="TJU17:TJY17"/>
    <mergeCell ref="TIB17:TIF17"/>
    <mergeCell ref="TIG17:TIK17"/>
    <mergeCell ref="TIL17:TIP17"/>
    <mergeCell ref="TIQ17:TIU17"/>
    <mergeCell ref="TIV17:TIZ17"/>
    <mergeCell ref="THC17:THG17"/>
    <mergeCell ref="THH17:THL17"/>
    <mergeCell ref="THM17:THQ17"/>
    <mergeCell ref="THR17:THV17"/>
    <mergeCell ref="THW17:TIA17"/>
    <mergeCell ref="TGD17:TGH17"/>
    <mergeCell ref="TGI17:TGM17"/>
    <mergeCell ref="TGN17:TGR17"/>
    <mergeCell ref="TGS17:TGW17"/>
    <mergeCell ref="TGX17:THB17"/>
    <mergeCell ref="TFE17:TFI17"/>
    <mergeCell ref="TFJ17:TFN17"/>
    <mergeCell ref="TFO17:TFS17"/>
    <mergeCell ref="TFT17:TFX17"/>
    <mergeCell ref="TFY17:TGC17"/>
    <mergeCell ref="TEF17:TEJ17"/>
    <mergeCell ref="TEK17:TEO17"/>
    <mergeCell ref="TEP17:TET17"/>
    <mergeCell ref="TEU17:TEY17"/>
    <mergeCell ref="TEZ17:TFD17"/>
    <mergeCell ref="TDG17:TDK17"/>
    <mergeCell ref="TDL17:TDP17"/>
    <mergeCell ref="TDQ17:TDU17"/>
    <mergeCell ref="TDV17:TDZ17"/>
    <mergeCell ref="TEA17:TEE17"/>
    <mergeCell ref="TCH17:TCL17"/>
    <mergeCell ref="TCM17:TCQ17"/>
    <mergeCell ref="TCR17:TCV17"/>
    <mergeCell ref="TCW17:TDA17"/>
    <mergeCell ref="TDB17:TDF17"/>
    <mergeCell ref="TBI17:TBM17"/>
    <mergeCell ref="TBN17:TBR17"/>
    <mergeCell ref="TBS17:TBW17"/>
    <mergeCell ref="TBX17:TCB17"/>
    <mergeCell ref="TCC17:TCG17"/>
    <mergeCell ref="TAJ17:TAN17"/>
    <mergeCell ref="TAO17:TAS17"/>
    <mergeCell ref="TAT17:TAX17"/>
    <mergeCell ref="TAY17:TBC17"/>
    <mergeCell ref="TBD17:TBH17"/>
    <mergeCell ref="SZK17:SZO17"/>
    <mergeCell ref="SZP17:SZT17"/>
    <mergeCell ref="SZU17:SZY17"/>
    <mergeCell ref="SZZ17:TAD17"/>
    <mergeCell ref="TAE17:TAI17"/>
    <mergeCell ref="SYL17:SYP17"/>
    <mergeCell ref="SYQ17:SYU17"/>
    <mergeCell ref="SYV17:SYZ17"/>
    <mergeCell ref="SZA17:SZE17"/>
    <mergeCell ref="SZF17:SZJ17"/>
    <mergeCell ref="SXM17:SXQ17"/>
    <mergeCell ref="SXR17:SXV17"/>
    <mergeCell ref="SXW17:SYA17"/>
    <mergeCell ref="SYB17:SYF17"/>
    <mergeCell ref="SYG17:SYK17"/>
    <mergeCell ref="SWN17:SWR17"/>
    <mergeCell ref="SWS17:SWW17"/>
    <mergeCell ref="SWX17:SXB17"/>
    <mergeCell ref="SXC17:SXG17"/>
    <mergeCell ref="SXH17:SXL17"/>
    <mergeCell ref="SVO17:SVS17"/>
    <mergeCell ref="SVT17:SVX17"/>
    <mergeCell ref="SVY17:SWC17"/>
    <mergeCell ref="SWD17:SWH17"/>
    <mergeCell ref="SWI17:SWM17"/>
    <mergeCell ref="SUP17:SUT17"/>
    <mergeCell ref="SUU17:SUY17"/>
    <mergeCell ref="SUZ17:SVD17"/>
    <mergeCell ref="SVE17:SVI17"/>
    <mergeCell ref="SVJ17:SVN17"/>
    <mergeCell ref="STQ17:STU17"/>
    <mergeCell ref="STV17:STZ17"/>
    <mergeCell ref="SUA17:SUE17"/>
    <mergeCell ref="SUF17:SUJ17"/>
    <mergeCell ref="SUK17:SUO17"/>
    <mergeCell ref="SSR17:SSV17"/>
    <mergeCell ref="SSW17:STA17"/>
    <mergeCell ref="STB17:STF17"/>
    <mergeCell ref="STG17:STK17"/>
    <mergeCell ref="STL17:STP17"/>
    <mergeCell ref="SRS17:SRW17"/>
    <mergeCell ref="SRX17:SSB17"/>
    <mergeCell ref="SSC17:SSG17"/>
    <mergeCell ref="SSH17:SSL17"/>
    <mergeCell ref="SSM17:SSQ17"/>
    <mergeCell ref="SQT17:SQX17"/>
    <mergeCell ref="SQY17:SRC17"/>
    <mergeCell ref="SRD17:SRH17"/>
    <mergeCell ref="SRI17:SRM17"/>
    <mergeCell ref="SRN17:SRR17"/>
    <mergeCell ref="SPU17:SPY17"/>
    <mergeCell ref="SPZ17:SQD17"/>
    <mergeCell ref="SQE17:SQI17"/>
    <mergeCell ref="SQJ17:SQN17"/>
    <mergeCell ref="SQO17:SQS17"/>
    <mergeCell ref="SOV17:SOZ17"/>
    <mergeCell ref="SPA17:SPE17"/>
    <mergeCell ref="SPF17:SPJ17"/>
    <mergeCell ref="SPK17:SPO17"/>
    <mergeCell ref="SPP17:SPT17"/>
    <mergeCell ref="SNW17:SOA17"/>
    <mergeCell ref="SOB17:SOF17"/>
    <mergeCell ref="SOG17:SOK17"/>
    <mergeCell ref="SOL17:SOP17"/>
    <mergeCell ref="SOQ17:SOU17"/>
    <mergeCell ref="SMX17:SNB17"/>
    <mergeCell ref="SNC17:SNG17"/>
    <mergeCell ref="SNH17:SNL17"/>
    <mergeCell ref="SNM17:SNQ17"/>
    <mergeCell ref="SNR17:SNV17"/>
    <mergeCell ref="SLY17:SMC17"/>
    <mergeCell ref="SMD17:SMH17"/>
    <mergeCell ref="SMI17:SMM17"/>
    <mergeCell ref="SMN17:SMR17"/>
    <mergeCell ref="SMS17:SMW17"/>
    <mergeCell ref="SKZ17:SLD17"/>
    <mergeCell ref="SLE17:SLI17"/>
    <mergeCell ref="SLJ17:SLN17"/>
    <mergeCell ref="SLO17:SLS17"/>
    <mergeCell ref="SLT17:SLX17"/>
    <mergeCell ref="SKA17:SKE17"/>
    <mergeCell ref="SKF17:SKJ17"/>
    <mergeCell ref="SKK17:SKO17"/>
    <mergeCell ref="SKP17:SKT17"/>
    <mergeCell ref="SKU17:SKY17"/>
    <mergeCell ref="SJB17:SJF17"/>
    <mergeCell ref="SJG17:SJK17"/>
    <mergeCell ref="SJL17:SJP17"/>
    <mergeCell ref="SJQ17:SJU17"/>
    <mergeCell ref="SJV17:SJZ17"/>
    <mergeCell ref="SIC17:SIG17"/>
    <mergeCell ref="SIH17:SIL17"/>
    <mergeCell ref="SIM17:SIQ17"/>
    <mergeCell ref="SIR17:SIV17"/>
    <mergeCell ref="SIW17:SJA17"/>
    <mergeCell ref="SHD17:SHH17"/>
    <mergeCell ref="SHI17:SHM17"/>
    <mergeCell ref="SHN17:SHR17"/>
    <mergeCell ref="SHS17:SHW17"/>
    <mergeCell ref="SHX17:SIB17"/>
    <mergeCell ref="SGE17:SGI17"/>
    <mergeCell ref="SGJ17:SGN17"/>
    <mergeCell ref="SGO17:SGS17"/>
    <mergeCell ref="SGT17:SGX17"/>
    <mergeCell ref="SGY17:SHC17"/>
    <mergeCell ref="SFF17:SFJ17"/>
    <mergeCell ref="SFK17:SFO17"/>
    <mergeCell ref="SFP17:SFT17"/>
    <mergeCell ref="SFU17:SFY17"/>
    <mergeCell ref="SFZ17:SGD17"/>
    <mergeCell ref="SEG17:SEK17"/>
    <mergeCell ref="SEL17:SEP17"/>
    <mergeCell ref="SEQ17:SEU17"/>
    <mergeCell ref="SEV17:SEZ17"/>
    <mergeCell ref="SFA17:SFE17"/>
    <mergeCell ref="SDH17:SDL17"/>
    <mergeCell ref="SDM17:SDQ17"/>
    <mergeCell ref="SDR17:SDV17"/>
    <mergeCell ref="SDW17:SEA17"/>
    <mergeCell ref="SEB17:SEF17"/>
    <mergeCell ref="SCI17:SCM17"/>
    <mergeCell ref="SCN17:SCR17"/>
    <mergeCell ref="SCS17:SCW17"/>
    <mergeCell ref="SCX17:SDB17"/>
    <mergeCell ref="SDC17:SDG17"/>
    <mergeCell ref="SBJ17:SBN17"/>
    <mergeCell ref="SBO17:SBS17"/>
    <mergeCell ref="SBT17:SBX17"/>
    <mergeCell ref="SBY17:SCC17"/>
    <mergeCell ref="SCD17:SCH17"/>
    <mergeCell ref="SAK17:SAO17"/>
    <mergeCell ref="SAP17:SAT17"/>
    <mergeCell ref="SAU17:SAY17"/>
    <mergeCell ref="SAZ17:SBD17"/>
    <mergeCell ref="SBE17:SBI17"/>
    <mergeCell ref="RZL17:RZP17"/>
    <mergeCell ref="RZQ17:RZU17"/>
    <mergeCell ref="RZV17:RZZ17"/>
    <mergeCell ref="SAA17:SAE17"/>
    <mergeCell ref="SAF17:SAJ17"/>
    <mergeCell ref="RYM17:RYQ17"/>
    <mergeCell ref="RYR17:RYV17"/>
    <mergeCell ref="RYW17:RZA17"/>
    <mergeCell ref="RZB17:RZF17"/>
    <mergeCell ref="RZG17:RZK17"/>
    <mergeCell ref="RXN17:RXR17"/>
    <mergeCell ref="RXS17:RXW17"/>
    <mergeCell ref="RXX17:RYB17"/>
    <mergeCell ref="RYC17:RYG17"/>
    <mergeCell ref="RYH17:RYL17"/>
    <mergeCell ref="RWO17:RWS17"/>
    <mergeCell ref="RWT17:RWX17"/>
    <mergeCell ref="RWY17:RXC17"/>
    <mergeCell ref="RXD17:RXH17"/>
    <mergeCell ref="RXI17:RXM17"/>
    <mergeCell ref="RVP17:RVT17"/>
    <mergeCell ref="RVU17:RVY17"/>
    <mergeCell ref="RVZ17:RWD17"/>
    <mergeCell ref="RWE17:RWI17"/>
    <mergeCell ref="RWJ17:RWN17"/>
    <mergeCell ref="RUQ17:RUU17"/>
    <mergeCell ref="RUV17:RUZ17"/>
    <mergeCell ref="RVA17:RVE17"/>
    <mergeCell ref="RVF17:RVJ17"/>
    <mergeCell ref="RVK17:RVO17"/>
    <mergeCell ref="RTR17:RTV17"/>
    <mergeCell ref="RTW17:RUA17"/>
    <mergeCell ref="RUB17:RUF17"/>
    <mergeCell ref="RUG17:RUK17"/>
    <mergeCell ref="RUL17:RUP17"/>
    <mergeCell ref="RSS17:RSW17"/>
    <mergeCell ref="RSX17:RTB17"/>
    <mergeCell ref="RTC17:RTG17"/>
    <mergeCell ref="RTH17:RTL17"/>
    <mergeCell ref="RTM17:RTQ17"/>
    <mergeCell ref="RRT17:RRX17"/>
    <mergeCell ref="RRY17:RSC17"/>
    <mergeCell ref="RSD17:RSH17"/>
    <mergeCell ref="RSI17:RSM17"/>
    <mergeCell ref="RSN17:RSR17"/>
    <mergeCell ref="RQU17:RQY17"/>
    <mergeCell ref="RQZ17:RRD17"/>
    <mergeCell ref="RRE17:RRI17"/>
    <mergeCell ref="RRJ17:RRN17"/>
    <mergeCell ref="RRO17:RRS17"/>
    <mergeCell ref="RPV17:RPZ17"/>
    <mergeCell ref="RQA17:RQE17"/>
    <mergeCell ref="RQF17:RQJ17"/>
    <mergeCell ref="RQK17:RQO17"/>
    <mergeCell ref="RQP17:RQT17"/>
    <mergeCell ref="ROW17:RPA17"/>
    <mergeCell ref="RPB17:RPF17"/>
    <mergeCell ref="RPG17:RPK17"/>
    <mergeCell ref="RPL17:RPP17"/>
    <mergeCell ref="RPQ17:RPU17"/>
    <mergeCell ref="RNX17:ROB17"/>
    <mergeCell ref="ROC17:ROG17"/>
    <mergeCell ref="ROH17:ROL17"/>
    <mergeCell ref="ROM17:ROQ17"/>
    <mergeCell ref="ROR17:ROV17"/>
    <mergeCell ref="RMY17:RNC17"/>
    <mergeCell ref="RND17:RNH17"/>
    <mergeCell ref="RNI17:RNM17"/>
    <mergeCell ref="RNN17:RNR17"/>
    <mergeCell ref="RNS17:RNW17"/>
    <mergeCell ref="RLZ17:RMD17"/>
    <mergeCell ref="RME17:RMI17"/>
    <mergeCell ref="RMJ17:RMN17"/>
    <mergeCell ref="RMO17:RMS17"/>
    <mergeCell ref="RMT17:RMX17"/>
    <mergeCell ref="RLA17:RLE17"/>
    <mergeCell ref="RLF17:RLJ17"/>
    <mergeCell ref="RLK17:RLO17"/>
    <mergeCell ref="RLP17:RLT17"/>
    <mergeCell ref="RLU17:RLY17"/>
    <mergeCell ref="RKB17:RKF17"/>
    <mergeCell ref="RKG17:RKK17"/>
    <mergeCell ref="RKL17:RKP17"/>
    <mergeCell ref="RKQ17:RKU17"/>
    <mergeCell ref="RKV17:RKZ17"/>
    <mergeCell ref="RJC17:RJG17"/>
    <mergeCell ref="RJH17:RJL17"/>
    <mergeCell ref="RJM17:RJQ17"/>
    <mergeCell ref="RJR17:RJV17"/>
    <mergeCell ref="RJW17:RKA17"/>
    <mergeCell ref="RID17:RIH17"/>
    <mergeCell ref="RII17:RIM17"/>
    <mergeCell ref="RIN17:RIR17"/>
    <mergeCell ref="RIS17:RIW17"/>
    <mergeCell ref="RIX17:RJB17"/>
    <mergeCell ref="RHE17:RHI17"/>
    <mergeCell ref="RHJ17:RHN17"/>
    <mergeCell ref="RHO17:RHS17"/>
    <mergeCell ref="RHT17:RHX17"/>
    <mergeCell ref="RHY17:RIC17"/>
    <mergeCell ref="RGF17:RGJ17"/>
    <mergeCell ref="RGK17:RGO17"/>
    <mergeCell ref="RGP17:RGT17"/>
    <mergeCell ref="RGU17:RGY17"/>
    <mergeCell ref="RGZ17:RHD17"/>
    <mergeCell ref="RFG17:RFK17"/>
    <mergeCell ref="RFL17:RFP17"/>
    <mergeCell ref="RFQ17:RFU17"/>
    <mergeCell ref="RFV17:RFZ17"/>
    <mergeCell ref="RGA17:RGE17"/>
    <mergeCell ref="REH17:REL17"/>
    <mergeCell ref="REM17:REQ17"/>
    <mergeCell ref="RER17:REV17"/>
    <mergeCell ref="REW17:RFA17"/>
    <mergeCell ref="RFB17:RFF17"/>
    <mergeCell ref="RDI17:RDM17"/>
    <mergeCell ref="RDN17:RDR17"/>
    <mergeCell ref="RDS17:RDW17"/>
    <mergeCell ref="RDX17:REB17"/>
    <mergeCell ref="REC17:REG17"/>
    <mergeCell ref="RCJ17:RCN17"/>
    <mergeCell ref="RCO17:RCS17"/>
    <mergeCell ref="RCT17:RCX17"/>
    <mergeCell ref="RCY17:RDC17"/>
    <mergeCell ref="RDD17:RDH17"/>
    <mergeCell ref="RBK17:RBO17"/>
    <mergeCell ref="RBP17:RBT17"/>
    <mergeCell ref="RBU17:RBY17"/>
    <mergeCell ref="RBZ17:RCD17"/>
    <mergeCell ref="RCE17:RCI17"/>
    <mergeCell ref="RAL17:RAP17"/>
    <mergeCell ref="RAQ17:RAU17"/>
    <mergeCell ref="RAV17:RAZ17"/>
    <mergeCell ref="RBA17:RBE17"/>
    <mergeCell ref="RBF17:RBJ17"/>
    <mergeCell ref="QZM17:QZQ17"/>
    <mergeCell ref="QZR17:QZV17"/>
    <mergeCell ref="QZW17:RAA17"/>
    <mergeCell ref="RAB17:RAF17"/>
    <mergeCell ref="RAG17:RAK17"/>
    <mergeCell ref="QYN17:QYR17"/>
    <mergeCell ref="QYS17:QYW17"/>
    <mergeCell ref="QYX17:QZB17"/>
    <mergeCell ref="QZC17:QZG17"/>
    <mergeCell ref="QZH17:QZL17"/>
    <mergeCell ref="QXO17:QXS17"/>
    <mergeCell ref="QXT17:QXX17"/>
    <mergeCell ref="QXY17:QYC17"/>
    <mergeCell ref="QYD17:QYH17"/>
    <mergeCell ref="QYI17:QYM17"/>
    <mergeCell ref="QWP17:QWT17"/>
    <mergeCell ref="QWU17:QWY17"/>
    <mergeCell ref="QWZ17:QXD17"/>
    <mergeCell ref="QXE17:QXI17"/>
    <mergeCell ref="QXJ17:QXN17"/>
    <mergeCell ref="QVQ17:QVU17"/>
    <mergeCell ref="QVV17:QVZ17"/>
    <mergeCell ref="QWA17:QWE17"/>
    <mergeCell ref="QWF17:QWJ17"/>
    <mergeCell ref="QWK17:QWO17"/>
    <mergeCell ref="QUR17:QUV17"/>
    <mergeCell ref="QUW17:QVA17"/>
    <mergeCell ref="QVB17:QVF17"/>
    <mergeCell ref="QVG17:QVK17"/>
    <mergeCell ref="QVL17:QVP17"/>
    <mergeCell ref="QTS17:QTW17"/>
    <mergeCell ref="QTX17:QUB17"/>
    <mergeCell ref="QUC17:QUG17"/>
    <mergeCell ref="QUH17:QUL17"/>
    <mergeCell ref="QUM17:QUQ17"/>
    <mergeCell ref="QST17:QSX17"/>
    <mergeCell ref="QSY17:QTC17"/>
    <mergeCell ref="QTD17:QTH17"/>
    <mergeCell ref="QTI17:QTM17"/>
    <mergeCell ref="QTN17:QTR17"/>
    <mergeCell ref="QRU17:QRY17"/>
    <mergeCell ref="QRZ17:QSD17"/>
    <mergeCell ref="QSE17:QSI17"/>
    <mergeCell ref="QSJ17:QSN17"/>
    <mergeCell ref="QSO17:QSS17"/>
    <mergeCell ref="QQV17:QQZ17"/>
    <mergeCell ref="QRA17:QRE17"/>
    <mergeCell ref="QRF17:QRJ17"/>
    <mergeCell ref="QRK17:QRO17"/>
    <mergeCell ref="QRP17:QRT17"/>
    <mergeCell ref="QPW17:QQA17"/>
    <mergeCell ref="QQB17:QQF17"/>
    <mergeCell ref="QQG17:QQK17"/>
    <mergeCell ref="QQL17:QQP17"/>
    <mergeCell ref="QQQ17:QQU17"/>
    <mergeCell ref="QOX17:QPB17"/>
    <mergeCell ref="QPC17:QPG17"/>
    <mergeCell ref="QPH17:QPL17"/>
    <mergeCell ref="QPM17:QPQ17"/>
    <mergeCell ref="QPR17:QPV17"/>
    <mergeCell ref="QNY17:QOC17"/>
    <mergeCell ref="QOD17:QOH17"/>
    <mergeCell ref="QOI17:QOM17"/>
    <mergeCell ref="QON17:QOR17"/>
    <mergeCell ref="QOS17:QOW17"/>
    <mergeCell ref="QMZ17:QND17"/>
    <mergeCell ref="QNE17:QNI17"/>
    <mergeCell ref="QNJ17:QNN17"/>
    <mergeCell ref="QNO17:QNS17"/>
    <mergeCell ref="QNT17:QNX17"/>
    <mergeCell ref="QMA17:QME17"/>
    <mergeCell ref="QMF17:QMJ17"/>
    <mergeCell ref="QMK17:QMO17"/>
    <mergeCell ref="QMP17:QMT17"/>
    <mergeCell ref="QMU17:QMY17"/>
    <mergeCell ref="QLB17:QLF17"/>
    <mergeCell ref="QLG17:QLK17"/>
    <mergeCell ref="QLL17:QLP17"/>
    <mergeCell ref="QLQ17:QLU17"/>
    <mergeCell ref="QLV17:QLZ17"/>
    <mergeCell ref="QKC17:QKG17"/>
    <mergeCell ref="QKH17:QKL17"/>
    <mergeCell ref="QKM17:QKQ17"/>
    <mergeCell ref="QKR17:QKV17"/>
    <mergeCell ref="QKW17:QLA17"/>
    <mergeCell ref="QJD17:QJH17"/>
    <mergeCell ref="QJI17:QJM17"/>
    <mergeCell ref="QJN17:QJR17"/>
    <mergeCell ref="QJS17:QJW17"/>
    <mergeCell ref="QJX17:QKB17"/>
    <mergeCell ref="QIE17:QII17"/>
    <mergeCell ref="QIJ17:QIN17"/>
    <mergeCell ref="QIO17:QIS17"/>
    <mergeCell ref="QIT17:QIX17"/>
    <mergeCell ref="QIY17:QJC17"/>
    <mergeCell ref="QHF17:QHJ17"/>
    <mergeCell ref="QHK17:QHO17"/>
    <mergeCell ref="QHP17:QHT17"/>
    <mergeCell ref="QHU17:QHY17"/>
    <mergeCell ref="QHZ17:QID17"/>
    <mergeCell ref="QGG17:QGK17"/>
    <mergeCell ref="QGL17:QGP17"/>
    <mergeCell ref="QGQ17:QGU17"/>
    <mergeCell ref="QGV17:QGZ17"/>
    <mergeCell ref="QHA17:QHE17"/>
    <mergeCell ref="QFH17:QFL17"/>
    <mergeCell ref="QFM17:QFQ17"/>
    <mergeCell ref="QFR17:QFV17"/>
    <mergeCell ref="QFW17:QGA17"/>
    <mergeCell ref="QGB17:QGF17"/>
    <mergeCell ref="QEI17:QEM17"/>
    <mergeCell ref="QEN17:QER17"/>
    <mergeCell ref="QES17:QEW17"/>
    <mergeCell ref="QEX17:QFB17"/>
    <mergeCell ref="QFC17:QFG17"/>
    <mergeCell ref="QDJ17:QDN17"/>
    <mergeCell ref="QDO17:QDS17"/>
    <mergeCell ref="QDT17:QDX17"/>
    <mergeCell ref="QDY17:QEC17"/>
    <mergeCell ref="QED17:QEH17"/>
    <mergeCell ref="QCK17:QCO17"/>
    <mergeCell ref="QCP17:QCT17"/>
    <mergeCell ref="QCU17:QCY17"/>
    <mergeCell ref="QCZ17:QDD17"/>
    <mergeCell ref="QDE17:QDI17"/>
    <mergeCell ref="QBL17:QBP17"/>
    <mergeCell ref="QBQ17:QBU17"/>
    <mergeCell ref="QBV17:QBZ17"/>
    <mergeCell ref="QCA17:QCE17"/>
    <mergeCell ref="QCF17:QCJ17"/>
    <mergeCell ref="QAM17:QAQ17"/>
    <mergeCell ref="QAR17:QAV17"/>
    <mergeCell ref="QAW17:QBA17"/>
    <mergeCell ref="QBB17:QBF17"/>
    <mergeCell ref="QBG17:QBK17"/>
    <mergeCell ref="PZN17:PZR17"/>
    <mergeCell ref="PZS17:PZW17"/>
    <mergeCell ref="PZX17:QAB17"/>
    <mergeCell ref="QAC17:QAG17"/>
    <mergeCell ref="QAH17:QAL17"/>
    <mergeCell ref="PYO17:PYS17"/>
    <mergeCell ref="PYT17:PYX17"/>
    <mergeCell ref="PYY17:PZC17"/>
    <mergeCell ref="PZD17:PZH17"/>
    <mergeCell ref="PZI17:PZM17"/>
    <mergeCell ref="PXP17:PXT17"/>
    <mergeCell ref="PXU17:PXY17"/>
    <mergeCell ref="PXZ17:PYD17"/>
    <mergeCell ref="PYE17:PYI17"/>
    <mergeCell ref="PYJ17:PYN17"/>
    <mergeCell ref="PWQ17:PWU17"/>
    <mergeCell ref="PWV17:PWZ17"/>
    <mergeCell ref="PXA17:PXE17"/>
    <mergeCell ref="PXF17:PXJ17"/>
    <mergeCell ref="PXK17:PXO17"/>
    <mergeCell ref="PVR17:PVV17"/>
    <mergeCell ref="PVW17:PWA17"/>
    <mergeCell ref="PWB17:PWF17"/>
    <mergeCell ref="PWG17:PWK17"/>
    <mergeCell ref="PWL17:PWP17"/>
    <mergeCell ref="PUS17:PUW17"/>
    <mergeCell ref="PUX17:PVB17"/>
    <mergeCell ref="PVC17:PVG17"/>
    <mergeCell ref="PVH17:PVL17"/>
    <mergeCell ref="PVM17:PVQ17"/>
    <mergeCell ref="PTT17:PTX17"/>
    <mergeCell ref="PTY17:PUC17"/>
    <mergeCell ref="PUD17:PUH17"/>
    <mergeCell ref="PUI17:PUM17"/>
    <mergeCell ref="PUN17:PUR17"/>
    <mergeCell ref="PSU17:PSY17"/>
    <mergeCell ref="PSZ17:PTD17"/>
    <mergeCell ref="PTE17:PTI17"/>
    <mergeCell ref="PTJ17:PTN17"/>
    <mergeCell ref="PTO17:PTS17"/>
    <mergeCell ref="PRV17:PRZ17"/>
    <mergeCell ref="PSA17:PSE17"/>
    <mergeCell ref="PSF17:PSJ17"/>
    <mergeCell ref="PSK17:PSO17"/>
    <mergeCell ref="PSP17:PST17"/>
    <mergeCell ref="PQW17:PRA17"/>
    <mergeCell ref="PRB17:PRF17"/>
    <mergeCell ref="PRG17:PRK17"/>
    <mergeCell ref="PRL17:PRP17"/>
    <mergeCell ref="PRQ17:PRU17"/>
    <mergeCell ref="PPX17:PQB17"/>
    <mergeCell ref="PQC17:PQG17"/>
    <mergeCell ref="PQH17:PQL17"/>
    <mergeCell ref="PQM17:PQQ17"/>
    <mergeCell ref="PQR17:PQV17"/>
    <mergeCell ref="POY17:PPC17"/>
    <mergeCell ref="PPD17:PPH17"/>
    <mergeCell ref="PPI17:PPM17"/>
    <mergeCell ref="PPN17:PPR17"/>
    <mergeCell ref="PPS17:PPW17"/>
    <mergeCell ref="PNZ17:POD17"/>
    <mergeCell ref="POE17:POI17"/>
    <mergeCell ref="POJ17:PON17"/>
    <mergeCell ref="POO17:POS17"/>
    <mergeCell ref="POT17:POX17"/>
    <mergeCell ref="PNA17:PNE17"/>
    <mergeCell ref="PNF17:PNJ17"/>
    <mergeCell ref="PNK17:PNO17"/>
    <mergeCell ref="PNP17:PNT17"/>
    <mergeCell ref="PNU17:PNY17"/>
    <mergeCell ref="PMB17:PMF17"/>
    <mergeCell ref="PMG17:PMK17"/>
    <mergeCell ref="PML17:PMP17"/>
    <mergeCell ref="PMQ17:PMU17"/>
    <mergeCell ref="PMV17:PMZ17"/>
    <mergeCell ref="PLC17:PLG17"/>
    <mergeCell ref="PLH17:PLL17"/>
    <mergeCell ref="PLM17:PLQ17"/>
    <mergeCell ref="PLR17:PLV17"/>
    <mergeCell ref="PLW17:PMA17"/>
    <mergeCell ref="PKD17:PKH17"/>
    <mergeCell ref="PKI17:PKM17"/>
    <mergeCell ref="PKN17:PKR17"/>
    <mergeCell ref="PKS17:PKW17"/>
    <mergeCell ref="PKX17:PLB17"/>
    <mergeCell ref="PJE17:PJI17"/>
    <mergeCell ref="PJJ17:PJN17"/>
    <mergeCell ref="PJO17:PJS17"/>
    <mergeCell ref="PJT17:PJX17"/>
    <mergeCell ref="PJY17:PKC17"/>
    <mergeCell ref="PIF17:PIJ17"/>
    <mergeCell ref="PIK17:PIO17"/>
    <mergeCell ref="PIP17:PIT17"/>
    <mergeCell ref="PIU17:PIY17"/>
    <mergeCell ref="PIZ17:PJD17"/>
    <mergeCell ref="PHG17:PHK17"/>
    <mergeCell ref="PHL17:PHP17"/>
    <mergeCell ref="PHQ17:PHU17"/>
    <mergeCell ref="PHV17:PHZ17"/>
    <mergeCell ref="PIA17:PIE17"/>
    <mergeCell ref="PGH17:PGL17"/>
    <mergeCell ref="PGM17:PGQ17"/>
    <mergeCell ref="PGR17:PGV17"/>
    <mergeCell ref="PGW17:PHA17"/>
    <mergeCell ref="PHB17:PHF17"/>
    <mergeCell ref="PFI17:PFM17"/>
    <mergeCell ref="PFN17:PFR17"/>
    <mergeCell ref="PFS17:PFW17"/>
    <mergeCell ref="PFX17:PGB17"/>
    <mergeCell ref="PGC17:PGG17"/>
    <mergeCell ref="PEJ17:PEN17"/>
    <mergeCell ref="PEO17:PES17"/>
    <mergeCell ref="PET17:PEX17"/>
    <mergeCell ref="PEY17:PFC17"/>
    <mergeCell ref="PFD17:PFH17"/>
    <mergeCell ref="PDK17:PDO17"/>
    <mergeCell ref="PDP17:PDT17"/>
    <mergeCell ref="PDU17:PDY17"/>
    <mergeCell ref="PDZ17:PED17"/>
    <mergeCell ref="PEE17:PEI17"/>
    <mergeCell ref="PCL17:PCP17"/>
    <mergeCell ref="PCQ17:PCU17"/>
    <mergeCell ref="PCV17:PCZ17"/>
    <mergeCell ref="PDA17:PDE17"/>
    <mergeCell ref="PDF17:PDJ17"/>
    <mergeCell ref="PBM17:PBQ17"/>
    <mergeCell ref="PBR17:PBV17"/>
    <mergeCell ref="PBW17:PCA17"/>
    <mergeCell ref="PCB17:PCF17"/>
    <mergeCell ref="PCG17:PCK17"/>
    <mergeCell ref="PAN17:PAR17"/>
    <mergeCell ref="PAS17:PAW17"/>
    <mergeCell ref="PAX17:PBB17"/>
    <mergeCell ref="PBC17:PBG17"/>
    <mergeCell ref="PBH17:PBL17"/>
    <mergeCell ref="OZO17:OZS17"/>
    <mergeCell ref="OZT17:OZX17"/>
    <mergeCell ref="OZY17:PAC17"/>
    <mergeCell ref="PAD17:PAH17"/>
    <mergeCell ref="PAI17:PAM17"/>
    <mergeCell ref="OYP17:OYT17"/>
    <mergeCell ref="OYU17:OYY17"/>
    <mergeCell ref="OYZ17:OZD17"/>
    <mergeCell ref="OZE17:OZI17"/>
    <mergeCell ref="OZJ17:OZN17"/>
    <mergeCell ref="OXQ17:OXU17"/>
    <mergeCell ref="OXV17:OXZ17"/>
    <mergeCell ref="OYA17:OYE17"/>
    <mergeCell ref="OYF17:OYJ17"/>
    <mergeCell ref="OYK17:OYO17"/>
    <mergeCell ref="OWR17:OWV17"/>
    <mergeCell ref="OWW17:OXA17"/>
    <mergeCell ref="OXB17:OXF17"/>
    <mergeCell ref="OXG17:OXK17"/>
    <mergeCell ref="OXL17:OXP17"/>
    <mergeCell ref="OVS17:OVW17"/>
    <mergeCell ref="OVX17:OWB17"/>
    <mergeCell ref="OWC17:OWG17"/>
    <mergeCell ref="OWH17:OWL17"/>
    <mergeCell ref="OWM17:OWQ17"/>
    <mergeCell ref="OUT17:OUX17"/>
    <mergeCell ref="OUY17:OVC17"/>
    <mergeCell ref="OVD17:OVH17"/>
    <mergeCell ref="OVI17:OVM17"/>
    <mergeCell ref="OVN17:OVR17"/>
    <mergeCell ref="OTU17:OTY17"/>
    <mergeCell ref="OTZ17:OUD17"/>
    <mergeCell ref="OUE17:OUI17"/>
    <mergeCell ref="OUJ17:OUN17"/>
    <mergeCell ref="OUO17:OUS17"/>
    <mergeCell ref="OSV17:OSZ17"/>
    <mergeCell ref="OTA17:OTE17"/>
    <mergeCell ref="OTF17:OTJ17"/>
    <mergeCell ref="OTK17:OTO17"/>
    <mergeCell ref="OTP17:OTT17"/>
    <mergeCell ref="ORW17:OSA17"/>
    <mergeCell ref="OSB17:OSF17"/>
    <mergeCell ref="OSG17:OSK17"/>
    <mergeCell ref="OSL17:OSP17"/>
    <mergeCell ref="OSQ17:OSU17"/>
    <mergeCell ref="OQX17:ORB17"/>
    <mergeCell ref="ORC17:ORG17"/>
    <mergeCell ref="ORH17:ORL17"/>
    <mergeCell ref="ORM17:ORQ17"/>
    <mergeCell ref="ORR17:ORV17"/>
    <mergeCell ref="OPY17:OQC17"/>
    <mergeCell ref="OQD17:OQH17"/>
    <mergeCell ref="OQI17:OQM17"/>
    <mergeCell ref="OQN17:OQR17"/>
    <mergeCell ref="OQS17:OQW17"/>
    <mergeCell ref="OOZ17:OPD17"/>
    <mergeCell ref="OPE17:OPI17"/>
    <mergeCell ref="OPJ17:OPN17"/>
    <mergeCell ref="OPO17:OPS17"/>
    <mergeCell ref="OPT17:OPX17"/>
    <mergeCell ref="OOA17:OOE17"/>
    <mergeCell ref="OOF17:OOJ17"/>
    <mergeCell ref="OOK17:OOO17"/>
    <mergeCell ref="OOP17:OOT17"/>
    <mergeCell ref="OOU17:OOY17"/>
    <mergeCell ref="ONB17:ONF17"/>
    <mergeCell ref="ONG17:ONK17"/>
    <mergeCell ref="ONL17:ONP17"/>
    <mergeCell ref="ONQ17:ONU17"/>
    <mergeCell ref="ONV17:ONZ17"/>
    <mergeCell ref="OMC17:OMG17"/>
    <mergeCell ref="OMH17:OML17"/>
    <mergeCell ref="OMM17:OMQ17"/>
    <mergeCell ref="OMR17:OMV17"/>
    <mergeCell ref="OMW17:ONA17"/>
    <mergeCell ref="OLD17:OLH17"/>
    <mergeCell ref="OLI17:OLM17"/>
    <mergeCell ref="OLN17:OLR17"/>
    <mergeCell ref="OLS17:OLW17"/>
    <mergeCell ref="OLX17:OMB17"/>
    <mergeCell ref="OKE17:OKI17"/>
    <mergeCell ref="OKJ17:OKN17"/>
    <mergeCell ref="OKO17:OKS17"/>
    <mergeCell ref="OKT17:OKX17"/>
    <mergeCell ref="OKY17:OLC17"/>
    <mergeCell ref="OJF17:OJJ17"/>
    <mergeCell ref="OJK17:OJO17"/>
    <mergeCell ref="OJP17:OJT17"/>
    <mergeCell ref="OJU17:OJY17"/>
    <mergeCell ref="OJZ17:OKD17"/>
    <mergeCell ref="OIG17:OIK17"/>
    <mergeCell ref="OIL17:OIP17"/>
    <mergeCell ref="OIQ17:OIU17"/>
    <mergeCell ref="OIV17:OIZ17"/>
    <mergeCell ref="OJA17:OJE17"/>
    <mergeCell ref="OHH17:OHL17"/>
    <mergeCell ref="OHM17:OHQ17"/>
    <mergeCell ref="OHR17:OHV17"/>
    <mergeCell ref="OHW17:OIA17"/>
    <mergeCell ref="OIB17:OIF17"/>
    <mergeCell ref="OGI17:OGM17"/>
    <mergeCell ref="OGN17:OGR17"/>
    <mergeCell ref="OGS17:OGW17"/>
    <mergeCell ref="OGX17:OHB17"/>
    <mergeCell ref="OHC17:OHG17"/>
    <mergeCell ref="OFJ17:OFN17"/>
    <mergeCell ref="OFO17:OFS17"/>
    <mergeCell ref="OFT17:OFX17"/>
    <mergeCell ref="OFY17:OGC17"/>
    <mergeCell ref="OGD17:OGH17"/>
    <mergeCell ref="OEK17:OEO17"/>
    <mergeCell ref="OEP17:OET17"/>
    <mergeCell ref="OEU17:OEY17"/>
    <mergeCell ref="OEZ17:OFD17"/>
    <mergeCell ref="OFE17:OFI17"/>
    <mergeCell ref="ODL17:ODP17"/>
    <mergeCell ref="ODQ17:ODU17"/>
    <mergeCell ref="ODV17:ODZ17"/>
    <mergeCell ref="OEA17:OEE17"/>
    <mergeCell ref="OEF17:OEJ17"/>
    <mergeCell ref="OCM17:OCQ17"/>
    <mergeCell ref="OCR17:OCV17"/>
    <mergeCell ref="OCW17:ODA17"/>
    <mergeCell ref="ODB17:ODF17"/>
    <mergeCell ref="ODG17:ODK17"/>
    <mergeCell ref="OBN17:OBR17"/>
    <mergeCell ref="OBS17:OBW17"/>
    <mergeCell ref="OBX17:OCB17"/>
    <mergeCell ref="OCC17:OCG17"/>
    <mergeCell ref="OCH17:OCL17"/>
    <mergeCell ref="OAO17:OAS17"/>
    <mergeCell ref="OAT17:OAX17"/>
    <mergeCell ref="OAY17:OBC17"/>
    <mergeCell ref="OBD17:OBH17"/>
    <mergeCell ref="OBI17:OBM17"/>
    <mergeCell ref="NZP17:NZT17"/>
    <mergeCell ref="NZU17:NZY17"/>
    <mergeCell ref="NZZ17:OAD17"/>
    <mergeCell ref="OAE17:OAI17"/>
    <mergeCell ref="OAJ17:OAN17"/>
    <mergeCell ref="NYQ17:NYU17"/>
    <mergeCell ref="NYV17:NYZ17"/>
    <mergeCell ref="NZA17:NZE17"/>
    <mergeCell ref="NZF17:NZJ17"/>
    <mergeCell ref="NZK17:NZO17"/>
    <mergeCell ref="NXR17:NXV17"/>
    <mergeCell ref="NXW17:NYA17"/>
    <mergeCell ref="NYB17:NYF17"/>
    <mergeCell ref="NYG17:NYK17"/>
    <mergeCell ref="NYL17:NYP17"/>
    <mergeCell ref="NWS17:NWW17"/>
    <mergeCell ref="NWX17:NXB17"/>
    <mergeCell ref="NXC17:NXG17"/>
    <mergeCell ref="NXH17:NXL17"/>
    <mergeCell ref="NXM17:NXQ17"/>
    <mergeCell ref="NVT17:NVX17"/>
    <mergeCell ref="NVY17:NWC17"/>
    <mergeCell ref="NWD17:NWH17"/>
    <mergeCell ref="NWI17:NWM17"/>
    <mergeCell ref="NWN17:NWR17"/>
    <mergeCell ref="NUU17:NUY17"/>
    <mergeCell ref="NUZ17:NVD17"/>
    <mergeCell ref="NVE17:NVI17"/>
    <mergeCell ref="NVJ17:NVN17"/>
    <mergeCell ref="NVO17:NVS17"/>
    <mergeCell ref="NTV17:NTZ17"/>
    <mergeCell ref="NUA17:NUE17"/>
    <mergeCell ref="NUF17:NUJ17"/>
    <mergeCell ref="NUK17:NUO17"/>
    <mergeCell ref="NUP17:NUT17"/>
    <mergeCell ref="NSW17:NTA17"/>
    <mergeCell ref="NTB17:NTF17"/>
    <mergeCell ref="NTG17:NTK17"/>
    <mergeCell ref="NTL17:NTP17"/>
    <mergeCell ref="NTQ17:NTU17"/>
    <mergeCell ref="NRX17:NSB17"/>
    <mergeCell ref="NSC17:NSG17"/>
    <mergeCell ref="NSH17:NSL17"/>
    <mergeCell ref="NSM17:NSQ17"/>
    <mergeCell ref="NSR17:NSV17"/>
    <mergeCell ref="NQY17:NRC17"/>
    <mergeCell ref="NRD17:NRH17"/>
    <mergeCell ref="NRI17:NRM17"/>
    <mergeCell ref="NRN17:NRR17"/>
    <mergeCell ref="NRS17:NRW17"/>
    <mergeCell ref="NPZ17:NQD17"/>
    <mergeCell ref="NQE17:NQI17"/>
    <mergeCell ref="NQJ17:NQN17"/>
    <mergeCell ref="NQO17:NQS17"/>
    <mergeCell ref="NQT17:NQX17"/>
    <mergeCell ref="NPA17:NPE17"/>
    <mergeCell ref="NPF17:NPJ17"/>
    <mergeCell ref="NPK17:NPO17"/>
    <mergeCell ref="NPP17:NPT17"/>
    <mergeCell ref="NPU17:NPY17"/>
    <mergeCell ref="NOB17:NOF17"/>
    <mergeCell ref="NOG17:NOK17"/>
    <mergeCell ref="NOL17:NOP17"/>
    <mergeCell ref="NOQ17:NOU17"/>
    <mergeCell ref="NOV17:NOZ17"/>
    <mergeCell ref="NNC17:NNG17"/>
    <mergeCell ref="NNH17:NNL17"/>
    <mergeCell ref="NNM17:NNQ17"/>
    <mergeCell ref="NNR17:NNV17"/>
    <mergeCell ref="NNW17:NOA17"/>
    <mergeCell ref="NMD17:NMH17"/>
    <mergeCell ref="NMI17:NMM17"/>
    <mergeCell ref="NMN17:NMR17"/>
    <mergeCell ref="NMS17:NMW17"/>
    <mergeCell ref="NMX17:NNB17"/>
    <mergeCell ref="NLE17:NLI17"/>
    <mergeCell ref="NLJ17:NLN17"/>
    <mergeCell ref="NLO17:NLS17"/>
    <mergeCell ref="NLT17:NLX17"/>
    <mergeCell ref="NLY17:NMC17"/>
    <mergeCell ref="NKF17:NKJ17"/>
    <mergeCell ref="NKK17:NKO17"/>
    <mergeCell ref="NKP17:NKT17"/>
    <mergeCell ref="NKU17:NKY17"/>
    <mergeCell ref="NKZ17:NLD17"/>
    <mergeCell ref="NJG17:NJK17"/>
    <mergeCell ref="NJL17:NJP17"/>
    <mergeCell ref="NJQ17:NJU17"/>
    <mergeCell ref="NJV17:NJZ17"/>
    <mergeCell ref="NKA17:NKE17"/>
    <mergeCell ref="NIH17:NIL17"/>
    <mergeCell ref="NIM17:NIQ17"/>
    <mergeCell ref="NIR17:NIV17"/>
    <mergeCell ref="NIW17:NJA17"/>
    <mergeCell ref="NJB17:NJF17"/>
    <mergeCell ref="NHI17:NHM17"/>
    <mergeCell ref="NHN17:NHR17"/>
    <mergeCell ref="NHS17:NHW17"/>
    <mergeCell ref="NHX17:NIB17"/>
    <mergeCell ref="NIC17:NIG17"/>
    <mergeCell ref="NGJ17:NGN17"/>
    <mergeCell ref="NGO17:NGS17"/>
    <mergeCell ref="NGT17:NGX17"/>
    <mergeCell ref="NGY17:NHC17"/>
    <mergeCell ref="NHD17:NHH17"/>
    <mergeCell ref="NFK17:NFO17"/>
    <mergeCell ref="NFP17:NFT17"/>
    <mergeCell ref="NFU17:NFY17"/>
    <mergeCell ref="NFZ17:NGD17"/>
    <mergeCell ref="NGE17:NGI17"/>
    <mergeCell ref="NEL17:NEP17"/>
    <mergeCell ref="NEQ17:NEU17"/>
    <mergeCell ref="NEV17:NEZ17"/>
    <mergeCell ref="NFA17:NFE17"/>
    <mergeCell ref="NFF17:NFJ17"/>
    <mergeCell ref="NDM17:NDQ17"/>
    <mergeCell ref="NDR17:NDV17"/>
    <mergeCell ref="NDW17:NEA17"/>
    <mergeCell ref="NEB17:NEF17"/>
    <mergeCell ref="NEG17:NEK17"/>
    <mergeCell ref="NCN17:NCR17"/>
    <mergeCell ref="NCS17:NCW17"/>
    <mergeCell ref="NCX17:NDB17"/>
    <mergeCell ref="NDC17:NDG17"/>
    <mergeCell ref="NDH17:NDL17"/>
    <mergeCell ref="NBO17:NBS17"/>
    <mergeCell ref="NBT17:NBX17"/>
    <mergeCell ref="NBY17:NCC17"/>
    <mergeCell ref="NCD17:NCH17"/>
    <mergeCell ref="NCI17:NCM17"/>
    <mergeCell ref="NAP17:NAT17"/>
    <mergeCell ref="NAU17:NAY17"/>
    <mergeCell ref="NAZ17:NBD17"/>
    <mergeCell ref="NBE17:NBI17"/>
    <mergeCell ref="NBJ17:NBN17"/>
    <mergeCell ref="MZQ17:MZU17"/>
    <mergeCell ref="MZV17:MZZ17"/>
    <mergeCell ref="NAA17:NAE17"/>
    <mergeCell ref="NAF17:NAJ17"/>
    <mergeCell ref="NAK17:NAO17"/>
    <mergeCell ref="MYR17:MYV17"/>
    <mergeCell ref="MYW17:MZA17"/>
    <mergeCell ref="MZB17:MZF17"/>
    <mergeCell ref="MZG17:MZK17"/>
    <mergeCell ref="MZL17:MZP17"/>
    <mergeCell ref="MXS17:MXW17"/>
    <mergeCell ref="MXX17:MYB17"/>
    <mergeCell ref="MYC17:MYG17"/>
    <mergeCell ref="MYH17:MYL17"/>
    <mergeCell ref="MYM17:MYQ17"/>
    <mergeCell ref="MWT17:MWX17"/>
    <mergeCell ref="MWY17:MXC17"/>
    <mergeCell ref="MXD17:MXH17"/>
    <mergeCell ref="MXI17:MXM17"/>
    <mergeCell ref="MXN17:MXR17"/>
    <mergeCell ref="MVU17:MVY17"/>
    <mergeCell ref="MVZ17:MWD17"/>
    <mergeCell ref="MWE17:MWI17"/>
    <mergeCell ref="MWJ17:MWN17"/>
    <mergeCell ref="MWO17:MWS17"/>
    <mergeCell ref="MUV17:MUZ17"/>
    <mergeCell ref="MVA17:MVE17"/>
    <mergeCell ref="MVF17:MVJ17"/>
    <mergeCell ref="MVK17:MVO17"/>
    <mergeCell ref="MVP17:MVT17"/>
    <mergeCell ref="MTW17:MUA17"/>
    <mergeCell ref="MUB17:MUF17"/>
    <mergeCell ref="MUG17:MUK17"/>
    <mergeCell ref="MUL17:MUP17"/>
    <mergeCell ref="MUQ17:MUU17"/>
    <mergeCell ref="MSX17:MTB17"/>
    <mergeCell ref="MTC17:MTG17"/>
    <mergeCell ref="MTH17:MTL17"/>
    <mergeCell ref="MTM17:MTQ17"/>
    <mergeCell ref="MTR17:MTV17"/>
    <mergeCell ref="MRY17:MSC17"/>
    <mergeCell ref="MSD17:MSH17"/>
    <mergeCell ref="MSI17:MSM17"/>
    <mergeCell ref="MSN17:MSR17"/>
    <mergeCell ref="MSS17:MSW17"/>
    <mergeCell ref="MQZ17:MRD17"/>
    <mergeCell ref="MRE17:MRI17"/>
    <mergeCell ref="MRJ17:MRN17"/>
    <mergeCell ref="MRO17:MRS17"/>
    <mergeCell ref="MRT17:MRX17"/>
    <mergeCell ref="MQA17:MQE17"/>
    <mergeCell ref="MQF17:MQJ17"/>
    <mergeCell ref="MQK17:MQO17"/>
    <mergeCell ref="MQP17:MQT17"/>
    <mergeCell ref="MQU17:MQY17"/>
    <mergeCell ref="MPB17:MPF17"/>
    <mergeCell ref="MPG17:MPK17"/>
    <mergeCell ref="MPL17:MPP17"/>
    <mergeCell ref="MPQ17:MPU17"/>
    <mergeCell ref="MPV17:MPZ17"/>
    <mergeCell ref="MOC17:MOG17"/>
    <mergeCell ref="MOH17:MOL17"/>
    <mergeCell ref="MOM17:MOQ17"/>
    <mergeCell ref="MOR17:MOV17"/>
    <mergeCell ref="MOW17:MPA17"/>
    <mergeCell ref="MND17:MNH17"/>
    <mergeCell ref="MNI17:MNM17"/>
    <mergeCell ref="MNN17:MNR17"/>
    <mergeCell ref="MNS17:MNW17"/>
    <mergeCell ref="MNX17:MOB17"/>
    <mergeCell ref="MME17:MMI17"/>
    <mergeCell ref="MMJ17:MMN17"/>
    <mergeCell ref="MMO17:MMS17"/>
    <mergeCell ref="MMT17:MMX17"/>
    <mergeCell ref="MMY17:MNC17"/>
    <mergeCell ref="MLF17:MLJ17"/>
    <mergeCell ref="MLK17:MLO17"/>
    <mergeCell ref="MLP17:MLT17"/>
    <mergeCell ref="MLU17:MLY17"/>
    <mergeCell ref="MLZ17:MMD17"/>
    <mergeCell ref="MKG17:MKK17"/>
    <mergeCell ref="MKL17:MKP17"/>
    <mergeCell ref="MKQ17:MKU17"/>
    <mergeCell ref="MKV17:MKZ17"/>
    <mergeCell ref="MLA17:MLE17"/>
    <mergeCell ref="MJH17:MJL17"/>
    <mergeCell ref="MJM17:MJQ17"/>
    <mergeCell ref="MJR17:MJV17"/>
    <mergeCell ref="MJW17:MKA17"/>
    <mergeCell ref="MKB17:MKF17"/>
    <mergeCell ref="MII17:MIM17"/>
    <mergeCell ref="MIN17:MIR17"/>
    <mergeCell ref="MIS17:MIW17"/>
    <mergeCell ref="MIX17:MJB17"/>
    <mergeCell ref="MJC17:MJG17"/>
    <mergeCell ref="MHJ17:MHN17"/>
    <mergeCell ref="MHO17:MHS17"/>
    <mergeCell ref="MHT17:MHX17"/>
    <mergeCell ref="MHY17:MIC17"/>
    <mergeCell ref="MID17:MIH17"/>
    <mergeCell ref="MGK17:MGO17"/>
    <mergeCell ref="MGP17:MGT17"/>
    <mergeCell ref="MGU17:MGY17"/>
    <mergeCell ref="MGZ17:MHD17"/>
    <mergeCell ref="MHE17:MHI17"/>
    <mergeCell ref="MFL17:MFP17"/>
    <mergeCell ref="MFQ17:MFU17"/>
    <mergeCell ref="MFV17:MFZ17"/>
    <mergeCell ref="MGA17:MGE17"/>
    <mergeCell ref="MGF17:MGJ17"/>
    <mergeCell ref="MEM17:MEQ17"/>
    <mergeCell ref="MER17:MEV17"/>
    <mergeCell ref="MEW17:MFA17"/>
    <mergeCell ref="MFB17:MFF17"/>
    <mergeCell ref="MFG17:MFK17"/>
    <mergeCell ref="MDN17:MDR17"/>
    <mergeCell ref="MDS17:MDW17"/>
    <mergeCell ref="MDX17:MEB17"/>
    <mergeCell ref="MEC17:MEG17"/>
    <mergeCell ref="MEH17:MEL17"/>
    <mergeCell ref="MCO17:MCS17"/>
    <mergeCell ref="MCT17:MCX17"/>
    <mergeCell ref="MCY17:MDC17"/>
    <mergeCell ref="MDD17:MDH17"/>
    <mergeCell ref="MDI17:MDM17"/>
    <mergeCell ref="MBP17:MBT17"/>
    <mergeCell ref="MBU17:MBY17"/>
    <mergeCell ref="MBZ17:MCD17"/>
    <mergeCell ref="MCE17:MCI17"/>
    <mergeCell ref="MCJ17:MCN17"/>
    <mergeCell ref="MAQ17:MAU17"/>
    <mergeCell ref="MAV17:MAZ17"/>
    <mergeCell ref="MBA17:MBE17"/>
    <mergeCell ref="MBF17:MBJ17"/>
    <mergeCell ref="MBK17:MBO17"/>
    <mergeCell ref="LZR17:LZV17"/>
    <mergeCell ref="LZW17:MAA17"/>
    <mergeCell ref="MAB17:MAF17"/>
    <mergeCell ref="MAG17:MAK17"/>
    <mergeCell ref="MAL17:MAP17"/>
    <mergeCell ref="LYS17:LYW17"/>
    <mergeCell ref="LYX17:LZB17"/>
    <mergeCell ref="LZC17:LZG17"/>
    <mergeCell ref="LZH17:LZL17"/>
    <mergeCell ref="LZM17:LZQ17"/>
    <mergeCell ref="LXT17:LXX17"/>
    <mergeCell ref="LXY17:LYC17"/>
    <mergeCell ref="LYD17:LYH17"/>
    <mergeCell ref="LYI17:LYM17"/>
    <mergeCell ref="LYN17:LYR17"/>
    <mergeCell ref="LWU17:LWY17"/>
    <mergeCell ref="LWZ17:LXD17"/>
    <mergeCell ref="LXE17:LXI17"/>
    <mergeCell ref="LXJ17:LXN17"/>
    <mergeCell ref="LXO17:LXS17"/>
    <mergeCell ref="LVV17:LVZ17"/>
    <mergeCell ref="LWA17:LWE17"/>
    <mergeCell ref="LWF17:LWJ17"/>
    <mergeCell ref="LWK17:LWO17"/>
    <mergeCell ref="LWP17:LWT17"/>
    <mergeCell ref="LUW17:LVA17"/>
    <mergeCell ref="LVB17:LVF17"/>
    <mergeCell ref="LVG17:LVK17"/>
    <mergeCell ref="LVL17:LVP17"/>
    <mergeCell ref="LVQ17:LVU17"/>
    <mergeCell ref="LTX17:LUB17"/>
    <mergeCell ref="LUC17:LUG17"/>
    <mergeCell ref="LUH17:LUL17"/>
    <mergeCell ref="LUM17:LUQ17"/>
    <mergeCell ref="LUR17:LUV17"/>
    <mergeCell ref="LSY17:LTC17"/>
    <mergeCell ref="LTD17:LTH17"/>
    <mergeCell ref="LTI17:LTM17"/>
    <mergeCell ref="LTN17:LTR17"/>
    <mergeCell ref="LTS17:LTW17"/>
    <mergeCell ref="LRZ17:LSD17"/>
    <mergeCell ref="LSE17:LSI17"/>
    <mergeCell ref="LSJ17:LSN17"/>
    <mergeCell ref="LSO17:LSS17"/>
    <mergeCell ref="LST17:LSX17"/>
    <mergeCell ref="LRA17:LRE17"/>
    <mergeCell ref="LRF17:LRJ17"/>
    <mergeCell ref="LRK17:LRO17"/>
    <mergeCell ref="LRP17:LRT17"/>
    <mergeCell ref="LRU17:LRY17"/>
    <mergeCell ref="LQB17:LQF17"/>
    <mergeCell ref="LQG17:LQK17"/>
    <mergeCell ref="LQL17:LQP17"/>
    <mergeCell ref="LQQ17:LQU17"/>
    <mergeCell ref="LQV17:LQZ17"/>
    <mergeCell ref="LPC17:LPG17"/>
    <mergeCell ref="LPH17:LPL17"/>
    <mergeCell ref="LPM17:LPQ17"/>
    <mergeCell ref="LPR17:LPV17"/>
    <mergeCell ref="LPW17:LQA17"/>
    <mergeCell ref="LOD17:LOH17"/>
    <mergeCell ref="LOI17:LOM17"/>
    <mergeCell ref="LON17:LOR17"/>
    <mergeCell ref="LOS17:LOW17"/>
    <mergeCell ref="LOX17:LPB17"/>
    <mergeCell ref="LNE17:LNI17"/>
    <mergeCell ref="LNJ17:LNN17"/>
    <mergeCell ref="LNO17:LNS17"/>
    <mergeCell ref="LNT17:LNX17"/>
    <mergeCell ref="LNY17:LOC17"/>
    <mergeCell ref="LMF17:LMJ17"/>
    <mergeCell ref="LMK17:LMO17"/>
    <mergeCell ref="LMP17:LMT17"/>
    <mergeCell ref="LMU17:LMY17"/>
    <mergeCell ref="LMZ17:LND17"/>
    <mergeCell ref="LLG17:LLK17"/>
    <mergeCell ref="LLL17:LLP17"/>
    <mergeCell ref="LLQ17:LLU17"/>
    <mergeCell ref="LLV17:LLZ17"/>
    <mergeCell ref="LMA17:LME17"/>
    <mergeCell ref="LKH17:LKL17"/>
    <mergeCell ref="LKM17:LKQ17"/>
    <mergeCell ref="LKR17:LKV17"/>
    <mergeCell ref="LKW17:LLA17"/>
    <mergeCell ref="LLB17:LLF17"/>
    <mergeCell ref="LJI17:LJM17"/>
    <mergeCell ref="LJN17:LJR17"/>
    <mergeCell ref="LJS17:LJW17"/>
    <mergeCell ref="LJX17:LKB17"/>
    <mergeCell ref="LKC17:LKG17"/>
    <mergeCell ref="LIJ17:LIN17"/>
    <mergeCell ref="LIO17:LIS17"/>
    <mergeCell ref="LIT17:LIX17"/>
    <mergeCell ref="LIY17:LJC17"/>
    <mergeCell ref="LJD17:LJH17"/>
    <mergeCell ref="LHK17:LHO17"/>
    <mergeCell ref="LHP17:LHT17"/>
    <mergeCell ref="LHU17:LHY17"/>
    <mergeCell ref="LHZ17:LID17"/>
    <mergeCell ref="LIE17:LII17"/>
    <mergeCell ref="LGL17:LGP17"/>
    <mergeCell ref="LGQ17:LGU17"/>
    <mergeCell ref="LGV17:LGZ17"/>
    <mergeCell ref="LHA17:LHE17"/>
    <mergeCell ref="LHF17:LHJ17"/>
    <mergeCell ref="LFM17:LFQ17"/>
    <mergeCell ref="LFR17:LFV17"/>
    <mergeCell ref="LFW17:LGA17"/>
    <mergeCell ref="LGB17:LGF17"/>
    <mergeCell ref="LGG17:LGK17"/>
    <mergeCell ref="LEN17:LER17"/>
    <mergeCell ref="LES17:LEW17"/>
    <mergeCell ref="LEX17:LFB17"/>
    <mergeCell ref="LFC17:LFG17"/>
    <mergeCell ref="LFH17:LFL17"/>
    <mergeCell ref="LDO17:LDS17"/>
    <mergeCell ref="LDT17:LDX17"/>
    <mergeCell ref="LDY17:LEC17"/>
    <mergeCell ref="LED17:LEH17"/>
    <mergeCell ref="LEI17:LEM17"/>
    <mergeCell ref="LCP17:LCT17"/>
    <mergeCell ref="LCU17:LCY17"/>
    <mergeCell ref="LCZ17:LDD17"/>
    <mergeCell ref="LDE17:LDI17"/>
    <mergeCell ref="LDJ17:LDN17"/>
    <mergeCell ref="LBQ17:LBU17"/>
    <mergeCell ref="LBV17:LBZ17"/>
    <mergeCell ref="LCA17:LCE17"/>
    <mergeCell ref="LCF17:LCJ17"/>
    <mergeCell ref="LCK17:LCO17"/>
    <mergeCell ref="LAR17:LAV17"/>
    <mergeCell ref="LAW17:LBA17"/>
    <mergeCell ref="LBB17:LBF17"/>
    <mergeCell ref="LBG17:LBK17"/>
    <mergeCell ref="LBL17:LBP17"/>
    <mergeCell ref="KZS17:KZW17"/>
    <mergeCell ref="KZX17:LAB17"/>
    <mergeCell ref="LAC17:LAG17"/>
    <mergeCell ref="LAH17:LAL17"/>
    <mergeCell ref="LAM17:LAQ17"/>
    <mergeCell ref="KYT17:KYX17"/>
    <mergeCell ref="KYY17:KZC17"/>
    <mergeCell ref="KZD17:KZH17"/>
    <mergeCell ref="KZI17:KZM17"/>
    <mergeCell ref="KZN17:KZR17"/>
    <mergeCell ref="KXU17:KXY17"/>
    <mergeCell ref="KXZ17:KYD17"/>
    <mergeCell ref="KYE17:KYI17"/>
    <mergeCell ref="KYJ17:KYN17"/>
    <mergeCell ref="KYO17:KYS17"/>
    <mergeCell ref="KWV17:KWZ17"/>
    <mergeCell ref="KXA17:KXE17"/>
    <mergeCell ref="KXF17:KXJ17"/>
    <mergeCell ref="KXK17:KXO17"/>
    <mergeCell ref="KXP17:KXT17"/>
    <mergeCell ref="KVW17:KWA17"/>
    <mergeCell ref="KWB17:KWF17"/>
    <mergeCell ref="KWG17:KWK17"/>
    <mergeCell ref="KWL17:KWP17"/>
    <mergeCell ref="KWQ17:KWU17"/>
    <mergeCell ref="KUX17:KVB17"/>
    <mergeCell ref="KVC17:KVG17"/>
    <mergeCell ref="KVH17:KVL17"/>
    <mergeCell ref="KVM17:KVQ17"/>
    <mergeCell ref="KVR17:KVV17"/>
    <mergeCell ref="KTY17:KUC17"/>
    <mergeCell ref="KUD17:KUH17"/>
    <mergeCell ref="KUI17:KUM17"/>
    <mergeCell ref="KUN17:KUR17"/>
    <mergeCell ref="KUS17:KUW17"/>
    <mergeCell ref="KSZ17:KTD17"/>
    <mergeCell ref="KTE17:KTI17"/>
    <mergeCell ref="KTJ17:KTN17"/>
    <mergeCell ref="KTO17:KTS17"/>
    <mergeCell ref="KTT17:KTX17"/>
    <mergeCell ref="KSA17:KSE17"/>
    <mergeCell ref="KSF17:KSJ17"/>
    <mergeCell ref="KSK17:KSO17"/>
    <mergeCell ref="KSP17:KST17"/>
    <mergeCell ref="KSU17:KSY17"/>
    <mergeCell ref="KRB17:KRF17"/>
    <mergeCell ref="KRG17:KRK17"/>
    <mergeCell ref="KRL17:KRP17"/>
    <mergeCell ref="KRQ17:KRU17"/>
    <mergeCell ref="KRV17:KRZ17"/>
    <mergeCell ref="KQC17:KQG17"/>
    <mergeCell ref="KQH17:KQL17"/>
    <mergeCell ref="KQM17:KQQ17"/>
    <mergeCell ref="KQR17:KQV17"/>
    <mergeCell ref="KQW17:KRA17"/>
    <mergeCell ref="KPD17:KPH17"/>
    <mergeCell ref="KPI17:KPM17"/>
    <mergeCell ref="KPN17:KPR17"/>
    <mergeCell ref="KPS17:KPW17"/>
    <mergeCell ref="KPX17:KQB17"/>
    <mergeCell ref="KOE17:KOI17"/>
    <mergeCell ref="KOJ17:KON17"/>
    <mergeCell ref="KOO17:KOS17"/>
    <mergeCell ref="KOT17:KOX17"/>
    <mergeCell ref="KOY17:KPC17"/>
    <mergeCell ref="KNF17:KNJ17"/>
    <mergeCell ref="KNK17:KNO17"/>
    <mergeCell ref="KNP17:KNT17"/>
    <mergeCell ref="KNU17:KNY17"/>
    <mergeCell ref="KNZ17:KOD17"/>
    <mergeCell ref="KMG17:KMK17"/>
    <mergeCell ref="KML17:KMP17"/>
    <mergeCell ref="KMQ17:KMU17"/>
    <mergeCell ref="KMV17:KMZ17"/>
    <mergeCell ref="KNA17:KNE17"/>
    <mergeCell ref="KLH17:KLL17"/>
    <mergeCell ref="KLM17:KLQ17"/>
    <mergeCell ref="KLR17:KLV17"/>
    <mergeCell ref="KLW17:KMA17"/>
    <mergeCell ref="KMB17:KMF17"/>
    <mergeCell ref="KKI17:KKM17"/>
    <mergeCell ref="KKN17:KKR17"/>
    <mergeCell ref="KKS17:KKW17"/>
    <mergeCell ref="KKX17:KLB17"/>
    <mergeCell ref="KLC17:KLG17"/>
    <mergeCell ref="KJJ17:KJN17"/>
    <mergeCell ref="KJO17:KJS17"/>
    <mergeCell ref="KJT17:KJX17"/>
    <mergeCell ref="KJY17:KKC17"/>
    <mergeCell ref="KKD17:KKH17"/>
    <mergeCell ref="KIK17:KIO17"/>
    <mergeCell ref="KIP17:KIT17"/>
    <mergeCell ref="KIU17:KIY17"/>
    <mergeCell ref="KIZ17:KJD17"/>
    <mergeCell ref="KJE17:KJI17"/>
    <mergeCell ref="KHL17:KHP17"/>
    <mergeCell ref="KHQ17:KHU17"/>
    <mergeCell ref="KHV17:KHZ17"/>
    <mergeCell ref="KIA17:KIE17"/>
    <mergeCell ref="KIF17:KIJ17"/>
    <mergeCell ref="KGM17:KGQ17"/>
    <mergeCell ref="KGR17:KGV17"/>
    <mergeCell ref="KGW17:KHA17"/>
    <mergeCell ref="KHB17:KHF17"/>
    <mergeCell ref="KHG17:KHK17"/>
    <mergeCell ref="KFN17:KFR17"/>
    <mergeCell ref="KFS17:KFW17"/>
    <mergeCell ref="KFX17:KGB17"/>
    <mergeCell ref="KGC17:KGG17"/>
    <mergeCell ref="KGH17:KGL17"/>
    <mergeCell ref="KEO17:KES17"/>
    <mergeCell ref="KET17:KEX17"/>
    <mergeCell ref="KEY17:KFC17"/>
    <mergeCell ref="KFD17:KFH17"/>
    <mergeCell ref="KFI17:KFM17"/>
    <mergeCell ref="KDP17:KDT17"/>
    <mergeCell ref="KDU17:KDY17"/>
    <mergeCell ref="KDZ17:KED17"/>
    <mergeCell ref="KEE17:KEI17"/>
    <mergeCell ref="KEJ17:KEN17"/>
    <mergeCell ref="KCQ17:KCU17"/>
    <mergeCell ref="KCV17:KCZ17"/>
    <mergeCell ref="KDA17:KDE17"/>
    <mergeCell ref="KDF17:KDJ17"/>
    <mergeCell ref="KDK17:KDO17"/>
    <mergeCell ref="KBR17:KBV17"/>
    <mergeCell ref="KBW17:KCA17"/>
    <mergeCell ref="KCB17:KCF17"/>
    <mergeCell ref="KCG17:KCK17"/>
    <mergeCell ref="KCL17:KCP17"/>
    <mergeCell ref="KAS17:KAW17"/>
    <mergeCell ref="KAX17:KBB17"/>
    <mergeCell ref="KBC17:KBG17"/>
    <mergeCell ref="KBH17:KBL17"/>
    <mergeCell ref="KBM17:KBQ17"/>
    <mergeCell ref="JZT17:JZX17"/>
    <mergeCell ref="JZY17:KAC17"/>
    <mergeCell ref="KAD17:KAH17"/>
    <mergeCell ref="KAI17:KAM17"/>
    <mergeCell ref="KAN17:KAR17"/>
    <mergeCell ref="JYU17:JYY17"/>
    <mergeCell ref="JYZ17:JZD17"/>
    <mergeCell ref="JZE17:JZI17"/>
    <mergeCell ref="JZJ17:JZN17"/>
    <mergeCell ref="JZO17:JZS17"/>
    <mergeCell ref="JXV17:JXZ17"/>
    <mergeCell ref="JYA17:JYE17"/>
    <mergeCell ref="JYF17:JYJ17"/>
    <mergeCell ref="JYK17:JYO17"/>
    <mergeCell ref="JYP17:JYT17"/>
    <mergeCell ref="JWW17:JXA17"/>
    <mergeCell ref="JXB17:JXF17"/>
    <mergeCell ref="JXG17:JXK17"/>
    <mergeCell ref="JXL17:JXP17"/>
    <mergeCell ref="JXQ17:JXU17"/>
    <mergeCell ref="JVX17:JWB17"/>
    <mergeCell ref="JWC17:JWG17"/>
    <mergeCell ref="JWH17:JWL17"/>
    <mergeCell ref="JWM17:JWQ17"/>
    <mergeCell ref="JWR17:JWV17"/>
    <mergeCell ref="JUY17:JVC17"/>
    <mergeCell ref="JVD17:JVH17"/>
    <mergeCell ref="JVI17:JVM17"/>
    <mergeCell ref="JVN17:JVR17"/>
    <mergeCell ref="JVS17:JVW17"/>
    <mergeCell ref="JTZ17:JUD17"/>
    <mergeCell ref="JUE17:JUI17"/>
    <mergeCell ref="JUJ17:JUN17"/>
    <mergeCell ref="JUO17:JUS17"/>
    <mergeCell ref="JUT17:JUX17"/>
    <mergeCell ref="JTA17:JTE17"/>
    <mergeCell ref="JTF17:JTJ17"/>
    <mergeCell ref="JTK17:JTO17"/>
    <mergeCell ref="JTP17:JTT17"/>
    <mergeCell ref="JTU17:JTY17"/>
    <mergeCell ref="JSB17:JSF17"/>
    <mergeCell ref="JSG17:JSK17"/>
    <mergeCell ref="JSL17:JSP17"/>
    <mergeCell ref="JSQ17:JSU17"/>
    <mergeCell ref="JSV17:JSZ17"/>
    <mergeCell ref="JRC17:JRG17"/>
    <mergeCell ref="JRH17:JRL17"/>
    <mergeCell ref="JRM17:JRQ17"/>
    <mergeCell ref="JRR17:JRV17"/>
    <mergeCell ref="JRW17:JSA17"/>
    <mergeCell ref="JQD17:JQH17"/>
    <mergeCell ref="JQI17:JQM17"/>
    <mergeCell ref="JQN17:JQR17"/>
    <mergeCell ref="JQS17:JQW17"/>
    <mergeCell ref="JQX17:JRB17"/>
    <mergeCell ref="JPE17:JPI17"/>
    <mergeCell ref="JPJ17:JPN17"/>
    <mergeCell ref="JPO17:JPS17"/>
    <mergeCell ref="JPT17:JPX17"/>
    <mergeCell ref="JPY17:JQC17"/>
    <mergeCell ref="JOF17:JOJ17"/>
    <mergeCell ref="JOK17:JOO17"/>
    <mergeCell ref="JOP17:JOT17"/>
    <mergeCell ref="JOU17:JOY17"/>
    <mergeCell ref="JOZ17:JPD17"/>
    <mergeCell ref="JNG17:JNK17"/>
    <mergeCell ref="JNL17:JNP17"/>
    <mergeCell ref="JNQ17:JNU17"/>
    <mergeCell ref="JNV17:JNZ17"/>
    <mergeCell ref="JOA17:JOE17"/>
    <mergeCell ref="JMH17:JML17"/>
    <mergeCell ref="JMM17:JMQ17"/>
    <mergeCell ref="JMR17:JMV17"/>
    <mergeCell ref="JMW17:JNA17"/>
    <mergeCell ref="JNB17:JNF17"/>
    <mergeCell ref="JLI17:JLM17"/>
    <mergeCell ref="JLN17:JLR17"/>
    <mergeCell ref="JLS17:JLW17"/>
    <mergeCell ref="JLX17:JMB17"/>
    <mergeCell ref="JMC17:JMG17"/>
    <mergeCell ref="JKJ17:JKN17"/>
    <mergeCell ref="JKO17:JKS17"/>
    <mergeCell ref="JKT17:JKX17"/>
    <mergeCell ref="JKY17:JLC17"/>
    <mergeCell ref="JLD17:JLH17"/>
    <mergeCell ref="JJK17:JJO17"/>
    <mergeCell ref="JJP17:JJT17"/>
    <mergeCell ref="JJU17:JJY17"/>
    <mergeCell ref="JJZ17:JKD17"/>
    <mergeCell ref="JKE17:JKI17"/>
    <mergeCell ref="JIL17:JIP17"/>
    <mergeCell ref="JIQ17:JIU17"/>
    <mergeCell ref="JIV17:JIZ17"/>
    <mergeCell ref="JJA17:JJE17"/>
    <mergeCell ref="JJF17:JJJ17"/>
    <mergeCell ref="JHM17:JHQ17"/>
    <mergeCell ref="JHR17:JHV17"/>
    <mergeCell ref="JHW17:JIA17"/>
    <mergeCell ref="JIB17:JIF17"/>
    <mergeCell ref="JIG17:JIK17"/>
    <mergeCell ref="JGN17:JGR17"/>
    <mergeCell ref="JGS17:JGW17"/>
    <mergeCell ref="JGX17:JHB17"/>
    <mergeCell ref="JHC17:JHG17"/>
    <mergeCell ref="JHH17:JHL17"/>
    <mergeCell ref="JFO17:JFS17"/>
    <mergeCell ref="JFT17:JFX17"/>
    <mergeCell ref="JFY17:JGC17"/>
    <mergeCell ref="JGD17:JGH17"/>
    <mergeCell ref="JGI17:JGM17"/>
    <mergeCell ref="JEP17:JET17"/>
    <mergeCell ref="JEU17:JEY17"/>
    <mergeCell ref="JEZ17:JFD17"/>
    <mergeCell ref="JFE17:JFI17"/>
    <mergeCell ref="JFJ17:JFN17"/>
    <mergeCell ref="JDQ17:JDU17"/>
    <mergeCell ref="JDV17:JDZ17"/>
    <mergeCell ref="JEA17:JEE17"/>
    <mergeCell ref="JEF17:JEJ17"/>
    <mergeCell ref="JEK17:JEO17"/>
    <mergeCell ref="JCR17:JCV17"/>
    <mergeCell ref="JCW17:JDA17"/>
    <mergeCell ref="JDB17:JDF17"/>
    <mergeCell ref="JDG17:JDK17"/>
    <mergeCell ref="JDL17:JDP17"/>
    <mergeCell ref="JBS17:JBW17"/>
    <mergeCell ref="JBX17:JCB17"/>
    <mergeCell ref="JCC17:JCG17"/>
    <mergeCell ref="JCH17:JCL17"/>
    <mergeCell ref="JCM17:JCQ17"/>
    <mergeCell ref="JAT17:JAX17"/>
    <mergeCell ref="JAY17:JBC17"/>
    <mergeCell ref="JBD17:JBH17"/>
    <mergeCell ref="JBI17:JBM17"/>
    <mergeCell ref="JBN17:JBR17"/>
    <mergeCell ref="IZU17:IZY17"/>
    <mergeCell ref="IZZ17:JAD17"/>
    <mergeCell ref="JAE17:JAI17"/>
    <mergeCell ref="JAJ17:JAN17"/>
    <mergeCell ref="JAO17:JAS17"/>
    <mergeCell ref="IYV17:IYZ17"/>
    <mergeCell ref="IZA17:IZE17"/>
    <mergeCell ref="IZF17:IZJ17"/>
    <mergeCell ref="IZK17:IZO17"/>
    <mergeCell ref="IZP17:IZT17"/>
    <mergeCell ref="IXW17:IYA17"/>
    <mergeCell ref="IYB17:IYF17"/>
    <mergeCell ref="IYG17:IYK17"/>
    <mergeCell ref="IYL17:IYP17"/>
    <mergeCell ref="IYQ17:IYU17"/>
    <mergeCell ref="IWX17:IXB17"/>
    <mergeCell ref="IXC17:IXG17"/>
    <mergeCell ref="IXH17:IXL17"/>
    <mergeCell ref="IXM17:IXQ17"/>
    <mergeCell ref="IXR17:IXV17"/>
    <mergeCell ref="IVY17:IWC17"/>
    <mergeCell ref="IWD17:IWH17"/>
    <mergeCell ref="IWI17:IWM17"/>
    <mergeCell ref="IWN17:IWR17"/>
    <mergeCell ref="IWS17:IWW17"/>
    <mergeCell ref="IUZ17:IVD17"/>
    <mergeCell ref="IVE17:IVI17"/>
    <mergeCell ref="IVJ17:IVN17"/>
    <mergeCell ref="IVO17:IVS17"/>
    <mergeCell ref="IVT17:IVX17"/>
    <mergeCell ref="IUA17:IUE17"/>
    <mergeCell ref="IUF17:IUJ17"/>
    <mergeCell ref="IUK17:IUO17"/>
    <mergeCell ref="IUP17:IUT17"/>
    <mergeCell ref="IUU17:IUY17"/>
    <mergeCell ref="ITB17:ITF17"/>
    <mergeCell ref="ITG17:ITK17"/>
    <mergeCell ref="ITL17:ITP17"/>
    <mergeCell ref="ITQ17:ITU17"/>
    <mergeCell ref="ITV17:ITZ17"/>
    <mergeCell ref="ISC17:ISG17"/>
    <mergeCell ref="ISH17:ISL17"/>
    <mergeCell ref="ISM17:ISQ17"/>
    <mergeCell ref="ISR17:ISV17"/>
    <mergeCell ref="ISW17:ITA17"/>
    <mergeCell ref="IRD17:IRH17"/>
    <mergeCell ref="IRI17:IRM17"/>
    <mergeCell ref="IRN17:IRR17"/>
    <mergeCell ref="IRS17:IRW17"/>
    <mergeCell ref="IRX17:ISB17"/>
    <mergeCell ref="IQE17:IQI17"/>
    <mergeCell ref="IQJ17:IQN17"/>
    <mergeCell ref="IQO17:IQS17"/>
    <mergeCell ref="IQT17:IQX17"/>
    <mergeCell ref="IQY17:IRC17"/>
    <mergeCell ref="IPF17:IPJ17"/>
    <mergeCell ref="IPK17:IPO17"/>
    <mergeCell ref="IPP17:IPT17"/>
    <mergeCell ref="IPU17:IPY17"/>
    <mergeCell ref="IPZ17:IQD17"/>
    <mergeCell ref="IOG17:IOK17"/>
    <mergeCell ref="IOL17:IOP17"/>
    <mergeCell ref="IOQ17:IOU17"/>
    <mergeCell ref="IOV17:IOZ17"/>
    <mergeCell ref="IPA17:IPE17"/>
    <mergeCell ref="INH17:INL17"/>
    <mergeCell ref="INM17:INQ17"/>
    <mergeCell ref="INR17:INV17"/>
    <mergeCell ref="INW17:IOA17"/>
    <mergeCell ref="IOB17:IOF17"/>
    <mergeCell ref="IMI17:IMM17"/>
    <mergeCell ref="IMN17:IMR17"/>
    <mergeCell ref="IMS17:IMW17"/>
    <mergeCell ref="IMX17:INB17"/>
    <mergeCell ref="INC17:ING17"/>
    <mergeCell ref="ILJ17:ILN17"/>
    <mergeCell ref="ILO17:ILS17"/>
    <mergeCell ref="ILT17:ILX17"/>
    <mergeCell ref="ILY17:IMC17"/>
    <mergeCell ref="IMD17:IMH17"/>
    <mergeCell ref="IKK17:IKO17"/>
    <mergeCell ref="IKP17:IKT17"/>
    <mergeCell ref="IKU17:IKY17"/>
    <mergeCell ref="IKZ17:ILD17"/>
    <mergeCell ref="ILE17:ILI17"/>
    <mergeCell ref="IJL17:IJP17"/>
    <mergeCell ref="IJQ17:IJU17"/>
    <mergeCell ref="IJV17:IJZ17"/>
    <mergeCell ref="IKA17:IKE17"/>
    <mergeCell ref="IKF17:IKJ17"/>
    <mergeCell ref="IIM17:IIQ17"/>
    <mergeCell ref="IIR17:IIV17"/>
    <mergeCell ref="IIW17:IJA17"/>
    <mergeCell ref="IJB17:IJF17"/>
    <mergeCell ref="IJG17:IJK17"/>
    <mergeCell ref="IHN17:IHR17"/>
    <mergeCell ref="IHS17:IHW17"/>
    <mergeCell ref="IHX17:IIB17"/>
    <mergeCell ref="IIC17:IIG17"/>
    <mergeCell ref="IIH17:IIL17"/>
    <mergeCell ref="IGO17:IGS17"/>
    <mergeCell ref="IGT17:IGX17"/>
    <mergeCell ref="IGY17:IHC17"/>
    <mergeCell ref="IHD17:IHH17"/>
    <mergeCell ref="IHI17:IHM17"/>
    <mergeCell ref="IFP17:IFT17"/>
    <mergeCell ref="IFU17:IFY17"/>
    <mergeCell ref="IFZ17:IGD17"/>
    <mergeCell ref="IGE17:IGI17"/>
    <mergeCell ref="IGJ17:IGN17"/>
    <mergeCell ref="IEQ17:IEU17"/>
    <mergeCell ref="IEV17:IEZ17"/>
    <mergeCell ref="IFA17:IFE17"/>
    <mergeCell ref="IFF17:IFJ17"/>
    <mergeCell ref="IFK17:IFO17"/>
    <mergeCell ref="IDR17:IDV17"/>
    <mergeCell ref="IDW17:IEA17"/>
    <mergeCell ref="IEB17:IEF17"/>
    <mergeCell ref="IEG17:IEK17"/>
    <mergeCell ref="IEL17:IEP17"/>
    <mergeCell ref="ICS17:ICW17"/>
    <mergeCell ref="ICX17:IDB17"/>
    <mergeCell ref="IDC17:IDG17"/>
    <mergeCell ref="IDH17:IDL17"/>
    <mergeCell ref="IDM17:IDQ17"/>
    <mergeCell ref="IBT17:IBX17"/>
    <mergeCell ref="IBY17:ICC17"/>
    <mergeCell ref="ICD17:ICH17"/>
    <mergeCell ref="ICI17:ICM17"/>
    <mergeCell ref="ICN17:ICR17"/>
    <mergeCell ref="IAU17:IAY17"/>
    <mergeCell ref="IAZ17:IBD17"/>
    <mergeCell ref="IBE17:IBI17"/>
    <mergeCell ref="IBJ17:IBN17"/>
    <mergeCell ref="IBO17:IBS17"/>
    <mergeCell ref="HZV17:HZZ17"/>
    <mergeCell ref="IAA17:IAE17"/>
    <mergeCell ref="IAF17:IAJ17"/>
    <mergeCell ref="IAK17:IAO17"/>
    <mergeCell ref="IAP17:IAT17"/>
    <mergeCell ref="HYW17:HZA17"/>
    <mergeCell ref="HZB17:HZF17"/>
    <mergeCell ref="HZG17:HZK17"/>
    <mergeCell ref="HZL17:HZP17"/>
    <mergeCell ref="HZQ17:HZU17"/>
    <mergeCell ref="HXX17:HYB17"/>
    <mergeCell ref="HYC17:HYG17"/>
    <mergeCell ref="HYH17:HYL17"/>
    <mergeCell ref="HYM17:HYQ17"/>
    <mergeCell ref="HYR17:HYV17"/>
    <mergeCell ref="HWY17:HXC17"/>
    <mergeCell ref="HXD17:HXH17"/>
    <mergeCell ref="HXI17:HXM17"/>
    <mergeCell ref="HXN17:HXR17"/>
    <mergeCell ref="HXS17:HXW17"/>
    <mergeCell ref="HVZ17:HWD17"/>
    <mergeCell ref="HWE17:HWI17"/>
    <mergeCell ref="HWJ17:HWN17"/>
    <mergeCell ref="HWO17:HWS17"/>
    <mergeCell ref="HWT17:HWX17"/>
    <mergeCell ref="HVA17:HVE17"/>
    <mergeCell ref="HVF17:HVJ17"/>
    <mergeCell ref="HVK17:HVO17"/>
    <mergeCell ref="HVP17:HVT17"/>
    <mergeCell ref="HVU17:HVY17"/>
    <mergeCell ref="HUB17:HUF17"/>
    <mergeCell ref="HUG17:HUK17"/>
    <mergeCell ref="HUL17:HUP17"/>
    <mergeCell ref="HUQ17:HUU17"/>
    <mergeCell ref="HUV17:HUZ17"/>
    <mergeCell ref="HTC17:HTG17"/>
    <mergeCell ref="HTH17:HTL17"/>
    <mergeCell ref="HTM17:HTQ17"/>
    <mergeCell ref="HTR17:HTV17"/>
    <mergeCell ref="HTW17:HUA17"/>
    <mergeCell ref="HSD17:HSH17"/>
    <mergeCell ref="HSI17:HSM17"/>
    <mergeCell ref="HSN17:HSR17"/>
    <mergeCell ref="HSS17:HSW17"/>
    <mergeCell ref="HSX17:HTB17"/>
    <mergeCell ref="HRE17:HRI17"/>
    <mergeCell ref="HRJ17:HRN17"/>
    <mergeCell ref="HRO17:HRS17"/>
    <mergeCell ref="HRT17:HRX17"/>
    <mergeCell ref="HRY17:HSC17"/>
    <mergeCell ref="HQF17:HQJ17"/>
    <mergeCell ref="HQK17:HQO17"/>
    <mergeCell ref="HQP17:HQT17"/>
    <mergeCell ref="HQU17:HQY17"/>
    <mergeCell ref="HQZ17:HRD17"/>
    <mergeCell ref="HPG17:HPK17"/>
    <mergeCell ref="HPL17:HPP17"/>
    <mergeCell ref="HPQ17:HPU17"/>
    <mergeCell ref="HPV17:HPZ17"/>
    <mergeCell ref="HQA17:HQE17"/>
    <mergeCell ref="HOH17:HOL17"/>
    <mergeCell ref="HOM17:HOQ17"/>
    <mergeCell ref="HOR17:HOV17"/>
    <mergeCell ref="HOW17:HPA17"/>
    <mergeCell ref="HPB17:HPF17"/>
    <mergeCell ref="HNI17:HNM17"/>
    <mergeCell ref="HNN17:HNR17"/>
    <mergeCell ref="HNS17:HNW17"/>
    <mergeCell ref="HNX17:HOB17"/>
    <mergeCell ref="HOC17:HOG17"/>
    <mergeCell ref="HMJ17:HMN17"/>
    <mergeCell ref="HMO17:HMS17"/>
    <mergeCell ref="HMT17:HMX17"/>
    <mergeCell ref="HMY17:HNC17"/>
    <mergeCell ref="HND17:HNH17"/>
    <mergeCell ref="HLK17:HLO17"/>
    <mergeCell ref="HLP17:HLT17"/>
    <mergeCell ref="HLU17:HLY17"/>
    <mergeCell ref="HLZ17:HMD17"/>
    <mergeCell ref="HME17:HMI17"/>
    <mergeCell ref="HKL17:HKP17"/>
    <mergeCell ref="HKQ17:HKU17"/>
    <mergeCell ref="HKV17:HKZ17"/>
    <mergeCell ref="HLA17:HLE17"/>
    <mergeCell ref="HLF17:HLJ17"/>
    <mergeCell ref="HJM17:HJQ17"/>
    <mergeCell ref="HJR17:HJV17"/>
    <mergeCell ref="HJW17:HKA17"/>
    <mergeCell ref="HKB17:HKF17"/>
    <mergeCell ref="HKG17:HKK17"/>
    <mergeCell ref="HIN17:HIR17"/>
    <mergeCell ref="HIS17:HIW17"/>
    <mergeCell ref="HIX17:HJB17"/>
    <mergeCell ref="HJC17:HJG17"/>
    <mergeCell ref="HJH17:HJL17"/>
    <mergeCell ref="HHO17:HHS17"/>
    <mergeCell ref="HHT17:HHX17"/>
    <mergeCell ref="HHY17:HIC17"/>
    <mergeCell ref="HID17:HIH17"/>
    <mergeCell ref="HII17:HIM17"/>
    <mergeCell ref="HGP17:HGT17"/>
    <mergeCell ref="HGU17:HGY17"/>
    <mergeCell ref="HGZ17:HHD17"/>
    <mergeCell ref="HHE17:HHI17"/>
    <mergeCell ref="HHJ17:HHN17"/>
    <mergeCell ref="HFQ17:HFU17"/>
    <mergeCell ref="HFV17:HFZ17"/>
    <mergeCell ref="HGA17:HGE17"/>
    <mergeCell ref="HGF17:HGJ17"/>
    <mergeCell ref="HGK17:HGO17"/>
    <mergeCell ref="HER17:HEV17"/>
    <mergeCell ref="HEW17:HFA17"/>
    <mergeCell ref="HFB17:HFF17"/>
    <mergeCell ref="HFG17:HFK17"/>
    <mergeCell ref="HFL17:HFP17"/>
    <mergeCell ref="HDS17:HDW17"/>
    <mergeCell ref="HDX17:HEB17"/>
    <mergeCell ref="HEC17:HEG17"/>
    <mergeCell ref="HEH17:HEL17"/>
    <mergeCell ref="HEM17:HEQ17"/>
    <mergeCell ref="HCT17:HCX17"/>
    <mergeCell ref="HCY17:HDC17"/>
    <mergeCell ref="HDD17:HDH17"/>
    <mergeCell ref="HDI17:HDM17"/>
    <mergeCell ref="HDN17:HDR17"/>
    <mergeCell ref="HBU17:HBY17"/>
    <mergeCell ref="HBZ17:HCD17"/>
    <mergeCell ref="HCE17:HCI17"/>
    <mergeCell ref="HCJ17:HCN17"/>
    <mergeCell ref="HCO17:HCS17"/>
    <mergeCell ref="HAV17:HAZ17"/>
    <mergeCell ref="HBA17:HBE17"/>
    <mergeCell ref="HBF17:HBJ17"/>
    <mergeCell ref="HBK17:HBO17"/>
    <mergeCell ref="HBP17:HBT17"/>
    <mergeCell ref="GZW17:HAA17"/>
    <mergeCell ref="HAB17:HAF17"/>
    <mergeCell ref="HAG17:HAK17"/>
    <mergeCell ref="HAL17:HAP17"/>
    <mergeCell ref="HAQ17:HAU17"/>
    <mergeCell ref="GYX17:GZB17"/>
    <mergeCell ref="GZC17:GZG17"/>
    <mergeCell ref="GZH17:GZL17"/>
    <mergeCell ref="GZM17:GZQ17"/>
    <mergeCell ref="GZR17:GZV17"/>
    <mergeCell ref="GXY17:GYC17"/>
    <mergeCell ref="GYD17:GYH17"/>
    <mergeCell ref="GYI17:GYM17"/>
    <mergeCell ref="GYN17:GYR17"/>
    <mergeCell ref="GYS17:GYW17"/>
    <mergeCell ref="GWZ17:GXD17"/>
    <mergeCell ref="GXE17:GXI17"/>
    <mergeCell ref="GXJ17:GXN17"/>
    <mergeCell ref="GXO17:GXS17"/>
    <mergeCell ref="GXT17:GXX17"/>
    <mergeCell ref="GWA17:GWE17"/>
    <mergeCell ref="GWF17:GWJ17"/>
    <mergeCell ref="GWK17:GWO17"/>
    <mergeCell ref="GWP17:GWT17"/>
    <mergeCell ref="GWU17:GWY17"/>
    <mergeCell ref="GVB17:GVF17"/>
    <mergeCell ref="GVG17:GVK17"/>
    <mergeCell ref="GVL17:GVP17"/>
    <mergeCell ref="GVQ17:GVU17"/>
    <mergeCell ref="GVV17:GVZ17"/>
    <mergeCell ref="GUC17:GUG17"/>
    <mergeCell ref="GUH17:GUL17"/>
    <mergeCell ref="GUM17:GUQ17"/>
    <mergeCell ref="GUR17:GUV17"/>
    <mergeCell ref="GUW17:GVA17"/>
    <mergeCell ref="GTD17:GTH17"/>
    <mergeCell ref="GTI17:GTM17"/>
    <mergeCell ref="GTN17:GTR17"/>
    <mergeCell ref="GTS17:GTW17"/>
    <mergeCell ref="GTX17:GUB17"/>
    <mergeCell ref="GSE17:GSI17"/>
    <mergeCell ref="GSJ17:GSN17"/>
    <mergeCell ref="GSO17:GSS17"/>
    <mergeCell ref="GST17:GSX17"/>
    <mergeCell ref="GSY17:GTC17"/>
    <mergeCell ref="GRF17:GRJ17"/>
    <mergeCell ref="GRK17:GRO17"/>
    <mergeCell ref="GRP17:GRT17"/>
    <mergeCell ref="GRU17:GRY17"/>
    <mergeCell ref="GRZ17:GSD17"/>
    <mergeCell ref="GQG17:GQK17"/>
    <mergeCell ref="GQL17:GQP17"/>
    <mergeCell ref="GQQ17:GQU17"/>
    <mergeCell ref="GQV17:GQZ17"/>
    <mergeCell ref="GRA17:GRE17"/>
    <mergeCell ref="GPH17:GPL17"/>
    <mergeCell ref="GPM17:GPQ17"/>
    <mergeCell ref="GPR17:GPV17"/>
    <mergeCell ref="GPW17:GQA17"/>
    <mergeCell ref="GQB17:GQF17"/>
    <mergeCell ref="GOI17:GOM17"/>
    <mergeCell ref="GON17:GOR17"/>
    <mergeCell ref="GOS17:GOW17"/>
    <mergeCell ref="GOX17:GPB17"/>
    <mergeCell ref="GPC17:GPG17"/>
    <mergeCell ref="GNJ17:GNN17"/>
    <mergeCell ref="GNO17:GNS17"/>
    <mergeCell ref="GNT17:GNX17"/>
    <mergeCell ref="GNY17:GOC17"/>
    <mergeCell ref="GOD17:GOH17"/>
    <mergeCell ref="GMK17:GMO17"/>
    <mergeCell ref="GMP17:GMT17"/>
    <mergeCell ref="GMU17:GMY17"/>
    <mergeCell ref="GMZ17:GND17"/>
    <mergeCell ref="GNE17:GNI17"/>
    <mergeCell ref="GLL17:GLP17"/>
    <mergeCell ref="GLQ17:GLU17"/>
    <mergeCell ref="GLV17:GLZ17"/>
    <mergeCell ref="GMA17:GME17"/>
    <mergeCell ref="GMF17:GMJ17"/>
    <mergeCell ref="GKM17:GKQ17"/>
    <mergeCell ref="GKR17:GKV17"/>
    <mergeCell ref="GKW17:GLA17"/>
    <mergeCell ref="GLB17:GLF17"/>
    <mergeCell ref="GLG17:GLK17"/>
    <mergeCell ref="GJN17:GJR17"/>
    <mergeCell ref="GJS17:GJW17"/>
    <mergeCell ref="GJX17:GKB17"/>
    <mergeCell ref="GKC17:GKG17"/>
    <mergeCell ref="GKH17:GKL17"/>
    <mergeCell ref="GIO17:GIS17"/>
    <mergeCell ref="GIT17:GIX17"/>
    <mergeCell ref="GIY17:GJC17"/>
    <mergeCell ref="GJD17:GJH17"/>
    <mergeCell ref="GJI17:GJM17"/>
    <mergeCell ref="GHP17:GHT17"/>
    <mergeCell ref="GHU17:GHY17"/>
    <mergeCell ref="GHZ17:GID17"/>
    <mergeCell ref="GIE17:GII17"/>
    <mergeCell ref="GIJ17:GIN17"/>
    <mergeCell ref="GGQ17:GGU17"/>
    <mergeCell ref="GGV17:GGZ17"/>
    <mergeCell ref="GHA17:GHE17"/>
    <mergeCell ref="GHF17:GHJ17"/>
    <mergeCell ref="GHK17:GHO17"/>
    <mergeCell ref="GFR17:GFV17"/>
    <mergeCell ref="GFW17:GGA17"/>
    <mergeCell ref="GGB17:GGF17"/>
    <mergeCell ref="GGG17:GGK17"/>
    <mergeCell ref="GGL17:GGP17"/>
    <mergeCell ref="GES17:GEW17"/>
    <mergeCell ref="GEX17:GFB17"/>
    <mergeCell ref="GFC17:GFG17"/>
    <mergeCell ref="GFH17:GFL17"/>
    <mergeCell ref="GFM17:GFQ17"/>
    <mergeCell ref="GDT17:GDX17"/>
    <mergeCell ref="GDY17:GEC17"/>
    <mergeCell ref="GED17:GEH17"/>
    <mergeCell ref="GEI17:GEM17"/>
    <mergeCell ref="GEN17:GER17"/>
    <mergeCell ref="GCU17:GCY17"/>
    <mergeCell ref="GCZ17:GDD17"/>
    <mergeCell ref="GDE17:GDI17"/>
    <mergeCell ref="GDJ17:GDN17"/>
    <mergeCell ref="GDO17:GDS17"/>
    <mergeCell ref="GBV17:GBZ17"/>
    <mergeCell ref="GCA17:GCE17"/>
    <mergeCell ref="GCF17:GCJ17"/>
    <mergeCell ref="GCK17:GCO17"/>
    <mergeCell ref="GCP17:GCT17"/>
    <mergeCell ref="GAW17:GBA17"/>
    <mergeCell ref="GBB17:GBF17"/>
    <mergeCell ref="GBG17:GBK17"/>
    <mergeCell ref="GBL17:GBP17"/>
    <mergeCell ref="GBQ17:GBU17"/>
    <mergeCell ref="FZX17:GAB17"/>
    <mergeCell ref="GAC17:GAG17"/>
    <mergeCell ref="GAH17:GAL17"/>
    <mergeCell ref="GAM17:GAQ17"/>
    <mergeCell ref="GAR17:GAV17"/>
    <mergeCell ref="FYY17:FZC17"/>
    <mergeCell ref="FZD17:FZH17"/>
    <mergeCell ref="FZI17:FZM17"/>
    <mergeCell ref="FZN17:FZR17"/>
    <mergeCell ref="FZS17:FZW17"/>
    <mergeCell ref="FXZ17:FYD17"/>
    <mergeCell ref="FYE17:FYI17"/>
    <mergeCell ref="FYJ17:FYN17"/>
    <mergeCell ref="FYO17:FYS17"/>
    <mergeCell ref="FYT17:FYX17"/>
    <mergeCell ref="FXA17:FXE17"/>
    <mergeCell ref="FXF17:FXJ17"/>
    <mergeCell ref="FXK17:FXO17"/>
    <mergeCell ref="FXP17:FXT17"/>
    <mergeCell ref="FXU17:FXY17"/>
    <mergeCell ref="FWB17:FWF17"/>
    <mergeCell ref="FWG17:FWK17"/>
    <mergeCell ref="FWL17:FWP17"/>
    <mergeCell ref="FWQ17:FWU17"/>
    <mergeCell ref="FWV17:FWZ17"/>
    <mergeCell ref="FVC17:FVG17"/>
    <mergeCell ref="FVH17:FVL17"/>
    <mergeCell ref="FVM17:FVQ17"/>
    <mergeCell ref="FVR17:FVV17"/>
    <mergeCell ref="FVW17:FWA17"/>
    <mergeCell ref="FUD17:FUH17"/>
    <mergeCell ref="FUI17:FUM17"/>
    <mergeCell ref="FUN17:FUR17"/>
    <mergeCell ref="FUS17:FUW17"/>
    <mergeCell ref="FUX17:FVB17"/>
    <mergeCell ref="FTE17:FTI17"/>
    <mergeCell ref="FTJ17:FTN17"/>
    <mergeCell ref="FTO17:FTS17"/>
    <mergeCell ref="FTT17:FTX17"/>
    <mergeCell ref="FTY17:FUC17"/>
    <mergeCell ref="FSF17:FSJ17"/>
    <mergeCell ref="FSK17:FSO17"/>
    <mergeCell ref="FSP17:FST17"/>
    <mergeCell ref="FSU17:FSY17"/>
    <mergeCell ref="FSZ17:FTD17"/>
    <mergeCell ref="FRG17:FRK17"/>
    <mergeCell ref="FRL17:FRP17"/>
    <mergeCell ref="FRQ17:FRU17"/>
    <mergeCell ref="FRV17:FRZ17"/>
    <mergeCell ref="FSA17:FSE17"/>
    <mergeCell ref="FQH17:FQL17"/>
    <mergeCell ref="FQM17:FQQ17"/>
    <mergeCell ref="FQR17:FQV17"/>
    <mergeCell ref="FQW17:FRA17"/>
    <mergeCell ref="FRB17:FRF17"/>
    <mergeCell ref="FPI17:FPM17"/>
    <mergeCell ref="FPN17:FPR17"/>
    <mergeCell ref="FPS17:FPW17"/>
    <mergeCell ref="FPX17:FQB17"/>
    <mergeCell ref="FQC17:FQG17"/>
    <mergeCell ref="FOJ17:FON17"/>
    <mergeCell ref="FOO17:FOS17"/>
    <mergeCell ref="FOT17:FOX17"/>
    <mergeCell ref="FOY17:FPC17"/>
    <mergeCell ref="FPD17:FPH17"/>
    <mergeCell ref="FNK17:FNO17"/>
    <mergeCell ref="FNP17:FNT17"/>
    <mergeCell ref="FNU17:FNY17"/>
    <mergeCell ref="FNZ17:FOD17"/>
    <mergeCell ref="FOE17:FOI17"/>
    <mergeCell ref="FML17:FMP17"/>
    <mergeCell ref="FMQ17:FMU17"/>
    <mergeCell ref="FMV17:FMZ17"/>
    <mergeCell ref="FNA17:FNE17"/>
    <mergeCell ref="FNF17:FNJ17"/>
    <mergeCell ref="FLM17:FLQ17"/>
    <mergeCell ref="FLR17:FLV17"/>
    <mergeCell ref="FLW17:FMA17"/>
    <mergeCell ref="FMB17:FMF17"/>
    <mergeCell ref="FMG17:FMK17"/>
    <mergeCell ref="FKN17:FKR17"/>
    <mergeCell ref="FKS17:FKW17"/>
    <mergeCell ref="FKX17:FLB17"/>
    <mergeCell ref="FLC17:FLG17"/>
    <mergeCell ref="FLH17:FLL17"/>
    <mergeCell ref="FJO17:FJS17"/>
    <mergeCell ref="FJT17:FJX17"/>
    <mergeCell ref="FJY17:FKC17"/>
    <mergeCell ref="FKD17:FKH17"/>
    <mergeCell ref="FKI17:FKM17"/>
    <mergeCell ref="FIP17:FIT17"/>
    <mergeCell ref="FIU17:FIY17"/>
    <mergeCell ref="FIZ17:FJD17"/>
    <mergeCell ref="FJE17:FJI17"/>
    <mergeCell ref="FJJ17:FJN17"/>
    <mergeCell ref="FHQ17:FHU17"/>
    <mergeCell ref="FHV17:FHZ17"/>
    <mergeCell ref="FIA17:FIE17"/>
    <mergeCell ref="FIF17:FIJ17"/>
    <mergeCell ref="FIK17:FIO17"/>
    <mergeCell ref="FGR17:FGV17"/>
    <mergeCell ref="FGW17:FHA17"/>
    <mergeCell ref="FHB17:FHF17"/>
    <mergeCell ref="FHG17:FHK17"/>
    <mergeCell ref="FHL17:FHP17"/>
    <mergeCell ref="FFS17:FFW17"/>
    <mergeCell ref="FFX17:FGB17"/>
    <mergeCell ref="FGC17:FGG17"/>
    <mergeCell ref="FGH17:FGL17"/>
    <mergeCell ref="FGM17:FGQ17"/>
    <mergeCell ref="FET17:FEX17"/>
    <mergeCell ref="FEY17:FFC17"/>
    <mergeCell ref="FFD17:FFH17"/>
    <mergeCell ref="FFI17:FFM17"/>
    <mergeCell ref="FFN17:FFR17"/>
    <mergeCell ref="FDU17:FDY17"/>
    <mergeCell ref="FDZ17:FED17"/>
    <mergeCell ref="FEE17:FEI17"/>
    <mergeCell ref="FEJ17:FEN17"/>
    <mergeCell ref="FEO17:FES17"/>
    <mergeCell ref="FCV17:FCZ17"/>
    <mergeCell ref="FDA17:FDE17"/>
    <mergeCell ref="FDF17:FDJ17"/>
    <mergeCell ref="FDK17:FDO17"/>
    <mergeCell ref="FDP17:FDT17"/>
    <mergeCell ref="FBW17:FCA17"/>
    <mergeCell ref="FCB17:FCF17"/>
    <mergeCell ref="FCG17:FCK17"/>
    <mergeCell ref="FCL17:FCP17"/>
    <mergeCell ref="FCQ17:FCU17"/>
    <mergeCell ref="FAX17:FBB17"/>
    <mergeCell ref="FBC17:FBG17"/>
    <mergeCell ref="FBH17:FBL17"/>
    <mergeCell ref="FBM17:FBQ17"/>
    <mergeCell ref="FBR17:FBV17"/>
    <mergeCell ref="EZY17:FAC17"/>
    <mergeCell ref="FAD17:FAH17"/>
    <mergeCell ref="FAI17:FAM17"/>
    <mergeCell ref="FAN17:FAR17"/>
    <mergeCell ref="FAS17:FAW17"/>
    <mergeCell ref="EYZ17:EZD17"/>
    <mergeCell ref="EZE17:EZI17"/>
    <mergeCell ref="EZJ17:EZN17"/>
    <mergeCell ref="EZO17:EZS17"/>
    <mergeCell ref="EZT17:EZX17"/>
    <mergeCell ref="EYA17:EYE17"/>
    <mergeCell ref="EYF17:EYJ17"/>
    <mergeCell ref="EYK17:EYO17"/>
    <mergeCell ref="EYP17:EYT17"/>
    <mergeCell ref="EYU17:EYY17"/>
    <mergeCell ref="EXB17:EXF17"/>
    <mergeCell ref="EXG17:EXK17"/>
    <mergeCell ref="EXL17:EXP17"/>
    <mergeCell ref="EXQ17:EXU17"/>
    <mergeCell ref="EXV17:EXZ17"/>
    <mergeCell ref="EWC17:EWG17"/>
    <mergeCell ref="EWH17:EWL17"/>
    <mergeCell ref="EWM17:EWQ17"/>
    <mergeCell ref="EWR17:EWV17"/>
    <mergeCell ref="EWW17:EXA17"/>
    <mergeCell ref="EVD17:EVH17"/>
    <mergeCell ref="EVI17:EVM17"/>
    <mergeCell ref="EVN17:EVR17"/>
    <mergeCell ref="EVS17:EVW17"/>
    <mergeCell ref="EVX17:EWB17"/>
    <mergeCell ref="EUE17:EUI17"/>
    <mergeCell ref="EUJ17:EUN17"/>
    <mergeCell ref="EUO17:EUS17"/>
    <mergeCell ref="EUT17:EUX17"/>
    <mergeCell ref="EUY17:EVC17"/>
    <mergeCell ref="ETF17:ETJ17"/>
    <mergeCell ref="ETK17:ETO17"/>
    <mergeCell ref="ETP17:ETT17"/>
    <mergeCell ref="ETU17:ETY17"/>
    <mergeCell ref="ETZ17:EUD17"/>
    <mergeCell ref="ESG17:ESK17"/>
    <mergeCell ref="ESL17:ESP17"/>
    <mergeCell ref="ESQ17:ESU17"/>
    <mergeCell ref="ESV17:ESZ17"/>
    <mergeCell ref="ETA17:ETE17"/>
    <mergeCell ref="ERH17:ERL17"/>
    <mergeCell ref="ERM17:ERQ17"/>
    <mergeCell ref="ERR17:ERV17"/>
    <mergeCell ref="ERW17:ESA17"/>
    <mergeCell ref="ESB17:ESF17"/>
    <mergeCell ref="EQI17:EQM17"/>
    <mergeCell ref="EQN17:EQR17"/>
    <mergeCell ref="EQS17:EQW17"/>
    <mergeCell ref="EQX17:ERB17"/>
    <mergeCell ref="ERC17:ERG17"/>
    <mergeCell ref="EPJ17:EPN17"/>
    <mergeCell ref="EPO17:EPS17"/>
    <mergeCell ref="EPT17:EPX17"/>
    <mergeCell ref="EPY17:EQC17"/>
    <mergeCell ref="EQD17:EQH17"/>
    <mergeCell ref="EOK17:EOO17"/>
    <mergeCell ref="EOP17:EOT17"/>
    <mergeCell ref="EOU17:EOY17"/>
    <mergeCell ref="EOZ17:EPD17"/>
    <mergeCell ref="EPE17:EPI17"/>
    <mergeCell ref="ENL17:ENP17"/>
    <mergeCell ref="ENQ17:ENU17"/>
    <mergeCell ref="ENV17:ENZ17"/>
    <mergeCell ref="EOA17:EOE17"/>
    <mergeCell ref="EOF17:EOJ17"/>
    <mergeCell ref="EMM17:EMQ17"/>
    <mergeCell ref="EMR17:EMV17"/>
    <mergeCell ref="EMW17:ENA17"/>
    <mergeCell ref="ENB17:ENF17"/>
    <mergeCell ref="ENG17:ENK17"/>
    <mergeCell ref="ELN17:ELR17"/>
    <mergeCell ref="ELS17:ELW17"/>
    <mergeCell ref="ELX17:EMB17"/>
    <mergeCell ref="EMC17:EMG17"/>
    <mergeCell ref="EMH17:EML17"/>
    <mergeCell ref="EKO17:EKS17"/>
    <mergeCell ref="EKT17:EKX17"/>
    <mergeCell ref="EKY17:ELC17"/>
    <mergeCell ref="ELD17:ELH17"/>
    <mergeCell ref="ELI17:ELM17"/>
    <mergeCell ref="EJP17:EJT17"/>
    <mergeCell ref="EJU17:EJY17"/>
    <mergeCell ref="EJZ17:EKD17"/>
    <mergeCell ref="EKE17:EKI17"/>
    <mergeCell ref="EKJ17:EKN17"/>
    <mergeCell ref="EIQ17:EIU17"/>
    <mergeCell ref="EIV17:EIZ17"/>
    <mergeCell ref="EJA17:EJE17"/>
    <mergeCell ref="EJF17:EJJ17"/>
    <mergeCell ref="EJK17:EJO17"/>
    <mergeCell ref="EHR17:EHV17"/>
    <mergeCell ref="EHW17:EIA17"/>
    <mergeCell ref="EIB17:EIF17"/>
    <mergeCell ref="EIG17:EIK17"/>
    <mergeCell ref="EIL17:EIP17"/>
    <mergeCell ref="EGS17:EGW17"/>
    <mergeCell ref="EGX17:EHB17"/>
    <mergeCell ref="EHC17:EHG17"/>
    <mergeCell ref="EHH17:EHL17"/>
    <mergeCell ref="EHM17:EHQ17"/>
    <mergeCell ref="EFT17:EFX17"/>
    <mergeCell ref="EFY17:EGC17"/>
    <mergeCell ref="EGD17:EGH17"/>
    <mergeCell ref="EGI17:EGM17"/>
    <mergeCell ref="EGN17:EGR17"/>
    <mergeCell ref="EEU17:EEY17"/>
    <mergeCell ref="EEZ17:EFD17"/>
    <mergeCell ref="EFE17:EFI17"/>
    <mergeCell ref="EFJ17:EFN17"/>
    <mergeCell ref="EFO17:EFS17"/>
    <mergeCell ref="EDV17:EDZ17"/>
    <mergeCell ref="EEA17:EEE17"/>
    <mergeCell ref="EEF17:EEJ17"/>
    <mergeCell ref="EEK17:EEO17"/>
    <mergeCell ref="EEP17:EET17"/>
    <mergeCell ref="ECW17:EDA17"/>
    <mergeCell ref="EDB17:EDF17"/>
    <mergeCell ref="EDG17:EDK17"/>
    <mergeCell ref="EDL17:EDP17"/>
    <mergeCell ref="EDQ17:EDU17"/>
    <mergeCell ref="EBX17:ECB17"/>
    <mergeCell ref="ECC17:ECG17"/>
    <mergeCell ref="ECH17:ECL17"/>
    <mergeCell ref="ECM17:ECQ17"/>
    <mergeCell ref="ECR17:ECV17"/>
    <mergeCell ref="EAY17:EBC17"/>
    <mergeCell ref="EBD17:EBH17"/>
    <mergeCell ref="EBI17:EBM17"/>
    <mergeCell ref="EBN17:EBR17"/>
    <mergeCell ref="EBS17:EBW17"/>
    <mergeCell ref="DZZ17:EAD17"/>
    <mergeCell ref="EAE17:EAI17"/>
    <mergeCell ref="EAJ17:EAN17"/>
    <mergeCell ref="EAO17:EAS17"/>
    <mergeCell ref="EAT17:EAX17"/>
    <mergeCell ref="DZA17:DZE17"/>
    <mergeCell ref="DZF17:DZJ17"/>
    <mergeCell ref="DZK17:DZO17"/>
    <mergeCell ref="DZP17:DZT17"/>
    <mergeCell ref="DZU17:DZY17"/>
    <mergeCell ref="DYB17:DYF17"/>
    <mergeCell ref="DYG17:DYK17"/>
    <mergeCell ref="DYL17:DYP17"/>
    <mergeCell ref="DYQ17:DYU17"/>
    <mergeCell ref="DYV17:DYZ17"/>
    <mergeCell ref="DXC17:DXG17"/>
    <mergeCell ref="DXH17:DXL17"/>
    <mergeCell ref="DXM17:DXQ17"/>
    <mergeCell ref="DXR17:DXV17"/>
    <mergeCell ref="DXW17:DYA17"/>
    <mergeCell ref="DWD17:DWH17"/>
    <mergeCell ref="DWI17:DWM17"/>
    <mergeCell ref="DWN17:DWR17"/>
    <mergeCell ref="DWS17:DWW17"/>
    <mergeCell ref="DWX17:DXB17"/>
    <mergeCell ref="DVE17:DVI17"/>
    <mergeCell ref="DVJ17:DVN17"/>
    <mergeCell ref="DVO17:DVS17"/>
    <mergeCell ref="DVT17:DVX17"/>
    <mergeCell ref="DVY17:DWC17"/>
    <mergeCell ref="DUF17:DUJ17"/>
    <mergeCell ref="DUK17:DUO17"/>
    <mergeCell ref="DUP17:DUT17"/>
    <mergeCell ref="DUU17:DUY17"/>
    <mergeCell ref="DUZ17:DVD17"/>
    <mergeCell ref="DTG17:DTK17"/>
    <mergeCell ref="DTL17:DTP17"/>
    <mergeCell ref="DTQ17:DTU17"/>
    <mergeCell ref="DTV17:DTZ17"/>
    <mergeCell ref="DUA17:DUE17"/>
    <mergeCell ref="DSH17:DSL17"/>
    <mergeCell ref="DSM17:DSQ17"/>
    <mergeCell ref="DSR17:DSV17"/>
    <mergeCell ref="DSW17:DTA17"/>
    <mergeCell ref="DTB17:DTF17"/>
    <mergeCell ref="DRI17:DRM17"/>
    <mergeCell ref="DRN17:DRR17"/>
    <mergeCell ref="DRS17:DRW17"/>
    <mergeCell ref="DRX17:DSB17"/>
    <mergeCell ref="DSC17:DSG17"/>
    <mergeCell ref="DQJ17:DQN17"/>
    <mergeCell ref="DQO17:DQS17"/>
    <mergeCell ref="DQT17:DQX17"/>
    <mergeCell ref="DQY17:DRC17"/>
    <mergeCell ref="DRD17:DRH17"/>
    <mergeCell ref="DPK17:DPO17"/>
    <mergeCell ref="DPP17:DPT17"/>
    <mergeCell ref="DPU17:DPY17"/>
    <mergeCell ref="DPZ17:DQD17"/>
    <mergeCell ref="DQE17:DQI17"/>
    <mergeCell ref="DOL17:DOP17"/>
    <mergeCell ref="DOQ17:DOU17"/>
    <mergeCell ref="DOV17:DOZ17"/>
    <mergeCell ref="DPA17:DPE17"/>
    <mergeCell ref="DPF17:DPJ17"/>
    <mergeCell ref="DNM17:DNQ17"/>
    <mergeCell ref="DNR17:DNV17"/>
    <mergeCell ref="DNW17:DOA17"/>
    <mergeCell ref="DOB17:DOF17"/>
    <mergeCell ref="DOG17:DOK17"/>
    <mergeCell ref="DMN17:DMR17"/>
    <mergeCell ref="DMS17:DMW17"/>
    <mergeCell ref="DMX17:DNB17"/>
    <mergeCell ref="DNC17:DNG17"/>
    <mergeCell ref="DNH17:DNL17"/>
    <mergeCell ref="DLO17:DLS17"/>
    <mergeCell ref="DLT17:DLX17"/>
    <mergeCell ref="DLY17:DMC17"/>
    <mergeCell ref="DMD17:DMH17"/>
    <mergeCell ref="DMI17:DMM17"/>
    <mergeCell ref="DKP17:DKT17"/>
    <mergeCell ref="DKU17:DKY17"/>
    <mergeCell ref="DKZ17:DLD17"/>
    <mergeCell ref="DLE17:DLI17"/>
    <mergeCell ref="DLJ17:DLN17"/>
    <mergeCell ref="DJQ17:DJU17"/>
    <mergeCell ref="DJV17:DJZ17"/>
    <mergeCell ref="DKA17:DKE17"/>
    <mergeCell ref="DKF17:DKJ17"/>
    <mergeCell ref="DKK17:DKO17"/>
    <mergeCell ref="DIR17:DIV17"/>
    <mergeCell ref="DIW17:DJA17"/>
    <mergeCell ref="DJB17:DJF17"/>
    <mergeCell ref="DJG17:DJK17"/>
    <mergeCell ref="DJL17:DJP17"/>
    <mergeCell ref="DHS17:DHW17"/>
    <mergeCell ref="DHX17:DIB17"/>
    <mergeCell ref="DIC17:DIG17"/>
    <mergeCell ref="DIH17:DIL17"/>
    <mergeCell ref="DIM17:DIQ17"/>
    <mergeCell ref="DGT17:DGX17"/>
    <mergeCell ref="DGY17:DHC17"/>
    <mergeCell ref="DHD17:DHH17"/>
    <mergeCell ref="DHI17:DHM17"/>
    <mergeCell ref="DHN17:DHR17"/>
    <mergeCell ref="DFU17:DFY17"/>
    <mergeCell ref="DFZ17:DGD17"/>
    <mergeCell ref="DGE17:DGI17"/>
    <mergeCell ref="DGJ17:DGN17"/>
    <mergeCell ref="DGO17:DGS17"/>
    <mergeCell ref="DEV17:DEZ17"/>
    <mergeCell ref="DFA17:DFE17"/>
    <mergeCell ref="DFF17:DFJ17"/>
    <mergeCell ref="DFK17:DFO17"/>
    <mergeCell ref="DFP17:DFT17"/>
    <mergeCell ref="DDW17:DEA17"/>
    <mergeCell ref="DEB17:DEF17"/>
    <mergeCell ref="DEG17:DEK17"/>
    <mergeCell ref="DEL17:DEP17"/>
    <mergeCell ref="DEQ17:DEU17"/>
    <mergeCell ref="DCX17:DDB17"/>
    <mergeCell ref="DDC17:DDG17"/>
    <mergeCell ref="DDH17:DDL17"/>
    <mergeCell ref="DDM17:DDQ17"/>
    <mergeCell ref="DDR17:DDV17"/>
    <mergeCell ref="DBY17:DCC17"/>
    <mergeCell ref="DCD17:DCH17"/>
    <mergeCell ref="DCI17:DCM17"/>
    <mergeCell ref="DCN17:DCR17"/>
    <mergeCell ref="DCS17:DCW17"/>
    <mergeCell ref="DAZ17:DBD17"/>
    <mergeCell ref="DBE17:DBI17"/>
    <mergeCell ref="DBJ17:DBN17"/>
    <mergeCell ref="DBO17:DBS17"/>
    <mergeCell ref="DBT17:DBX17"/>
    <mergeCell ref="DAA17:DAE17"/>
    <mergeCell ref="DAF17:DAJ17"/>
    <mergeCell ref="DAK17:DAO17"/>
    <mergeCell ref="DAP17:DAT17"/>
    <mergeCell ref="DAU17:DAY17"/>
    <mergeCell ref="CZB17:CZF17"/>
    <mergeCell ref="CZG17:CZK17"/>
    <mergeCell ref="CZL17:CZP17"/>
    <mergeCell ref="CZQ17:CZU17"/>
    <mergeCell ref="CZV17:CZZ17"/>
    <mergeCell ref="CYC17:CYG17"/>
    <mergeCell ref="CYH17:CYL17"/>
    <mergeCell ref="CYM17:CYQ17"/>
    <mergeCell ref="CYR17:CYV17"/>
    <mergeCell ref="CYW17:CZA17"/>
    <mergeCell ref="CXD17:CXH17"/>
    <mergeCell ref="CXI17:CXM17"/>
    <mergeCell ref="CXN17:CXR17"/>
    <mergeCell ref="CXS17:CXW17"/>
    <mergeCell ref="CXX17:CYB17"/>
    <mergeCell ref="CWE17:CWI17"/>
    <mergeCell ref="CWJ17:CWN17"/>
    <mergeCell ref="CWO17:CWS17"/>
    <mergeCell ref="CWT17:CWX17"/>
    <mergeCell ref="CWY17:CXC17"/>
    <mergeCell ref="CVF17:CVJ17"/>
    <mergeCell ref="CVK17:CVO17"/>
    <mergeCell ref="CVP17:CVT17"/>
    <mergeCell ref="CVU17:CVY17"/>
    <mergeCell ref="CVZ17:CWD17"/>
    <mergeCell ref="CUG17:CUK17"/>
    <mergeCell ref="CUL17:CUP17"/>
    <mergeCell ref="CUQ17:CUU17"/>
    <mergeCell ref="CUV17:CUZ17"/>
    <mergeCell ref="CVA17:CVE17"/>
    <mergeCell ref="CTH17:CTL17"/>
    <mergeCell ref="CTM17:CTQ17"/>
    <mergeCell ref="CTR17:CTV17"/>
    <mergeCell ref="CTW17:CUA17"/>
    <mergeCell ref="CUB17:CUF17"/>
    <mergeCell ref="CSI17:CSM17"/>
    <mergeCell ref="CSN17:CSR17"/>
    <mergeCell ref="CSS17:CSW17"/>
    <mergeCell ref="CSX17:CTB17"/>
    <mergeCell ref="CTC17:CTG17"/>
    <mergeCell ref="CRJ17:CRN17"/>
    <mergeCell ref="CRO17:CRS17"/>
    <mergeCell ref="CRT17:CRX17"/>
    <mergeCell ref="CRY17:CSC17"/>
    <mergeCell ref="CSD17:CSH17"/>
    <mergeCell ref="CQK17:CQO17"/>
    <mergeCell ref="CQP17:CQT17"/>
    <mergeCell ref="CQU17:CQY17"/>
    <mergeCell ref="CQZ17:CRD17"/>
    <mergeCell ref="CRE17:CRI17"/>
    <mergeCell ref="CPL17:CPP17"/>
    <mergeCell ref="CPQ17:CPU17"/>
    <mergeCell ref="CPV17:CPZ17"/>
    <mergeCell ref="CQA17:CQE17"/>
    <mergeCell ref="CQF17:CQJ17"/>
    <mergeCell ref="COM17:COQ17"/>
    <mergeCell ref="COR17:COV17"/>
    <mergeCell ref="COW17:CPA17"/>
    <mergeCell ref="CPB17:CPF17"/>
    <mergeCell ref="CPG17:CPK17"/>
    <mergeCell ref="CNN17:CNR17"/>
    <mergeCell ref="CNS17:CNW17"/>
    <mergeCell ref="CNX17:COB17"/>
    <mergeCell ref="COC17:COG17"/>
    <mergeCell ref="COH17:COL17"/>
    <mergeCell ref="CMO17:CMS17"/>
    <mergeCell ref="CMT17:CMX17"/>
    <mergeCell ref="CMY17:CNC17"/>
    <mergeCell ref="CND17:CNH17"/>
    <mergeCell ref="CNI17:CNM17"/>
    <mergeCell ref="CLP17:CLT17"/>
    <mergeCell ref="CLU17:CLY17"/>
    <mergeCell ref="CLZ17:CMD17"/>
    <mergeCell ref="CME17:CMI17"/>
    <mergeCell ref="CMJ17:CMN17"/>
    <mergeCell ref="CKQ17:CKU17"/>
    <mergeCell ref="CKV17:CKZ17"/>
    <mergeCell ref="CLA17:CLE17"/>
    <mergeCell ref="CLF17:CLJ17"/>
    <mergeCell ref="CLK17:CLO17"/>
    <mergeCell ref="CJR17:CJV17"/>
    <mergeCell ref="CJW17:CKA17"/>
    <mergeCell ref="CKB17:CKF17"/>
    <mergeCell ref="CKG17:CKK17"/>
    <mergeCell ref="CKL17:CKP17"/>
    <mergeCell ref="CIS17:CIW17"/>
    <mergeCell ref="CIX17:CJB17"/>
    <mergeCell ref="CJC17:CJG17"/>
    <mergeCell ref="CJH17:CJL17"/>
    <mergeCell ref="CJM17:CJQ17"/>
    <mergeCell ref="CHT17:CHX17"/>
    <mergeCell ref="CHY17:CIC17"/>
    <mergeCell ref="CID17:CIH17"/>
    <mergeCell ref="CII17:CIM17"/>
    <mergeCell ref="CIN17:CIR17"/>
    <mergeCell ref="CGU17:CGY17"/>
    <mergeCell ref="CGZ17:CHD17"/>
    <mergeCell ref="CHE17:CHI17"/>
    <mergeCell ref="CHJ17:CHN17"/>
    <mergeCell ref="CHO17:CHS17"/>
    <mergeCell ref="CFV17:CFZ17"/>
    <mergeCell ref="CGA17:CGE17"/>
    <mergeCell ref="CGF17:CGJ17"/>
    <mergeCell ref="CGK17:CGO17"/>
    <mergeCell ref="CGP17:CGT17"/>
    <mergeCell ref="CEW17:CFA17"/>
    <mergeCell ref="CFB17:CFF17"/>
    <mergeCell ref="CFG17:CFK17"/>
    <mergeCell ref="CFL17:CFP17"/>
    <mergeCell ref="CFQ17:CFU17"/>
    <mergeCell ref="CDX17:CEB17"/>
    <mergeCell ref="CEC17:CEG17"/>
    <mergeCell ref="CEH17:CEL17"/>
    <mergeCell ref="CEM17:CEQ17"/>
    <mergeCell ref="CER17:CEV17"/>
    <mergeCell ref="CCY17:CDC17"/>
    <mergeCell ref="CDD17:CDH17"/>
    <mergeCell ref="CDI17:CDM17"/>
    <mergeCell ref="CDN17:CDR17"/>
    <mergeCell ref="CDS17:CDW17"/>
    <mergeCell ref="CBZ17:CCD17"/>
    <mergeCell ref="CCE17:CCI17"/>
    <mergeCell ref="CCJ17:CCN17"/>
    <mergeCell ref="CCO17:CCS17"/>
    <mergeCell ref="CCT17:CCX17"/>
    <mergeCell ref="CBA17:CBE17"/>
    <mergeCell ref="CBF17:CBJ17"/>
    <mergeCell ref="CBK17:CBO17"/>
    <mergeCell ref="CBP17:CBT17"/>
    <mergeCell ref="CBU17:CBY17"/>
    <mergeCell ref="CAB17:CAF17"/>
    <mergeCell ref="CAG17:CAK17"/>
    <mergeCell ref="CAL17:CAP17"/>
    <mergeCell ref="CAQ17:CAU17"/>
    <mergeCell ref="CAV17:CAZ17"/>
    <mergeCell ref="BZC17:BZG17"/>
    <mergeCell ref="BZH17:BZL17"/>
    <mergeCell ref="BZM17:BZQ17"/>
    <mergeCell ref="BZR17:BZV17"/>
    <mergeCell ref="BZW17:CAA17"/>
    <mergeCell ref="BYD17:BYH17"/>
    <mergeCell ref="BYI17:BYM17"/>
    <mergeCell ref="BYN17:BYR17"/>
    <mergeCell ref="BYS17:BYW17"/>
    <mergeCell ref="BYX17:BZB17"/>
    <mergeCell ref="BXE17:BXI17"/>
    <mergeCell ref="BXJ17:BXN17"/>
    <mergeCell ref="BXO17:BXS17"/>
    <mergeCell ref="BXT17:BXX17"/>
    <mergeCell ref="BXY17:BYC17"/>
    <mergeCell ref="BWF17:BWJ17"/>
    <mergeCell ref="BWK17:BWO17"/>
    <mergeCell ref="BWP17:BWT17"/>
    <mergeCell ref="BWU17:BWY17"/>
    <mergeCell ref="BWZ17:BXD17"/>
    <mergeCell ref="BVG17:BVK17"/>
    <mergeCell ref="BVL17:BVP17"/>
    <mergeCell ref="BVQ17:BVU17"/>
    <mergeCell ref="BVV17:BVZ17"/>
    <mergeCell ref="BWA17:BWE17"/>
    <mergeCell ref="BUH17:BUL17"/>
    <mergeCell ref="BUM17:BUQ17"/>
    <mergeCell ref="BUR17:BUV17"/>
    <mergeCell ref="BUW17:BVA17"/>
    <mergeCell ref="BVB17:BVF17"/>
    <mergeCell ref="BTI17:BTM17"/>
    <mergeCell ref="BTN17:BTR17"/>
    <mergeCell ref="BTS17:BTW17"/>
    <mergeCell ref="BTX17:BUB17"/>
    <mergeCell ref="BUC17:BUG17"/>
    <mergeCell ref="BSJ17:BSN17"/>
    <mergeCell ref="BSO17:BSS17"/>
    <mergeCell ref="BST17:BSX17"/>
    <mergeCell ref="BSY17:BTC17"/>
    <mergeCell ref="BTD17:BTH17"/>
    <mergeCell ref="BRK17:BRO17"/>
    <mergeCell ref="BRP17:BRT17"/>
    <mergeCell ref="BRU17:BRY17"/>
    <mergeCell ref="BRZ17:BSD17"/>
    <mergeCell ref="BSE17:BSI17"/>
    <mergeCell ref="BQL17:BQP17"/>
    <mergeCell ref="BQQ17:BQU17"/>
    <mergeCell ref="BQV17:BQZ17"/>
    <mergeCell ref="BRA17:BRE17"/>
    <mergeCell ref="BRF17:BRJ17"/>
    <mergeCell ref="BPM17:BPQ17"/>
    <mergeCell ref="BPR17:BPV17"/>
    <mergeCell ref="BPW17:BQA17"/>
    <mergeCell ref="BQB17:BQF17"/>
    <mergeCell ref="BQG17:BQK17"/>
    <mergeCell ref="BON17:BOR17"/>
    <mergeCell ref="BOS17:BOW17"/>
    <mergeCell ref="BOX17:BPB17"/>
    <mergeCell ref="BPC17:BPG17"/>
    <mergeCell ref="BPH17:BPL17"/>
    <mergeCell ref="BNO17:BNS17"/>
    <mergeCell ref="BNT17:BNX17"/>
    <mergeCell ref="BNY17:BOC17"/>
    <mergeCell ref="BOD17:BOH17"/>
    <mergeCell ref="BOI17:BOM17"/>
    <mergeCell ref="BMP17:BMT17"/>
    <mergeCell ref="BMU17:BMY17"/>
    <mergeCell ref="BMZ17:BND17"/>
    <mergeCell ref="BNE17:BNI17"/>
    <mergeCell ref="BNJ17:BNN17"/>
    <mergeCell ref="BLQ17:BLU17"/>
    <mergeCell ref="BLV17:BLZ17"/>
    <mergeCell ref="BMA17:BME17"/>
    <mergeCell ref="BMF17:BMJ17"/>
    <mergeCell ref="BMK17:BMO17"/>
    <mergeCell ref="BKR17:BKV17"/>
    <mergeCell ref="BKW17:BLA17"/>
    <mergeCell ref="BLB17:BLF17"/>
    <mergeCell ref="BLG17:BLK17"/>
    <mergeCell ref="BLL17:BLP17"/>
    <mergeCell ref="BJS17:BJW17"/>
    <mergeCell ref="BJX17:BKB17"/>
    <mergeCell ref="BKC17:BKG17"/>
    <mergeCell ref="BKH17:BKL17"/>
    <mergeCell ref="BKM17:BKQ17"/>
    <mergeCell ref="BIT17:BIX17"/>
    <mergeCell ref="BIY17:BJC17"/>
    <mergeCell ref="BJD17:BJH17"/>
    <mergeCell ref="BJI17:BJM17"/>
    <mergeCell ref="BJN17:BJR17"/>
    <mergeCell ref="BHU17:BHY17"/>
    <mergeCell ref="BHZ17:BID17"/>
    <mergeCell ref="BIE17:BII17"/>
    <mergeCell ref="BIJ17:BIN17"/>
    <mergeCell ref="BIO17:BIS17"/>
    <mergeCell ref="BGV17:BGZ17"/>
    <mergeCell ref="BHA17:BHE17"/>
    <mergeCell ref="BHF17:BHJ17"/>
    <mergeCell ref="BHK17:BHO17"/>
    <mergeCell ref="BHP17:BHT17"/>
    <mergeCell ref="BFW17:BGA17"/>
    <mergeCell ref="BGB17:BGF17"/>
    <mergeCell ref="BGG17:BGK17"/>
    <mergeCell ref="BGL17:BGP17"/>
    <mergeCell ref="BGQ17:BGU17"/>
    <mergeCell ref="BEX17:BFB17"/>
    <mergeCell ref="BFC17:BFG17"/>
    <mergeCell ref="BFH17:BFL17"/>
    <mergeCell ref="BFM17:BFQ17"/>
    <mergeCell ref="BFR17:BFV17"/>
    <mergeCell ref="BDY17:BEC17"/>
    <mergeCell ref="BED17:BEH17"/>
    <mergeCell ref="BEI17:BEM17"/>
    <mergeCell ref="BEN17:BER17"/>
    <mergeCell ref="BES17:BEW17"/>
    <mergeCell ref="BCZ17:BDD17"/>
    <mergeCell ref="BDE17:BDI17"/>
    <mergeCell ref="BDJ17:BDN17"/>
    <mergeCell ref="BDO17:BDS17"/>
    <mergeCell ref="BDT17:BDX17"/>
    <mergeCell ref="BCA17:BCE17"/>
    <mergeCell ref="BCF17:BCJ17"/>
    <mergeCell ref="BCK17:BCO17"/>
    <mergeCell ref="BCP17:BCT17"/>
    <mergeCell ref="BCU17:BCY17"/>
    <mergeCell ref="BBB17:BBF17"/>
    <mergeCell ref="BBG17:BBK17"/>
    <mergeCell ref="BBL17:BBP17"/>
    <mergeCell ref="BBQ17:BBU17"/>
    <mergeCell ref="BBV17:BBZ17"/>
    <mergeCell ref="BAC17:BAG17"/>
    <mergeCell ref="BAH17:BAL17"/>
    <mergeCell ref="BAM17:BAQ17"/>
    <mergeCell ref="BAR17:BAV17"/>
    <mergeCell ref="BAW17:BBA17"/>
    <mergeCell ref="AZD17:AZH17"/>
    <mergeCell ref="AZI17:AZM17"/>
    <mergeCell ref="AZN17:AZR17"/>
    <mergeCell ref="AZS17:AZW17"/>
    <mergeCell ref="AZX17:BAB17"/>
    <mergeCell ref="AYE17:AYI17"/>
    <mergeCell ref="AYJ17:AYN17"/>
    <mergeCell ref="AYO17:AYS17"/>
    <mergeCell ref="AYT17:AYX17"/>
    <mergeCell ref="AYY17:AZC17"/>
    <mergeCell ref="AXF17:AXJ17"/>
    <mergeCell ref="AXK17:AXO17"/>
    <mergeCell ref="AXP17:AXT17"/>
    <mergeCell ref="AXU17:AXY17"/>
    <mergeCell ref="AXZ17:AYD17"/>
    <mergeCell ref="AWG17:AWK17"/>
    <mergeCell ref="AWL17:AWP17"/>
    <mergeCell ref="AWQ17:AWU17"/>
    <mergeCell ref="AWV17:AWZ17"/>
    <mergeCell ref="AXA17:AXE17"/>
    <mergeCell ref="AVH17:AVL17"/>
    <mergeCell ref="AVM17:AVQ17"/>
    <mergeCell ref="AVR17:AVV17"/>
    <mergeCell ref="AVW17:AWA17"/>
    <mergeCell ref="AWB17:AWF17"/>
    <mergeCell ref="AUI17:AUM17"/>
    <mergeCell ref="AUN17:AUR17"/>
    <mergeCell ref="AUS17:AUW17"/>
    <mergeCell ref="AUX17:AVB17"/>
    <mergeCell ref="AVC17:AVG17"/>
    <mergeCell ref="ATJ17:ATN17"/>
    <mergeCell ref="ATO17:ATS17"/>
    <mergeCell ref="ATT17:ATX17"/>
    <mergeCell ref="ATY17:AUC17"/>
    <mergeCell ref="AUD17:AUH17"/>
    <mergeCell ref="ASK17:ASO17"/>
    <mergeCell ref="ASP17:AST17"/>
    <mergeCell ref="ASU17:ASY17"/>
    <mergeCell ref="ASZ17:ATD17"/>
    <mergeCell ref="ATE17:ATI17"/>
    <mergeCell ref="ARL17:ARP17"/>
    <mergeCell ref="ARQ17:ARU17"/>
    <mergeCell ref="ARV17:ARZ17"/>
    <mergeCell ref="ASA17:ASE17"/>
    <mergeCell ref="ASF17:ASJ17"/>
    <mergeCell ref="AQM17:AQQ17"/>
    <mergeCell ref="AQR17:AQV17"/>
    <mergeCell ref="AQW17:ARA17"/>
    <mergeCell ref="ARB17:ARF17"/>
    <mergeCell ref="ARG17:ARK17"/>
    <mergeCell ref="APN17:APR17"/>
    <mergeCell ref="APS17:APW17"/>
    <mergeCell ref="APX17:AQB17"/>
    <mergeCell ref="AQC17:AQG17"/>
    <mergeCell ref="AQH17:AQL17"/>
    <mergeCell ref="AOO17:AOS17"/>
    <mergeCell ref="AOT17:AOX17"/>
    <mergeCell ref="AOY17:APC17"/>
    <mergeCell ref="APD17:APH17"/>
    <mergeCell ref="API17:APM17"/>
    <mergeCell ref="ANP17:ANT17"/>
    <mergeCell ref="ANU17:ANY17"/>
    <mergeCell ref="ANZ17:AOD17"/>
    <mergeCell ref="AOE17:AOI17"/>
    <mergeCell ref="AOJ17:AON17"/>
    <mergeCell ref="AMQ17:AMU17"/>
    <mergeCell ref="AMV17:AMZ17"/>
    <mergeCell ref="ANA17:ANE17"/>
    <mergeCell ref="ANF17:ANJ17"/>
    <mergeCell ref="ANK17:ANO17"/>
    <mergeCell ref="ALR17:ALV17"/>
    <mergeCell ref="ALW17:AMA17"/>
    <mergeCell ref="AMB17:AMF17"/>
    <mergeCell ref="AMG17:AMK17"/>
    <mergeCell ref="AML17:AMP17"/>
    <mergeCell ref="AKS17:AKW17"/>
    <mergeCell ref="AKX17:ALB17"/>
    <mergeCell ref="ALC17:ALG17"/>
    <mergeCell ref="ALH17:ALL17"/>
    <mergeCell ref="ALM17:ALQ17"/>
    <mergeCell ref="AJT17:AJX17"/>
    <mergeCell ref="AJY17:AKC17"/>
    <mergeCell ref="AKD17:AKH17"/>
    <mergeCell ref="AKI17:AKM17"/>
    <mergeCell ref="AKN17:AKR17"/>
    <mergeCell ref="AIU17:AIY17"/>
    <mergeCell ref="AIZ17:AJD17"/>
    <mergeCell ref="AJE17:AJI17"/>
    <mergeCell ref="AJJ17:AJN17"/>
    <mergeCell ref="AJO17:AJS17"/>
    <mergeCell ref="AHV17:AHZ17"/>
    <mergeCell ref="AIA17:AIE17"/>
    <mergeCell ref="AIF17:AIJ17"/>
    <mergeCell ref="AIK17:AIO17"/>
    <mergeCell ref="AIP17:AIT17"/>
    <mergeCell ref="AGW17:AHA17"/>
    <mergeCell ref="AHB17:AHF17"/>
    <mergeCell ref="AHG17:AHK17"/>
    <mergeCell ref="AHL17:AHP17"/>
    <mergeCell ref="AHQ17:AHU17"/>
    <mergeCell ref="AFX17:AGB17"/>
    <mergeCell ref="AGC17:AGG17"/>
    <mergeCell ref="AGH17:AGL17"/>
    <mergeCell ref="AGM17:AGQ17"/>
    <mergeCell ref="AGR17:AGV17"/>
    <mergeCell ref="AEY17:AFC17"/>
    <mergeCell ref="AFD17:AFH17"/>
    <mergeCell ref="AFI17:AFM17"/>
    <mergeCell ref="AFN17:AFR17"/>
    <mergeCell ref="AFS17:AFW17"/>
    <mergeCell ref="ADZ17:AED17"/>
    <mergeCell ref="AEE17:AEI17"/>
    <mergeCell ref="AEJ17:AEN17"/>
    <mergeCell ref="AEO17:AES17"/>
    <mergeCell ref="AET17:AEX17"/>
    <mergeCell ref="ADA17:ADE17"/>
    <mergeCell ref="ADF17:ADJ17"/>
    <mergeCell ref="ADK17:ADO17"/>
    <mergeCell ref="ADP17:ADT17"/>
    <mergeCell ref="ADU17:ADY17"/>
    <mergeCell ref="ACB17:ACF17"/>
    <mergeCell ref="ACG17:ACK17"/>
    <mergeCell ref="ACL17:ACP17"/>
    <mergeCell ref="ACQ17:ACU17"/>
    <mergeCell ref="ACV17:ACZ17"/>
    <mergeCell ref="ABC17:ABG17"/>
    <mergeCell ref="ABH17:ABL17"/>
    <mergeCell ref="ABM17:ABQ17"/>
    <mergeCell ref="ABR17:ABV17"/>
    <mergeCell ref="ABW17:ACA17"/>
    <mergeCell ref="AAD17:AAH17"/>
    <mergeCell ref="AAI17:AAM17"/>
    <mergeCell ref="AAN17:AAR17"/>
    <mergeCell ref="AAS17:AAW17"/>
    <mergeCell ref="AAX17:ABB17"/>
    <mergeCell ref="ZE17:ZI17"/>
    <mergeCell ref="ZJ17:ZN17"/>
    <mergeCell ref="ZO17:ZS17"/>
    <mergeCell ref="ZT17:ZX17"/>
    <mergeCell ref="ZY17:AAC17"/>
    <mergeCell ref="YF17:YJ17"/>
    <mergeCell ref="YK17:YO17"/>
    <mergeCell ref="YP17:YT17"/>
    <mergeCell ref="YU17:YY17"/>
    <mergeCell ref="YZ17:ZD17"/>
    <mergeCell ref="XG17:XK17"/>
    <mergeCell ref="XL17:XP17"/>
    <mergeCell ref="XQ17:XU17"/>
    <mergeCell ref="XV17:XZ17"/>
    <mergeCell ref="YA17:YE17"/>
    <mergeCell ref="WH17:WL17"/>
    <mergeCell ref="WM17:WQ17"/>
    <mergeCell ref="WR17:WV17"/>
    <mergeCell ref="WW17:XA17"/>
    <mergeCell ref="XB17:XF17"/>
    <mergeCell ref="VI17:VM17"/>
    <mergeCell ref="VN17:VR17"/>
    <mergeCell ref="VS17:VW17"/>
    <mergeCell ref="VX17:WB17"/>
    <mergeCell ref="WC17:WG17"/>
    <mergeCell ref="UJ17:UN17"/>
    <mergeCell ref="UO17:US17"/>
    <mergeCell ref="UT17:UX17"/>
    <mergeCell ref="UY17:VC17"/>
    <mergeCell ref="VD17:VH17"/>
    <mergeCell ref="TK17:TO17"/>
    <mergeCell ref="TP17:TT17"/>
    <mergeCell ref="TU17:TY17"/>
    <mergeCell ref="TZ17:UD17"/>
    <mergeCell ref="UE17:UI17"/>
    <mergeCell ref="SL17:SP17"/>
    <mergeCell ref="SQ17:SU17"/>
    <mergeCell ref="SV17:SZ17"/>
    <mergeCell ref="TA17:TE17"/>
    <mergeCell ref="TF17:TJ17"/>
    <mergeCell ref="RM17:RQ17"/>
    <mergeCell ref="RR17:RV17"/>
    <mergeCell ref="RW17:SA17"/>
    <mergeCell ref="SB17:SF17"/>
    <mergeCell ref="SG17:SK17"/>
    <mergeCell ref="QN17:QR17"/>
    <mergeCell ref="QS17:QW17"/>
    <mergeCell ref="QX17:RB17"/>
    <mergeCell ref="RC17:RG17"/>
    <mergeCell ref="RH17:RL17"/>
    <mergeCell ref="PO17:PS17"/>
    <mergeCell ref="PT17:PX17"/>
    <mergeCell ref="PY17:QC17"/>
    <mergeCell ref="QD17:QH17"/>
    <mergeCell ref="QI17:QM17"/>
    <mergeCell ref="OP17:OT17"/>
    <mergeCell ref="OU17:OY17"/>
    <mergeCell ref="OZ17:PD17"/>
    <mergeCell ref="PE17:PI17"/>
    <mergeCell ref="PJ17:PN17"/>
    <mergeCell ref="NQ17:NU17"/>
    <mergeCell ref="NV17:NZ17"/>
    <mergeCell ref="OA17:OE17"/>
    <mergeCell ref="OF17:OJ17"/>
    <mergeCell ref="OK17:OO17"/>
    <mergeCell ref="MR17:MV17"/>
    <mergeCell ref="MW17:NA17"/>
    <mergeCell ref="NB17:NF17"/>
    <mergeCell ref="NG17:NK17"/>
    <mergeCell ref="NL17:NP17"/>
    <mergeCell ref="LS17:LW17"/>
    <mergeCell ref="LX17:MB17"/>
    <mergeCell ref="MC17:MG17"/>
    <mergeCell ref="MH17:ML17"/>
    <mergeCell ref="MM17:MQ17"/>
    <mergeCell ref="KT17:KX17"/>
    <mergeCell ref="KY17:LC17"/>
    <mergeCell ref="LD17:LH17"/>
    <mergeCell ref="LI17:LM17"/>
    <mergeCell ref="LN17:LR17"/>
    <mergeCell ref="CM18:CQ18"/>
    <mergeCell ref="CR18:CV18"/>
    <mergeCell ref="KE17:KI17"/>
    <mergeCell ref="KJ17:KN17"/>
    <mergeCell ref="KO17:KS17"/>
    <mergeCell ref="IV17:IZ17"/>
    <mergeCell ref="JA17:JE17"/>
    <mergeCell ref="JF17:JJ17"/>
    <mergeCell ref="JK17:JO17"/>
    <mergeCell ref="JP17:JT17"/>
    <mergeCell ref="HW17:IA17"/>
    <mergeCell ref="IB17:IF17"/>
    <mergeCell ref="IG17:IK17"/>
    <mergeCell ref="IL17:IP17"/>
    <mergeCell ref="IQ17:IU17"/>
    <mergeCell ref="GX17:HB17"/>
    <mergeCell ref="HC17:HG17"/>
    <mergeCell ref="HH17:HL17"/>
    <mergeCell ref="HM17:HQ17"/>
    <mergeCell ref="HR17:HV17"/>
    <mergeCell ref="IB18:IF18"/>
    <mergeCell ref="IG18:IK18"/>
    <mergeCell ref="IL18:IP18"/>
    <mergeCell ref="GS18:GW18"/>
    <mergeCell ref="GX18:HB18"/>
    <mergeCell ref="HC18:HG18"/>
    <mergeCell ref="HH18:HL18"/>
    <mergeCell ref="FJ17:FN17"/>
    <mergeCell ref="FO17:FS17"/>
    <mergeCell ref="FT17:FX17"/>
    <mergeCell ref="GN18:GR18"/>
    <mergeCell ref="A16:I16"/>
    <mergeCell ref="AE17:AI17"/>
    <mergeCell ref="AJ17:AN17"/>
    <mergeCell ref="AO17:AS17"/>
    <mergeCell ref="AT17:AX17"/>
    <mergeCell ref="AY17:BC17"/>
    <mergeCell ref="U17:Y17"/>
    <mergeCell ref="Z17:AD17"/>
    <mergeCell ref="EA17:EE17"/>
    <mergeCell ref="EF17:EJ17"/>
    <mergeCell ref="EK17:EO17"/>
    <mergeCell ref="EP17:ET17"/>
    <mergeCell ref="EU17:EY17"/>
    <mergeCell ref="A17:I17"/>
    <mergeCell ref="A19:I19"/>
    <mergeCell ref="EA19:EE19"/>
    <mergeCell ref="EF19:EJ19"/>
    <mergeCell ref="EK19:EO19"/>
    <mergeCell ref="EP19:ET19"/>
    <mergeCell ref="CW19:DA19"/>
    <mergeCell ref="DB19:DF19"/>
    <mergeCell ref="DG19:DK19"/>
    <mergeCell ref="DL19:DP19"/>
    <mergeCell ref="DQ19:DU19"/>
    <mergeCell ref="BX19:CB19"/>
    <mergeCell ref="CC19:CG19"/>
    <mergeCell ref="CH19:CL19"/>
    <mergeCell ref="CM19:CQ19"/>
    <mergeCell ref="CR19:CV19"/>
    <mergeCell ref="DV19:DZ19"/>
    <mergeCell ref="EA18:EE18"/>
    <mergeCell ref="EF18:EJ18"/>
    <mergeCell ref="EK18:EO18"/>
    <mergeCell ref="EP18:ET18"/>
    <mergeCell ref="CW18:DA18"/>
    <mergeCell ref="U19:Y19"/>
    <mergeCell ref="Z19:AD19"/>
    <mergeCell ref="AE19:AI19"/>
    <mergeCell ref="AJ19:AN19"/>
    <mergeCell ref="AO19:AS19"/>
    <mergeCell ref="AT19:AX19"/>
    <mergeCell ref="AY19:BC19"/>
    <mergeCell ref="BD19:BH19"/>
    <mergeCell ref="BI19:BM19"/>
    <mergeCell ref="BN19:BR19"/>
    <mergeCell ref="BS19:BW19"/>
    <mergeCell ref="JU17:JY17"/>
    <mergeCell ref="JZ17:KD17"/>
    <mergeCell ref="K8:K11"/>
    <mergeCell ref="L8:L11"/>
    <mergeCell ref="M8:M11"/>
    <mergeCell ref="B5:F5"/>
    <mergeCell ref="EU18:EY18"/>
    <mergeCell ref="EZ18:FD18"/>
    <mergeCell ref="FE18:FI18"/>
    <mergeCell ref="FJ18:FN18"/>
    <mergeCell ref="FO18:FS18"/>
    <mergeCell ref="DV18:DZ18"/>
    <mergeCell ref="DB18:DF18"/>
    <mergeCell ref="DG18:DK18"/>
    <mergeCell ref="DL18:DP18"/>
    <mergeCell ref="DQ18:DU18"/>
    <mergeCell ref="BX18:CB18"/>
    <mergeCell ref="CC18:CG18"/>
    <mergeCell ref="CH18:CL18"/>
    <mergeCell ref="FT18:FX18"/>
    <mergeCell ref="HM18:HQ18"/>
    <mergeCell ref="HR18:HV18"/>
    <mergeCell ref="FY18:GC18"/>
    <mergeCell ref="GD18:GH18"/>
    <mergeCell ref="GI18:GM18"/>
    <mergeCell ref="FY17:GC17"/>
    <mergeCell ref="GD17:GH17"/>
    <mergeCell ref="GI17:GM17"/>
    <mergeCell ref="GN17:GR17"/>
    <mergeCell ref="GS17:GW17"/>
    <mergeCell ref="EZ17:FD17"/>
    <mergeCell ref="FE17:FI17"/>
    <mergeCell ref="A5:A6"/>
    <mergeCell ref="G5:I5"/>
    <mergeCell ref="DB17:DF17"/>
    <mergeCell ref="DG17:DK17"/>
    <mergeCell ref="DL17:DP17"/>
    <mergeCell ref="DQ17:DU17"/>
    <mergeCell ref="DV17:DZ17"/>
    <mergeCell ref="CC17:CG17"/>
    <mergeCell ref="CH17:CL17"/>
    <mergeCell ref="CM17:CQ17"/>
    <mergeCell ref="CR17:CV17"/>
    <mergeCell ref="CW17:DA17"/>
    <mergeCell ref="BD17:BH17"/>
    <mergeCell ref="BI17:BM17"/>
    <mergeCell ref="BN17:BR17"/>
    <mergeCell ref="BS17:BW17"/>
    <mergeCell ref="BX17:CB17"/>
    <mergeCell ref="A13:I13"/>
    <mergeCell ref="A12:I12"/>
  </mergeCells>
  <printOptions horizontalCentered="1" verticalCentered="1" headings="1"/>
  <pageMargins left="0.25" right="0.25" top="0.5" bottom="0.5" header="0.3" footer="0.3"/>
  <pageSetup scale="72" orientation="landscape" r:id="rId1"/>
  <headerFooter>
    <oddHeader>&amp;CPacific Gas and Electric Company | Program Year 2024
Appendix A: ESA, CARE, and FERA Program Tables</oddHeader>
  </headerFooter>
  <customProperties>
    <customPr name="_pios_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O52"/>
  <sheetViews>
    <sheetView view="pageLayout" zoomScale="90" zoomScaleNormal="90" zoomScalePageLayoutView="90" workbookViewId="0">
      <selection activeCell="I17" sqref="I17"/>
    </sheetView>
  </sheetViews>
  <sheetFormatPr defaultColWidth="9.453125" defaultRowHeight="14"/>
  <cols>
    <col min="1" max="1" width="23.7265625" style="4" customWidth="1"/>
    <col min="2" max="5" width="18.7265625" style="4" customWidth="1"/>
    <col min="6" max="6" width="14.26953125" style="4" customWidth="1"/>
    <col min="7" max="7" width="18.453125" style="4" customWidth="1"/>
    <col min="8" max="8" width="17.453125" customWidth="1"/>
    <col min="9" max="9" width="15.54296875" style="4" customWidth="1"/>
    <col min="10" max="10" width="13.453125" style="4" customWidth="1"/>
    <col min="11" max="14" width="9.453125" style="4"/>
    <col min="15" max="15" width="12.453125" style="4" customWidth="1"/>
    <col min="16" max="16384" width="9.453125" style="4"/>
  </cols>
  <sheetData>
    <row r="2" spans="1:15" ht="15.5">
      <c r="A2" s="2579" t="s">
        <v>1480</v>
      </c>
      <c r="B2" s="2579"/>
      <c r="C2" s="2579"/>
      <c r="D2" s="2579"/>
      <c r="E2" s="2579"/>
      <c r="F2" s="2579"/>
      <c r="G2" s="2579"/>
      <c r="H2" s="69"/>
    </row>
    <row r="3" spans="1:15" ht="15.5">
      <c r="A3" s="2579" t="s">
        <v>0</v>
      </c>
      <c r="B3" s="2579"/>
      <c r="C3" s="2579"/>
      <c r="D3" s="2579"/>
      <c r="E3" s="2579"/>
      <c r="F3" s="2579"/>
      <c r="G3" s="2579"/>
      <c r="H3" s="69"/>
    </row>
    <row r="4" spans="1:15" ht="15.5">
      <c r="A4" s="2579" t="s">
        <v>38</v>
      </c>
      <c r="B4" s="2579"/>
      <c r="C4" s="2579"/>
      <c r="D4" s="2579"/>
      <c r="E4" s="2579"/>
      <c r="F4" s="2579"/>
      <c r="G4" s="2579"/>
      <c r="H4" s="69"/>
    </row>
    <row r="5" spans="1:15" s="10" customFormat="1" ht="14.9" customHeight="1">
      <c r="A5" s="2792"/>
      <c r="B5" s="2793"/>
      <c r="C5" s="2793"/>
      <c r="D5" s="2793"/>
      <c r="E5" s="2793"/>
      <c r="H5"/>
      <c r="I5" s="4"/>
      <c r="J5" s="4"/>
      <c r="K5" s="4"/>
      <c r="L5" s="4"/>
      <c r="M5" s="4"/>
      <c r="N5" s="4"/>
      <c r="O5" s="4"/>
    </row>
    <row r="6" spans="1:15" s="11" customFormat="1">
      <c r="A6" s="2527"/>
      <c r="B6" s="2528"/>
      <c r="C6" s="2794" t="s">
        <v>1481</v>
      </c>
      <c r="D6" s="2795"/>
      <c r="E6" s="2795"/>
      <c r="F6" s="2796"/>
      <c r="G6" s="2528"/>
      <c r="H6"/>
      <c r="I6" s="4"/>
      <c r="J6" s="4"/>
      <c r="K6" s="4"/>
      <c r="L6" s="4"/>
      <c r="M6" s="4"/>
      <c r="N6" s="4"/>
      <c r="O6" s="4"/>
    </row>
    <row r="7" spans="1:15" ht="36.65" customHeight="1" thickBot="1">
      <c r="A7" s="2540" t="s">
        <v>462</v>
      </c>
      <c r="B7" s="165" t="s">
        <v>463</v>
      </c>
      <c r="C7" s="165" t="s">
        <v>464</v>
      </c>
      <c r="D7" s="2541" t="s">
        <v>465</v>
      </c>
      <c r="E7" s="2540" t="s">
        <v>466</v>
      </c>
      <c r="F7" s="165" t="s">
        <v>1404</v>
      </c>
      <c r="G7" s="165" t="s">
        <v>467</v>
      </c>
    </row>
    <row r="8" spans="1:15" ht="14.5" thickBot="1">
      <c r="A8" s="2802" t="s">
        <v>468</v>
      </c>
      <c r="B8" s="2803"/>
      <c r="C8" s="2803"/>
      <c r="D8" s="2803"/>
      <c r="E8" s="2803"/>
      <c r="F8" s="2803"/>
      <c r="G8" s="2804"/>
    </row>
    <row r="9" spans="1:15" ht="14.5" thickTop="1">
      <c r="A9" s="2781" t="s">
        <v>469</v>
      </c>
      <c r="B9" s="2782"/>
      <c r="C9" s="1466">
        <f>SUM(C10:C12)</f>
        <v>30121</v>
      </c>
      <c r="D9" s="1958">
        <f>(SUM(D10:D12))</f>
        <v>20220.688187999931</v>
      </c>
      <c r="E9" s="1958">
        <f>(SUM(E10:E12))</f>
        <v>8.3867422680000612</v>
      </c>
      <c r="F9" s="1958">
        <f>(SUM(F10:F12))</f>
        <v>1.0029946818999951</v>
      </c>
      <c r="G9" s="2529">
        <f>SUM(G10:G12)</f>
        <v>64911238.901716143</v>
      </c>
    </row>
    <row r="10" spans="1:15">
      <c r="A10" s="1467"/>
      <c r="B10" s="1467" t="s">
        <v>470</v>
      </c>
      <c r="C10" s="2251">
        <v>26074</v>
      </c>
      <c r="D10" s="1959">
        <v>18155.68</v>
      </c>
      <c r="E10" s="1959">
        <v>7.63</v>
      </c>
      <c r="F10" s="1959">
        <v>0.92</v>
      </c>
      <c r="G10" s="1676">
        <v>58184337</v>
      </c>
      <c r="H10" s="2526"/>
    </row>
    <row r="11" spans="1:15">
      <c r="A11" s="1468"/>
      <c r="B11" s="1468" t="s">
        <v>471</v>
      </c>
      <c r="C11" s="2252">
        <v>0</v>
      </c>
      <c r="D11" s="2252">
        <v>0</v>
      </c>
      <c r="E11" s="2252">
        <v>0</v>
      </c>
      <c r="F11" s="2252">
        <v>0</v>
      </c>
      <c r="G11" s="2252">
        <v>0</v>
      </c>
    </row>
    <row r="12" spans="1:15" ht="14.5" thickBot="1">
      <c r="A12" s="1469"/>
      <c r="B12" s="1469" t="s">
        <v>472</v>
      </c>
      <c r="C12" s="2253">
        <v>4047</v>
      </c>
      <c r="D12" s="1959">
        <v>2065.0081879999302</v>
      </c>
      <c r="E12" s="1959">
        <v>0.75674226800006161</v>
      </c>
      <c r="F12" s="1959">
        <v>8.2994681899995024E-2</v>
      </c>
      <c r="G12" s="1676">
        <v>6726901.9017161401</v>
      </c>
    </row>
    <row r="13" spans="1:15" ht="14.5" thickTop="1">
      <c r="A13" s="2781" t="s">
        <v>473</v>
      </c>
      <c r="B13" s="2782"/>
      <c r="C13" s="1466">
        <f>SUM(C14:C16)</f>
        <v>11679</v>
      </c>
      <c r="D13" s="1958">
        <f>(SUM(D14:D16))</f>
        <v>5596.1809440000225</v>
      </c>
      <c r="E13" s="1958">
        <f t="shared" ref="E13:F13" si="0">(SUM(E14:E16))</f>
        <v>1.8356336549999981</v>
      </c>
      <c r="F13" s="1958">
        <f t="shared" si="0"/>
        <v>0.25164354527803035</v>
      </c>
      <c r="G13" s="2529">
        <f>SUM(G14:G16)</f>
        <v>15285991.230350226</v>
      </c>
    </row>
    <row r="14" spans="1:15">
      <c r="A14" s="1468"/>
      <c r="B14" s="1467" t="s">
        <v>474</v>
      </c>
      <c r="C14" s="2251">
        <v>11527</v>
      </c>
      <c r="D14" s="1959">
        <v>4465.33</v>
      </c>
      <c r="E14" s="1959">
        <v>1.56</v>
      </c>
      <c r="F14" s="1959">
        <v>0.21026206276303167</v>
      </c>
      <c r="G14" s="1676">
        <v>12134422</v>
      </c>
    </row>
    <row r="15" spans="1:15">
      <c r="A15" s="1468"/>
      <c r="B15" s="1468" t="s">
        <v>471</v>
      </c>
      <c r="C15" s="2252">
        <v>13</v>
      </c>
      <c r="D15" s="1959">
        <v>1059.4937910000231</v>
      </c>
      <c r="E15" s="1959">
        <v>0.25105618899999799</v>
      </c>
      <c r="F15" s="1959">
        <v>3.8818693614998685E-2</v>
      </c>
      <c r="G15" s="1676">
        <v>2943949.2309451946</v>
      </c>
    </row>
    <row r="16" spans="1:15" ht="14.5" thickBot="1">
      <c r="A16" s="1470"/>
      <c r="B16" s="1470" t="s">
        <v>475</v>
      </c>
      <c r="C16" s="2254">
        <v>139</v>
      </c>
      <c r="D16" s="1959">
        <v>71.357153000000082</v>
      </c>
      <c r="E16" s="1959">
        <v>2.4577466000000044E-2</v>
      </c>
      <c r="F16" s="1959">
        <v>2.5627889000000032E-3</v>
      </c>
      <c r="G16" s="1676">
        <v>207619.99940503272</v>
      </c>
    </row>
    <row r="17" spans="1:8" ht="14.5" thickBot="1">
      <c r="A17" s="2530" t="s">
        <v>476</v>
      </c>
      <c r="B17" s="2255"/>
      <c r="C17" s="2255"/>
      <c r="D17" s="2256"/>
      <c r="E17" s="2257"/>
      <c r="F17" s="2256"/>
      <c r="G17" s="2531"/>
    </row>
    <row r="18" spans="1:8" ht="14.5" thickTop="1">
      <c r="A18" s="2781" t="s">
        <v>469</v>
      </c>
      <c r="B18" s="2782"/>
      <c r="C18" s="1466">
        <f>SUM(C19:C21)</f>
        <v>4529</v>
      </c>
      <c r="D18" s="1958">
        <f>(SUM(D19:D21))</f>
        <v>3036.3234990000019</v>
      </c>
      <c r="E18" s="1958">
        <f t="shared" ref="E18:F18" si="1">(SUM(E19:E21))</f>
        <v>1.1576671359999999</v>
      </c>
      <c r="F18" s="1958">
        <f t="shared" si="1"/>
        <v>-9.8006129999998358E-4</v>
      </c>
      <c r="G18" s="2529">
        <f>SUM(G19:G21)</f>
        <v>4605991.6226438619</v>
      </c>
    </row>
    <row r="19" spans="1:8">
      <c r="A19" s="1467"/>
      <c r="B19" s="1467" t="s">
        <v>470</v>
      </c>
      <c r="C19" s="2258">
        <v>4006</v>
      </c>
      <c r="D19" s="1959">
        <v>2790.59</v>
      </c>
      <c r="E19" s="1959">
        <v>1.1000000000000001</v>
      </c>
      <c r="F19" s="1959">
        <v>-8.940163999999833E-4</v>
      </c>
      <c r="G19" s="1676">
        <v>4182417</v>
      </c>
    </row>
    <row r="20" spans="1:8">
      <c r="A20" s="1468"/>
      <c r="B20" s="1468" t="s">
        <v>471</v>
      </c>
      <c r="C20" s="2259">
        <v>0</v>
      </c>
      <c r="D20" s="2259">
        <v>0</v>
      </c>
      <c r="E20" s="2259">
        <v>0</v>
      </c>
      <c r="F20" s="2259">
        <v>0</v>
      </c>
      <c r="G20" s="2259">
        <v>0</v>
      </c>
    </row>
    <row r="21" spans="1:8" ht="14.5" thickBot="1">
      <c r="A21" s="1469"/>
      <c r="B21" s="1469" t="s">
        <v>472</v>
      </c>
      <c r="C21" s="2260">
        <v>523</v>
      </c>
      <c r="D21" s="1959">
        <v>245.73349900000153</v>
      </c>
      <c r="E21" s="1959">
        <v>5.7667135999999931E-2</v>
      </c>
      <c r="F21" s="1959">
        <v>-8.6044900000000352E-5</v>
      </c>
      <c r="G21" s="1676">
        <v>423574.62264386145</v>
      </c>
      <c r="H21" s="4"/>
    </row>
    <row r="22" spans="1:8" ht="14.5" thickTop="1">
      <c r="A22" s="2781" t="s">
        <v>473</v>
      </c>
      <c r="B22" s="2782"/>
      <c r="C22" s="1466">
        <f>SUM(C23:C25)</f>
        <v>1141</v>
      </c>
      <c r="D22" s="1958">
        <f>(SUM(D23:D25))</f>
        <v>597.1943189999987</v>
      </c>
      <c r="E22" s="1958">
        <f t="shared" ref="E22:F22" si="2">(SUM(E23:E25))</f>
        <v>0.17097326600000212</v>
      </c>
      <c r="F22" s="1958">
        <f t="shared" si="2"/>
        <v>-1.8276590000000002E-4</v>
      </c>
      <c r="G22" s="2532">
        <f>SUM(G23:G25)</f>
        <v>962090.62736040226</v>
      </c>
      <c r="H22" s="4"/>
    </row>
    <row r="23" spans="1:8">
      <c r="A23" s="1467"/>
      <c r="B23" s="1467" t="s">
        <v>474</v>
      </c>
      <c r="C23" s="2258">
        <v>1075</v>
      </c>
      <c r="D23" s="1959">
        <v>477.26659099999853</v>
      </c>
      <c r="E23" s="1959">
        <v>0.14090212300000207</v>
      </c>
      <c r="F23" s="1959">
        <v>-1.5356850000000001E-4</v>
      </c>
      <c r="G23" s="1957">
        <v>761171.36019592814</v>
      </c>
    </row>
    <row r="24" spans="1:8">
      <c r="A24" s="1468"/>
      <c r="B24" s="1468" t="s">
        <v>471</v>
      </c>
      <c r="C24" s="2259">
        <v>2</v>
      </c>
      <c r="D24" s="1959">
        <v>92.950107000000145</v>
      </c>
      <c r="E24" s="1959">
        <v>2.3069090000000042E-2</v>
      </c>
      <c r="F24" s="1959">
        <v>-1.8919400000000014E-5</v>
      </c>
      <c r="G24" s="1957">
        <v>154999.42139357055</v>
      </c>
    </row>
    <row r="25" spans="1:8" ht="14.5" thickBot="1">
      <c r="A25" s="1997"/>
      <c r="B25" s="1997" t="s">
        <v>475</v>
      </c>
      <c r="C25" s="2261">
        <v>64</v>
      </c>
      <c r="D25" s="1959">
        <v>26.977621000000006</v>
      </c>
      <c r="E25" s="1959">
        <v>7.0020529999999977E-3</v>
      </c>
      <c r="F25" s="1959">
        <v>-1.0278000000000001E-5</v>
      </c>
      <c r="G25" s="1957">
        <v>45919.845770903506</v>
      </c>
    </row>
    <row r="26" spans="1:8" ht="14.5" thickBot="1">
      <c r="A26" s="2530" t="s">
        <v>477</v>
      </c>
      <c r="B26" s="2255"/>
      <c r="C26" s="2255"/>
      <c r="D26" s="2256"/>
      <c r="E26" s="2256"/>
      <c r="F26" s="2262"/>
      <c r="G26" s="2533"/>
      <c r="H26" s="4"/>
    </row>
    <row r="27" spans="1:8" ht="14.5" thickTop="1">
      <c r="A27" s="2781" t="s">
        <v>469</v>
      </c>
      <c r="B27" s="2782"/>
      <c r="C27" s="1968">
        <f>SUM(C28:C30)</f>
        <v>3140</v>
      </c>
      <c r="D27" s="1958">
        <f>(SUM(D28:D30))</f>
        <v>126.25194</v>
      </c>
      <c r="E27" s="1958">
        <f t="shared" ref="E27:F27" si="3">(SUM(E28:E30))</f>
        <v>2.2835999999999999E-2</v>
      </c>
      <c r="F27" s="1958">
        <f t="shared" si="3"/>
        <v>0.10985951183399581</v>
      </c>
      <c r="G27" s="2532">
        <f>SUM(G28:G30)</f>
        <v>4405124.7660302361</v>
      </c>
    </row>
    <row r="28" spans="1:8">
      <c r="A28" s="1467"/>
      <c r="B28" s="1965" t="s">
        <v>470</v>
      </c>
      <c r="C28" s="1969">
        <v>2579</v>
      </c>
      <c r="D28" s="1959">
        <v>126.25194</v>
      </c>
      <c r="E28" s="1959">
        <v>2.2835999999999999E-2</v>
      </c>
      <c r="F28" s="1959">
        <v>9.9403227933995766E-2</v>
      </c>
      <c r="G28" s="1957">
        <v>3770886</v>
      </c>
    </row>
    <row r="29" spans="1:8">
      <c r="A29" s="1468"/>
      <c r="B29" s="1966" t="s">
        <v>471</v>
      </c>
      <c r="C29" s="1969">
        <v>0</v>
      </c>
      <c r="D29" s="1969">
        <v>0</v>
      </c>
      <c r="E29" s="1969">
        <v>0</v>
      </c>
      <c r="F29" s="1969">
        <v>0</v>
      </c>
      <c r="G29" s="1969">
        <v>0</v>
      </c>
    </row>
    <row r="30" spans="1:8" ht="14.5" thickBot="1">
      <c r="A30" s="1469"/>
      <c r="B30" s="1967" t="s">
        <v>472</v>
      </c>
      <c r="C30" s="1969">
        <v>561</v>
      </c>
      <c r="D30" s="1959">
        <v>0</v>
      </c>
      <c r="E30" s="1959">
        <v>0</v>
      </c>
      <c r="F30" s="1959">
        <v>1.045628390000005E-2</v>
      </c>
      <c r="G30" s="1957">
        <v>634238.7660302358</v>
      </c>
      <c r="H30" s="4"/>
    </row>
    <row r="31" spans="1:8" ht="14.5" thickTop="1">
      <c r="A31" s="2781" t="s">
        <v>473</v>
      </c>
      <c r="B31" s="2782"/>
      <c r="C31" s="1466">
        <f>SUM(C32:C34)</f>
        <v>453</v>
      </c>
      <c r="D31" s="1958">
        <f>(SUM(D32:D34))</f>
        <v>0</v>
      </c>
      <c r="E31" s="1958">
        <f t="shared" ref="E31" si="4">(SUM(E32:E34))</f>
        <v>0</v>
      </c>
      <c r="F31" s="1958">
        <f>(SUM(F32:F34))</f>
        <v>1.0434985511999961E-2</v>
      </c>
      <c r="G31" s="2529">
        <f>SUM(G32:G34)</f>
        <v>494244.26201582683</v>
      </c>
      <c r="H31" s="4"/>
    </row>
    <row r="32" spans="1:8">
      <c r="A32" s="1467"/>
      <c r="B32" s="1467" t="s">
        <v>474</v>
      </c>
      <c r="C32" s="2251">
        <v>437</v>
      </c>
      <c r="D32" s="1959">
        <v>0</v>
      </c>
      <c r="E32" s="1959">
        <v>0</v>
      </c>
      <c r="F32" s="1959">
        <v>8.6894974419999601E-3</v>
      </c>
      <c r="G32" s="1676">
        <v>393881.71708372736</v>
      </c>
      <c r="H32" s="4"/>
    </row>
    <row r="33" spans="1:9">
      <c r="A33" s="1468"/>
      <c r="B33" s="1468" t="s">
        <v>471</v>
      </c>
      <c r="C33" s="2252">
        <v>1</v>
      </c>
      <c r="D33" s="1959">
        <v>0</v>
      </c>
      <c r="E33" s="1959">
        <v>0</v>
      </c>
      <c r="F33" s="1959">
        <v>1.5460696700000003E-3</v>
      </c>
      <c r="G33" s="1676">
        <v>82404.622272219174</v>
      </c>
      <c r="H33" s="4"/>
    </row>
    <row r="34" spans="1:9">
      <c r="A34" s="1997"/>
      <c r="B34" s="1997" t="s">
        <v>475</v>
      </c>
      <c r="C34" s="2263">
        <v>15</v>
      </c>
      <c r="D34" s="2106">
        <v>0</v>
      </c>
      <c r="E34" s="2106">
        <v>0</v>
      </c>
      <c r="F34" s="2106">
        <v>1.9941839999999998E-4</v>
      </c>
      <c r="G34" s="2107">
        <v>17957.922659880314</v>
      </c>
      <c r="H34" s="4"/>
    </row>
    <row r="35" spans="1:9">
      <c r="A35" s="2108" t="s">
        <v>478</v>
      </c>
      <c r="B35" s="2264"/>
      <c r="C35" s="2264"/>
      <c r="D35" s="2265"/>
      <c r="E35" s="2265"/>
      <c r="F35" s="2265"/>
      <c r="G35" s="2146"/>
      <c r="H35" s="4"/>
    </row>
    <row r="36" spans="1:9" ht="31.5" customHeight="1">
      <c r="A36" s="2123" t="s">
        <v>479</v>
      </c>
      <c r="B36" s="2105" t="s">
        <v>115</v>
      </c>
      <c r="C36" s="2266">
        <v>17771</v>
      </c>
      <c r="D36" s="1959">
        <v>4251.18</v>
      </c>
      <c r="E36" s="2267">
        <v>1.1000000000000001</v>
      </c>
      <c r="F36" s="2267">
        <v>0.19</v>
      </c>
      <c r="G36" s="2268">
        <v>12057559.710001331</v>
      </c>
      <c r="H36" s="4"/>
      <c r="I36" s="2079"/>
    </row>
    <row r="37" spans="1:9" ht="57" customHeight="1" thickBot="1">
      <c r="A37" s="2111" t="s">
        <v>480</v>
      </c>
      <c r="B37" s="2109" t="s">
        <v>115</v>
      </c>
      <c r="C37" s="2269">
        <v>25</v>
      </c>
      <c r="D37" s="2110">
        <v>340.45</v>
      </c>
      <c r="E37" s="2270">
        <v>0.01</v>
      </c>
      <c r="F37" s="2270">
        <v>0.01</v>
      </c>
      <c r="G37" s="2271">
        <v>806640.43000000017</v>
      </c>
      <c r="H37" s="4"/>
      <c r="I37" s="2079"/>
    </row>
    <row r="38" spans="1:9" ht="15" thickTop="1">
      <c r="A38" s="2534" t="s">
        <v>481</v>
      </c>
      <c r="B38" s="2535"/>
      <c r="C38" s="2536">
        <f>SUM(C9,C13,C18,C22,C27,C31,C36,C37)</f>
        <v>68859</v>
      </c>
      <c r="D38" s="2537">
        <v>34168.269999999997</v>
      </c>
      <c r="E38" s="2538">
        <v>12.68</v>
      </c>
      <c r="F38" s="2538">
        <v>1.57</v>
      </c>
      <c r="G38" s="2539">
        <v>103528882</v>
      </c>
      <c r="H38" s="4"/>
      <c r="I38" s="2079"/>
    </row>
    <row r="39" spans="1:9">
      <c r="A39" s="2797" t="s">
        <v>1411</v>
      </c>
      <c r="B39" s="2780"/>
      <c r="C39" s="2780"/>
      <c r="D39" s="2780"/>
      <c r="E39" s="2780"/>
      <c r="F39" s="2780"/>
      <c r="G39" s="2798"/>
      <c r="H39" s="4"/>
    </row>
    <row r="40" spans="1:9" ht="26.9" customHeight="1">
      <c r="A40" s="2800" t="s">
        <v>1412</v>
      </c>
      <c r="B40" s="2799"/>
      <c r="C40" s="2799"/>
      <c r="D40" s="2799"/>
      <c r="E40" s="2799"/>
      <c r="F40" s="2799"/>
      <c r="G40" s="2801"/>
      <c r="H40" s="4"/>
    </row>
    <row r="41" spans="1:9" ht="26.9" customHeight="1">
      <c r="A41" s="2783" t="s">
        <v>1413</v>
      </c>
      <c r="B41" s="2784"/>
      <c r="C41" s="2784"/>
      <c r="D41" s="2784"/>
      <c r="E41" s="2784"/>
      <c r="F41" s="2784"/>
      <c r="G41" s="2785"/>
      <c r="H41" s="4"/>
    </row>
    <row r="42" spans="1:9">
      <c r="A42" s="2799"/>
      <c r="B42" s="2799"/>
      <c r="C42" s="2799"/>
      <c r="D42" s="2799"/>
      <c r="E42" s="2799"/>
      <c r="F42" s="2799"/>
      <c r="G42" s="2799"/>
      <c r="H42" s="4"/>
    </row>
    <row r="43" spans="1:9" ht="28.5" customHeight="1" thickBot="1">
      <c r="H43" s="4"/>
    </row>
    <row r="44" spans="1:9" ht="15.5">
      <c r="A44" s="2786" t="s">
        <v>482</v>
      </c>
      <c r="B44" s="2788" t="s">
        <v>483</v>
      </c>
      <c r="C44" s="2788" t="s">
        <v>484</v>
      </c>
      <c r="D44" s="2790" t="s">
        <v>485</v>
      </c>
      <c r="F44" s="76"/>
      <c r="G44" s="1557"/>
      <c r="H44" s="4"/>
    </row>
    <row r="45" spans="1:9" ht="15.5">
      <c r="A45" s="2787"/>
      <c r="B45" s="2789"/>
      <c r="C45" s="2789"/>
      <c r="D45" s="2791"/>
      <c r="F45" s="48"/>
      <c r="H45" s="4"/>
    </row>
    <row r="46" spans="1:9">
      <c r="A46" s="2787"/>
      <c r="B46" s="2789"/>
      <c r="C46" s="2789"/>
      <c r="D46" s="2791"/>
      <c r="H46" s="4"/>
    </row>
    <row r="47" spans="1:9" ht="15.5">
      <c r="A47" s="341">
        <v>2024</v>
      </c>
      <c r="B47" s="271" t="s">
        <v>486</v>
      </c>
      <c r="C47" s="290">
        <v>5651</v>
      </c>
      <c r="D47" s="342">
        <v>0</v>
      </c>
      <c r="H47" s="76"/>
    </row>
    <row r="48" spans="1:9" ht="14.5">
      <c r="A48" s="341">
        <v>2024</v>
      </c>
      <c r="B48" s="271" t="s">
        <v>487</v>
      </c>
      <c r="C48" s="290">
        <v>0</v>
      </c>
      <c r="D48" s="342">
        <v>0</v>
      </c>
      <c r="H48" s="1557"/>
    </row>
    <row r="49" spans="1:8" ht="31.5" customHeight="1" thickBot="1">
      <c r="A49" s="1223">
        <v>2024</v>
      </c>
      <c r="B49" s="613" t="s">
        <v>488</v>
      </c>
      <c r="C49" s="614">
        <v>110793</v>
      </c>
      <c r="D49" s="615">
        <v>1443</v>
      </c>
      <c r="H49" s="4"/>
    </row>
    <row r="50" spans="1:8">
      <c r="H50" s="4"/>
    </row>
    <row r="51" spans="1:8">
      <c r="H51" s="4"/>
    </row>
    <row r="52" spans="1:8">
      <c r="H52" s="4"/>
    </row>
  </sheetData>
  <mergeCells count="20">
    <mergeCell ref="A2:G2"/>
    <mergeCell ref="A3:G3"/>
    <mergeCell ref="A4:G4"/>
    <mergeCell ref="A44:A46"/>
    <mergeCell ref="B44:B46"/>
    <mergeCell ref="C44:C46"/>
    <mergeCell ref="D44:D46"/>
    <mergeCell ref="A5:E5"/>
    <mergeCell ref="C6:F6"/>
    <mergeCell ref="A39:G39"/>
    <mergeCell ref="A42:G42"/>
    <mergeCell ref="A40:G40"/>
    <mergeCell ref="A8:G8"/>
    <mergeCell ref="A9:B9"/>
    <mergeCell ref="A13:B13"/>
    <mergeCell ref="A18:B18"/>
    <mergeCell ref="A41:G41"/>
    <mergeCell ref="A22:B22"/>
    <mergeCell ref="A27:B27"/>
    <mergeCell ref="A31:B31"/>
  </mergeCells>
  <printOptions horizontalCentered="1" verticalCentered="1" headings="1"/>
  <pageMargins left="0.25" right="0.25" top="0.5" bottom="0.5" header="0.3" footer="0.3"/>
  <pageSetup scale="63" orientation="landscape" r:id="rId1"/>
  <headerFooter>
    <oddHeader>&amp;CPacific Gas and Electric Company | Program Year 2024
Appendix A: ESA, CARE, and FERA Program Tables</oddHeader>
  </headerFooter>
  <customProperties>
    <customPr name="_pios_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2:K44"/>
  <sheetViews>
    <sheetView view="pageLayout" zoomScale="66" zoomScaleNormal="100" zoomScalePageLayoutView="66" workbookViewId="0">
      <selection activeCell="I17" sqref="I17"/>
    </sheetView>
  </sheetViews>
  <sheetFormatPr defaultColWidth="40.54296875" defaultRowHeight="14"/>
  <cols>
    <col min="1" max="1" width="25.453125" style="122" customWidth="1"/>
    <col min="2" max="2" width="45.54296875" style="16" customWidth="1"/>
    <col min="3" max="6" width="11.54296875" style="4" customWidth="1"/>
    <col min="7" max="7" width="25" style="15" customWidth="1"/>
    <col min="8" max="8" width="6.54296875" style="4" customWidth="1"/>
    <col min="9" max="9" width="29.54296875" style="4" customWidth="1"/>
    <col min="10" max="10" width="43" style="4" customWidth="1"/>
    <col min="11" max="11" width="30.54296875" style="4" customWidth="1"/>
    <col min="12" max="16384" width="40.54296875" style="4"/>
  </cols>
  <sheetData>
    <row r="2" spans="1:11" ht="15.5">
      <c r="A2" s="2579" t="s">
        <v>489</v>
      </c>
      <c r="B2" s="2579"/>
      <c r="C2" s="2579"/>
      <c r="D2" s="2579"/>
      <c r="E2" s="2579"/>
      <c r="F2" s="2579"/>
      <c r="G2" s="2579"/>
    </row>
    <row r="3" spans="1:11" ht="15.5">
      <c r="A3" s="2579" t="s">
        <v>0</v>
      </c>
      <c r="B3" s="2579"/>
      <c r="C3" s="2579"/>
      <c r="D3" s="2579"/>
      <c r="E3" s="2579"/>
      <c r="F3" s="2579"/>
      <c r="G3" s="2579"/>
      <c r="I3" s="2817"/>
      <c r="J3" s="2817"/>
      <c r="K3" s="2817"/>
    </row>
    <row r="4" spans="1:11" ht="15.5">
      <c r="A4" s="2579" t="s">
        <v>490</v>
      </c>
      <c r="B4" s="2579"/>
      <c r="C4" s="2579"/>
      <c r="D4" s="2579"/>
      <c r="E4" s="2579"/>
      <c r="F4" s="2579"/>
      <c r="G4" s="2579"/>
    </row>
    <row r="5" spans="1:11" ht="14.5" thickBot="1">
      <c r="A5" s="1961"/>
      <c r="B5" s="276"/>
      <c r="C5" s="275"/>
      <c r="D5" s="275"/>
      <c r="E5" s="275"/>
      <c r="F5" s="275"/>
      <c r="G5" s="277"/>
    </row>
    <row r="6" spans="1:11" ht="27.75" customHeight="1">
      <c r="A6" s="2810" t="s">
        <v>491</v>
      </c>
      <c r="B6" s="2810" t="s">
        <v>492</v>
      </c>
      <c r="C6" s="2812" t="s">
        <v>493</v>
      </c>
      <c r="D6" s="2813"/>
      <c r="E6" s="2813"/>
      <c r="F6" s="2814"/>
      <c r="G6" s="2815" t="s">
        <v>494</v>
      </c>
      <c r="I6" s="313"/>
      <c r="J6" s="343"/>
      <c r="K6" s="313"/>
    </row>
    <row r="7" spans="1:11" ht="26.25" customHeight="1" thickBot="1">
      <c r="A7" s="2811"/>
      <c r="B7" s="2811"/>
      <c r="C7" s="947" t="s">
        <v>495</v>
      </c>
      <c r="D7" s="947" t="s">
        <v>496</v>
      </c>
      <c r="E7" s="947" t="s">
        <v>497</v>
      </c>
      <c r="F7" s="344" t="s">
        <v>498</v>
      </c>
      <c r="G7" s="2816"/>
      <c r="I7" s="8"/>
      <c r="J7" s="311"/>
      <c r="K7" s="8"/>
    </row>
    <row r="8" spans="1:11" ht="14.5" thickBot="1">
      <c r="A8" s="2805" t="s">
        <v>499</v>
      </c>
      <c r="B8" s="2806"/>
      <c r="C8" s="2806"/>
      <c r="D8" s="2806"/>
      <c r="E8" s="2806"/>
      <c r="F8" s="2806"/>
      <c r="G8" s="2807"/>
    </row>
    <row r="9" spans="1:11" ht="25">
      <c r="A9" s="2272">
        <v>1</v>
      </c>
      <c r="B9" s="2273" t="s">
        <v>500</v>
      </c>
      <c r="C9" s="2274" t="s">
        <v>501</v>
      </c>
      <c r="D9" s="2274"/>
      <c r="E9" s="2274"/>
      <c r="F9" s="2274"/>
      <c r="G9" s="2275">
        <v>552356.39</v>
      </c>
      <c r="I9" s="345"/>
      <c r="J9" s="345"/>
      <c r="K9" s="345"/>
    </row>
    <row r="10" spans="1:11" ht="25">
      <c r="A10" s="2276">
        <v>2</v>
      </c>
      <c r="B10" s="2277" t="s">
        <v>502</v>
      </c>
      <c r="C10" s="2278" t="s">
        <v>501</v>
      </c>
      <c r="D10" s="2278"/>
      <c r="E10" s="2278" t="s">
        <v>501</v>
      </c>
      <c r="F10" s="2278" t="s">
        <v>501</v>
      </c>
      <c r="G10" s="2279">
        <v>222345.33</v>
      </c>
      <c r="I10" s="345"/>
      <c r="J10" s="345"/>
      <c r="K10" s="345"/>
    </row>
    <row r="11" spans="1:11" ht="14.5">
      <c r="A11" s="2272">
        <v>3</v>
      </c>
      <c r="B11" s="2277" t="s">
        <v>503</v>
      </c>
      <c r="C11" s="2278"/>
      <c r="D11" s="2278" t="s">
        <v>501</v>
      </c>
      <c r="E11" s="2278"/>
      <c r="F11" s="2278"/>
      <c r="G11" s="2279">
        <v>1930172.32</v>
      </c>
      <c r="I11" s="345"/>
      <c r="J11" s="345"/>
      <c r="K11" s="345"/>
    </row>
    <row r="12" spans="1:11" ht="14.5">
      <c r="A12" s="2276">
        <v>4</v>
      </c>
      <c r="B12" s="2277" t="s">
        <v>504</v>
      </c>
      <c r="C12" s="2278"/>
      <c r="D12" s="2278" t="s">
        <v>501</v>
      </c>
      <c r="E12" s="2278"/>
      <c r="F12" s="2278"/>
      <c r="G12" s="2279">
        <v>3784309.86</v>
      </c>
      <c r="I12" s="345"/>
      <c r="J12" s="345"/>
      <c r="K12" s="345"/>
    </row>
    <row r="13" spans="1:11" ht="14.5">
      <c r="A13" s="2272">
        <v>5</v>
      </c>
      <c r="B13" s="2277" t="s">
        <v>505</v>
      </c>
      <c r="C13" s="2278" t="s">
        <v>501</v>
      </c>
      <c r="D13" s="2278"/>
      <c r="E13" s="2278"/>
      <c r="F13" s="2278"/>
      <c r="G13" s="2279">
        <v>2785863.89</v>
      </c>
      <c r="I13" s="345"/>
      <c r="J13" s="345"/>
      <c r="K13" s="345"/>
    </row>
    <row r="14" spans="1:11" ht="25">
      <c r="A14" s="2276">
        <v>6</v>
      </c>
      <c r="B14" s="2277" t="s">
        <v>506</v>
      </c>
      <c r="C14" s="2278" t="s">
        <v>501</v>
      </c>
      <c r="D14" s="2278"/>
      <c r="E14" s="2278" t="s">
        <v>501</v>
      </c>
      <c r="F14" s="2278"/>
      <c r="G14" s="2279">
        <v>1634970.37</v>
      </c>
      <c r="I14" s="345"/>
      <c r="J14" s="345"/>
      <c r="K14" s="345"/>
    </row>
    <row r="15" spans="1:11" ht="14.5">
      <c r="A15" s="2272">
        <v>7</v>
      </c>
      <c r="B15" s="2277" t="s">
        <v>507</v>
      </c>
      <c r="C15" s="2278" t="s">
        <v>501</v>
      </c>
      <c r="D15" s="2278"/>
      <c r="E15" s="2278" t="s">
        <v>501</v>
      </c>
      <c r="F15" s="2278"/>
      <c r="G15" s="2279">
        <v>380777.35</v>
      </c>
      <c r="I15" s="345"/>
      <c r="J15" s="345"/>
      <c r="K15" s="345"/>
    </row>
    <row r="16" spans="1:11" ht="75">
      <c r="A16" s="2276">
        <v>8</v>
      </c>
      <c r="B16" s="2277" t="s">
        <v>508</v>
      </c>
      <c r="C16" s="2278" t="s">
        <v>501</v>
      </c>
      <c r="D16" s="2278"/>
      <c r="E16" s="2278"/>
      <c r="F16" s="2278"/>
      <c r="G16" s="2279">
        <v>710529.04</v>
      </c>
      <c r="I16" s="345"/>
      <c r="J16" s="345"/>
      <c r="K16" s="345"/>
    </row>
    <row r="17" spans="1:11" ht="14.5">
      <c r="A17" s="2272">
        <v>9</v>
      </c>
      <c r="B17" s="2277" t="s">
        <v>509</v>
      </c>
      <c r="C17" s="2278" t="s">
        <v>501</v>
      </c>
      <c r="D17" s="2278"/>
      <c r="E17" s="2278" t="s">
        <v>501</v>
      </c>
      <c r="F17" s="2278"/>
      <c r="G17" s="2279">
        <v>1766030.33</v>
      </c>
      <c r="I17" s="345"/>
      <c r="J17" s="345"/>
      <c r="K17" s="345"/>
    </row>
    <row r="18" spans="1:11" ht="43.5" customHeight="1">
      <c r="A18" s="2276">
        <v>10</v>
      </c>
      <c r="B18" s="2277" t="s">
        <v>510</v>
      </c>
      <c r="C18" s="2278" t="s">
        <v>501</v>
      </c>
      <c r="D18" s="2278"/>
      <c r="E18" s="2278"/>
      <c r="F18" s="2278"/>
      <c r="G18" s="2279">
        <v>4271167.5</v>
      </c>
      <c r="I18" s="345"/>
      <c r="J18" s="345"/>
      <c r="K18" s="345"/>
    </row>
    <row r="19" spans="1:11" ht="14.5">
      <c r="A19" s="2272">
        <v>11</v>
      </c>
      <c r="B19" s="2277" t="s">
        <v>511</v>
      </c>
      <c r="C19" s="2278"/>
      <c r="D19" s="2278" t="s">
        <v>501</v>
      </c>
      <c r="E19" s="2278"/>
      <c r="F19" s="2278" t="s">
        <v>501</v>
      </c>
      <c r="G19" s="2279">
        <v>436952.13</v>
      </c>
      <c r="I19" s="345"/>
      <c r="J19" s="345"/>
      <c r="K19" s="345"/>
    </row>
    <row r="20" spans="1:11" ht="14.5">
      <c r="A20" s="2276">
        <v>12</v>
      </c>
      <c r="B20" s="2277" t="s">
        <v>512</v>
      </c>
      <c r="C20" s="2278" t="s">
        <v>501</v>
      </c>
      <c r="D20" s="2278"/>
      <c r="E20" s="2278"/>
      <c r="F20" s="2278"/>
      <c r="G20" s="2280">
        <v>2489321.75</v>
      </c>
      <c r="I20" s="345"/>
      <c r="J20" s="345"/>
      <c r="K20" s="345"/>
    </row>
    <row r="21" spans="1:11" ht="37.5">
      <c r="A21" s="2272">
        <v>13</v>
      </c>
      <c r="B21" s="2277" t="s">
        <v>513</v>
      </c>
      <c r="C21" s="2278" t="s">
        <v>501</v>
      </c>
      <c r="D21" s="2278"/>
      <c r="E21" s="2278"/>
      <c r="F21" s="2278"/>
      <c r="G21" s="2279">
        <v>1286807.26</v>
      </c>
      <c r="I21" s="345"/>
      <c r="J21" s="345"/>
      <c r="K21" s="345"/>
    </row>
    <row r="22" spans="1:11" ht="75">
      <c r="A22" s="2276">
        <v>14</v>
      </c>
      <c r="B22" s="2277" t="s">
        <v>514</v>
      </c>
      <c r="C22" s="2278" t="s">
        <v>501</v>
      </c>
      <c r="D22" s="2278"/>
      <c r="E22" s="2278"/>
      <c r="F22" s="2278"/>
      <c r="G22" s="2279">
        <v>4429925.76</v>
      </c>
      <c r="I22" s="345"/>
      <c r="J22" s="345"/>
      <c r="K22" s="345"/>
    </row>
    <row r="23" spans="1:11" ht="14.5">
      <c r="A23" s="2272">
        <v>15</v>
      </c>
      <c r="B23" s="2277" t="s">
        <v>515</v>
      </c>
      <c r="C23" s="2278" t="s">
        <v>501</v>
      </c>
      <c r="D23" s="2278"/>
      <c r="E23" s="2278"/>
      <c r="F23" s="2278"/>
      <c r="G23" s="2279">
        <v>1773386.64</v>
      </c>
      <c r="I23" s="345"/>
      <c r="J23" s="345"/>
      <c r="K23" s="345"/>
    </row>
    <row r="24" spans="1:11" ht="25.5" thickBot="1">
      <c r="A24" s="2276">
        <v>16</v>
      </c>
      <c r="B24" s="2277" t="s">
        <v>516</v>
      </c>
      <c r="C24" s="2278" t="s">
        <v>501</v>
      </c>
      <c r="D24" s="2278"/>
      <c r="E24" s="2278"/>
      <c r="F24" s="2278"/>
      <c r="G24" s="2279">
        <v>1164503.75</v>
      </c>
      <c r="I24" s="345"/>
      <c r="J24" s="345"/>
      <c r="K24" s="345"/>
    </row>
    <row r="25" spans="1:11" ht="26.5" thickTop="1">
      <c r="A25" s="1962" t="s">
        <v>517</v>
      </c>
      <c r="B25" s="1512"/>
      <c r="C25" s="1513"/>
      <c r="D25" s="1513"/>
      <c r="E25" s="1513"/>
      <c r="F25" s="1513"/>
      <c r="G25" s="1514">
        <v>29619419.670000002</v>
      </c>
    </row>
    <row r="26" spans="1:11" ht="14.5" thickBot="1">
      <c r="A26" s="1963"/>
      <c r="B26" s="945"/>
      <c r="C26" s="376"/>
      <c r="D26" s="376"/>
      <c r="E26" s="376"/>
      <c r="F26" s="376"/>
      <c r="G26" s="946"/>
    </row>
    <row r="27" spans="1:11">
      <c r="A27" s="2810" t="s">
        <v>491</v>
      </c>
      <c r="B27" s="2810" t="s">
        <v>492</v>
      </c>
      <c r="C27" s="2812" t="s">
        <v>493</v>
      </c>
      <c r="D27" s="2813"/>
      <c r="E27" s="2813"/>
      <c r="F27" s="2814"/>
      <c r="G27" s="2815" t="s">
        <v>494</v>
      </c>
    </row>
    <row r="28" spans="1:11" ht="14.5" thickBot="1">
      <c r="A28" s="2811"/>
      <c r="B28" s="2811"/>
      <c r="C28" s="947" t="s">
        <v>495</v>
      </c>
      <c r="D28" s="947" t="s">
        <v>496</v>
      </c>
      <c r="E28" s="947" t="s">
        <v>497</v>
      </c>
      <c r="F28" s="344" t="s">
        <v>498</v>
      </c>
      <c r="G28" s="2816"/>
    </row>
    <row r="29" spans="1:11">
      <c r="A29" s="2808" t="s">
        <v>518</v>
      </c>
      <c r="B29" s="2809"/>
      <c r="C29" s="2809"/>
      <c r="D29" s="2809"/>
      <c r="E29" s="2809"/>
      <c r="F29" s="2809"/>
      <c r="G29" s="2809"/>
    </row>
    <row r="30" spans="1:11" ht="37.5">
      <c r="A30" s="2276">
        <v>1</v>
      </c>
      <c r="B30" s="1515" t="s">
        <v>519</v>
      </c>
      <c r="C30" s="346" t="s">
        <v>501</v>
      </c>
      <c r="D30" s="346"/>
      <c r="E30" s="346" t="s">
        <v>501</v>
      </c>
      <c r="F30" s="346"/>
      <c r="G30" s="1516">
        <v>8879426.9800000004</v>
      </c>
    </row>
    <row r="31" spans="1:11">
      <c r="A31" s="2276">
        <v>2</v>
      </c>
      <c r="B31" s="1515" t="s">
        <v>520</v>
      </c>
      <c r="C31" s="346" t="s">
        <v>501</v>
      </c>
      <c r="D31" s="346"/>
      <c r="E31" s="346"/>
      <c r="F31" s="346"/>
      <c r="G31" s="1516">
        <v>1423397.26</v>
      </c>
    </row>
    <row r="32" spans="1:11">
      <c r="A32" s="2276">
        <v>3</v>
      </c>
      <c r="B32" s="1515" t="s">
        <v>521</v>
      </c>
      <c r="C32" s="346" t="s">
        <v>501</v>
      </c>
      <c r="D32" s="346"/>
      <c r="E32" s="346"/>
      <c r="F32" s="346"/>
      <c r="G32" s="1516">
        <v>5158228.2699999996</v>
      </c>
    </row>
    <row r="33" spans="1:7">
      <c r="A33" s="2276">
        <v>4</v>
      </c>
      <c r="B33" s="1515" t="s">
        <v>522</v>
      </c>
      <c r="C33" s="346" t="s">
        <v>501</v>
      </c>
      <c r="D33" s="346"/>
      <c r="E33" s="346" t="s">
        <v>501</v>
      </c>
      <c r="F33" s="346"/>
      <c r="G33" s="1516">
        <v>4549563.7</v>
      </c>
    </row>
    <row r="34" spans="1:7" ht="25">
      <c r="A34" s="2276">
        <v>5</v>
      </c>
      <c r="B34" s="1517" t="s">
        <v>523</v>
      </c>
      <c r="C34" s="346"/>
      <c r="D34" s="346" t="s">
        <v>501</v>
      </c>
      <c r="E34" s="346"/>
      <c r="F34" s="346"/>
      <c r="G34" s="1518">
        <v>3868865.02</v>
      </c>
    </row>
    <row r="35" spans="1:7">
      <c r="A35" s="2276">
        <v>6</v>
      </c>
      <c r="B35" s="1519" t="s">
        <v>524</v>
      </c>
      <c r="C35" s="346" t="s">
        <v>501</v>
      </c>
      <c r="D35" s="346"/>
      <c r="E35" s="346" t="s">
        <v>501</v>
      </c>
      <c r="F35" s="346"/>
      <c r="G35" s="1518">
        <v>2073833.49</v>
      </c>
    </row>
    <row r="36" spans="1:7" ht="37.5">
      <c r="A36" s="2276">
        <v>7</v>
      </c>
      <c r="B36" s="1515" t="s">
        <v>525</v>
      </c>
      <c r="C36" s="346" t="s">
        <v>501</v>
      </c>
      <c r="D36" s="346"/>
      <c r="E36" s="346" t="s">
        <v>501</v>
      </c>
      <c r="F36" s="346"/>
      <c r="G36" s="1518">
        <v>8282164.2599999998</v>
      </c>
    </row>
    <row r="37" spans="1:7">
      <c r="A37" s="2276">
        <v>8</v>
      </c>
      <c r="B37" s="1515" t="s">
        <v>526</v>
      </c>
      <c r="C37" s="346" t="s">
        <v>501</v>
      </c>
      <c r="D37" s="346"/>
      <c r="E37" s="346" t="s">
        <v>501</v>
      </c>
      <c r="F37" s="346"/>
      <c r="G37" s="1518">
        <v>2033229.82</v>
      </c>
    </row>
    <row r="38" spans="1:7" ht="25">
      <c r="A38" s="2276">
        <v>9</v>
      </c>
      <c r="B38" s="1515" t="s">
        <v>527</v>
      </c>
      <c r="C38" s="346" t="s">
        <v>501</v>
      </c>
      <c r="D38" s="346"/>
      <c r="E38" s="346"/>
      <c r="F38" s="346"/>
      <c r="G38" s="1518">
        <v>13574466.83</v>
      </c>
    </row>
    <row r="39" spans="1:7" s="226" customFormat="1" ht="25">
      <c r="A39" s="2276">
        <v>10</v>
      </c>
      <c r="B39" s="1515" t="s">
        <v>528</v>
      </c>
      <c r="C39" s="346" t="s">
        <v>501</v>
      </c>
      <c r="D39" s="346"/>
      <c r="E39" s="346" t="s">
        <v>501</v>
      </c>
      <c r="F39" s="346"/>
      <c r="G39" s="1518">
        <v>3717912.43</v>
      </c>
    </row>
    <row r="40" spans="1:7" ht="37.5">
      <c r="A40" s="2276">
        <v>11</v>
      </c>
      <c r="B40" s="1515" t="s">
        <v>529</v>
      </c>
      <c r="C40" s="346" t="s">
        <v>501</v>
      </c>
      <c r="D40" s="346"/>
      <c r="E40" s="346" t="s">
        <v>501</v>
      </c>
      <c r="F40" s="346"/>
      <c r="G40" s="1518">
        <v>3763515.34</v>
      </c>
    </row>
    <row r="41" spans="1:7" ht="62.5">
      <c r="A41" s="2276">
        <v>12</v>
      </c>
      <c r="B41" s="1515" t="s">
        <v>530</v>
      </c>
      <c r="C41" s="346" t="s">
        <v>501</v>
      </c>
      <c r="D41" s="346"/>
      <c r="E41" s="346"/>
      <c r="F41" s="346"/>
      <c r="G41" s="1518">
        <v>8913875.6300000008</v>
      </c>
    </row>
    <row r="42" spans="1:7" ht="14.5" thickBot="1">
      <c r="A42" s="2276">
        <v>13</v>
      </c>
      <c r="B42" s="1515" t="s">
        <v>531</v>
      </c>
      <c r="C42" s="346" t="s">
        <v>501</v>
      </c>
      <c r="D42" s="346"/>
      <c r="E42" s="346"/>
      <c r="F42" s="346"/>
      <c r="G42" s="1518">
        <v>4032464.87</v>
      </c>
    </row>
    <row r="43" spans="1:7" ht="27" thickTop="1" thickBot="1">
      <c r="A43" s="1964" t="s">
        <v>532</v>
      </c>
      <c r="B43" s="1520"/>
      <c r="C43" s="1521"/>
      <c r="D43" s="1521"/>
      <c r="E43" s="1521"/>
      <c r="F43" s="1521"/>
      <c r="G43" s="1522">
        <f>SUM(G30:G42)</f>
        <v>70270943.899999991</v>
      </c>
    </row>
    <row r="44" spans="1:7" ht="14.5" thickTop="1"/>
  </sheetData>
  <mergeCells count="14">
    <mergeCell ref="I3:K3"/>
    <mergeCell ref="A2:G2"/>
    <mergeCell ref="A3:G3"/>
    <mergeCell ref="A4:G4"/>
    <mergeCell ref="G6:G7"/>
    <mergeCell ref="A6:A7"/>
    <mergeCell ref="B6:B7"/>
    <mergeCell ref="C6:F6"/>
    <mergeCell ref="A8:G8"/>
    <mergeCell ref="A29:G29"/>
    <mergeCell ref="A27:A28"/>
    <mergeCell ref="B27:B28"/>
    <mergeCell ref="C27:F27"/>
    <mergeCell ref="G27:G28"/>
  </mergeCells>
  <printOptions horizontalCentered="1" verticalCentered="1" headings="1"/>
  <pageMargins left="0.25" right="0.25" top="0.5" bottom="0.5" header="0.3" footer="0.3"/>
  <pageSetup scale="40" orientation="portrait" r:id="rId1"/>
  <headerFooter>
    <oddHeader>&amp;CPacific Gas and Electric Company | Program Year 2024
Appendix A: ESA, CARE, and FERA Program Tables</oddHeader>
  </headerFooter>
  <customProperties>
    <customPr name="_pios_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T80"/>
  <sheetViews>
    <sheetView view="pageLayout" zoomScale="73" zoomScaleNormal="80" zoomScalePageLayoutView="73" workbookViewId="0">
      <selection activeCell="I17" sqref="I17"/>
    </sheetView>
  </sheetViews>
  <sheetFormatPr defaultColWidth="9.453125" defaultRowHeight="14"/>
  <cols>
    <col min="1" max="1" width="41.453125" style="4" bestFit="1" customWidth="1"/>
    <col min="2" max="2" width="10.54296875" style="4" customWidth="1"/>
    <col min="3" max="3" width="13.54296875" style="12" bestFit="1" customWidth="1"/>
    <col min="4" max="4" width="8.54296875" style="12" bestFit="1" customWidth="1"/>
    <col min="5" max="5" width="10.453125" style="12" bestFit="1" customWidth="1"/>
    <col min="6" max="6" width="8.453125" style="12" bestFit="1" customWidth="1"/>
    <col min="7" max="7" width="14.453125" style="12" customWidth="1"/>
    <col min="8" max="8" width="7.54296875" style="14" customWidth="1"/>
    <col min="9" max="9" width="12.453125" style="12" customWidth="1"/>
    <col min="10" max="10" width="8.453125" style="12" customWidth="1"/>
    <col min="11" max="11" width="10.453125" style="12" bestFit="1" customWidth="1"/>
    <col min="12" max="12" width="8.453125" style="12" customWidth="1"/>
    <col min="13" max="13" width="15.26953125" style="12" customWidth="1"/>
    <col min="14" max="14" width="9.453125" style="14"/>
    <col min="15" max="15" width="14.54296875" style="12" bestFit="1" customWidth="1"/>
    <col min="16" max="16" width="12.453125" style="12" bestFit="1" customWidth="1"/>
    <col min="17" max="17" width="14.453125" style="14" customWidth="1"/>
    <col min="18" max="18" width="11.453125" style="15" bestFit="1" customWidth="1"/>
    <col min="19" max="19" width="13.453125" style="15" customWidth="1"/>
    <col min="20" max="16384" width="9.453125" style="4"/>
  </cols>
  <sheetData>
    <row r="1" spans="1:20" ht="15.5">
      <c r="A1" s="2579" t="s">
        <v>1483</v>
      </c>
      <c r="B1" s="2579"/>
      <c r="C1" s="2579"/>
      <c r="D1" s="2579"/>
      <c r="E1" s="2579"/>
      <c r="F1" s="2579"/>
      <c r="G1" s="2579"/>
      <c r="H1" s="2579"/>
      <c r="I1" s="2579"/>
      <c r="J1" s="2579"/>
      <c r="K1" s="2579"/>
      <c r="L1" s="2579"/>
      <c r="M1" s="2579"/>
      <c r="N1" s="2579"/>
      <c r="O1" s="2579"/>
      <c r="P1" s="2579"/>
      <c r="Q1" s="2579"/>
      <c r="R1" s="2579"/>
      <c r="S1" s="2579"/>
    </row>
    <row r="2" spans="1:20" ht="15.5">
      <c r="A2" s="2579" t="s">
        <v>0</v>
      </c>
      <c r="B2" s="2579"/>
      <c r="C2" s="2579"/>
      <c r="D2" s="2579"/>
      <c r="E2" s="2579"/>
      <c r="F2" s="2579"/>
      <c r="G2" s="2579"/>
      <c r="H2" s="2579"/>
      <c r="I2" s="2579"/>
      <c r="J2" s="2579"/>
      <c r="K2" s="2579"/>
      <c r="L2" s="2579"/>
      <c r="M2" s="2579"/>
      <c r="N2" s="2579"/>
      <c r="O2" s="2579"/>
      <c r="P2" s="2579"/>
      <c r="Q2" s="2579"/>
      <c r="R2" s="2579"/>
      <c r="S2" s="2579"/>
    </row>
    <row r="3" spans="1:20" ht="15.5">
      <c r="A3" s="2579" t="s">
        <v>38</v>
      </c>
      <c r="B3" s="2579"/>
      <c r="C3" s="2579"/>
      <c r="D3" s="2579"/>
      <c r="E3" s="2579"/>
      <c r="F3" s="2579"/>
      <c r="G3" s="2579"/>
      <c r="H3" s="2579"/>
      <c r="I3" s="2579"/>
      <c r="J3" s="2579"/>
      <c r="K3" s="2579"/>
      <c r="L3" s="2579"/>
      <c r="M3" s="2579"/>
      <c r="N3" s="2579"/>
      <c r="O3" s="2579"/>
      <c r="P3" s="2579"/>
      <c r="Q3" s="2579"/>
      <c r="R3" s="2579"/>
      <c r="S3" s="2579"/>
    </row>
    <row r="4" spans="1:20" ht="14.5" thickBot="1"/>
    <row r="5" spans="1:20" s="10" customFormat="1" ht="26.9" customHeight="1" thickBot="1">
      <c r="A5" s="351"/>
      <c r="B5" s="350" t="s">
        <v>533</v>
      </c>
      <c r="C5" s="2827" t="s">
        <v>534</v>
      </c>
      <c r="D5" s="2828"/>
      <c r="E5" s="2828"/>
      <c r="F5" s="2828"/>
      <c r="G5" s="2828"/>
      <c r="H5" s="2829"/>
      <c r="I5" s="2830" t="s">
        <v>535</v>
      </c>
      <c r="J5" s="2831"/>
      <c r="K5" s="2831"/>
      <c r="L5" s="2831"/>
      <c r="M5" s="2831"/>
      <c r="N5" s="2831"/>
      <c r="O5" s="2827" t="s">
        <v>536</v>
      </c>
      <c r="P5" s="2828"/>
      <c r="Q5" s="2828"/>
      <c r="R5" s="2828"/>
      <c r="S5" s="2829"/>
    </row>
    <row r="6" spans="1:20" ht="16.399999999999999" customHeight="1" thickBot="1">
      <c r="A6" s="353"/>
      <c r="B6" s="354"/>
      <c r="C6" s="2832" t="s">
        <v>537</v>
      </c>
      <c r="D6" s="2818"/>
      <c r="E6" s="2818" t="s">
        <v>538</v>
      </c>
      <c r="F6" s="2818"/>
      <c r="G6" s="2818" t="s">
        <v>539</v>
      </c>
      <c r="H6" s="2833"/>
      <c r="I6" s="2832" t="s">
        <v>537</v>
      </c>
      <c r="J6" s="2818"/>
      <c r="K6" s="2818" t="s">
        <v>538</v>
      </c>
      <c r="L6" s="2818"/>
      <c r="M6" s="2818" t="s">
        <v>539</v>
      </c>
      <c r="N6" s="2819"/>
      <c r="O6" s="2820" t="s">
        <v>540</v>
      </c>
      <c r="P6" s="2834" t="s">
        <v>537</v>
      </c>
      <c r="Q6" s="2836" t="s">
        <v>539</v>
      </c>
      <c r="R6" s="2838" t="s">
        <v>541</v>
      </c>
      <c r="S6" s="2825" t="s">
        <v>542</v>
      </c>
    </row>
    <row r="7" spans="1:20" ht="15" customHeight="1" thickBot="1">
      <c r="A7" s="1772"/>
      <c r="B7" s="352"/>
      <c r="C7" s="347" t="s">
        <v>125</v>
      </c>
      <c r="D7" s="348" t="s">
        <v>7</v>
      </c>
      <c r="E7" s="348" t="s">
        <v>125</v>
      </c>
      <c r="F7" s="348" t="s">
        <v>7</v>
      </c>
      <c r="G7" s="348" t="s">
        <v>543</v>
      </c>
      <c r="H7" s="349" t="s">
        <v>7</v>
      </c>
      <c r="I7" s="347" t="s">
        <v>125</v>
      </c>
      <c r="J7" s="348" t="s">
        <v>7</v>
      </c>
      <c r="K7" s="348" t="s">
        <v>125</v>
      </c>
      <c r="L7" s="348" t="s">
        <v>7</v>
      </c>
      <c r="M7" s="348" t="s">
        <v>543</v>
      </c>
      <c r="N7" s="349" t="s">
        <v>7</v>
      </c>
      <c r="O7" s="2821"/>
      <c r="P7" s="2835"/>
      <c r="Q7" s="2837"/>
      <c r="R7" s="2839"/>
      <c r="S7" s="2826"/>
    </row>
    <row r="8" spans="1:20" ht="14.5" thickBot="1">
      <c r="A8" s="2281" t="s">
        <v>538</v>
      </c>
      <c r="B8" s="2282" t="s">
        <v>137</v>
      </c>
      <c r="C8" s="2283"/>
      <c r="D8" s="2284"/>
      <c r="E8" s="2285"/>
      <c r="F8" s="2284"/>
      <c r="G8" s="2286"/>
      <c r="H8" s="2287"/>
      <c r="I8" s="2288"/>
      <c r="J8" s="2284"/>
      <c r="K8" s="2285"/>
      <c r="L8" s="2284"/>
      <c r="M8" s="2286"/>
      <c r="N8" s="2287"/>
      <c r="O8" s="2288"/>
      <c r="P8" s="2285"/>
      <c r="Q8" s="2289"/>
      <c r="R8" s="2290"/>
      <c r="S8" s="2291"/>
      <c r="T8" s="2"/>
    </row>
    <row r="9" spans="1:20" s="13" customFormat="1" ht="14.5" thickBot="1">
      <c r="A9" s="1471" t="s">
        <v>73</v>
      </c>
      <c r="B9" s="2292"/>
      <c r="C9" s="1472"/>
      <c r="D9" s="1472"/>
      <c r="E9" s="1472"/>
      <c r="F9" s="1472"/>
      <c r="G9" s="1473"/>
      <c r="H9" s="1472"/>
      <c r="I9" s="1474"/>
      <c r="J9" s="1472"/>
      <c r="K9" s="1472"/>
      <c r="L9" s="1472"/>
      <c r="M9" s="1473"/>
      <c r="N9" s="1475"/>
      <c r="O9" s="1472"/>
      <c r="P9" s="1472"/>
      <c r="Q9" s="1472"/>
      <c r="R9" s="1472"/>
      <c r="S9" s="1475"/>
      <c r="T9" s="4"/>
    </row>
    <row r="10" spans="1:20" ht="13.4" customHeight="1">
      <c r="A10" s="2293" t="s">
        <v>140</v>
      </c>
      <c r="B10" s="2294" t="s">
        <v>137</v>
      </c>
      <c r="C10" s="2295">
        <v>28</v>
      </c>
      <c r="D10" s="2296">
        <v>7.1283095723014261E-3</v>
      </c>
      <c r="E10" s="2297">
        <v>28</v>
      </c>
      <c r="F10" s="2296">
        <v>7.1337579617834395E-3</v>
      </c>
      <c r="G10" s="2298">
        <v>27115.664409368623</v>
      </c>
      <c r="H10" s="2299">
        <v>7.1283095723012786E-3</v>
      </c>
      <c r="I10" s="2295">
        <v>3900</v>
      </c>
      <c r="J10" s="2296">
        <v>0.99287169042769863</v>
      </c>
      <c r="K10" s="2297">
        <v>3897</v>
      </c>
      <c r="L10" s="2296">
        <v>0.99286624203821661</v>
      </c>
      <c r="M10" s="2298">
        <v>3776824.6855907077</v>
      </c>
      <c r="N10" s="2299">
        <v>0.99287169042769874</v>
      </c>
      <c r="O10" s="2295">
        <v>3928</v>
      </c>
      <c r="P10" s="2295">
        <v>3925</v>
      </c>
      <c r="Q10" s="2300">
        <v>3803940.3500000765</v>
      </c>
      <c r="R10" s="2298">
        <v>968.41658604889926</v>
      </c>
      <c r="S10" s="2298">
        <v>969.15677707008319</v>
      </c>
    </row>
    <row r="11" spans="1:20" ht="13.4" customHeight="1">
      <c r="A11" s="2301" t="s">
        <v>143</v>
      </c>
      <c r="B11" s="2302" t="s">
        <v>137</v>
      </c>
      <c r="C11" s="2303">
        <v>116</v>
      </c>
      <c r="D11" s="2304">
        <v>8.683284676996781E-3</v>
      </c>
      <c r="E11" s="2305">
        <v>105</v>
      </c>
      <c r="F11" s="2304">
        <v>8.3906025251718076E-3</v>
      </c>
      <c r="G11" s="2306">
        <v>137263.08359607789</v>
      </c>
      <c r="H11" s="2307">
        <v>8.6832846769975564E-3</v>
      </c>
      <c r="I11" s="2303">
        <v>13243</v>
      </c>
      <c r="J11" s="2304">
        <v>0.99131671532300325</v>
      </c>
      <c r="K11" s="2305">
        <v>12409</v>
      </c>
      <c r="L11" s="2304">
        <v>0.99160939747482824</v>
      </c>
      <c r="M11" s="2306">
        <v>15670474.27640255</v>
      </c>
      <c r="N11" s="2307">
        <v>0.99131671532300236</v>
      </c>
      <c r="O11" s="2303">
        <v>13359</v>
      </c>
      <c r="P11" s="2303">
        <v>12514</v>
      </c>
      <c r="Q11" s="2308">
        <v>15807737.359998628</v>
      </c>
      <c r="R11" s="2298">
        <v>1183.3024447936693</v>
      </c>
      <c r="S11" s="2298">
        <v>1263.2042000957831</v>
      </c>
    </row>
    <row r="12" spans="1:20" ht="13.4" customHeight="1">
      <c r="A12" s="2301" t="s">
        <v>142</v>
      </c>
      <c r="B12" s="2302" t="s">
        <v>137</v>
      </c>
      <c r="C12" s="2309"/>
      <c r="D12" s="2152"/>
      <c r="E12" s="2152"/>
      <c r="F12" s="2309"/>
      <c r="G12" s="2306"/>
      <c r="H12" s="2183"/>
      <c r="I12" s="2137"/>
      <c r="J12" s="2152"/>
      <c r="K12" s="2309"/>
      <c r="L12" s="2309"/>
      <c r="M12" s="2306"/>
      <c r="N12" s="2310"/>
      <c r="O12" s="2137"/>
      <c r="P12" s="2309"/>
      <c r="Q12" s="2306"/>
      <c r="R12" s="2306"/>
      <c r="S12" s="2308"/>
    </row>
    <row r="13" spans="1:20" ht="13.4" customHeight="1" thickBot="1">
      <c r="A13" s="2311" t="s">
        <v>420</v>
      </c>
      <c r="B13" s="2312" t="s">
        <v>137</v>
      </c>
      <c r="C13" s="2313"/>
      <c r="D13" s="2314"/>
      <c r="E13" s="2314"/>
      <c r="F13" s="2315"/>
      <c r="G13" s="2316"/>
      <c r="H13" s="2315"/>
      <c r="I13" s="2317"/>
      <c r="J13" s="2314"/>
      <c r="K13" s="2313"/>
      <c r="L13" s="2315"/>
      <c r="M13" s="2316"/>
      <c r="N13" s="2318"/>
      <c r="O13" s="2317"/>
      <c r="P13" s="2315"/>
      <c r="Q13" s="2319"/>
      <c r="R13" s="2319"/>
      <c r="S13" s="2320"/>
    </row>
    <row r="14" spans="1:20" ht="13.4" customHeight="1" thickBot="1">
      <c r="A14" s="1471" t="s">
        <v>145</v>
      </c>
      <c r="B14" s="2292"/>
      <c r="C14" s="2321"/>
      <c r="D14" s="2321"/>
      <c r="E14" s="2321"/>
      <c r="F14" s="2321"/>
      <c r="G14" s="2322"/>
      <c r="H14" s="2321"/>
      <c r="I14" s="2323"/>
      <c r="J14" s="2321"/>
      <c r="K14" s="2321"/>
      <c r="L14" s="2321"/>
      <c r="M14" s="2322"/>
      <c r="N14" s="2324"/>
      <c r="O14" s="2321"/>
      <c r="P14" s="2321"/>
      <c r="Q14" s="2322"/>
      <c r="R14" s="2322"/>
      <c r="S14" s="2325"/>
    </row>
    <row r="15" spans="1:20" ht="13.4" customHeight="1">
      <c r="A15" s="2293" t="s">
        <v>544</v>
      </c>
      <c r="B15" s="2294" t="s">
        <v>144</v>
      </c>
      <c r="C15" s="2295">
        <v>2755</v>
      </c>
      <c r="D15" s="2296">
        <v>8.9095142616907055E-2</v>
      </c>
      <c r="E15" s="2297">
        <v>2741</v>
      </c>
      <c r="F15" s="2296">
        <v>8.8947300103842164E-2</v>
      </c>
      <c r="G15" s="2298">
        <v>243602.25504494979</v>
      </c>
      <c r="H15" s="2299">
        <v>8.9095142616907069E-2</v>
      </c>
      <c r="I15" s="2295">
        <v>28167</v>
      </c>
      <c r="J15" s="2296">
        <v>0.9109048573830929</v>
      </c>
      <c r="K15" s="2297">
        <v>28075</v>
      </c>
      <c r="L15" s="2296">
        <v>0.91105269989615789</v>
      </c>
      <c r="M15" s="2298">
        <v>2490578.8449550271</v>
      </c>
      <c r="N15" s="2299">
        <v>0.91090485738309301</v>
      </c>
      <c r="O15" s="2295">
        <v>30922</v>
      </c>
      <c r="P15" s="2295">
        <v>30816</v>
      </c>
      <c r="Q15" s="2300">
        <v>2734181.0999999768</v>
      </c>
      <c r="R15" s="2300">
        <v>88.421871159691378</v>
      </c>
      <c r="S15" s="2300">
        <v>88.726022196260928</v>
      </c>
    </row>
    <row r="16" spans="1:20" ht="13.4" customHeight="1">
      <c r="A16" s="2301" t="s">
        <v>158</v>
      </c>
      <c r="B16" s="2302" t="s">
        <v>144</v>
      </c>
      <c r="C16" s="2303">
        <v>140</v>
      </c>
      <c r="D16" s="2304">
        <v>7.8081427774679302E-2</v>
      </c>
      <c r="E16" s="2305">
        <v>140</v>
      </c>
      <c r="F16" s="2304">
        <v>7.8212290502793297E-2</v>
      </c>
      <c r="G16" s="2306">
        <v>299807.92147239315</v>
      </c>
      <c r="H16" s="2307">
        <v>7.8081427774678538E-2</v>
      </c>
      <c r="I16" s="2303">
        <v>1653</v>
      </c>
      <c r="J16" s="2304">
        <v>0.9219185722253207</v>
      </c>
      <c r="K16" s="2305">
        <v>1650</v>
      </c>
      <c r="L16" s="2304">
        <v>0.92178770949720668</v>
      </c>
      <c r="M16" s="2306">
        <v>3539874.9585276516</v>
      </c>
      <c r="N16" s="2307">
        <v>0.92191857222532148</v>
      </c>
      <c r="O16" s="2303">
        <v>1793</v>
      </c>
      <c r="P16" s="2303">
        <v>1790</v>
      </c>
      <c r="Q16" s="2308">
        <v>3839682.8800000446</v>
      </c>
      <c r="R16" s="2308">
        <v>2141.4851533742581</v>
      </c>
      <c r="S16" s="2308">
        <v>2145.0742346368966</v>
      </c>
    </row>
    <row r="17" spans="1:19" ht="13.4" customHeight="1">
      <c r="A17" s="2301" t="s">
        <v>159</v>
      </c>
      <c r="B17" s="2302" t="s">
        <v>144</v>
      </c>
      <c r="C17" s="2303">
        <v>63</v>
      </c>
      <c r="D17" s="2304">
        <v>3.6649214659685861E-2</v>
      </c>
      <c r="E17" s="2305">
        <v>63</v>
      </c>
      <c r="F17" s="2304">
        <v>3.6691904484566107E-2</v>
      </c>
      <c r="G17" s="2306">
        <v>4488.740104712042</v>
      </c>
      <c r="H17" s="2307">
        <v>3.6649214659685327E-2</v>
      </c>
      <c r="I17" s="2303">
        <v>1656</v>
      </c>
      <c r="J17" s="2304">
        <v>0.96335078534031415</v>
      </c>
      <c r="K17" s="2305">
        <v>1654</v>
      </c>
      <c r="L17" s="2304">
        <v>0.96330809551543395</v>
      </c>
      <c r="M17" s="2306">
        <v>117989.73989528976</v>
      </c>
      <c r="N17" s="2307">
        <v>0.96335078534031471</v>
      </c>
      <c r="O17" s="2303">
        <v>1719</v>
      </c>
      <c r="P17" s="2303">
        <v>1717</v>
      </c>
      <c r="Q17" s="2308">
        <v>122478.4800000018</v>
      </c>
      <c r="R17" s="2308">
        <v>71.249842931938218</v>
      </c>
      <c r="S17" s="2308">
        <v>71.332836342458819</v>
      </c>
    </row>
    <row r="18" spans="1:19" ht="13.4" customHeight="1">
      <c r="A18" s="2301" t="s">
        <v>146</v>
      </c>
      <c r="B18" s="2302" t="s">
        <v>137</v>
      </c>
      <c r="C18" s="2303">
        <v>14</v>
      </c>
      <c r="D18" s="2304">
        <v>0.13592233009708737</v>
      </c>
      <c r="E18" s="2305">
        <v>13</v>
      </c>
      <c r="F18" s="2304">
        <v>0.13</v>
      </c>
      <c r="G18" s="2306">
        <v>56060.640388349537</v>
      </c>
      <c r="H18" s="2307">
        <v>0.1359223300970874</v>
      </c>
      <c r="I18" s="2303">
        <v>89</v>
      </c>
      <c r="J18" s="2304">
        <v>0.86407766990291257</v>
      </c>
      <c r="K18" s="2305">
        <v>87</v>
      </c>
      <c r="L18" s="2304">
        <v>0.87</v>
      </c>
      <c r="M18" s="2306">
        <v>356385.49961165059</v>
      </c>
      <c r="N18" s="2307">
        <v>0.86407766990291257</v>
      </c>
      <c r="O18" s="2303">
        <v>103</v>
      </c>
      <c r="P18" s="2305">
        <v>100</v>
      </c>
      <c r="Q18" s="2308">
        <v>412446.14000000013</v>
      </c>
      <c r="R18" s="2308">
        <v>4004.331456310681</v>
      </c>
      <c r="S18" s="2308">
        <v>4124.461400000001</v>
      </c>
    </row>
    <row r="19" spans="1:19" ht="13.4" customHeight="1">
      <c r="A19" s="2301" t="s">
        <v>339</v>
      </c>
      <c r="B19" s="2302" t="s">
        <v>137</v>
      </c>
      <c r="C19" s="2303">
        <v>8</v>
      </c>
      <c r="D19" s="2304">
        <v>7.8585461689587421E-3</v>
      </c>
      <c r="E19" s="2305">
        <v>5</v>
      </c>
      <c r="F19" s="2304">
        <v>6.024096385542169E-3</v>
      </c>
      <c r="G19" s="2306">
        <v>810.04982318271118</v>
      </c>
      <c r="H19" s="2307">
        <v>7.8585461689586883E-3</v>
      </c>
      <c r="I19" s="2303">
        <v>1010</v>
      </c>
      <c r="J19" s="2304">
        <v>0.99214145383104124</v>
      </c>
      <c r="K19" s="2305">
        <v>825</v>
      </c>
      <c r="L19" s="2304">
        <v>0.99397590361445787</v>
      </c>
      <c r="M19" s="2306">
        <v>102268.790176818</v>
      </c>
      <c r="N19" s="2307">
        <v>0.99214145383104135</v>
      </c>
      <c r="O19" s="2303">
        <v>1018</v>
      </c>
      <c r="P19" s="2303">
        <v>830</v>
      </c>
      <c r="Q19" s="2308">
        <v>103078.84000000071</v>
      </c>
      <c r="R19" s="2308">
        <v>101.25622789783959</v>
      </c>
      <c r="S19" s="2308">
        <v>124.19137349397676</v>
      </c>
    </row>
    <row r="20" spans="1:19" ht="13.4" customHeight="1">
      <c r="A20" s="2208" t="s">
        <v>338</v>
      </c>
      <c r="B20" s="2326" t="s">
        <v>137</v>
      </c>
      <c r="C20" s="2309"/>
      <c r="D20" s="2309"/>
      <c r="E20" s="2309"/>
      <c r="F20" s="2309"/>
      <c r="G20" s="2306"/>
      <c r="H20" s="2309"/>
      <c r="I20" s="2137"/>
      <c r="J20" s="2152"/>
      <c r="K20" s="2152"/>
      <c r="L20" s="2309"/>
      <c r="M20" s="2306"/>
      <c r="N20" s="2310"/>
      <c r="O20" s="2137"/>
      <c r="P20" s="2309"/>
      <c r="Q20" s="2306"/>
      <c r="R20" s="2306"/>
      <c r="S20" s="2308"/>
    </row>
    <row r="21" spans="1:19" ht="13.4" customHeight="1">
      <c r="A21" s="2208" t="s">
        <v>332</v>
      </c>
      <c r="B21" s="2326" t="s">
        <v>137</v>
      </c>
      <c r="C21" s="2309"/>
      <c r="D21" s="2309"/>
      <c r="E21" s="2309"/>
      <c r="F21" s="2309"/>
      <c r="G21" s="2306"/>
      <c r="H21" s="2309"/>
      <c r="I21" s="2137"/>
      <c r="J21" s="2152"/>
      <c r="K21" s="2152"/>
      <c r="L21" s="2309"/>
      <c r="M21" s="2306"/>
      <c r="N21" s="2310"/>
      <c r="O21" s="2137"/>
      <c r="P21" s="2309"/>
      <c r="Q21" s="2306"/>
      <c r="R21" s="2306"/>
      <c r="S21" s="2308"/>
    </row>
    <row r="22" spans="1:19" ht="13.4" customHeight="1">
      <c r="A22" s="2208" t="s">
        <v>545</v>
      </c>
      <c r="B22" s="2326" t="s">
        <v>546</v>
      </c>
      <c r="C22" s="2309"/>
      <c r="D22" s="2309"/>
      <c r="E22" s="2309"/>
      <c r="F22" s="2309"/>
      <c r="G22" s="2306"/>
      <c r="H22" s="2309"/>
      <c r="I22" s="2137"/>
      <c r="J22" s="2152"/>
      <c r="K22" s="2152"/>
      <c r="L22" s="2309"/>
      <c r="M22" s="2306"/>
      <c r="N22" s="2310"/>
      <c r="O22" s="2137"/>
      <c r="P22" s="2309"/>
      <c r="Q22" s="2306"/>
      <c r="R22" s="2306"/>
      <c r="S22" s="2308"/>
    </row>
    <row r="23" spans="1:19" ht="13.4" customHeight="1">
      <c r="A23" s="2208" t="s">
        <v>547</v>
      </c>
      <c r="B23" s="2326" t="s">
        <v>137</v>
      </c>
      <c r="C23" s="2309"/>
      <c r="D23" s="2309"/>
      <c r="E23" s="2309"/>
      <c r="F23" s="2309"/>
      <c r="G23" s="2306"/>
      <c r="H23" s="2309"/>
      <c r="I23" s="2137"/>
      <c r="J23" s="2152"/>
      <c r="K23" s="2152"/>
      <c r="L23" s="2309"/>
      <c r="M23" s="2306"/>
      <c r="N23" s="2310"/>
      <c r="O23" s="2137"/>
      <c r="P23" s="2309"/>
      <c r="Q23" s="2306"/>
      <c r="R23" s="2306"/>
      <c r="S23" s="2308"/>
    </row>
    <row r="24" spans="1:19" ht="13.4" customHeight="1" thickBot="1">
      <c r="A24" s="2327" t="s">
        <v>548</v>
      </c>
      <c r="B24" s="2328" t="s">
        <v>144</v>
      </c>
      <c r="C24" s="2313"/>
      <c r="D24" s="2313"/>
      <c r="E24" s="2329"/>
      <c r="F24" s="2314"/>
      <c r="G24" s="2316"/>
      <c r="H24" s="2315"/>
      <c r="I24" s="2317"/>
      <c r="J24" s="2314"/>
      <c r="K24" s="2314"/>
      <c r="L24" s="2315"/>
      <c r="M24" s="2316"/>
      <c r="N24" s="2318"/>
      <c r="O24" s="2317"/>
      <c r="P24" s="2315"/>
      <c r="Q24" s="2319"/>
      <c r="R24" s="2319"/>
      <c r="S24" s="2320"/>
    </row>
    <row r="25" spans="1:19" ht="13.4" customHeight="1" thickBot="1">
      <c r="A25" s="1471" t="s">
        <v>75</v>
      </c>
      <c r="B25" s="2292"/>
      <c r="C25" s="2321"/>
      <c r="D25" s="2321"/>
      <c r="E25" s="2321"/>
      <c r="F25" s="2321"/>
      <c r="G25" s="2322"/>
      <c r="H25" s="2324"/>
      <c r="I25" s="2321"/>
      <c r="J25" s="2321"/>
      <c r="K25" s="2321"/>
      <c r="L25" s="2321"/>
      <c r="M25" s="2322"/>
      <c r="N25" s="2324"/>
      <c r="O25" s="2321"/>
      <c r="P25" s="2321"/>
      <c r="Q25" s="2322"/>
      <c r="R25" s="2322"/>
      <c r="S25" s="2325"/>
    </row>
    <row r="26" spans="1:19" ht="13.4" customHeight="1">
      <c r="A26" s="2293" t="s">
        <v>549</v>
      </c>
      <c r="B26" s="2294" t="s">
        <v>144</v>
      </c>
      <c r="C26" s="2295">
        <v>3670</v>
      </c>
      <c r="D26" s="2296">
        <v>0.11094987605054719</v>
      </c>
      <c r="E26" s="2297">
        <v>3588</v>
      </c>
      <c r="F26" s="2296">
        <v>0.10995341995587153</v>
      </c>
      <c r="G26" s="2298">
        <v>1984486.2518290887</v>
      </c>
      <c r="H26" s="2299">
        <v>0.11094987605052878</v>
      </c>
      <c r="I26" s="2295">
        <v>29408</v>
      </c>
      <c r="J26" s="2296">
        <v>0.88905012394945282</v>
      </c>
      <c r="K26" s="2297">
        <v>29044</v>
      </c>
      <c r="L26" s="2296">
        <v>0.89004658004412851</v>
      </c>
      <c r="M26" s="2298">
        <v>15901845.148174588</v>
      </c>
      <c r="N26" s="2299">
        <v>0.88905012394947125</v>
      </c>
      <c r="O26" s="2295">
        <v>33078</v>
      </c>
      <c r="P26" s="2295">
        <v>32632</v>
      </c>
      <c r="Q26" s="2300">
        <v>17886331.400003675</v>
      </c>
      <c r="R26" s="2300">
        <v>540.7319487273619</v>
      </c>
      <c r="S26" s="2300">
        <v>548.12243809768552</v>
      </c>
    </row>
    <row r="27" spans="1:19" ht="13.4" customHeight="1">
      <c r="A27" s="2330" t="s">
        <v>164</v>
      </c>
      <c r="B27" s="2331" t="s">
        <v>144</v>
      </c>
      <c r="C27" s="2332">
        <v>1038</v>
      </c>
      <c r="D27" s="2333">
        <v>0.29371816638370118</v>
      </c>
      <c r="E27" s="2334">
        <v>1</v>
      </c>
      <c r="F27" s="2333">
        <v>0.14285714285714285</v>
      </c>
      <c r="G27" s="2335">
        <v>3383.7742614601016</v>
      </c>
      <c r="H27" s="2336">
        <v>0.29371816638370118</v>
      </c>
      <c r="I27" s="2332">
        <v>2496</v>
      </c>
      <c r="J27" s="2333">
        <v>0.70628183361629882</v>
      </c>
      <c r="K27" s="2334">
        <v>6</v>
      </c>
      <c r="L27" s="2333">
        <v>0.8571428571428571</v>
      </c>
      <c r="M27" s="2335">
        <v>8136.7057385398984</v>
      </c>
      <c r="N27" s="2336">
        <v>0.70628183361629882</v>
      </c>
      <c r="O27" s="2332">
        <v>3534</v>
      </c>
      <c r="P27" s="2332">
        <v>7</v>
      </c>
      <c r="Q27" s="2337">
        <v>11520.48</v>
      </c>
      <c r="R27" s="2337">
        <v>3.2598981324278435</v>
      </c>
      <c r="S27" s="2337">
        <v>1645.782857142857</v>
      </c>
    </row>
    <row r="28" spans="1:19" ht="13.4" customHeight="1" thickBot="1">
      <c r="A28" s="2330" t="s">
        <v>160</v>
      </c>
      <c r="B28" s="2312" t="s">
        <v>144</v>
      </c>
      <c r="C28" s="2338">
        <v>25</v>
      </c>
      <c r="D28" s="2339">
        <v>3.3467202141900937E-2</v>
      </c>
      <c r="E28" s="2340">
        <v>25</v>
      </c>
      <c r="F28" s="2339">
        <v>3.3467202141900937E-2</v>
      </c>
      <c r="G28" s="2319">
        <v>39566.597389558228</v>
      </c>
      <c r="H28" s="2341">
        <v>3.3467202141901194E-2</v>
      </c>
      <c r="I28" s="2338">
        <v>722</v>
      </c>
      <c r="J28" s="2339">
        <v>0.96653279785809909</v>
      </c>
      <c r="K28" s="2340">
        <v>722</v>
      </c>
      <c r="L28" s="2339">
        <v>0.96653279785809909</v>
      </c>
      <c r="M28" s="2319">
        <v>1142683.3326104325</v>
      </c>
      <c r="N28" s="2341">
        <v>0.96653279785809876</v>
      </c>
      <c r="O28" s="2338">
        <v>747</v>
      </c>
      <c r="P28" s="2338">
        <v>747</v>
      </c>
      <c r="Q28" s="2320">
        <v>1182249.9299999909</v>
      </c>
      <c r="R28" s="2320">
        <v>1582.6638955823171</v>
      </c>
      <c r="S28" s="2320">
        <v>1582.6638955823171</v>
      </c>
    </row>
    <row r="29" spans="1:19" ht="13.4" customHeight="1" thickBot="1">
      <c r="A29" s="1471" t="s">
        <v>76</v>
      </c>
      <c r="B29" s="2292"/>
      <c r="C29" s="2321"/>
      <c r="D29" s="2321"/>
      <c r="E29" s="2321"/>
      <c r="F29" s="2321"/>
      <c r="G29" s="2322"/>
      <c r="H29" s="2321"/>
      <c r="I29" s="2323"/>
      <c r="J29" s="2321"/>
      <c r="K29" s="2321"/>
      <c r="L29" s="2321"/>
      <c r="M29" s="2322"/>
      <c r="N29" s="2324"/>
      <c r="O29" s="2321"/>
      <c r="P29" s="2321"/>
      <c r="Q29" s="2322"/>
      <c r="R29" s="2322"/>
      <c r="S29" s="2325"/>
    </row>
    <row r="30" spans="1:19" ht="13.4" customHeight="1">
      <c r="A30" s="2293" t="s">
        <v>425</v>
      </c>
      <c r="B30" s="2294" t="s">
        <v>137</v>
      </c>
      <c r="C30" s="2342"/>
      <c r="D30" s="2343"/>
      <c r="E30" s="2344"/>
      <c r="F30" s="2345"/>
      <c r="G30" s="2346"/>
      <c r="H30" s="2345"/>
      <c r="I30" s="2347"/>
      <c r="J30" s="2344"/>
      <c r="K30" s="2342"/>
      <c r="L30" s="2344"/>
      <c r="M30" s="2346"/>
      <c r="N30" s="2345"/>
      <c r="O30" s="2348"/>
      <c r="P30" s="2345"/>
      <c r="Q30" s="2298"/>
      <c r="R30" s="2298"/>
      <c r="S30" s="2300"/>
    </row>
    <row r="31" spans="1:19" ht="13.4" customHeight="1">
      <c r="A31" s="2293" t="s">
        <v>288</v>
      </c>
      <c r="B31" s="2302" t="s">
        <v>137</v>
      </c>
      <c r="C31" s="2303">
        <v>158</v>
      </c>
      <c r="D31" s="2304">
        <v>8.0612244897959179E-2</v>
      </c>
      <c r="E31" s="2305">
        <v>158</v>
      </c>
      <c r="F31" s="2304">
        <v>8.0859774820880248E-2</v>
      </c>
      <c r="G31" s="2306">
        <v>679118.31179592095</v>
      </c>
      <c r="H31" s="2307">
        <v>8.0612244897957097E-2</v>
      </c>
      <c r="I31" s="2303">
        <v>1802</v>
      </c>
      <c r="J31" s="2304">
        <v>0.91938775510204085</v>
      </c>
      <c r="K31" s="2303">
        <v>1796</v>
      </c>
      <c r="L31" s="2304">
        <v>0.91914022517911975</v>
      </c>
      <c r="M31" s="2306">
        <v>7745387.3282043301</v>
      </c>
      <c r="N31" s="2349">
        <v>0.91938775510204296</v>
      </c>
      <c r="O31" s="2350">
        <v>1960</v>
      </c>
      <c r="P31" s="2350">
        <v>1954</v>
      </c>
      <c r="Q31" s="2308">
        <v>8424505.6400002502</v>
      </c>
      <c r="R31" s="2308">
        <v>4298.2171632654336</v>
      </c>
      <c r="S31" s="2308">
        <v>4311.4153735927584</v>
      </c>
    </row>
    <row r="32" spans="1:19" ht="13.4" customHeight="1">
      <c r="A32" s="2301" t="s">
        <v>184</v>
      </c>
      <c r="B32" s="2302" t="s">
        <v>137</v>
      </c>
      <c r="C32" s="2303"/>
      <c r="D32" s="2304"/>
      <c r="E32" s="2305"/>
      <c r="F32" s="2304"/>
      <c r="G32" s="2306"/>
      <c r="H32" s="2307"/>
      <c r="I32" s="2303"/>
      <c r="J32" s="2304"/>
      <c r="K32" s="2303"/>
      <c r="L32" s="2304"/>
      <c r="M32" s="2306"/>
      <c r="N32" s="2349"/>
      <c r="O32" s="2350"/>
      <c r="P32" s="2303"/>
      <c r="Q32" s="2306"/>
      <c r="R32" s="2306"/>
      <c r="S32" s="2308"/>
    </row>
    <row r="33" spans="1:19" ht="13.4" customHeight="1">
      <c r="A33" s="2301" t="s">
        <v>289</v>
      </c>
      <c r="B33" s="2302" t="s">
        <v>137</v>
      </c>
      <c r="C33" s="2309"/>
      <c r="D33" s="2304">
        <v>0</v>
      </c>
      <c r="E33" s="2309"/>
      <c r="F33" s="2304">
        <v>0</v>
      </c>
      <c r="G33" s="2306"/>
      <c r="H33" s="2307">
        <v>0</v>
      </c>
      <c r="I33" s="2303">
        <v>47</v>
      </c>
      <c r="J33" s="2304">
        <v>1</v>
      </c>
      <c r="K33" s="2303">
        <v>47</v>
      </c>
      <c r="L33" s="2304">
        <v>1</v>
      </c>
      <c r="M33" s="2306">
        <v>187700.28</v>
      </c>
      <c r="N33" s="2349">
        <v>1</v>
      </c>
      <c r="O33" s="2350">
        <v>47</v>
      </c>
      <c r="P33" s="2350">
        <v>47</v>
      </c>
      <c r="Q33" s="2308">
        <v>187700.28</v>
      </c>
      <c r="R33" s="2308">
        <v>3993.6229787234042</v>
      </c>
      <c r="S33" s="2308">
        <v>3993.6229787234042</v>
      </c>
    </row>
    <row r="34" spans="1:19" ht="13.4" customHeight="1">
      <c r="A34" s="2301" t="s">
        <v>174</v>
      </c>
      <c r="B34" s="2302" t="s">
        <v>137</v>
      </c>
      <c r="C34" s="2137"/>
      <c r="D34" s="2309"/>
      <c r="E34" s="2351"/>
      <c r="F34" s="2152"/>
      <c r="G34" s="2306"/>
      <c r="H34" s="2310"/>
      <c r="I34" s="2351"/>
      <c r="J34" s="2152"/>
      <c r="K34" s="2152"/>
      <c r="L34" s="2309"/>
      <c r="M34" s="2306"/>
      <c r="N34" s="2310"/>
      <c r="O34" s="2137"/>
      <c r="P34" s="2309"/>
      <c r="Q34" s="2306"/>
      <c r="R34" s="2306"/>
      <c r="S34" s="2308"/>
    </row>
    <row r="35" spans="1:19" ht="13.4" customHeight="1">
      <c r="A35" s="2301" t="s">
        <v>550</v>
      </c>
      <c r="B35" s="2302" t="s">
        <v>137</v>
      </c>
      <c r="C35" s="2350"/>
      <c r="D35" s="2352"/>
      <c r="E35" s="2303"/>
      <c r="F35" s="2304"/>
      <c r="G35" s="2306"/>
      <c r="H35" s="2349"/>
      <c r="I35" s="2303"/>
      <c r="J35" s="2304"/>
      <c r="K35" s="2305"/>
      <c r="L35" s="2352"/>
      <c r="M35" s="2306"/>
      <c r="N35" s="2349"/>
      <c r="O35" s="2350"/>
      <c r="P35" s="2303"/>
      <c r="Q35" s="2306"/>
      <c r="R35" s="2306"/>
      <c r="S35" s="2308"/>
    </row>
    <row r="36" spans="1:19" ht="13.4" customHeight="1">
      <c r="A36" s="2353" t="s">
        <v>551</v>
      </c>
      <c r="B36" s="2302" t="s">
        <v>137</v>
      </c>
      <c r="C36" s="2137"/>
      <c r="D36" s="2309"/>
      <c r="E36" s="2351"/>
      <c r="F36" s="2152"/>
      <c r="G36" s="2306"/>
      <c r="H36" s="2310"/>
      <c r="I36" s="2137"/>
      <c r="J36" s="2309"/>
      <c r="K36" s="2152"/>
      <c r="L36" s="2309"/>
      <c r="M36" s="2306"/>
      <c r="N36" s="2310"/>
      <c r="O36" s="2137"/>
      <c r="P36" s="2309"/>
      <c r="Q36" s="2306"/>
      <c r="R36" s="2306"/>
      <c r="S36" s="2308"/>
    </row>
    <row r="37" spans="1:19" ht="13.4" customHeight="1">
      <c r="A37" s="2353" t="s">
        <v>169</v>
      </c>
      <c r="B37" s="2302" t="s">
        <v>144</v>
      </c>
      <c r="C37" s="2350">
        <v>17</v>
      </c>
      <c r="D37" s="2352">
        <v>7.1428571428571425E-2</v>
      </c>
      <c r="E37" s="2303">
        <v>17</v>
      </c>
      <c r="F37" s="2304">
        <v>7.2033898305084748E-2</v>
      </c>
      <c r="G37" s="2306">
        <v>6258.2942857142871</v>
      </c>
      <c r="H37" s="2349">
        <v>7.1428571428571466E-2</v>
      </c>
      <c r="I37" s="2303">
        <v>221</v>
      </c>
      <c r="J37" s="2304">
        <v>0.9285714285714286</v>
      </c>
      <c r="K37" s="2305">
        <v>219</v>
      </c>
      <c r="L37" s="2352">
        <v>0.92796610169491522</v>
      </c>
      <c r="M37" s="2306">
        <v>81357.825714285689</v>
      </c>
      <c r="N37" s="2349">
        <v>0.92857142857142849</v>
      </c>
      <c r="O37" s="2350">
        <v>238</v>
      </c>
      <c r="P37" s="2350">
        <v>236</v>
      </c>
      <c r="Q37" s="2308">
        <v>87616.119999999981</v>
      </c>
      <c r="R37" s="2308">
        <v>368.1349579831932</v>
      </c>
      <c r="S37" s="2308">
        <v>371.25474576271176</v>
      </c>
    </row>
    <row r="38" spans="1:19" ht="13.4" customHeight="1">
      <c r="A38" s="2208" t="s">
        <v>170</v>
      </c>
      <c r="B38" s="2326" t="s">
        <v>144</v>
      </c>
      <c r="C38" s="2137">
        <v>601</v>
      </c>
      <c r="D38" s="2352">
        <v>4.1391184573002754E-2</v>
      </c>
      <c r="E38" s="2309">
        <v>582</v>
      </c>
      <c r="F38" s="2304">
        <v>4.1104597782329264E-2</v>
      </c>
      <c r="G38" s="2306">
        <v>123776.30886157101</v>
      </c>
      <c r="H38" s="2349">
        <v>4.1391184573007757E-2</v>
      </c>
      <c r="I38" s="2137">
        <v>13919</v>
      </c>
      <c r="J38" s="2304">
        <v>0.95860881542699727</v>
      </c>
      <c r="K38" s="2152">
        <v>13577</v>
      </c>
      <c r="L38" s="2352">
        <v>0.95889540221767078</v>
      </c>
      <c r="M38" s="2306">
        <v>2866626.3611380863</v>
      </c>
      <c r="N38" s="2349">
        <v>0.95860881542699228</v>
      </c>
      <c r="O38" s="2137">
        <v>14520</v>
      </c>
      <c r="P38" s="2137">
        <v>14159</v>
      </c>
      <c r="Q38" s="2308">
        <v>2990402.6699996572</v>
      </c>
      <c r="R38" s="2308">
        <v>205.95059710741441</v>
      </c>
      <c r="S38" s="2308">
        <v>211.20154460058319</v>
      </c>
    </row>
    <row r="39" spans="1:19" ht="13.4" customHeight="1">
      <c r="A39" s="2208" t="s">
        <v>181</v>
      </c>
      <c r="B39" s="2326" t="s">
        <v>144</v>
      </c>
      <c r="C39" s="2350">
        <v>2599</v>
      </c>
      <c r="D39" s="2352">
        <v>0.10934870414002019</v>
      </c>
      <c r="E39" s="2303">
        <v>2550</v>
      </c>
      <c r="F39" s="2352">
        <v>0.10910024387113336</v>
      </c>
      <c r="G39" s="2306">
        <v>1410710.9825547009</v>
      </c>
      <c r="H39" s="2349">
        <v>0.10934870414006398</v>
      </c>
      <c r="I39" s="2354">
        <v>21169</v>
      </c>
      <c r="J39" s="2304">
        <v>0.89065129585997982</v>
      </c>
      <c r="K39" s="2305">
        <v>20823</v>
      </c>
      <c r="L39" s="2352">
        <v>0.89089975612886663</v>
      </c>
      <c r="M39" s="2306">
        <v>11490319.657440186</v>
      </c>
      <c r="N39" s="2349">
        <v>0.89065129585993608</v>
      </c>
      <c r="O39" s="2350">
        <v>23768</v>
      </c>
      <c r="P39" s="2350">
        <v>23373</v>
      </c>
      <c r="Q39" s="2308">
        <v>12901030.639994886</v>
      </c>
      <c r="R39" s="2308">
        <v>542.78991248716284</v>
      </c>
      <c r="S39" s="2308">
        <v>551.96297608329633</v>
      </c>
    </row>
    <row r="40" spans="1:19" ht="13.4" customHeight="1">
      <c r="A40" s="2208" t="s">
        <v>185</v>
      </c>
      <c r="B40" s="2326" t="s">
        <v>144</v>
      </c>
      <c r="C40" s="2350">
        <v>752</v>
      </c>
      <c r="D40" s="2352">
        <v>4.7673386585520477E-2</v>
      </c>
      <c r="E40" s="2303">
        <v>735</v>
      </c>
      <c r="F40" s="2352">
        <v>4.7730372102084549E-2</v>
      </c>
      <c r="G40" s="2306">
        <v>184489.78566248473</v>
      </c>
      <c r="H40" s="2349">
        <v>4.7673386585535452E-2</v>
      </c>
      <c r="I40" s="2354">
        <v>15021</v>
      </c>
      <c r="J40" s="2304">
        <v>0.95232661341447955</v>
      </c>
      <c r="K40" s="2305">
        <v>14664</v>
      </c>
      <c r="L40" s="2352">
        <v>0.95226962789791547</v>
      </c>
      <c r="M40" s="2306">
        <v>3685379.734336345</v>
      </c>
      <c r="N40" s="2349">
        <v>0.95232661341446456</v>
      </c>
      <c r="O40" s="2350">
        <v>15773</v>
      </c>
      <c r="P40" s="2350">
        <v>15399</v>
      </c>
      <c r="Q40" s="2308">
        <v>3869869.5199988298</v>
      </c>
      <c r="R40" s="2308">
        <v>245.33216178514201</v>
      </c>
      <c r="S40" s="2308">
        <v>251.30654717831223</v>
      </c>
    </row>
    <row r="41" spans="1:19" ht="13.4" customHeight="1">
      <c r="A41" s="2208" t="s">
        <v>552</v>
      </c>
      <c r="B41" s="2326" t="s">
        <v>137</v>
      </c>
      <c r="C41" s="2137"/>
      <c r="D41" s="2309"/>
      <c r="E41" s="2309"/>
      <c r="F41" s="2309"/>
      <c r="G41" s="2306"/>
      <c r="H41" s="2310"/>
      <c r="I41" s="2137"/>
      <c r="J41" s="2309"/>
      <c r="K41" s="2152"/>
      <c r="L41" s="2309"/>
      <c r="M41" s="2306"/>
      <c r="N41" s="2309"/>
      <c r="O41" s="2137"/>
      <c r="P41" s="2309"/>
      <c r="Q41" s="2306"/>
      <c r="R41" s="2306"/>
      <c r="S41" s="2308"/>
    </row>
    <row r="42" spans="1:19" ht="13.4" customHeight="1">
      <c r="A42" s="2208" t="s">
        <v>177</v>
      </c>
      <c r="B42" s="2326" t="s">
        <v>144</v>
      </c>
      <c r="C42" s="2137">
        <v>1</v>
      </c>
      <c r="D42" s="2352">
        <v>3.7037037037037035E-2</v>
      </c>
      <c r="E42" s="2309">
        <v>1</v>
      </c>
      <c r="F42" s="2352">
        <v>3.4482758620689655E-2</v>
      </c>
      <c r="G42" s="2306">
        <v>12630.012592592591</v>
      </c>
      <c r="H42" s="2352">
        <v>3.7037037037037042E-2</v>
      </c>
      <c r="I42" s="2137">
        <v>26</v>
      </c>
      <c r="J42" s="2352">
        <v>0.96296296296296291</v>
      </c>
      <c r="K42" s="2152">
        <v>28</v>
      </c>
      <c r="L42" s="2352">
        <v>0.96551724137931039</v>
      </c>
      <c r="M42" s="2306">
        <v>328380.32740740734</v>
      </c>
      <c r="N42" s="2309">
        <v>0.96296296296296302</v>
      </c>
      <c r="O42" s="2137">
        <v>27</v>
      </c>
      <c r="P42" s="2137">
        <v>29</v>
      </c>
      <c r="Q42" s="2308">
        <v>341010.33999999991</v>
      </c>
      <c r="R42" s="2308">
        <v>12630.012592592589</v>
      </c>
      <c r="S42" s="2308">
        <v>11758.977241379307</v>
      </c>
    </row>
    <row r="43" spans="1:19" ht="13.4" customHeight="1">
      <c r="A43" s="2208" t="s">
        <v>427</v>
      </c>
      <c r="B43" s="2355" t="s">
        <v>144</v>
      </c>
      <c r="C43" s="2137"/>
      <c r="D43" s="2304"/>
      <c r="E43" s="2309"/>
      <c r="F43" s="2304"/>
      <c r="G43" s="2306"/>
      <c r="H43" s="2349"/>
      <c r="I43" s="2350"/>
      <c r="J43" s="2352"/>
      <c r="K43" s="2305"/>
      <c r="L43" s="2352"/>
      <c r="M43" s="2306"/>
      <c r="N43" s="2349"/>
      <c r="O43" s="2350"/>
      <c r="P43" s="2303"/>
      <c r="Q43" s="2306"/>
      <c r="R43" s="2306"/>
      <c r="S43" s="2308"/>
    </row>
    <row r="44" spans="1:19" ht="13.4" customHeight="1">
      <c r="A44" s="2208" t="s">
        <v>180</v>
      </c>
      <c r="B44" s="2355" t="s">
        <v>137</v>
      </c>
      <c r="C44" s="2137"/>
      <c r="D44" s="2304">
        <v>0</v>
      </c>
      <c r="E44" s="2309"/>
      <c r="F44" s="2304">
        <v>0</v>
      </c>
      <c r="G44" s="2306"/>
      <c r="H44" s="2349">
        <v>0</v>
      </c>
      <c r="I44" s="2354">
        <v>10</v>
      </c>
      <c r="J44" s="2304">
        <v>1</v>
      </c>
      <c r="K44" s="2305">
        <v>12</v>
      </c>
      <c r="L44" s="2352">
        <v>1</v>
      </c>
      <c r="M44" s="2306">
        <v>5059.54</v>
      </c>
      <c r="N44" s="2349">
        <v>1</v>
      </c>
      <c r="O44" s="2350">
        <v>10</v>
      </c>
      <c r="P44" s="2350">
        <v>12</v>
      </c>
      <c r="Q44" s="2308">
        <v>5059.54</v>
      </c>
      <c r="R44" s="2308">
        <v>505.95400000000001</v>
      </c>
      <c r="S44" s="2308">
        <v>421.62833333333333</v>
      </c>
    </row>
    <row r="45" spans="1:19" ht="13.4" customHeight="1">
      <c r="A45" s="2208" t="s">
        <v>186</v>
      </c>
      <c r="B45" s="2355" t="s">
        <v>137</v>
      </c>
      <c r="C45" s="2137"/>
      <c r="D45" s="2304">
        <v>0</v>
      </c>
      <c r="E45" s="2309"/>
      <c r="F45" s="2304">
        <v>0</v>
      </c>
      <c r="G45" s="2306"/>
      <c r="H45" s="2349">
        <v>0</v>
      </c>
      <c r="I45" s="2354">
        <v>13</v>
      </c>
      <c r="J45" s="2304">
        <v>1</v>
      </c>
      <c r="K45" s="2305">
        <v>15</v>
      </c>
      <c r="L45" s="2352">
        <v>1</v>
      </c>
      <c r="M45" s="2306">
        <v>8227.5700000000015</v>
      </c>
      <c r="N45" s="2349">
        <v>1</v>
      </c>
      <c r="O45" s="2350">
        <v>13</v>
      </c>
      <c r="P45" s="2350">
        <v>15</v>
      </c>
      <c r="Q45" s="2308">
        <v>8227.5700000000015</v>
      </c>
      <c r="R45" s="2308">
        <v>632.8900000000001</v>
      </c>
      <c r="S45" s="2308">
        <v>548.50466666666682</v>
      </c>
    </row>
    <row r="46" spans="1:19" ht="13.4" customHeight="1" thickBot="1">
      <c r="A46" s="2327" t="s">
        <v>553</v>
      </c>
      <c r="B46" s="2356" t="s">
        <v>137</v>
      </c>
      <c r="C46" s="2357"/>
      <c r="D46" s="2314"/>
      <c r="E46" s="2315"/>
      <c r="F46" s="2339"/>
      <c r="G46" s="2316"/>
      <c r="H46" s="2358"/>
      <c r="I46" s="2329"/>
      <c r="J46" s="2314"/>
      <c r="K46" s="2314"/>
      <c r="L46" s="2315"/>
      <c r="M46" s="2316"/>
      <c r="N46" s="2315"/>
      <c r="O46" s="2317"/>
      <c r="P46" s="2315"/>
      <c r="Q46" s="2319"/>
      <c r="R46" s="2319"/>
      <c r="S46" s="2320"/>
    </row>
    <row r="47" spans="1:19" ht="13.4" customHeight="1" thickBot="1">
      <c r="A47" s="1471" t="s">
        <v>77</v>
      </c>
      <c r="B47" s="2292"/>
      <c r="C47" s="2321"/>
      <c r="D47" s="2321"/>
      <c r="E47" s="2321"/>
      <c r="F47" s="2321"/>
      <c r="G47" s="2322"/>
      <c r="H47" s="2321"/>
      <c r="I47" s="2323"/>
      <c r="J47" s="2321"/>
      <c r="K47" s="2321"/>
      <c r="L47" s="2321"/>
      <c r="M47" s="2322"/>
      <c r="N47" s="2324"/>
      <c r="O47" s="2321"/>
      <c r="P47" s="2321"/>
      <c r="Q47" s="2322"/>
      <c r="R47" s="2322"/>
      <c r="S47" s="2325"/>
    </row>
    <row r="48" spans="1:19" ht="13.4" customHeight="1">
      <c r="A48" s="2293" t="s">
        <v>194</v>
      </c>
      <c r="B48" s="2294" t="s">
        <v>144</v>
      </c>
      <c r="C48" s="2342"/>
      <c r="D48" s="2344"/>
      <c r="E48" s="2359"/>
      <c r="F48" s="2296"/>
      <c r="G48" s="2346"/>
      <c r="H48" s="2345"/>
      <c r="I48" s="2348"/>
      <c r="J48" s="2359"/>
      <c r="K48" s="2342"/>
      <c r="L48" s="2344"/>
      <c r="M48" s="2346"/>
      <c r="N48" s="2360"/>
      <c r="O48" s="2348"/>
      <c r="P48" s="2345"/>
      <c r="Q48" s="2298"/>
      <c r="R48" s="2298"/>
      <c r="S48" s="2300"/>
    </row>
    <row r="49" spans="1:19" ht="13.4" customHeight="1">
      <c r="A49" s="2301" t="s">
        <v>554</v>
      </c>
      <c r="B49" s="2302" t="s">
        <v>144</v>
      </c>
      <c r="C49" s="2309"/>
      <c r="D49" s="2304">
        <v>0</v>
      </c>
      <c r="E49" s="2305"/>
      <c r="F49" s="2304">
        <v>0</v>
      </c>
      <c r="G49" s="2306"/>
      <c r="H49" s="2307">
        <v>0</v>
      </c>
      <c r="I49" s="2303">
        <v>168</v>
      </c>
      <c r="J49" s="2304">
        <v>1</v>
      </c>
      <c r="K49" s="2305">
        <v>168</v>
      </c>
      <c r="L49" s="2304">
        <v>1</v>
      </c>
      <c r="M49" s="2306">
        <v>61767.570000000211</v>
      </c>
      <c r="N49" s="2307">
        <v>1</v>
      </c>
      <c r="O49" s="2303">
        <v>168</v>
      </c>
      <c r="P49" s="2303">
        <v>168</v>
      </c>
      <c r="Q49" s="2308">
        <v>61767.570000000211</v>
      </c>
      <c r="R49" s="2306">
        <v>367.66410714285837</v>
      </c>
      <c r="S49" s="2306">
        <v>367.66410714285837</v>
      </c>
    </row>
    <row r="50" spans="1:19" ht="13.4" customHeight="1" thickBot="1">
      <c r="A50" s="2301" t="s">
        <v>197</v>
      </c>
      <c r="B50" s="2312" t="s">
        <v>144</v>
      </c>
      <c r="C50" s="2329">
        <v>201</v>
      </c>
      <c r="D50" s="2314">
        <v>1.3657674797852824E-2</v>
      </c>
      <c r="E50" s="2315">
        <v>179</v>
      </c>
      <c r="F50" s="2339">
        <v>1.3504337985665787E-2</v>
      </c>
      <c r="G50" s="2361">
        <v>85966.742974804511</v>
      </c>
      <c r="H50" s="2362">
        <v>1.3702666863124416E-2</v>
      </c>
      <c r="I50" s="2317">
        <v>14516</v>
      </c>
      <c r="J50" s="2329">
        <v>0.98634232520214715</v>
      </c>
      <c r="K50" s="2314">
        <v>13076</v>
      </c>
      <c r="L50" s="2314">
        <v>0.98649566201433425</v>
      </c>
      <c r="M50" s="2361">
        <v>6187756.7470234614</v>
      </c>
      <c r="N50" s="2362">
        <v>0.98629733313687551</v>
      </c>
      <c r="O50" s="2329">
        <v>14717</v>
      </c>
      <c r="P50" s="2329">
        <v>13255</v>
      </c>
      <c r="Q50" s="2320">
        <v>6273723.4899982661</v>
      </c>
      <c r="R50" s="2319">
        <v>426.29092138331629</v>
      </c>
      <c r="S50" s="2319">
        <v>473.30995775166099</v>
      </c>
    </row>
    <row r="51" spans="1:19" ht="13.4" customHeight="1" thickBot="1">
      <c r="A51" s="1471" t="s">
        <v>78</v>
      </c>
      <c r="B51" s="2292"/>
      <c r="C51" s="2321"/>
      <c r="D51" s="2321"/>
      <c r="E51" s="2321"/>
      <c r="F51" s="2321"/>
      <c r="G51" s="2322"/>
      <c r="H51" s="2321"/>
      <c r="I51" s="2323"/>
      <c r="J51" s="2321"/>
      <c r="K51" s="2321"/>
      <c r="L51" s="2321"/>
      <c r="M51" s="2322"/>
      <c r="N51" s="2324"/>
      <c r="O51" s="2321"/>
      <c r="P51" s="2321"/>
      <c r="Q51" s="2322"/>
      <c r="R51" s="2322"/>
      <c r="S51" s="2325"/>
    </row>
    <row r="52" spans="1:19" ht="13.4" customHeight="1">
      <c r="A52" s="2293" t="s">
        <v>199</v>
      </c>
      <c r="B52" s="2294" t="s">
        <v>137</v>
      </c>
      <c r="C52" s="2295"/>
      <c r="D52" s="2296"/>
      <c r="E52" s="2297"/>
      <c r="F52" s="2296"/>
      <c r="G52" s="2298"/>
      <c r="H52" s="2299"/>
      <c r="I52" s="2295"/>
      <c r="J52" s="2296"/>
      <c r="K52" s="2297"/>
      <c r="L52" s="2296"/>
      <c r="M52" s="2298"/>
      <c r="N52" s="2299"/>
      <c r="O52" s="2295"/>
      <c r="P52" s="2297"/>
      <c r="Q52" s="2298"/>
      <c r="R52" s="2298"/>
      <c r="S52" s="2300"/>
    </row>
    <row r="53" spans="1:19" ht="13.4" customHeight="1">
      <c r="A53" s="2301" t="s">
        <v>555</v>
      </c>
      <c r="B53" s="2302" t="s">
        <v>137</v>
      </c>
      <c r="C53" s="2303"/>
      <c r="D53" s="2304"/>
      <c r="E53" s="2305"/>
      <c r="F53" s="2304"/>
      <c r="G53" s="2306"/>
      <c r="H53" s="2307"/>
      <c r="I53" s="2303"/>
      <c r="J53" s="2304"/>
      <c r="K53" s="2305"/>
      <c r="L53" s="2304"/>
      <c r="M53" s="2306"/>
      <c r="N53" s="2307"/>
      <c r="O53" s="2303"/>
      <c r="P53" s="2305"/>
      <c r="Q53" s="2306"/>
      <c r="R53" s="2306"/>
      <c r="S53" s="2308"/>
    </row>
    <row r="54" spans="1:19" ht="13.4" customHeight="1">
      <c r="A54" s="2301" t="s">
        <v>432</v>
      </c>
      <c r="B54" s="2302" t="s">
        <v>137</v>
      </c>
      <c r="C54" s="2303"/>
      <c r="D54" s="2304"/>
      <c r="E54" s="2305"/>
      <c r="F54" s="2304"/>
      <c r="G54" s="2306"/>
      <c r="H54" s="2307"/>
      <c r="I54" s="2303"/>
      <c r="J54" s="2304"/>
      <c r="K54" s="2305"/>
      <c r="L54" s="2304"/>
      <c r="M54" s="2306"/>
      <c r="N54" s="2307"/>
      <c r="O54" s="2303"/>
      <c r="P54" s="2305"/>
      <c r="Q54" s="2306"/>
      <c r="R54" s="2306"/>
      <c r="S54" s="2308"/>
    </row>
    <row r="55" spans="1:19" ht="13.4" customHeight="1">
      <c r="A55" s="2301" t="s">
        <v>556</v>
      </c>
      <c r="B55" s="2302" t="s">
        <v>137</v>
      </c>
      <c r="C55" s="2303"/>
      <c r="D55" s="2304"/>
      <c r="E55" s="2305"/>
      <c r="F55" s="2304"/>
      <c r="G55" s="2306"/>
      <c r="H55" s="2307"/>
      <c r="I55" s="2303"/>
      <c r="J55" s="2304"/>
      <c r="K55" s="2305"/>
      <c r="L55" s="2304"/>
      <c r="M55" s="2306"/>
      <c r="N55" s="2307"/>
      <c r="O55" s="2303"/>
      <c r="P55" s="2305"/>
      <c r="Q55" s="2306"/>
      <c r="R55" s="2306"/>
      <c r="S55" s="2308"/>
    </row>
    <row r="56" spans="1:19" ht="13.4" customHeight="1">
      <c r="A56" s="2301" t="s">
        <v>200</v>
      </c>
      <c r="B56" s="2302" t="s">
        <v>137</v>
      </c>
      <c r="C56" s="2303">
        <v>16767</v>
      </c>
      <c r="D56" s="2304">
        <v>5.1709143392874767E-2</v>
      </c>
      <c r="E56" s="2305">
        <v>2229</v>
      </c>
      <c r="F56" s="2304">
        <v>6.2092595687782047E-2</v>
      </c>
      <c r="G56" s="2306">
        <v>143380.68682608622</v>
      </c>
      <c r="H56" s="2307">
        <v>5.1709143392876862E-2</v>
      </c>
      <c r="I56" s="2303">
        <v>307489</v>
      </c>
      <c r="J56" s="2304">
        <v>0.9482908566071252</v>
      </c>
      <c r="K56" s="2305">
        <v>33669</v>
      </c>
      <c r="L56" s="2304">
        <v>0.93790740431221797</v>
      </c>
      <c r="M56" s="2306">
        <v>2629449.7531737667</v>
      </c>
      <c r="N56" s="2307">
        <v>0.9482908566071232</v>
      </c>
      <c r="O56" s="2303">
        <v>324256</v>
      </c>
      <c r="P56" s="2303">
        <v>35898</v>
      </c>
      <c r="Q56" s="2308">
        <v>2772830.4399998528</v>
      </c>
      <c r="R56" s="2308">
        <v>8.5513620102630412</v>
      </c>
      <c r="S56" s="2308">
        <v>77.241919884112008</v>
      </c>
    </row>
    <row r="57" spans="1:19" ht="13.4" customHeight="1">
      <c r="A57" s="2301" t="s">
        <v>201</v>
      </c>
      <c r="B57" s="2302" t="s">
        <v>137</v>
      </c>
      <c r="C57" s="2303">
        <v>4044</v>
      </c>
      <c r="D57" s="2304">
        <v>0.11612014012519382</v>
      </c>
      <c r="E57" s="2305">
        <v>863</v>
      </c>
      <c r="F57" s="2304">
        <v>0.12469296344458894</v>
      </c>
      <c r="G57" s="2306">
        <v>33917.510827542974</v>
      </c>
      <c r="H57" s="2307">
        <v>0.11612014012519067</v>
      </c>
      <c r="I57" s="2303">
        <v>30782</v>
      </c>
      <c r="J57" s="2304">
        <v>0.88387985987480622</v>
      </c>
      <c r="K57" s="2305">
        <v>6058</v>
      </c>
      <c r="L57" s="2304">
        <v>0.87530703655541109</v>
      </c>
      <c r="M57" s="2306">
        <v>258172.30917246782</v>
      </c>
      <c r="N57" s="2307">
        <v>0.88387985987480944</v>
      </c>
      <c r="O57" s="2303">
        <v>34826</v>
      </c>
      <c r="P57" s="2303">
        <v>6921</v>
      </c>
      <c r="Q57" s="2308">
        <v>292089.82000001078</v>
      </c>
      <c r="R57" s="2308">
        <v>8.3871193935568478</v>
      </c>
      <c r="S57" s="2308">
        <v>42.20341280161982</v>
      </c>
    </row>
    <row r="58" spans="1:19" ht="13.4" customHeight="1">
      <c r="A58" s="2208" t="s">
        <v>557</v>
      </c>
      <c r="B58" s="2355" t="s">
        <v>558</v>
      </c>
      <c r="C58" s="2137"/>
      <c r="D58" s="2309"/>
      <c r="E58" s="2309"/>
      <c r="F58" s="2309"/>
      <c r="G58" s="2306"/>
      <c r="H58" s="2309"/>
      <c r="I58" s="2137"/>
      <c r="J58" s="2152"/>
      <c r="K58" s="2152"/>
      <c r="L58" s="2309"/>
      <c r="M58" s="2306"/>
      <c r="N58" s="2309"/>
      <c r="O58" s="2137"/>
      <c r="P58" s="2309"/>
      <c r="Q58" s="2306"/>
      <c r="R58" s="2306"/>
      <c r="S58" s="2308"/>
    </row>
    <row r="59" spans="1:19" ht="13.4" customHeight="1">
      <c r="A59" s="2208" t="s">
        <v>559</v>
      </c>
      <c r="B59" s="2355" t="s">
        <v>560</v>
      </c>
      <c r="C59" s="2137"/>
      <c r="D59" s="2309"/>
      <c r="E59" s="2309"/>
      <c r="F59" s="2309"/>
      <c r="G59" s="2306"/>
      <c r="H59" s="2309"/>
      <c r="I59" s="2137"/>
      <c r="J59" s="2152"/>
      <c r="K59" s="2152"/>
      <c r="L59" s="2309"/>
      <c r="M59" s="2306"/>
      <c r="N59" s="2309"/>
      <c r="O59" s="2137"/>
      <c r="P59" s="2309"/>
      <c r="Q59" s="2306"/>
      <c r="R59" s="2306"/>
      <c r="S59" s="2308"/>
    </row>
    <row r="60" spans="1:19" ht="13.4" customHeight="1">
      <c r="A60" s="2208" t="s">
        <v>561</v>
      </c>
      <c r="B60" s="2355" t="s">
        <v>137</v>
      </c>
      <c r="C60" s="2137"/>
      <c r="D60" s="2309"/>
      <c r="E60" s="2309"/>
      <c r="F60" s="2309"/>
      <c r="G60" s="2306"/>
      <c r="H60" s="2309"/>
      <c r="I60" s="2137"/>
      <c r="J60" s="2152"/>
      <c r="K60" s="2152"/>
      <c r="L60" s="2309"/>
      <c r="M60" s="2306"/>
      <c r="N60" s="2309"/>
      <c r="O60" s="2137"/>
      <c r="P60" s="2309"/>
      <c r="Q60" s="2306"/>
      <c r="R60" s="2306"/>
      <c r="S60" s="2308"/>
    </row>
    <row r="61" spans="1:19" ht="13.4" customHeight="1">
      <c r="A61" s="2208" t="s">
        <v>562</v>
      </c>
      <c r="B61" s="2355" t="s">
        <v>558</v>
      </c>
      <c r="C61" s="2137"/>
      <c r="D61" s="2309"/>
      <c r="E61" s="2309"/>
      <c r="F61" s="2309"/>
      <c r="G61" s="2306"/>
      <c r="H61" s="2309"/>
      <c r="I61" s="2137"/>
      <c r="J61" s="2152"/>
      <c r="K61" s="2152"/>
      <c r="L61" s="2309"/>
      <c r="M61" s="2306"/>
      <c r="N61" s="2309"/>
      <c r="O61" s="2137"/>
      <c r="P61" s="2309"/>
      <c r="Q61" s="2306"/>
      <c r="R61" s="2306"/>
      <c r="S61" s="2308"/>
    </row>
    <row r="62" spans="1:19" ht="13.4" customHeight="1">
      <c r="A62" s="2208" t="s">
        <v>563</v>
      </c>
      <c r="B62" s="2355" t="s">
        <v>564</v>
      </c>
      <c r="C62" s="2137"/>
      <c r="D62" s="2309"/>
      <c r="E62" s="2309"/>
      <c r="F62" s="2309"/>
      <c r="G62" s="2306"/>
      <c r="H62" s="2309"/>
      <c r="I62" s="2137"/>
      <c r="J62" s="2152"/>
      <c r="K62" s="2152"/>
      <c r="L62" s="2309"/>
      <c r="M62" s="2306"/>
      <c r="N62" s="2309"/>
      <c r="O62" s="2137"/>
      <c r="P62" s="2309"/>
      <c r="Q62" s="2306"/>
      <c r="R62" s="2306"/>
      <c r="S62" s="2308"/>
    </row>
    <row r="63" spans="1:19" ht="13.4" customHeight="1">
      <c r="A63" s="2208" t="s">
        <v>565</v>
      </c>
      <c r="B63" s="2355" t="s">
        <v>560</v>
      </c>
      <c r="C63" s="2137"/>
      <c r="D63" s="2309"/>
      <c r="E63" s="2309"/>
      <c r="F63" s="2309"/>
      <c r="G63" s="2306"/>
      <c r="H63" s="2309"/>
      <c r="I63" s="2137"/>
      <c r="J63" s="2152"/>
      <c r="K63" s="2152"/>
      <c r="L63" s="2309"/>
      <c r="M63" s="2306"/>
      <c r="N63" s="2309"/>
      <c r="O63" s="2137"/>
      <c r="P63" s="2309"/>
      <c r="Q63" s="2306"/>
      <c r="R63" s="2306"/>
      <c r="S63" s="2308"/>
    </row>
    <row r="64" spans="1:19" ht="13.4" customHeight="1">
      <c r="A64" s="2208" t="s">
        <v>566</v>
      </c>
      <c r="B64" s="2355" t="s">
        <v>560</v>
      </c>
      <c r="C64" s="2137"/>
      <c r="D64" s="2309"/>
      <c r="E64" s="2309"/>
      <c r="F64" s="2309"/>
      <c r="G64" s="2306"/>
      <c r="H64" s="2309"/>
      <c r="I64" s="2137"/>
      <c r="J64" s="2152"/>
      <c r="K64" s="2152"/>
      <c r="L64" s="2309"/>
      <c r="M64" s="2306"/>
      <c r="N64" s="2309"/>
      <c r="O64" s="2137"/>
      <c r="P64" s="2309"/>
      <c r="Q64" s="2306"/>
      <c r="R64" s="2306"/>
      <c r="S64" s="2308"/>
    </row>
    <row r="65" spans="1:19" ht="13.4" customHeight="1">
      <c r="A65" s="2208" t="s">
        <v>567</v>
      </c>
      <c r="B65" s="2355" t="s">
        <v>560</v>
      </c>
      <c r="C65" s="2137"/>
      <c r="D65" s="2309"/>
      <c r="E65" s="2309"/>
      <c r="F65" s="2309"/>
      <c r="G65" s="2306"/>
      <c r="H65" s="2309"/>
      <c r="I65" s="2137"/>
      <c r="J65" s="2152"/>
      <c r="K65" s="2152"/>
      <c r="L65" s="2309"/>
      <c r="M65" s="2306"/>
      <c r="N65" s="2309"/>
      <c r="O65" s="2137"/>
      <c r="P65" s="2309"/>
      <c r="Q65" s="2306"/>
      <c r="R65" s="2306"/>
      <c r="S65" s="2308"/>
    </row>
    <row r="66" spans="1:19" ht="13.4" customHeight="1" thickBot="1">
      <c r="A66" s="2327" t="s">
        <v>568</v>
      </c>
      <c r="B66" s="2356" t="s">
        <v>558</v>
      </c>
      <c r="C66" s="2317"/>
      <c r="D66" s="2313"/>
      <c r="E66" s="2313"/>
      <c r="F66" s="2315"/>
      <c r="G66" s="2316"/>
      <c r="H66" s="2315"/>
      <c r="I66" s="2317"/>
      <c r="J66" s="2314"/>
      <c r="K66" s="2314"/>
      <c r="L66" s="2315"/>
      <c r="M66" s="2316"/>
      <c r="N66" s="2315"/>
      <c r="O66" s="2317"/>
      <c r="P66" s="2315"/>
      <c r="Q66" s="2319"/>
      <c r="R66" s="2319"/>
      <c r="S66" s="2320"/>
    </row>
    <row r="67" spans="1:19" ht="13.4" customHeight="1" thickBot="1">
      <c r="A67" s="1471" t="s">
        <v>203</v>
      </c>
      <c r="B67" s="2363"/>
      <c r="C67" s="2323"/>
      <c r="D67" s="2321"/>
      <c r="E67" s="2321"/>
      <c r="F67" s="2321"/>
      <c r="G67" s="2322"/>
      <c r="H67" s="2321"/>
      <c r="I67" s="2323"/>
      <c r="J67" s="2321"/>
      <c r="K67" s="2321"/>
      <c r="L67" s="2321"/>
      <c r="M67" s="2322"/>
      <c r="N67" s="2324"/>
      <c r="O67" s="2321"/>
      <c r="P67" s="2321"/>
      <c r="Q67" s="2322"/>
      <c r="R67" s="2322"/>
      <c r="S67" s="2325"/>
    </row>
    <row r="68" spans="1:19" ht="13.4" customHeight="1">
      <c r="A68" s="2364" t="s">
        <v>569</v>
      </c>
      <c r="B68" s="2294" t="s">
        <v>137</v>
      </c>
      <c r="C68" s="2295"/>
      <c r="D68" s="2296"/>
      <c r="E68" s="2297"/>
      <c r="F68" s="2296"/>
      <c r="G68" s="2298"/>
      <c r="H68" s="2299"/>
      <c r="I68" s="2295"/>
      <c r="J68" s="2296"/>
      <c r="K68" s="2297"/>
      <c r="L68" s="2296"/>
      <c r="M68" s="2298"/>
      <c r="N68" s="2299"/>
      <c r="O68" s="2295"/>
      <c r="P68" s="2297"/>
      <c r="Q68" s="2298"/>
      <c r="R68" s="2298"/>
      <c r="S68" s="2300"/>
    </row>
    <row r="69" spans="1:19" ht="13.4" customHeight="1">
      <c r="A69" s="2365" t="s">
        <v>570</v>
      </c>
      <c r="B69" s="2302" t="s">
        <v>137</v>
      </c>
      <c r="C69" s="2303">
        <v>1635</v>
      </c>
      <c r="D69" s="2304">
        <v>0.11641153435386259</v>
      </c>
      <c r="E69" s="2305">
        <v>832</v>
      </c>
      <c r="F69" s="2304">
        <v>9.2919365646638372E-2</v>
      </c>
      <c r="G69" s="2306">
        <v>127028.272107511</v>
      </c>
      <c r="H69" s="2307">
        <v>0.11641153435385461</v>
      </c>
      <c r="I69" s="2303">
        <v>12410</v>
      </c>
      <c r="J69" s="2304">
        <v>0.88358846564613747</v>
      </c>
      <c r="K69" s="2305">
        <v>8122</v>
      </c>
      <c r="L69" s="2304">
        <v>0.90708063435336161</v>
      </c>
      <c r="M69" s="2306">
        <v>964171.77789255895</v>
      </c>
      <c r="N69" s="2307">
        <v>0.88358846564614546</v>
      </c>
      <c r="O69" s="2303">
        <v>14045</v>
      </c>
      <c r="P69" s="2303">
        <v>8954</v>
      </c>
      <c r="Q69" s="2308">
        <v>1091200.0500000699</v>
      </c>
      <c r="R69" s="2306">
        <v>77.693132787473829</v>
      </c>
      <c r="S69" s="2306">
        <v>121.86732745142616</v>
      </c>
    </row>
    <row r="70" spans="1:19" ht="13.4" customHeight="1">
      <c r="A70" s="2208" t="s">
        <v>206</v>
      </c>
      <c r="B70" s="2302" t="s">
        <v>137</v>
      </c>
      <c r="C70" s="2303"/>
      <c r="D70" s="2304">
        <v>0</v>
      </c>
      <c r="E70" s="2305"/>
      <c r="F70" s="2304">
        <v>0</v>
      </c>
      <c r="G70" s="2306"/>
      <c r="H70" s="2307">
        <v>0</v>
      </c>
      <c r="I70" s="2303">
        <v>31</v>
      </c>
      <c r="J70" s="2304">
        <v>1</v>
      </c>
      <c r="K70" s="2305">
        <v>31</v>
      </c>
      <c r="L70" s="2304">
        <v>1</v>
      </c>
      <c r="M70" s="2306">
        <v>9907.4000000000015</v>
      </c>
      <c r="N70" s="2307">
        <v>1</v>
      </c>
      <c r="O70" s="2303">
        <v>31</v>
      </c>
      <c r="P70" s="2303">
        <v>31</v>
      </c>
      <c r="Q70" s="2308">
        <v>9907.4000000000015</v>
      </c>
      <c r="R70" s="2306">
        <v>319.5935483870968</v>
      </c>
      <c r="S70" s="2306">
        <v>319.5935483870968</v>
      </c>
    </row>
    <row r="71" spans="1:19" ht="13.4" customHeight="1">
      <c r="A71" s="2208" t="s">
        <v>571</v>
      </c>
      <c r="B71" s="2302" t="s">
        <v>137</v>
      </c>
      <c r="C71" s="2354">
        <v>4</v>
      </c>
      <c r="D71" s="2304">
        <v>1.4869888475836431E-2</v>
      </c>
      <c r="E71" s="2366">
        <v>4</v>
      </c>
      <c r="F71" s="2304">
        <v>1.4869888475836431E-2</v>
      </c>
      <c r="G71" s="2306">
        <v>7256.8966542750941</v>
      </c>
      <c r="H71" s="2307">
        <v>1.4869888475836493E-2</v>
      </c>
      <c r="I71" s="2354">
        <v>265</v>
      </c>
      <c r="J71" s="2304">
        <v>0.98513011152416352</v>
      </c>
      <c r="K71" s="2366">
        <v>265</v>
      </c>
      <c r="L71" s="2304">
        <v>0.98513011152416352</v>
      </c>
      <c r="M71" s="2306">
        <v>480769.403345723</v>
      </c>
      <c r="N71" s="2307">
        <v>0.98513011152416352</v>
      </c>
      <c r="O71" s="2303">
        <v>269</v>
      </c>
      <c r="P71" s="2303">
        <v>269</v>
      </c>
      <c r="Q71" s="2308">
        <v>488026.29999999807</v>
      </c>
      <c r="R71" s="2308">
        <v>1814.224163568766</v>
      </c>
      <c r="S71" s="2308">
        <v>1814.224163568766</v>
      </c>
    </row>
    <row r="72" spans="1:19" ht="13.4" customHeight="1" thickBot="1">
      <c r="A72" s="2327" t="s">
        <v>204</v>
      </c>
      <c r="B72" s="2328" t="s">
        <v>137</v>
      </c>
      <c r="C72" s="2367">
        <v>4</v>
      </c>
      <c r="D72" s="2339">
        <v>8.5106382978723406E-3</v>
      </c>
      <c r="E72" s="2368">
        <v>4</v>
      </c>
      <c r="F72" s="2339">
        <v>8.4925690021231421E-3</v>
      </c>
      <c r="G72" s="2319">
        <v>918.09676595744691</v>
      </c>
      <c r="H72" s="2341">
        <v>8.5106382978724013E-3</v>
      </c>
      <c r="I72" s="2367">
        <v>466</v>
      </c>
      <c r="J72" s="2339">
        <v>0.99148936170212765</v>
      </c>
      <c r="K72" s="2368">
        <v>467</v>
      </c>
      <c r="L72" s="2339">
        <v>0.99150743099787686</v>
      </c>
      <c r="M72" s="2319">
        <v>106958.27323404179</v>
      </c>
      <c r="N72" s="2341">
        <v>0.99148936170212754</v>
      </c>
      <c r="O72" s="2338">
        <v>470</v>
      </c>
      <c r="P72" s="2338">
        <v>471</v>
      </c>
      <c r="Q72" s="2320">
        <v>107876.36999999924</v>
      </c>
      <c r="R72" s="2319">
        <v>229.52419148936008</v>
      </c>
      <c r="S72" s="2319">
        <v>229.03687898089009</v>
      </c>
    </row>
    <row r="73" spans="1:19" ht="13.4" customHeight="1" thickBot="1">
      <c r="A73" s="1476" t="s">
        <v>261</v>
      </c>
      <c r="B73" s="2292"/>
      <c r="C73" s="2321"/>
      <c r="D73" s="2321"/>
      <c r="E73" s="2321"/>
      <c r="F73" s="2321"/>
      <c r="G73" s="2322"/>
      <c r="H73" s="2369"/>
      <c r="I73" s="2321"/>
      <c r="J73" s="2321"/>
      <c r="K73" s="2321"/>
      <c r="L73" s="2321"/>
      <c r="M73" s="2322"/>
      <c r="N73" s="2369"/>
      <c r="O73" s="2321"/>
      <c r="P73" s="2321"/>
      <c r="Q73" s="2370"/>
      <c r="R73" s="2321"/>
      <c r="S73" s="2324"/>
    </row>
    <row r="74" spans="1:19" ht="13.4" customHeight="1">
      <c r="A74" s="2371" t="s">
        <v>572</v>
      </c>
      <c r="B74" s="2372" t="s">
        <v>144</v>
      </c>
      <c r="C74" s="2348"/>
      <c r="D74" s="2344">
        <v>0</v>
      </c>
      <c r="E74" s="2344">
        <v>0</v>
      </c>
      <c r="F74" s="2345">
        <v>0</v>
      </c>
      <c r="G74" s="2346">
        <v>0</v>
      </c>
      <c r="H74" s="2345">
        <v>0</v>
      </c>
      <c r="I74" s="2348">
        <v>0</v>
      </c>
      <c r="J74" s="2344">
        <v>0</v>
      </c>
      <c r="K74" s="2342">
        <v>0</v>
      </c>
      <c r="L74" s="2344">
        <v>0</v>
      </c>
      <c r="M74" s="2373">
        <v>0</v>
      </c>
      <c r="N74" s="2374">
        <v>0</v>
      </c>
      <c r="O74" s="2348">
        <v>0</v>
      </c>
      <c r="P74" s="2345">
        <v>0</v>
      </c>
      <c r="Q74" s="2298">
        <v>0</v>
      </c>
      <c r="R74" s="2298">
        <v>0</v>
      </c>
      <c r="S74" s="2300">
        <v>0</v>
      </c>
    </row>
    <row r="75" spans="1:19" ht="13.4" customHeight="1" thickBot="1">
      <c r="A75" s="2375" t="s">
        <v>573</v>
      </c>
      <c r="B75" s="2356" t="s">
        <v>144</v>
      </c>
      <c r="C75" s="2317"/>
      <c r="D75" s="2314">
        <v>0</v>
      </c>
      <c r="E75" s="2314">
        <v>0</v>
      </c>
      <c r="F75" s="2315">
        <v>0</v>
      </c>
      <c r="G75" s="2316">
        <v>0</v>
      </c>
      <c r="H75" s="2315">
        <v>0</v>
      </c>
      <c r="I75" s="2317">
        <v>0</v>
      </c>
      <c r="J75" s="2313">
        <v>0</v>
      </c>
      <c r="K75" s="2329">
        <v>0</v>
      </c>
      <c r="L75" s="2314">
        <v>0</v>
      </c>
      <c r="M75" s="2316">
        <v>0</v>
      </c>
      <c r="N75" s="2318">
        <v>0</v>
      </c>
      <c r="O75" s="2317">
        <v>0</v>
      </c>
      <c r="P75" s="2315">
        <v>0</v>
      </c>
      <c r="Q75" s="2319">
        <v>0</v>
      </c>
      <c r="R75" s="2319">
        <v>0</v>
      </c>
      <c r="S75" s="2320">
        <v>0</v>
      </c>
    </row>
    <row r="76" spans="1:19" ht="14.5" thickBot="1">
      <c r="A76" s="1471" t="s">
        <v>80</v>
      </c>
      <c r="B76" s="2363"/>
      <c r="C76" s="2068"/>
      <c r="D76" s="1472"/>
      <c r="E76" s="1472"/>
      <c r="F76" s="1472"/>
      <c r="G76" s="1473"/>
      <c r="H76" s="1472"/>
      <c r="I76" s="1474"/>
      <c r="J76" s="1472"/>
      <c r="K76" s="1472"/>
      <c r="L76" s="1472"/>
      <c r="M76" s="1473"/>
      <c r="N76" s="1475"/>
      <c r="O76" s="1472"/>
      <c r="P76" s="1472"/>
      <c r="Q76" s="1473"/>
      <c r="R76" s="1473"/>
      <c r="S76" s="1477"/>
    </row>
    <row r="77" spans="1:19">
      <c r="A77" s="2376" t="s">
        <v>213</v>
      </c>
      <c r="B77" s="2377" t="s">
        <v>144</v>
      </c>
      <c r="C77" s="2305">
        <v>50768</v>
      </c>
      <c r="D77" s="2378"/>
      <c r="E77" s="2378"/>
      <c r="F77" s="2379"/>
      <c r="G77" s="2380"/>
      <c r="H77" s="2379"/>
      <c r="I77" s="2381"/>
      <c r="J77" s="2378"/>
      <c r="K77" s="2382"/>
      <c r="L77" s="2379"/>
      <c r="M77" s="2383"/>
      <c r="N77" s="2384"/>
      <c r="O77" s="2381"/>
      <c r="P77" s="2379"/>
      <c r="Q77" s="2385"/>
      <c r="R77" s="2385"/>
      <c r="S77" s="2386"/>
    </row>
    <row r="78" spans="1:19" ht="14.5" thickBot="1">
      <c r="A78" s="2387" t="s">
        <v>212</v>
      </c>
      <c r="B78" s="2388" t="s">
        <v>144</v>
      </c>
      <c r="C78" s="2543">
        <v>50768</v>
      </c>
      <c r="D78" s="2389"/>
      <c r="E78" s="2389"/>
      <c r="F78" s="2390"/>
      <c r="G78" s="2391"/>
      <c r="H78" s="2390"/>
      <c r="I78" s="2392"/>
      <c r="J78" s="2389"/>
      <c r="K78" s="2390"/>
      <c r="L78" s="2390"/>
      <c r="M78" s="2393"/>
      <c r="N78" s="2394"/>
      <c r="O78" s="2392"/>
      <c r="P78" s="2390"/>
      <c r="Q78" s="2391"/>
      <c r="R78" s="2391"/>
      <c r="S78" s="2395"/>
    </row>
    <row r="79" spans="1:19" ht="15.65" customHeight="1" thickBot="1">
      <c r="A79" s="2822" t="s">
        <v>1482</v>
      </c>
      <c r="B79" s="2823"/>
      <c r="C79" s="2823"/>
      <c r="D79" s="2823"/>
      <c r="E79" s="2823"/>
      <c r="F79" s="2823"/>
      <c r="G79" s="2823"/>
      <c r="H79" s="2823"/>
      <c r="I79" s="2823"/>
      <c r="J79" s="2823"/>
      <c r="K79" s="2823"/>
      <c r="L79" s="2823"/>
      <c r="M79" s="2823"/>
      <c r="N79" s="2823"/>
      <c r="O79" s="2823"/>
      <c r="P79" s="2823"/>
      <c r="Q79" s="2823"/>
      <c r="R79" s="2823"/>
      <c r="S79" s="2824"/>
    </row>
    <row r="80" spans="1:19" ht="14.25" customHeight="1">
      <c r="A80" s="136"/>
      <c r="B80" s="136"/>
      <c r="C80" s="136"/>
      <c r="D80" s="136"/>
      <c r="E80" s="136"/>
      <c r="F80" s="136"/>
      <c r="G80" s="136"/>
      <c r="H80" s="136"/>
      <c r="I80" s="136"/>
      <c r="J80" s="136"/>
      <c r="K80" s="136"/>
      <c r="L80" s="167"/>
      <c r="M80" s="167"/>
      <c r="N80" s="168"/>
      <c r="O80" s="167"/>
      <c r="P80" s="167"/>
      <c r="Q80" s="49"/>
    </row>
  </sheetData>
  <mergeCells count="18">
    <mergeCell ref="A79:S79"/>
    <mergeCell ref="S6:S7"/>
    <mergeCell ref="C5:H5"/>
    <mergeCell ref="I5:N5"/>
    <mergeCell ref="O5:S5"/>
    <mergeCell ref="C6:D6"/>
    <mergeCell ref="E6:F6"/>
    <mergeCell ref="G6:H6"/>
    <mergeCell ref="I6:J6"/>
    <mergeCell ref="K6:L6"/>
    <mergeCell ref="P6:P7"/>
    <mergeCell ref="Q6:Q7"/>
    <mergeCell ref="R6:R7"/>
    <mergeCell ref="M6:N6"/>
    <mergeCell ref="O6:O7"/>
    <mergeCell ref="A1:S1"/>
    <mergeCell ref="A2:S2"/>
    <mergeCell ref="A3:S3"/>
  </mergeCells>
  <printOptions horizontalCentered="1" verticalCentered="1" headings="1"/>
  <pageMargins left="0.25" right="0.25" top="0.5" bottom="0.5" header="0.3" footer="0.3"/>
  <pageSetup scale="49" orientation="landscape" r:id="rId1"/>
  <headerFooter>
    <oddHeader>&amp;CPacific Gas and Electric Company | Program Year 2024
Appendix A: ESA, CARE, and FERA Program Tables</oddHeader>
  </headerFooter>
  <customProperties>
    <customPr name="_pios_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2:U48"/>
  <sheetViews>
    <sheetView view="pageLayout" topLeftCell="C1" zoomScale="87" zoomScaleNormal="100" zoomScalePageLayoutView="87" workbookViewId="0">
      <selection activeCell="I17" sqref="I17"/>
    </sheetView>
  </sheetViews>
  <sheetFormatPr defaultColWidth="34.54296875" defaultRowHeight="14"/>
  <cols>
    <col min="1" max="1" width="50.54296875" style="4" bestFit="1" customWidth="1"/>
    <col min="2" max="2" width="30.453125" style="4" customWidth="1"/>
    <col min="3" max="3" width="32.453125" style="4" customWidth="1"/>
    <col min="4" max="4" width="29.54296875" style="4" customWidth="1"/>
    <col min="5" max="5" width="31.453125" style="4" customWidth="1"/>
    <col min="6" max="6" width="6.453125" style="4" customWidth="1"/>
    <col min="7" max="7" width="19" style="4" customWidth="1"/>
    <col min="8" max="8" width="26.54296875" style="4" customWidth="1"/>
    <col min="9" max="9" width="24" style="4" customWidth="1"/>
    <col min="10" max="10" width="14.54296875" style="18" bestFit="1" customWidth="1"/>
    <col min="11" max="11" width="45.453125" style="4" bestFit="1" customWidth="1"/>
    <col min="12" max="12" width="11" style="4" customWidth="1"/>
    <col min="13" max="13" width="14.54296875" style="4" customWidth="1"/>
    <col min="14" max="14" width="16.54296875" style="4" customWidth="1"/>
    <col min="15" max="15" width="16.453125" style="4" customWidth="1"/>
    <col min="16" max="16" width="15.453125" style="4" customWidth="1"/>
    <col min="17" max="18" width="14" style="4" customWidth="1"/>
    <col min="19" max="19" width="15.453125" style="4" customWidth="1"/>
    <col min="20" max="20" width="19.54296875" style="4" customWidth="1"/>
    <col min="21" max="21" width="12.453125" style="4" customWidth="1"/>
    <col min="22" max="22" width="12.54296875" style="4" customWidth="1"/>
    <col min="23" max="23" width="14.54296875" style="4" customWidth="1"/>
    <col min="24" max="16384" width="34.54296875" style="4"/>
  </cols>
  <sheetData>
    <row r="2" spans="1:21" ht="15.5">
      <c r="A2" s="2579" t="s">
        <v>574</v>
      </c>
      <c r="B2" s="2579"/>
      <c r="C2" s="2579"/>
      <c r="D2" s="2579"/>
      <c r="E2" s="2579"/>
      <c r="F2" s="69"/>
      <c r="G2" s="69"/>
      <c r="H2" s="69"/>
      <c r="I2" s="69"/>
      <c r="J2" s="69"/>
      <c r="K2" s="69"/>
      <c r="L2" s="69"/>
      <c r="M2" s="69"/>
      <c r="N2" s="69"/>
      <c r="O2" s="69"/>
      <c r="P2" s="69"/>
      <c r="Q2" s="69"/>
      <c r="R2" s="69"/>
      <c r="S2" s="69"/>
    </row>
    <row r="3" spans="1:21" ht="15.5">
      <c r="A3" s="2579" t="s">
        <v>0</v>
      </c>
      <c r="B3" s="2579"/>
      <c r="C3" s="2579"/>
      <c r="D3" s="2579"/>
      <c r="E3" s="2579"/>
      <c r="F3" s="69"/>
      <c r="G3" s="69"/>
      <c r="H3" s="69"/>
      <c r="I3" s="69"/>
      <c r="J3" s="69"/>
      <c r="K3" s="69"/>
      <c r="L3" s="69"/>
      <c r="M3" s="69"/>
      <c r="N3" s="69"/>
      <c r="O3" s="69"/>
      <c r="P3" s="69"/>
      <c r="Q3" s="69"/>
      <c r="R3" s="69"/>
      <c r="S3" s="69"/>
    </row>
    <row r="4" spans="1:21" ht="15.5">
      <c r="A4" s="2579" t="s">
        <v>38</v>
      </c>
      <c r="B4" s="2579"/>
      <c r="C4" s="2579"/>
      <c r="D4" s="2579"/>
      <c r="E4" s="2579"/>
      <c r="F4" s="69"/>
      <c r="G4" s="69"/>
      <c r="H4" s="69"/>
      <c r="I4" s="69"/>
      <c r="J4" s="69"/>
      <c r="K4" s="69"/>
      <c r="L4" s="69"/>
      <c r="M4" s="69"/>
      <c r="N4" s="69"/>
      <c r="O4" s="69"/>
      <c r="P4" s="69"/>
      <c r="Q4" s="69"/>
      <c r="R4" s="69"/>
      <c r="S4" s="69"/>
    </row>
    <row r="5" spans="1:21" ht="18" customHeight="1" thickBot="1">
      <c r="A5" s="124"/>
      <c r="B5" s="125"/>
      <c r="C5" s="125"/>
      <c r="D5" s="125"/>
      <c r="E5" s="125"/>
      <c r="F5" s="74"/>
      <c r="G5" s="74"/>
      <c r="H5" s="117"/>
      <c r="J5" s="4"/>
    </row>
    <row r="6" spans="1:21" ht="15.5">
      <c r="A6" s="145" t="s">
        <v>71</v>
      </c>
      <c r="B6" s="145" t="s">
        <v>1490</v>
      </c>
      <c r="C6" s="145" t="s">
        <v>1484</v>
      </c>
      <c r="D6" s="145" t="s">
        <v>1485</v>
      </c>
      <c r="E6" s="1773" t="s">
        <v>575</v>
      </c>
      <c r="F6" s="46"/>
      <c r="G6" s="76"/>
      <c r="H6" s="181"/>
      <c r="I6" s="76"/>
      <c r="J6" s="4"/>
    </row>
    <row r="7" spans="1:21" ht="15.5">
      <c r="A7" s="474" t="s">
        <v>72</v>
      </c>
      <c r="B7" s="286"/>
      <c r="C7" s="286"/>
      <c r="D7" s="287"/>
      <c r="E7" s="288"/>
      <c r="F7" s="46"/>
      <c r="G7" s="48"/>
      <c r="H7" s="340"/>
      <c r="I7" s="48"/>
      <c r="J7" s="4"/>
    </row>
    <row r="8" spans="1:21" ht="18.75" customHeight="1">
      <c r="A8" s="472" t="s">
        <v>576</v>
      </c>
      <c r="B8" s="472"/>
      <c r="C8" s="472"/>
      <c r="D8" s="471"/>
      <c r="E8" s="473"/>
      <c r="F8" s="46"/>
      <c r="G8" s="46"/>
      <c r="H8" s="46"/>
      <c r="I8" s="53"/>
      <c r="J8" s="4"/>
    </row>
    <row r="9" spans="1:21" ht="15.5">
      <c r="A9" s="974" t="s">
        <v>73</v>
      </c>
      <c r="B9" s="1674">
        <v>0</v>
      </c>
      <c r="C9" s="1675">
        <v>0</v>
      </c>
      <c r="D9" s="1676">
        <v>19845555.119999997</v>
      </c>
      <c r="E9" s="1677">
        <f t="shared" ref="E9:E20" si="0">B9+C9+D9</f>
        <v>19845555.119999997</v>
      </c>
      <c r="F9" s="169"/>
      <c r="G9" s="169"/>
      <c r="H9" s="2841"/>
      <c r="I9" s="2841"/>
      <c r="J9" s="2841"/>
      <c r="K9" s="6"/>
      <c r="L9" s="6"/>
      <c r="M9" s="6"/>
      <c r="N9" s="6"/>
      <c r="O9" s="6"/>
      <c r="P9" s="6"/>
      <c r="Q9" s="6"/>
      <c r="R9" s="6"/>
      <c r="S9" s="6"/>
      <c r="T9" s="6"/>
      <c r="U9" s="6"/>
    </row>
    <row r="10" spans="1:21" ht="15.5">
      <c r="A10" s="974" t="s">
        <v>74</v>
      </c>
      <c r="B10" s="1674">
        <v>0</v>
      </c>
      <c r="C10" s="1675">
        <v>0</v>
      </c>
      <c r="D10" s="1676">
        <v>6909366.4799999986</v>
      </c>
      <c r="E10" s="1677">
        <f t="shared" si="0"/>
        <v>6909366.4799999986</v>
      </c>
      <c r="F10" s="169"/>
      <c r="G10" s="169"/>
      <c r="H10" s="169"/>
      <c r="I10" s="53"/>
      <c r="J10" s="15"/>
      <c r="K10" s="6"/>
      <c r="L10" s="6"/>
      <c r="M10" s="6"/>
      <c r="N10" s="6"/>
      <c r="O10" s="6"/>
      <c r="P10" s="6"/>
      <c r="Q10" s="6"/>
      <c r="R10" s="6"/>
      <c r="S10" s="6"/>
      <c r="T10" s="6"/>
      <c r="U10" s="6"/>
    </row>
    <row r="11" spans="1:21" ht="15.5">
      <c r="A11" s="974" t="s">
        <v>577</v>
      </c>
      <c r="B11" s="1674">
        <v>0</v>
      </c>
      <c r="C11" s="1675">
        <v>0</v>
      </c>
      <c r="D11" s="1676">
        <v>19573362.319999997</v>
      </c>
      <c r="E11" s="1677">
        <f t="shared" si="0"/>
        <v>19573362.319999997</v>
      </c>
      <c r="F11" s="169"/>
      <c r="G11" s="169"/>
      <c r="H11" s="169"/>
      <c r="I11" s="53"/>
      <c r="J11" s="15"/>
      <c r="K11" s="6"/>
      <c r="L11" s="6"/>
      <c r="M11" s="6"/>
      <c r="N11" s="6"/>
      <c r="O11" s="6"/>
      <c r="P11" s="6"/>
      <c r="Q11" s="6"/>
      <c r="R11" s="6"/>
      <c r="S11" s="6"/>
      <c r="T11" s="6"/>
      <c r="U11" s="6"/>
    </row>
    <row r="12" spans="1:21" ht="15.5">
      <c r="A12" s="974" t="s">
        <v>578</v>
      </c>
      <c r="B12" s="1674">
        <v>0</v>
      </c>
      <c r="C12" s="1675">
        <v>0</v>
      </c>
      <c r="D12" s="1676">
        <v>35859961.68</v>
      </c>
      <c r="E12" s="1677">
        <f t="shared" si="0"/>
        <v>35859961.68</v>
      </c>
      <c r="F12" s="169"/>
      <c r="G12" s="169"/>
      <c r="H12" s="169"/>
      <c r="I12" s="53"/>
      <c r="J12" s="15"/>
      <c r="K12" s="6"/>
      <c r="L12" s="6"/>
      <c r="M12" s="6"/>
      <c r="N12" s="6"/>
      <c r="O12" s="6"/>
      <c r="P12" s="6"/>
      <c r="Q12" s="6"/>
      <c r="R12" s="6"/>
      <c r="S12" s="6"/>
      <c r="T12" s="6"/>
      <c r="U12" s="6"/>
    </row>
    <row r="13" spans="1:21" ht="15.5">
      <c r="A13" s="974" t="s">
        <v>77</v>
      </c>
      <c r="B13" s="1674">
        <v>0</v>
      </c>
      <c r="C13" s="1675">
        <v>0</v>
      </c>
      <c r="D13" s="1676">
        <v>0</v>
      </c>
      <c r="E13" s="1677">
        <f t="shared" si="0"/>
        <v>0</v>
      </c>
      <c r="F13" s="169"/>
      <c r="G13" s="169"/>
      <c r="H13" s="169"/>
      <c r="I13" s="53"/>
      <c r="J13" s="15"/>
      <c r="K13" s="6"/>
      <c r="L13" s="6"/>
      <c r="M13" s="6"/>
      <c r="N13" s="6"/>
      <c r="O13" s="6"/>
      <c r="P13" s="6"/>
      <c r="Q13" s="6"/>
      <c r="R13" s="6"/>
      <c r="S13" s="6"/>
      <c r="T13" s="6"/>
      <c r="U13" s="6"/>
    </row>
    <row r="14" spans="1:21" ht="15.5">
      <c r="A14" s="974" t="s">
        <v>78</v>
      </c>
      <c r="B14" s="1674">
        <v>0</v>
      </c>
      <c r="C14" s="1675">
        <v>0</v>
      </c>
      <c r="D14" s="1676">
        <v>3138143.14</v>
      </c>
      <c r="E14" s="1677">
        <f t="shared" si="0"/>
        <v>3138143.14</v>
      </c>
      <c r="F14" s="169"/>
      <c r="G14" s="169"/>
      <c r="H14" s="169"/>
      <c r="I14" s="53"/>
      <c r="J14" s="15"/>
      <c r="K14" s="6"/>
      <c r="L14" s="6"/>
      <c r="M14" s="6"/>
      <c r="N14" s="6"/>
      <c r="O14" s="6"/>
      <c r="P14" s="6"/>
      <c r="Q14" s="6"/>
      <c r="R14" s="6"/>
      <c r="S14" s="6"/>
      <c r="T14" s="6"/>
      <c r="U14" s="6"/>
    </row>
    <row r="15" spans="1:21" ht="15.5">
      <c r="A15" s="974" t="s">
        <v>79</v>
      </c>
      <c r="B15" s="1674">
        <v>0</v>
      </c>
      <c r="C15" s="1675">
        <v>0</v>
      </c>
      <c r="D15" s="1676">
        <v>1673844.9200000002</v>
      </c>
      <c r="E15" s="1677">
        <f t="shared" si="0"/>
        <v>1673844.9200000002</v>
      </c>
      <c r="F15" s="169"/>
      <c r="G15" s="169"/>
      <c r="H15" s="169"/>
      <c r="I15" s="53"/>
      <c r="J15" s="15"/>
      <c r="K15" s="6"/>
      <c r="L15" s="6"/>
      <c r="M15" s="6"/>
      <c r="N15" s="6"/>
      <c r="O15" s="6"/>
      <c r="P15" s="6"/>
      <c r="Q15" s="6"/>
      <c r="R15" s="6"/>
      <c r="S15" s="6"/>
      <c r="T15" s="6"/>
      <c r="U15" s="6"/>
    </row>
    <row r="16" spans="1:21" ht="15.5">
      <c r="A16" s="974" t="s">
        <v>80</v>
      </c>
      <c r="B16" s="1674">
        <v>0</v>
      </c>
      <c r="C16" s="1675">
        <v>0</v>
      </c>
      <c r="D16" s="1676">
        <v>7244672.5299999993</v>
      </c>
      <c r="E16" s="1677">
        <f t="shared" si="0"/>
        <v>7244672.5299999993</v>
      </c>
      <c r="F16" s="169"/>
      <c r="G16" s="169"/>
      <c r="H16" s="170"/>
      <c r="I16" s="53"/>
      <c r="J16" s="15"/>
      <c r="K16" s="6"/>
      <c r="L16" s="6"/>
      <c r="M16" s="6"/>
      <c r="N16" s="6"/>
      <c r="O16" s="6"/>
      <c r="P16" s="6"/>
      <c r="Q16" s="6"/>
      <c r="R16" s="6"/>
      <c r="S16" s="6"/>
      <c r="T16" s="6"/>
      <c r="U16" s="6"/>
    </row>
    <row r="17" spans="1:21" ht="15.5">
      <c r="A17" s="1295" t="s">
        <v>81</v>
      </c>
      <c r="B17" s="1674">
        <v>0</v>
      </c>
      <c r="C17" s="1675">
        <v>0</v>
      </c>
      <c r="D17" s="1676">
        <v>3695141.38</v>
      </c>
      <c r="E17" s="1677">
        <f t="shared" si="0"/>
        <v>3695141.38</v>
      </c>
      <c r="F17" s="169"/>
      <c r="G17" s="169"/>
      <c r="H17" s="171"/>
      <c r="I17" s="53"/>
      <c r="J17" s="15"/>
      <c r="K17" s="6"/>
      <c r="L17" s="6"/>
      <c r="M17" s="6"/>
      <c r="N17" s="6"/>
      <c r="O17" s="6"/>
      <c r="P17" s="6"/>
      <c r="Q17" s="6"/>
      <c r="R17" s="6"/>
      <c r="S17" s="6"/>
      <c r="T17" s="6"/>
      <c r="U17" s="6"/>
    </row>
    <row r="18" spans="1:21" ht="15.5">
      <c r="A18" s="1296" t="s">
        <v>579</v>
      </c>
      <c r="B18" s="1674">
        <v>0</v>
      </c>
      <c r="C18" s="1675">
        <v>0</v>
      </c>
      <c r="D18" s="1678">
        <v>0</v>
      </c>
      <c r="E18" s="1677">
        <f t="shared" si="0"/>
        <v>0</v>
      </c>
      <c r="F18" s="169"/>
      <c r="G18" s="169"/>
      <c r="H18" s="171"/>
      <c r="I18" s="53"/>
      <c r="J18" s="15"/>
      <c r="K18" s="6"/>
      <c r="L18" s="6"/>
      <c r="M18" s="6"/>
      <c r="N18" s="6"/>
      <c r="O18" s="6"/>
      <c r="P18" s="6"/>
      <c r="Q18" s="6"/>
      <c r="R18" s="6"/>
      <c r="S18" s="6"/>
      <c r="T18" s="6"/>
      <c r="U18" s="6"/>
    </row>
    <row r="19" spans="1:21" ht="15.5">
      <c r="A19" s="1296" t="s">
        <v>1740</v>
      </c>
      <c r="B19" s="1674">
        <v>0</v>
      </c>
      <c r="C19" s="1675">
        <v>0</v>
      </c>
      <c r="D19" s="1678">
        <v>5514520.6500000004</v>
      </c>
      <c r="E19" s="1677">
        <f t="shared" si="0"/>
        <v>5514520.6500000004</v>
      </c>
      <c r="F19" s="169"/>
      <c r="G19" s="169"/>
      <c r="H19" s="171"/>
      <c r="I19" s="53"/>
      <c r="J19" s="15"/>
      <c r="K19" s="6"/>
      <c r="L19" s="6"/>
      <c r="M19" s="6"/>
      <c r="N19" s="6"/>
      <c r="O19" s="6"/>
      <c r="P19" s="6"/>
      <c r="Q19" s="6"/>
      <c r="R19" s="6"/>
      <c r="S19" s="6"/>
      <c r="T19" s="6"/>
      <c r="U19" s="6"/>
    </row>
    <row r="20" spans="1:21" ht="16" thickBot="1">
      <c r="A20" s="1305" t="s">
        <v>84</v>
      </c>
      <c r="B20" s="1679">
        <v>0</v>
      </c>
      <c r="C20" s="1679">
        <v>0</v>
      </c>
      <c r="D20" s="1680">
        <v>0</v>
      </c>
      <c r="E20" s="1681">
        <f t="shared" si="0"/>
        <v>0</v>
      </c>
      <c r="F20" s="169"/>
      <c r="G20" s="169"/>
      <c r="H20" s="171"/>
      <c r="I20" s="53"/>
      <c r="J20" s="15"/>
      <c r="K20" s="6"/>
      <c r="L20" s="6"/>
      <c r="M20" s="6"/>
      <c r="N20" s="6"/>
      <c r="O20" s="6"/>
      <c r="P20" s="6"/>
      <c r="Q20" s="6"/>
      <c r="R20" s="6"/>
      <c r="S20" s="6"/>
      <c r="T20" s="6"/>
      <c r="U20" s="6"/>
    </row>
    <row r="21" spans="1:21" ht="16" thickTop="1">
      <c r="A21" s="1297" t="s">
        <v>580</v>
      </c>
      <c r="B21" s="1682">
        <f>SUM(B9:B20)</f>
        <v>0</v>
      </c>
      <c r="C21" s="1682">
        <f>SUM(C9:C20)</f>
        <v>0</v>
      </c>
      <c r="D21" s="1683">
        <f>SUM(D9:D20)</f>
        <v>103454568.22</v>
      </c>
      <c r="E21" s="1684">
        <f>SUM(E9:E20)</f>
        <v>103454568.22</v>
      </c>
      <c r="F21" s="169"/>
      <c r="G21" s="169"/>
      <c r="H21" s="171"/>
      <c r="I21" s="53"/>
      <c r="J21" s="15"/>
      <c r="K21" s="6"/>
      <c r="L21" s="6"/>
      <c r="M21" s="6"/>
      <c r="N21" s="6"/>
      <c r="O21" s="6"/>
      <c r="P21" s="6"/>
      <c r="Q21" s="6"/>
      <c r="R21" s="6"/>
      <c r="S21" s="6"/>
      <c r="T21" s="6"/>
      <c r="U21" s="6"/>
    </row>
    <row r="22" spans="1:21" ht="15.5">
      <c r="A22" s="1296" t="s">
        <v>47</v>
      </c>
      <c r="B22" s="1686">
        <v>0</v>
      </c>
      <c r="C22" s="1686">
        <v>0</v>
      </c>
      <c r="D22" s="1678">
        <v>22151948.359999999</v>
      </c>
      <c r="E22" s="1677">
        <f t="shared" ref="E22:E25" si="1">B22+C22+D22</f>
        <v>22151948.359999999</v>
      </c>
      <c r="F22" s="169"/>
      <c r="G22" s="169"/>
      <c r="H22" s="171"/>
      <c r="I22" s="53"/>
      <c r="J22" s="15"/>
      <c r="K22" s="6"/>
      <c r="L22" s="6"/>
      <c r="M22" s="6"/>
      <c r="N22" s="6"/>
      <c r="O22" s="6"/>
      <c r="P22" s="6"/>
      <c r="Q22" s="6"/>
      <c r="R22" s="6"/>
      <c r="S22" s="6"/>
      <c r="T22" s="6"/>
      <c r="U22" s="6"/>
    </row>
    <row r="23" spans="1:21" ht="15.5">
      <c r="A23" s="1330" t="s">
        <v>51</v>
      </c>
      <c r="B23" s="1685">
        <v>2232.9899999999998</v>
      </c>
      <c r="C23" s="1685">
        <v>0</v>
      </c>
      <c r="D23" s="1678">
        <v>0</v>
      </c>
      <c r="E23" s="1677">
        <f t="shared" si="1"/>
        <v>2232.9899999999998</v>
      </c>
      <c r="F23" s="169"/>
      <c r="G23" s="169"/>
      <c r="H23" s="170"/>
      <c r="I23" s="53"/>
      <c r="J23" s="6"/>
      <c r="K23" s="6"/>
      <c r="L23" s="6"/>
      <c r="M23" s="6"/>
      <c r="N23" s="6"/>
      <c r="O23" s="6"/>
      <c r="P23" s="6"/>
      <c r="Q23" s="6"/>
      <c r="R23" s="6"/>
      <c r="S23" s="6"/>
      <c r="T23" s="6"/>
      <c r="U23" s="6"/>
    </row>
    <row r="24" spans="1:21" ht="15.5">
      <c r="A24" s="1330" t="s">
        <v>52</v>
      </c>
      <c r="B24" s="1685">
        <v>0</v>
      </c>
      <c r="C24" s="1685">
        <v>0</v>
      </c>
      <c r="D24" s="1678">
        <v>0</v>
      </c>
      <c r="E24" s="1677">
        <f t="shared" si="1"/>
        <v>0</v>
      </c>
      <c r="F24" s="169"/>
      <c r="G24" s="169"/>
      <c r="H24" s="170"/>
      <c r="I24" s="53"/>
      <c r="J24" s="6"/>
      <c r="K24" s="6"/>
      <c r="L24" s="6"/>
      <c r="M24" s="6"/>
      <c r="N24" s="6"/>
      <c r="O24" s="6"/>
      <c r="P24" s="6"/>
      <c r="Q24" s="6"/>
      <c r="R24" s="6"/>
      <c r="S24" s="6"/>
      <c r="T24" s="6"/>
      <c r="U24" s="6"/>
    </row>
    <row r="25" spans="1:21" ht="16" thickBot="1">
      <c r="A25" s="1305" t="s">
        <v>53</v>
      </c>
      <c r="B25" s="1679">
        <v>0</v>
      </c>
      <c r="C25" s="1679">
        <v>0</v>
      </c>
      <c r="D25" s="1680">
        <v>463385.21</v>
      </c>
      <c r="E25" s="1681">
        <f t="shared" si="1"/>
        <v>463385.21</v>
      </c>
      <c r="F25" s="169"/>
      <c r="G25" s="169"/>
      <c r="H25" s="170"/>
      <c r="I25" s="53"/>
      <c r="J25" s="6"/>
      <c r="K25" s="6"/>
      <c r="L25" s="6"/>
      <c r="M25" s="6"/>
      <c r="N25" s="6"/>
      <c r="O25" s="6"/>
      <c r="P25" s="6"/>
      <c r="Q25" s="6"/>
      <c r="R25" s="6"/>
      <c r="S25" s="6"/>
      <c r="T25" s="6"/>
      <c r="U25" s="6"/>
    </row>
    <row r="26" spans="1:21" s="1" customFormat="1" ht="16" thickTop="1">
      <c r="A26" s="1297" t="s">
        <v>581</v>
      </c>
      <c r="B26" s="1682">
        <f>SUM(B22:B25)</f>
        <v>2232.9899999999998</v>
      </c>
      <c r="C26" s="1682">
        <f>SUM(C22:C25)</f>
        <v>0</v>
      </c>
      <c r="D26" s="1683">
        <f>SUM(D22:D25)</f>
        <v>22615333.57</v>
      </c>
      <c r="E26" s="1684">
        <f>SUM(E22:E25)</f>
        <v>22617566.559999999</v>
      </c>
      <c r="F26" s="143"/>
      <c r="G26" s="143"/>
      <c r="H26"/>
      <c r="I26" s="53"/>
      <c r="J26" s="17"/>
      <c r="K26" s="17"/>
      <c r="L26" s="17"/>
      <c r="M26" s="17"/>
      <c r="N26" s="17"/>
      <c r="O26" s="17"/>
      <c r="P26" s="17"/>
      <c r="Q26" s="17"/>
      <c r="R26" s="17"/>
      <c r="S26" s="17"/>
      <c r="T26" s="17"/>
      <c r="U26" s="17"/>
    </row>
    <row r="27" spans="1:21" ht="15.5">
      <c r="A27" s="289"/>
      <c r="B27" s="1687"/>
      <c r="C27" s="1687"/>
      <c r="D27" s="1687"/>
      <c r="E27" s="1688"/>
      <c r="F27" s="169"/>
      <c r="G27" s="169"/>
      <c r="H27" s="169"/>
      <c r="I27" s="53"/>
      <c r="J27" s="6"/>
      <c r="K27" s="6"/>
      <c r="L27" s="6"/>
      <c r="M27" s="6"/>
      <c r="N27" s="6"/>
      <c r="O27" s="6"/>
      <c r="P27" s="6"/>
      <c r="Q27" s="6"/>
      <c r="R27" s="6"/>
      <c r="S27" s="6"/>
      <c r="T27" s="6"/>
      <c r="U27" s="6"/>
    </row>
    <row r="28" spans="1:21" ht="15.5">
      <c r="A28" s="1332" t="s">
        <v>88</v>
      </c>
      <c r="B28" s="1675">
        <v>136280.58000000002</v>
      </c>
      <c r="C28" s="1675">
        <v>0</v>
      </c>
      <c r="D28" s="1675">
        <v>299850.59999999998</v>
      </c>
      <c r="E28" s="1689">
        <f>B28+C28+D28</f>
        <v>436131.18</v>
      </c>
      <c r="F28" s="169"/>
      <c r="G28" s="307"/>
      <c r="H28" s="307"/>
      <c r="I28" s="307"/>
      <c r="J28" s="307"/>
      <c r="K28" s="6"/>
      <c r="L28" s="6"/>
      <c r="M28" s="6"/>
      <c r="N28" s="6"/>
      <c r="O28" s="6"/>
      <c r="P28" s="6"/>
      <c r="Q28" s="6"/>
      <c r="R28" s="6"/>
      <c r="S28" s="6"/>
      <c r="T28" s="6"/>
      <c r="U28" s="6"/>
    </row>
    <row r="29" spans="1:21" ht="15.5">
      <c r="A29" s="974" t="s">
        <v>89</v>
      </c>
      <c r="B29" s="1675">
        <v>1474945.1900000006</v>
      </c>
      <c r="C29" s="1675">
        <v>688</v>
      </c>
      <c r="D29" s="1675">
        <v>0</v>
      </c>
      <c r="E29" s="1689">
        <f t="shared" ref="E29:E35" si="2">B29+C29+D29</f>
        <v>1475633.1900000006</v>
      </c>
      <c r="F29" s="169"/>
      <c r="G29" s="12"/>
      <c r="H29" s="307"/>
      <c r="I29" s="53"/>
      <c r="J29" s="6"/>
      <c r="K29" s="6"/>
      <c r="L29" s="6"/>
      <c r="M29" s="6"/>
      <c r="N29" s="6"/>
      <c r="O29" s="6"/>
      <c r="P29" s="6"/>
      <c r="Q29" s="6"/>
      <c r="R29" s="6"/>
      <c r="S29" s="6"/>
      <c r="T29" s="6"/>
      <c r="U29" s="6"/>
    </row>
    <row r="30" spans="1:21" ht="15.5">
      <c r="A30" s="974" t="s">
        <v>90</v>
      </c>
      <c r="B30" s="1676">
        <v>338764.96</v>
      </c>
      <c r="C30" s="1676">
        <v>0</v>
      </c>
      <c r="D30" s="1675">
        <v>1375778.9400000002</v>
      </c>
      <c r="E30" s="1689">
        <f t="shared" si="2"/>
        <v>1714543.9000000001</v>
      </c>
      <c r="F30" s="169"/>
      <c r="G30" s="307"/>
      <c r="H30" s="307"/>
      <c r="I30" s="53"/>
      <c r="J30" s="6"/>
      <c r="K30" s="6"/>
      <c r="L30" s="6"/>
      <c r="M30" s="6"/>
      <c r="N30" s="6"/>
      <c r="O30" s="6"/>
      <c r="P30" s="6"/>
      <c r="Q30" s="6"/>
      <c r="R30" s="6"/>
      <c r="S30" s="6"/>
      <c r="T30" s="6"/>
      <c r="U30" s="6"/>
    </row>
    <row r="31" spans="1:21" ht="15.5">
      <c r="A31" s="974" t="s">
        <v>91</v>
      </c>
      <c r="B31" s="1676">
        <v>0</v>
      </c>
      <c r="C31" s="1676">
        <v>0</v>
      </c>
      <c r="D31" s="1675">
        <v>0</v>
      </c>
      <c r="E31" s="1689">
        <f t="shared" si="2"/>
        <v>0</v>
      </c>
      <c r="F31" s="169"/>
      <c r="G31" s="307"/>
      <c r="H31" s="307"/>
      <c r="I31" s="53"/>
      <c r="J31" s="6"/>
      <c r="K31" s="6"/>
      <c r="L31" s="6"/>
      <c r="M31" s="6"/>
      <c r="N31" s="6"/>
      <c r="O31" s="6"/>
      <c r="P31" s="6"/>
      <c r="Q31" s="6"/>
      <c r="R31" s="6"/>
      <c r="S31" s="6"/>
      <c r="T31" s="6"/>
      <c r="U31" s="6"/>
    </row>
    <row r="32" spans="1:21" ht="17.149999999999999" customHeight="1">
      <c r="A32" s="1333" t="s">
        <v>582</v>
      </c>
      <c r="B32" s="1676">
        <v>0</v>
      </c>
      <c r="C32" s="1676">
        <v>0</v>
      </c>
      <c r="D32" s="1675">
        <v>133186.01</v>
      </c>
      <c r="E32" s="1689">
        <f t="shared" si="2"/>
        <v>133186.01</v>
      </c>
      <c r="F32" s="169"/>
      <c r="G32" s="307"/>
      <c r="H32" s="307"/>
      <c r="I32" s="53"/>
      <c r="J32" s="6"/>
      <c r="K32" s="6"/>
      <c r="L32" s="6"/>
      <c r="M32" s="6"/>
      <c r="N32" s="6"/>
      <c r="O32" s="6"/>
      <c r="P32" s="6"/>
      <c r="Q32" s="6"/>
      <c r="R32" s="6"/>
      <c r="S32" s="6"/>
      <c r="T32" s="6"/>
      <c r="U32" s="6"/>
    </row>
    <row r="33" spans="1:21" ht="15.5">
      <c r="A33" s="1331" t="s">
        <v>93</v>
      </c>
      <c r="B33" s="1676">
        <v>367434.73</v>
      </c>
      <c r="C33" s="1676">
        <v>0</v>
      </c>
      <c r="D33" s="1675">
        <v>98211</v>
      </c>
      <c r="E33" s="1689">
        <f t="shared" si="2"/>
        <v>465645.73</v>
      </c>
      <c r="F33" s="169"/>
      <c r="G33" s="307"/>
      <c r="H33" s="307"/>
      <c r="I33" s="53"/>
      <c r="J33" s="6"/>
      <c r="K33" s="6"/>
      <c r="L33" s="6"/>
      <c r="M33" s="6"/>
      <c r="N33" s="6"/>
      <c r="O33" s="6"/>
      <c r="P33" s="6"/>
      <c r="Q33" s="6"/>
      <c r="R33" s="6"/>
      <c r="S33" s="6"/>
      <c r="T33" s="6"/>
      <c r="U33" s="6"/>
    </row>
    <row r="34" spans="1:21" ht="15.5">
      <c r="A34" s="974" t="s">
        <v>94</v>
      </c>
      <c r="B34" s="1676">
        <v>3625707.2800000003</v>
      </c>
      <c r="C34" s="1676">
        <v>0</v>
      </c>
      <c r="D34" s="1675">
        <v>1207880.58</v>
      </c>
      <c r="E34" s="1689">
        <f t="shared" si="2"/>
        <v>4833587.8600000003</v>
      </c>
      <c r="F34" s="169"/>
      <c r="G34" s="307"/>
      <c r="H34" s="307"/>
      <c r="I34" s="53"/>
      <c r="J34" s="6"/>
      <c r="K34" s="6"/>
      <c r="L34" s="6"/>
      <c r="M34" s="6"/>
      <c r="N34" s="6"/>
      <c r="O34" s="6"/>
      <c r="P34" s="6"/>
      <c r="Q34" s="6"/>
      <c r="R34" s="6"/>
      <c r="S34" s="6"/>
      <c r="T34" s="6"/>
      <c r="U34" s="6"/>
    </row>
    <row r="35" spans="1:21" ht="16" thickBot="1">
      <c r="A35" s="1305" t="s">
        <v>95</v>
      </c>
      <c r="B35" s="1679">
        <v>0</v>
      </c>
      <c r="C35" s="1679">
        <v>0</v>
      </c>
      <c r="D35" s="1680">
        <v>5059.7</v>
      </c>
      <c r="E35" s="1681">
        <f t="shared" si="2"/>
        <v>5059.7</v>
      </c>
      <c r="F35" s="46"/>
      <c r="G35" s="307"/>
      <c r="H35" s="307"/>
      <c r="I35" s="53"/>
    </row>
    <row r="36" spans="1:21" ht="16" thickTop="1">
      <c r="A36" s="1297" t="s">
        <v>583</v>
      </c>
      <c r="B36" s="1682">
        <f>SUM(B28:B35)</f>
        <v>5943132.7400000012</v>
      </c>
      <c r="C36" s="1682">
        <f>SUM(C28:C35)</f>
        <v>688</v>
      </c>
      <c r="D36" s="1683">
        <f>SUM(D28:D35)</f>
        <v>3119966.83</v>
      </c>
      <c r="E36" s="1684">
        <f>SUM(E28:E35)</f>
        <v>9063787.5700000003</v>
      </c>
      <c r="F36" s="46"/>
      <c r="G36" s="307"/>
      <c r="H36" s="307"/>
      <c r="I36" s="53"/>
    </row>
    <row r="37" spans="1:21" ht="15.5">
      <c r="A37" s="285"/>
      <c r="B37" s="1690"/>
      <c r="C37" s="1690"/>
      <c r="D37" s="1687"/>
      <c r="E37" s="1691"/>
      <c r="F37" s="169"/>
      <c r="G37" s="307"/>
      <c r="H37" s="169"/>
      <c r="I37" s="53"/>
    </row>
    <row r="38" spans="1:21" ht="15.5">
      <c r="A38" s="1296" t="s">
        <v>584</v>
      </c>
      <c r="B38" s="1692">
        <v>330812.92999999988</v>
      </c>
      <c r="C38" s="1693">
        <v>0</v>
      </c>
      <c r="D38" s="1678">
        <v>9490676.3100000005</v>
      </c>
      <c r="E38" s="1677">
        <f>B38+C38+D38</f>
        <v>9821489.2400000002</v>
      </c>
      <c r="F38" s="169"/>
      <c r="G38" s="307"/>
      <c r="H38" s="46"/>
      <c r="I38" s="53"/>
    </row>
    <row r="39" spans="1:21" ht="15.5">
      <c r="A39" s="1330" t="s">
        <v>585</v>
      </c>
      <c r="B39" s="1685">
        <v>0</v>
      </c>
      <c r="C39" s="1685">
        <v>0</v>
      </c>
      <c r="D39" s="1678">
        <v>0</v>
      </c>
      <c r="E39" s="1677">
        <f>B39+C39+D39</f>
        <v>0</v>
      </c>
      <c r="F39" s="169"/>
      <c r="G39" s="169"/>
      <c r="H39" s="170"/>
      <c r="I39" s="53"/>
      <c r="J39" s="6"/>
      <c r="K39" s="6"/>
      <c r="L39" s="6"/>
      <c r="M39" s="6"/>
      <c r="N39" s="6"/>
      <c r="O39" s="6"/>
      <c r="P39" s="6"/>
      <c r="Q39" s="6"/>
      <c r="R39" s="6"/>
      <c r="S39" s="6"/>
      <c r="T39" s="6"/>
      <c r="U39" s="6"/>
    </row>
    <row r="40" spans="1:21" ht="15.5">
      <c r="A40" s="1330" t="s">
        <v>586</v>
      </c>
      <c r="B40" s="1685">
        <v>0</v>
      </c>
      <c r="C40" s="1685">
        <v>0</v>
      </c>
      <c r="D40" s="1678">
        <v>0</v>
      </c>
      <c r="E40" s="1677">
        <f>B40+C40+D40</f>
        <v>0</v>
      </c>
      <c r="F40" s="169"/>
      <c r="G40" s="169"/>
      <c r="H40" s="170"/>
      <c r="I40" s="53"/>
      <c r="J40" s="6"/>
      <c r="K40" s="6"/>
      <c r="L40" s="6"/>
      <c r="M40" s="6"/>
      <c r="N40" s="6"/>
      <c r="O40" s="6"/>
      <c r="P40" s="6"/>
      <c r="Q40" s="6"/>
      <c r="R40" s="6"/>
      <c r="S40" s="6"/>
      <c r="T40" s="6"/>
      <c r="U40" s="6"/>
    </row>
    <row r="41" spans="1:21" ht="15.5">
      <c r="A41" s="1331" t="s">
        <v>587</v>
      </c>
      <c r="B41" s="1676">
        <v>0</v>
      </c>
      <c r="C41" s="1676">
        <v>0</v>
      </c>
      <c r="D41" s="1675">
        <v>0</v>
      </c>
      <c r="E41" s="1689">
        <f>B41+C41+D41</f>
        <v>0</v>
      </c>
      <c r="F41" s="169"/>
      <c r="G41" s="169"/>
      <c r="H41" s="171"/>
      <c r="I41" s="53"/>
      <c r="J41" s="15"/>
      <c r="K41" s="6"/>
      <c r="L41" s="6"/>
      <c r="M41" s="6"/>
      <c r="N41" s="6"/>
      <c r="O41" s="6"/>
      <c r="P41" s="6"/>
      <c r="Q41" s="6"/>
      <c r="R41" s="6"/>
      <c r="S41" s="6"/>
      <c r="T41" s="6"/>
      <c r="U41" s="6"/>
    </row>
    <row r="42" spans="1:21" ht="16" thickBot="1">
      <c r="A42" s="1998"/>
      <c r="B42" s="1999"/>
      <c r="C42" s="1999"/>
      <c r="D42" s="1694"/>
      <c r="E42" s="2000"/>
      <c r="F42" s="169"/>
      <c r="G42" s="307"/>
      <c r="H42" s="46"/>
      <c r="I42" s="53"/>
    </row>
    <row r="43" spans="1:21" ht="16.5" thickTop="1" thickBot="1">
      <c r="A43" s="1334" t="s">
        <v>97</v>
      </c>
      <c r="B43" s="1695">
        <f>SUM(B21,B26,B36,B38:B41)</f>
        <v>6276178.6600000011</v>
      </c>
      <c r="C43" s="1695">
        <f>SUM(C21,C26,C36,C38:C41)</f>
        <v>688</v>
      </c>
      <c r="D43" s="1696">
        <f>SUM(D21,D26,D36,D38:D41)</f>
        <v>138680544.92999998</v>
      </c>
      <c r="E43" s="1697">
        <f>SUM(E21,E26,E36,E38:E41)</f>
        <v>144957411.59</v>
      </c>
      <c r="F43" s="46"/>
      <c r="G43" s="307"/>
      <c r="H43"/>
      <c r="I43" s="53"/>
    </row>
    <row r="44" spans="1:21" ht="15.5">
      <c r="A44" s="2842" t="s">
        <v>1486</v>
      </c>
      <c r="B44" s="2843"/>
      <c r="C44" s="2843"/>
      <c r="D44" s="2843"/>
      <c r="E44" s="2844"/>
      <c r="F44" s="172"/>
      <c r="G44" s="172"/>
      <c r="H44" s="172"/>
    </row>
    <row r="45" spans="1:21" ht="15.5">
      <c r="A45" s="2845" t="s">
        <v>1487</v>
      </c>
      <c r="B45" s="2846"/>
      <c r="C45" s="2846"/>
      <c r="D45" s="2846"/>
      <c r="E45" s="2847"/>
      <c r="F45" s="172"/>
      <c r="G45" s="172"/>
      <c r="H45" s="172"/>
    </row>
    <row r="46" spans="1:21" ht="15.5">
      <c r="A46" s="2848" t="s">
        <v>1488</v>
      </c>
      <c r="B46" s="2849"/>
      <c r="C46" s="2849"/>
      <c r="D46" s="2849"/>
      <c r="E46" s="2850"/>
      <c r="F46" s="172"/>
      <c r="G46" s="172"/>
      <c r="H46" s="172"/>
    </row>
    <row r="47" spans="1:21" ht="15.5" thickBot="1">
      <c r="A47" s="2845" t="s">
        <v>1489</v>
      </c>
      <c r="B47" s="2846"/>
      <c r="C47" s="2846"/>
      <c r="D47" s="2846"/>
      <c r="E47" s="2847"/>
      <c r="J47" s="4"/>
    </row>
    <row r="48" spans="1:21" ht="15.5">
      <c r="A48" s="2840"/>
      <c r="B48" s="2840"/>
      <c r="C48" s="2840"/>
      <c r="D48" s="2840"/>
      <c r="E48" s="2840"/>
      <c r="F48" s="173"/>
      <c r="G48" s="46"/>
      <c r="H48" s="46"/>
    </row>
  </sheetData>
  <mergeCells count="9">
    <mergeCell ref="A48:E48"/>
    <mergeCell ref="A2:E2"/>
    <mergeCell ref="A3:E3"/>
    <mergeCell ref="A4:E4"/>
    <mergeCell ref="H9:J9"/>
    <mergeCell ref="A44:E44"/>
    <mergeCell ref="A45:E45"/>
    <mergeCell ref="A46:E46"/>
    <mergeCell ref="A47:E47"/>
  </mergeCells>
  <printOptions horizontalCentered="1" verticalCentered="1" headings="1"/>
  <pageMargins left="0.25" right="0.25" top="0.5" bottom="0.5" header="0.3" footer="0.3"/>
  <pageSetup scale="50" orientation="landscape" r:id="rId1"/>
  <headerFooter>
    <oddHeader>&amp;CPacific Gas and Electric Company | Program Year 2024
Appendix A: ESA, CARE, and FERA Program Tables</oddHeader>
  </headerFooter>
  <customProperties>
    <customPr name="_pios_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B66"/>
  <sheetViews>
    <sheetView view="pageLayout" zoomScale="55" zoomScaleNormal="62" zoomScalePageLayoutView="55" workbookViewId="0">
      <pane ySplit="4500"/>
      <selection sqref="A1:XFD1"/>
      <selection pane="bottomLeft" activeCell="I17" sqref="I17"/>
    </sheetView>
  </sheetViews>
  <sheetFormatPr defaultColWidth="9.453125" defaultRowHeight="12.5"/>
  <cols>
    <col min="1" max="2" width="18.453125" customWidth="1"/>
    <col min="3" max="3" width="18.54296875" customWidth="1"/>
    <col min="4" max="5" width="17.54296875" customWidth="1"/>
    <col min="6" max="6" width="18.54296875" customWidth="1"/>
    <col min="7" max="7" width="17.54296875" customWidth="1"/>
    <col min="8" max="8" width="12.54296875" customWidth="1"/>
    <col min="9" max="9" width="4.453125" customWidth="1"/>
    <col min="10" max="11" width="17.54296875" customWidth="1"/>
    <col min="12" max="12" width="19.54296875" customWidth="1"/>
    <col min="13" max="14" width="16.453125" customWidth="1"/>
    <col min="15" max="15" width="17.453125" customWidth="1"/>
    <col min="16" max="16" width="16.453125" customWidth="1"/>
    <col min="17" max="17" width="12.54296875" customWidth="1"/>
    <col min="18" max="18" width="4.54296875" customWidth="1"/>
    <col min="19" max="21" width="18.54296875" customWidth="1"/>
    <col min="22" max="22" width="17.453125" customWidth="1"/>
    <col min="23" max="23" width="17.54296875" customWidth="1"/>
    <col min="24" max="24" width="18.453125" customWidth="1"/>
    <col min="25" max="25" width="16.453125" customWidth="1"/>
    <col min="26" max="26" width="13.54296875" customWidth="1"/>
    <col min="27" max="27" width="7.453125" customWidth="1"/>
    <col min="28" max="28" width="25.54296875" bestFit="1" customWidth="1"/>
    <col min="29" max="29" width="22.54296875" customWidth="1"/>
    <col min="30" max="30" width="20.453125" customWidth="1"/>
  </cols>
  <sheetData>
    <row r="1" spans="1:21" ht="15.5">
      <c r="A1" s="2579" t="s">
        <v>588</v>
      </c>
      <c r="B1" s="2579"/>
      <c r="C1" s="2579"/>
      <c r="D1" s="2579"/>
      <c r="E1" s="2579"/>
      <c r="F1" s="2579"/>
      <c r="G1" s="2579"/>
      <c r="H1" s="2579"/>
      <c r="I1" s="2579"/>
      <c r="J1" s="2579"/>
      <c r="K1" s="2579"/>
      <c r="L1" s="2579"/>
      <c r="M1" s="2579"/>
      <c r="N1" s="2579"/>
      <c r="O1" s="2579"/>
      <c r="P1" s="2579"/>
      <c r="Q1" s="2579"/>
    </row>
    <row r="2" spans="1:21" ht="15.5">
      <c r="A2" s="2579" t="s">
        <v>0</v>
      </c>
      <c r="B2" s="2579"/>
      <c r="C2" s="2579"/>
      <c r="D2" s="2579"/>
      <c r="E2" s="2579"/>
      <c r="F2" s="2579"/>
      <c r="G2" s="2579"/>
      <c r="H2" s="2579"/>
      <c r="I2" s="2579"/>
      <c r="J2" s="2579"/>
      <c r="K2" s="2579"/>
      <c r="L2" s="2579"/>
      <c r="M2" s="2579"/>
      <c r="N2" s="2579"/>
      <c r="O2" s="2579"/>
      <c r="P2" s="2579"/>
      <c r="Q2" s="2579"/>
    </row>
    <row r="3" spans="1:21" ht="15.5">
      <c r="A3" s="2579" t="s">
        <v>38</v>
      </c>
      <c r="B3" s="2579"/>
      <c r="C3" s="2579"/>
      <c r="D3" s="2579"/>
      <c r="E3" s="2579"/>
      <c r="F3" s="2579"/>
      <c r="G3" s="2579"/>
      <c r="H3" s="2579"/>
      <c r="I3" s="2579"/>
      <c r="J3" s="2579"/>
      <c r="K3" s="2579"/>
      <c r="L3" s="2579"/>
      <c r="M3" s="2579"/>
      <c r="N3" s="2579"/>
      <c r="O3" s="2579"/>
      <c r="P3" s="2579"/>
      <c r="Q3" s="2579"/>
    </row>
    <row r="4" spans="1:21" ht="16" thickBot="1">
      <c r="B4" s="1091"/>
      <c r="C4" s="1091"/>
      <c r="D4" s="1091"/>
      <c r="E4" s="1091"/>
      <c r="F4" s="1091"/>
      <c r="G4" s="1091"/>
      <c r="H4" s="1091"/>
      <c r="K4" s="1091"/>
      <c r="L4" s="1091"/>
      <c r="M4" s="1091"/>
      <c r="N4" s="1091"/>
      <c r="O4" s="1091"/>
      <c r="P4" s="1091"/>
      <c r="Q4" s="1091"/>
      <c r="S4" s="76"/>
      <c r="T4" s="181"/>
      <c r="U4" s="76"/>
    </row>
    <row r="5" spans="1:21" ht="16" thickBot="1">
      <c r="A5" s="2546" t="s">
        <v>589</v>
      </c>
      <c r="B5" s="2546"/>
      <c r="C5" s="2546"/>
      <c r="D5" s="2546"/>
      <c r="E5" s="2546"/>
      <c r="F5" s="2546"/>
      <c r="G5" s="2546"/>
      <c r="H5" s="2856"/>
      <c r="I5" s="358"/>
      <c r="J5" s="2764" t="s">
        <v>590</v>
      </c>
      <c r="K5" s="2764"/>
      <c r="L5" s="2764"/>
      <c r="M5" s="2764"/>
      <c r="N5" s="2764"/>
      <c r="O5" s="2764"/>
      <c r="P5" s="2764"/>
      <c r="Q5" s="2857"/>
      <c r="S5" s="48"/>
      <c r="T5" s="279"/>
      <c r="U5" s="48"/>
    </row>
    <row r="6" spans="1:21" ht="61" customHeight="1" thickBot="1">
      <c r="A6" s="1774" t="s">
        <v>492</v>
      </c>
      <c r="B6" s="145" t="s">
        <v>591</v>
      </c>
      <c r="C6" s="338" t="s">
        <v>592</v>
      </c>
      <c r="D6" s="338" t="s">
        <v>593</v>
      </c>
      <c r="E6" s="338" t="s">
        <v>594</v>
      </c>
      <c r="F6" s="355" t="s">
        <v>595</v>
      </c>
      <c r="G6" s="355" t="s">
        <v>596</v>
      </c>
      <c r="H6" s="339" t="s">
        <v>597</v>
      </c>
      <c r="I6" s="357"/>
      <c r="J6" s="360" t="s">
        <v>598</v>
      </c>
      <c r="K6" s="338" t="s">
        <v>591</v>
      </c>
      <c r="L6" s="338" t="s">
        <v>592</v>
      </c>
      <c r="M6" s="145" t="s">
        <v>593</v>
      </c>
      <c r="N6" s="145" t="s">
        <v>594</v>
      </c>
      <c r="O6" s="338" t="s">
        <v>595</v>
      </c>
      <c r="P6" s="338" t="s">
        <v>596</v>
      </c>
      <c r="Q6" s="339" t="s">
        <v>599</v>
      </c>
      <c r="S6" s="356"/>
      <c r="T6" s="181"/>
      <c r="U6" s="356"/>
    </row>
    <row r="7" spans="1:21" ht="15.5">
      <c r="A7" s="1775" t="s">
        <v>600</v>
      </c>
      <c r="B7" s="1214">
        <v>253</v>
      </c>
      <c r="C7" s="1214">
        <v>1894</v>
      </c>
      <c r="D7" s="1214">
        <v>5</v>
      </c>
      <c r="E7" s="1214">
        <v>102</v>
      </c>
      <c r="F7" s="1776">
        <v>36</v>
      </c>
      <c r="G7" s="1776">
        <v>89</v>
      </c>
      <c r="H7" s="1215">
        <v>263</v>
      </c>
      <c r="I7" s="359"/>
      <c r="J7" s="1152" t="s">
        <v>601</v>
      </c>
      <c r="K7" s="1153">
        <v>1</v>
      </c>
      <c r="L7" s="1154">
        <v>8</v>
      </c>
      <c r="M7" s="1154" t="s">
        <v>277</v>
      </c>
      <c r="N7" s="1154" t="s">
        <v>277</v>
      </c>
      <c r="O7" s="1154">
        <v>25</v>
      </c>
      <c r="P7" s="1154" t="s">
        <v>277</v>
      </c>
      <c r="Q7" s="1155">
        <v>35</v>
      </c>
      <c r="S7" s="48"/>
      <c r="T7" s="279"/>
      <c r="U7" s="48"/>
    </row>
    <row r="8" spans="1:21" ht="15.5">
      <c r="A8" s="1218" t="s">
        <v>602</v>
      </c>
      <c r="B8" s="1214">
        <v>3</v>
      </c>
      <c r="C8" s="1214">
        <v>102</v>
      </c>
      <c r="D8" s="1214"/>
      <c r="E8" s="1214">
        <v>8</v>
      </c>
      <c r="F8" s="1214"/>
      <c r="G8" s="1214">
        <v>1</v>
      </c>
      <c r="H8" s="1215">
        <v>14</v>
      </c>
      <c r="I8" s="359"/>
      <c r="J8" s="1156" t="s">
        <v>602</v>
      </c>
      <c r="K8" s="1157" t="s">
        <v>277</v>
      </c>
      <c r="L8" s="271" t="s">
        <v>277</v>
      </c>
      <c r="M8" s="1158" t="s">
        <v>277</v>
      </c>
      <c r="N8" s="1158" t="s">
        <v>277</v>
      </c>
      <c r="O8" s="1158" t="s">
        <v>277</v>
      </c>
      <c r="P8" s="271" t="s">
        <v>277</v>
      </c>
      <c r="Q8" s="1159"/>
      <c r="S8" s="48"/>
    </row>
    <row r="9" spans="1:21" ht="15.5">
      <c r="A9" s="1218" t="s">
        <v>603</v>
      </c>
      <c r="B9" s="1214"/>
      <c r="C9" s="1214"/>
      <c r="D9" s="1214"/>
      <c r="E9" s="1214"/>
      <c r="F9" s="1214"/>
      <c r="G9" s="1214"/>
      <c r="H9" s="1215"/>
      <c r="I9" s="359"/>
      <c r="J9" s="1156" t="s">
        <v>604</v>
      </c>
      <c r="K9" s="1157" t="s">
        <v>277</v>
      </c>
      <c r="L9" s="1158" t="s">
        <v>277</v>
      </c>
      <c r="M9" s="1158" t="s">
        <v>277</v>
      </c>
      <c r="N9" s="1158" t="s">
        <v>277</v>
      </c>
      <c r="O9" s="1158">
        <v>1</v>
      </c>
      <c r="P9" s="1158" t="s">
        <v>277</v>
      </c>
      <c r="Q9" s="1160">
        <v>5</v>
      </c>
      <c r="S9" s="48"/>
    </row>
    <row r="10" spans="1:21" ht="15.5">
      <c r="A10" s="1218" t="s">
        <v>605</v>
      </c>
      <c r="B10" s="1214">
        <v>60</v>
      </c>
      <c r="C10" s="1214">
        <v>99</v>
      </c>
      <c r="D10" s="1214">
        <v>21</v>
      </c>
      <c r="E10" s="1214"/>
      <c r="F10" s="1214">
        <v>21</v>
      </c>
      <c r="G10" s="1214"/>
      <c r="H10" s="1215">
        <v>235</v>
      </c>
      <c r="I10" s="359"/>
      <c r="J10" s="1156" t="s">
        <v>606</v>
      </c>
      <c r="K10" s="1157">
        <v>2</v>
      </c>
      <c r="L10" s="1158" t="s">
        <v>277</v>
      </c>
      <c r="M10" s="1158">
        <v>1</v>
      </c>
      <c r="N10" s="1158" t="s">
        <v>277</v>
      </c>
      <c r="O10" s="1158">
        <v>6</v>
      </c>
      <c r="P10" s="1158">
        <v>1</v>
      </c>
      <c r="Q10" s="1160">
        <v>58</v>
      </c>
      <c r="S10" s="48"/>
    </row>
    <row r="11" spans="1:21" ht="15.5">
      <c r="A11" s="1218" t="s">
        <v>607</v>
      </c>
      <c r="B11" s="1214">
        <v>4</v>
      </c>
      <c r="C11" s="1214">
        <v>155</v>
      </c>
      <c r="D11" s="1214">
        <v>1</v>
      </c>
      <c r="E11" s="1214">
        <v>6</v>
      </c>
      <c r="F11" s="1214">
        <v>3</v>
      </c>
      <c r="G11" s="1214"/>
      <c r="H11" s="1215">
        <v>17</v>
      </c>
      <c r="I11" s="359"/>
      <c r="J11" s="1156" t="s">
        <v>608</v>
      </c>
      <c r="K11" s="1157" t="s">
        <v>277</v>
      </c>
      <c r="L11" s="1158">
        <v>1</v>
      </c>
      <c r="M11" s="1158" t="s">
        <v>277</v>
      </c>
      <c r="N11" s="1158" t="s">
        <v>277</v>
      </c>
      <c r="O11" s="1158" t="s">
        <v>277</v>
      </c>
      <c r="P11" s="1158" t="s">
        <v>277</v>
      </c>
      <c r="Q11" s="1160">
        <v>1</v>
      </c>
      <c r="S11" s="48"/>
    </row>
    <row r="12" spans="1:21" ht="15.5">
      <c r="A12" s="1218" t="s">
        <v>609</v>
      </c>
      <c r="B12" s="1214">
        <v>10</v>
      </c>
      <c r="C12" s="1214">
        <v>8</v>
      </c>
      <c r="D12" s="1214">
        <v>3</v>
      </c>
      <c r="E12" s="1214"/>
      <c r="F12" s="1214">
        <v>2</v>
      </c>
      <c r="G12" s="1214"/>
      <c r="H12" s="1215">
        <v>46</v>
      </c>
      <c r="I12" s="359"/>
      <c r="J12" s="1156" t="s">
        <v>610</v>
      </c>
      <c r="K12" s="1157">
        <v>2</v>
      </c>
      <c r="L12" s="1158">
        <v>4</v>
      </c>
      <c r="M12" s="1158" t="s">
        <v>277</v>
      </c>
      <c r="N12" s="1158" t="s">
        <v>277</v>
      </c>
      <c r="O12" s="1158">
        <v>5</v>
      </c>
      <c r="P12" s="1158" t="s">
        <v>277</v>
      </c>
      <c r="Q12" s="1160">
        <v>14</v>
      </c>
      <c r="S12" s="48"/>
    </row>
    <row r="13" spans="1:21" ht="15.5">
      <c r="A13" s="1218" t="s">
        <v>611</v>
      </c>
      <c r="B13" s="1214">
        <v>369</v>
      </c>
      <c r="C13" s="1214">
        <v>1666</v>
      </c>
      <c r="D13" s="1214">
        <v>3</v>
      </c>
      <c r="E13" s="1214">
        <v>91</v>
      </c>
      <c r="F13" s="1214">
        <v>87</v>
      </c>
      <c r="G13" s="1214">
        <v>102</v>
      </c>
      <c r="H13" s="1215">
        <v>456</v>
      </c>
      <c r="I13" s="359"/>
      <c r="J13" s="1156" t="s">
        <v>612</v>
      </c>
      <c r="K13" s="1157">
        <v>42</v>
      </c>
      <c r="L13" s="1158">
        <v>58</v>
      </c>
      <c r="M13" s="1158">
        <v>8</v>
      </c>
      <c r="N13" s="1158">
        <v>2</v>
      </c>
      <c r="O13" s="1158">
        <v>102</v>
      </c>
      <c r="P13" s="1158">
        <v>1</v>
      </c>
      <c r="Q13" s="1160">
        <v>255</v>
      </c>
      <c r="S13" s="48"/>
    </row>
    <row r="14" spans="1:21" ht="15.5">
      <c r="A14" s="1218" t="s">
        <v>613</v>
      </c>
      <c r="B14" s="1214">
        <v>7</v>
      </c>
      <c r="C14" s="1214">
        <v>110</v>
      </c>
      <c r="D14" s="1214"/>
      <c r="E14" s="1214"/>
      <c r="F14" s="1214">
        <v>10</v>
      </c>
      <c r="G14" s="1214">
        <v>2</v>
      </c>
      <c r="H14" s="1215">
        <v>81</v>
      </c>
      <c r="I14" s="359"/>
      <c r="J14" s="1156" t="s">
        <v>614</v>
      </c>
      <c r="K14" s="1157" t="s">
        <v>277</v>
      </c>
      <c r="L14" s="1158" t="s">
        <v>277</v>
      </c>
      <c r="M14" s="1158" t="s">
        <v>277</v>
      </c>
      <c r="N14" s="1158" t="s">
        <v>277</v>
      </c>
      <c r="O14" s="1158">
        <v>1</v>
      </c>
      <c r="P14" s="1158" t="s">
        <v>277</v>
      </c>
      <c r="Q14" s="1160">
        <v>8</v>
      </c>
      <c r="S14" s="48"/>
    </row>
    <row r="15" spans="1:21" ht="15.5">
      <c r="A15" s="1218" t="s">
        <v>615</v>
      </c>
      <c r="B15" s="1214">
        <v>245</v>
      </c>
      <c r="C15" s="1214">
        <v>6456</v>
      </c>
      <c r="D15" s="1214">
        <v>93</v>
      </c>
      <c r="E15" s="1214">
        <v>392</v>
      </c>
      <c r="F15" s="1214">
        <v>159</v>
      </c>
      <c r="G15" s="1214">
        <v>168</v>
      </c>
      <c r="H15" s="1215">
        <v>891</v>
      </c>
      <c r="I15" s="359"/>
      <c r="J15" s="1156" t="s">
        <v>616</v>
      </c>
      <c r="K15" s="1157">
        <v>13</v>
      </c>
      <c r="L15" s="1158">
        <v>3</v>
      </c>
      <c r="M15" s="1158">
        <v>5</v>
      </c>
      <c r="N15" s="1158" t="s">
        <v>277</v>
      </c>
      <c r="O15" s="1158">
        <v>78</v>
      </c>
      <c r="P15" s="1158">
        <v>3</v>
      </c>
      <c r="Q15" s="1160">
        <v>89</v>
      </c>
      <c r="S15" s="48"/>
    </row>
    <row r="16" spans="1:21" ht="15.5">
      <c r="A16" s="1218" t="s">
        <v>617</v>
      </c>
      <c r="B16" s="1214">
        <v>23</v>
      </c>
      <c r="C16" s="1214">
        <v>34</v>
      </c>
      <c r="D16" s="1214">
        <v>1</v>
      </c>
      <c r="E16" s="1214">
        <v>1</v>
      </c>
      <c r="F16" s="1214">
        <v>4</v>
      </c>
      <c r="G16" s="1214"/>
      <c r="H16" s="1215">
        <v>32</v>
      </c>
      <c r="I16" s="359"/>
      <c r="J16" s="1156" t="s">
        <v>618</v>
      </c>
      <c r="K16" s="1157">
        <v>2</v>
      </c>
      <c r="L16" s="1158" t="s">
        <v>277</v>
      </c>
      <c r="M16" s="1158" t="s">
        <v>277</v>
      </c>
      <c r="N16" s="1158" t="s">
        <v>277</v>
      </c>
      <c r="O16" s="1158" t="s">
        <v>277</v>
      </c>
      <c r="P16" s="1158" t="s">
        <v>277</v>
      </c>
      <c r="Q16" s="1160">
        <v>3</v>
      </c>
      <c r="S16" s="48"/>
    </row>
    <row r="17" spans="1:19" ht="15.5">
      <c r="A17" s="1218" t="s">
        <v>619</v>
      </c>
      <c r="B17" s="1214">
        <v>15</v>
      </c>
      <c r="C17" s="1214">
        <v>16</v>
      </c>
      <c r="D17" s="1214">
        <v>2</v>
      </c>
      <c r="E17" s="1214"/>
      <c r="F17" s="1214">
        <v>3</v>
      </c>
      <c r="G17" s="1214">
        <v>5</v>
      </c>
      <c r="H17" s="1215">
        <v>102</v>
      </c>
      <c r="I17" s="359"/>
      <c r="J17" s="1156" t="s">
        <v>620</v>
      </c>
      <c r="K17" s="1157" t="s">
        <v>277</v>
      </c>
      <c r="L17" s="1158" t="s">
        <v>277</v>
      </c>
      <c r="M17" s="1158" t="s">
        <v>277</v>
      </c>
      <c r="N17" s="1158" t="s">
        <v>277</v>
      </c>
      <c r="O17" s="1158" t="s">
        <v>277</v>
      </c>
      <c r="P17" s="1158" t="s">
        <v>277</v>
      </c>
      <c r="Q17" s="1160"/>
      <c r="S17" s="48"/>
    </row>
    <row r="18" spans="1:19" ht="15.5">
      <c r="A18" s="1218" t="s">
        <v>621</v>
      </c>
      <c r="B18" s="1214">
        <v>251</v>
      </c>
      <c r="C18" s="1214">
        <v>6086</v>
      </c>
      <c r="D18" s="1214">
        <v>4</v>
      </c>
      <c r="E18" s="1214">
        <v>78</v>
      </c>
      <c r="F18" s="1214">
        <v>33</v>
      </c>
      <c r="G18" s="1214">
        <v>353</v>
      </c>
      <c r="H18" s="1215">
        <v>584</v>
      </c>
      <c r="I18" s="359"/>
      <c r="J18" s="1156" t="s">
        <v>622</v>
      </c>
      <c r="K18" s="1157" t="s">
        <v>277</v>
      </c>
      <c r="L18" s="1158" t="s">
        <v>277</v>
      </c>
      <c r="M18" s="1158" t="s">
        <v>277</v>
      </c>
      <c r="N18" s="1158" t="s">
        <v>277</v>
      </c>
      <c r="O18" s="1158" t="s">
        <v>277</v>
      </c>
      <c r="P18" s="1158" t="s">
        <v>277</v>
      </c>
      <c r="Q18" s="1160">
        <v>5</v>
      </c>
      <c r="S18" s="48"/>
    </row>
    <row r="19" spans="1:19" ht="15.5">
      <c r="A19" s="1218" t="s">
        <v>623</v>
      </c>
      <c r="B19" s="1214">
        <v>6</v>
      </c>
      <c r="C19" s="1214">
        <v>333</v>
      </c>
      <c r="D19" s="1214">
        <v>1</v>
      </c>
      <c r="E19" s="1214">
        <v>4</v>
      </c>
      <c r="F19" s="1214">
        <v>3</v>
      </c>
      <c r="G19" s="1214">
        <v>1</v>
      </c>
      <c r="H19" s="1215">
        <v>20</v>
      </c>
      <c r="I19" s="359"/>
      <c r="J19" s="1156" t="s">
        <v>624</v>
      </c>
      <c r="K19" s="1157" t="s">
        <v>277</v>
      </c>
      <c r="L19" s="1158" t="s">
        <v>277</v>
      </c>
      <c r="M19" s="1158" t="s">
        <v>277</v>
      </c>
      <c r="N19" s="1158" t="s">
        <v>277</v>
      </c>
      <c r="O19" s="1158" t="s">
        <v>277</v>
      </c>
      <c r="P19" s="1158" t="s">
        <v>277</v>
      </c>
      <c r="Q19" s="1160">
        <v>1</v>
      </c>
      <c r="S19" s="48"/>
    </row>
    <row r="20" spans="1:19" ht="15.5">
      <c r="A20" s="1218" t="s">
        <v>625</v>
      </c>
      <c r="B20" s="1214">
        <v>11</v>
      </c>
      <c r="C20" s="1214">
        <v>11</v>
      </c>
      <c r="D20" s="1214">
        <v>6</v>
      </c>
      <c r="E20" s="1214"/>
      <c r="F20" s="1214"/>
      <c r="G20" s="1214"/>
      <c r="H20" s="1215">
        <v>122</v>
      </c>
      <c r="I20" s="359"/>
      <c r="J20" s="1156" t="s">
        <v>626</v>
      </c>
      <c r="K20" s="1157" t="s">
        <v>277</v>
      </c>
      <c r="L20" s="1158" t="s">
        <v>277</v>
      </c>
      <c r="M20" s="1158" t="s">
        <v>277</v>
      </c>
      <c r="N20" s="1158" t="s">
        <v>277</v>
      </c>
      <c r="O20" s="1158" t="s">
        <v>277</v>
      </c>
      <c r="P20" s="1158" t="s">
        <v>277</v>
      </c>
      <c r="Q20" s="1160"/>
      <c r="S20" s="48"/>
    </row>
    <row r="21" spans="1:19" ht="15.5">
      <c r="A21" s="1218" t="s">
        <v>627</v>
      </c>
      <c r="B21" s="1214"/>
      <c r="C21" s="1214"/>
      <c r="D21" s="1214"/>
      <c r="E21" s="1214"/>
      <c r="F21" s="1214"/>
      <c r="G21" s="1214"/>
      <c r="H21" s="1215">
        <v>3</v>
      </c>
      <c r="I21" s="359"/>
      <c r="J21" s="1156" t="s">
        <v>628</v>
      </c>
      <c r="K21" s="1157" t="s">
        <v>277</v>
      </c>
      <c r="L21" s="271" t="s">
        <v>277</v>
      </c>
      <c r="M21" s="271" t="s">
        <v>277</v>
      </c>
      <c r="N21" s="271" t="s">
        <v>277</v>
      </c>
      <c r="O21" s="271" t="s">
        <v>277</v>
      </c>
      <c r="P21" s="271" t="s">
        <v>277</v>
      </c>
      <c r="Q21" s="1159"/>
      <c r="S21" s="48"/>
    </row>
    <row r="22" spans="1:19" ht="15.5">
      <c r="A22" s="1218" t="s">
        <v>629</v>
      </c>
      <c r="B22" s="1214">
        <v>109</v>
      </c>
      <c r="C22" s="1214">
        <v>780</v>
      </c>
      <c r="D22" s="1214">
        <v>15</v>
      </c>
      <c r="E22" s="1214">
        <v>17</v>
      </c>
      <c r="F22" s="1214">
        <v>42</v>
      </c>
      <c r="G22" s="1214">
        <v>11</v>
      </c>
      <c r="H22" s="1215">
        <v>149</v>
      </c>
      <c r="I22" s="359"/>
      <c r="J22" s="1156" t="s">
        <v>630</v>
      </c>
      <c r="K22" s="1157" t="s">
        <v>277</v>
      </c>
      <c r="L22" s="271" t="s">
        <v>277</v>
      </c>
      <c r="M22" s="1158" t="s">
        <v>277</v>
      </c>
      <c r="N22" s="1158" t="s">
        <v>277</v>
      </c>
      <c r="O22" s="1158" t="s">
        <v>277</v>
      </c>
      <c r="P22" s="271" t="s">
        <v>277</v>
      </c>
      <c r="Q22" s="1159"/>
      <c r="S22" s="48"/>
    </row>
    <row r="23" spans="1:19" ht="15.5">
      <c r="A23" s="1218" t="s">
        <v>631</v>
      </c>
      <c r="B23" s="1214">
        <v>1</v>
      </c>
      <c r="C23" s="1214">
        <v>70</v>
      </c>
      <c r="D23" s="1214"/>
      <c r="E23" s="1214">
        <v>5</v>
      </c>
      <c r="F23" s="1214">
        <v>1</v>
      </c>
      <c r="G23" s="1214"/>
      <c r="H23" s="1215">
        <v>71</v>
      </c>
      <c r="I23" s="359"/>
      <c r="J23" s="1156" t="s">
        <v>632</v>
      </c>
      <c r="K23" s="1157" t="s">
        <v>277</v>
      </c>
      <c r="L23" s="1158" t="s">
        <v>277</v>
      </c>
      <c r="M23" s="1158" t="s">
        <v>277</v>
      </c>
      <c r="N23" s="1158" t="s">
        <v>277</v>
      </c>
      <c r="O23" s="1158" t="s">
        <v>277</v>
      </c>
      <c r="P23" s="1158" t="s">
        <v>277</v>
      </c>
      <c r="Q23" s="1160"/>
      <c r="S23" s="48"/>
    </row>
    <row r="24" spans="1:19" ht="15.5">
      <c r="A24" s="1218" t="s">
        <v>633</v>
      </c>
      <c r="B24" s="1214">
        <v>1</v>
      </c>
      <c r="C24" s="1214">
        <v>61</v>
      </c>
      <c r="D24" s="1214"/>
      <c r="E24" s="1214">
        <v>1</v>
      </c>
      <c r="F24" s="1214"/>
      <c r="G24" s="1214"/>
      <c r="H24" s="1215">
        <v>6</v>
      </c>
      <c r="I24" s="359"/>
      <c r="J24" s="1156" t="s">
        <v>634</v>
      </c>
      <c r="K24" s="1157" t="s">
        <v>277</v>
      </c>
      <c r="L24" s="1158">
        <v>1</v>
      </c>
      <c r="M24" s="1158" t="s">
        <v>277</v>
      </c>
      <c r="N24" s="1158" t="s">
        <v>277</v>
      </c>
      <c r="O24" s="1158" t="s">
        <v>277</v>
      </c>
      <c r="P24" s="1158" t="s">
        <v>277</v>
      </c>
      <c r="Q24" s="1160"/>
      <c r="S24" s="48"/>
    </row>
    <row r="25" spans="1:19" ht="15.5">
      <c r="A25" s="1218" t="s">
        <v>635</v>
      </c>
      <c r="B25" s="1214">
        <v>18</v>
      </c>
      <c r="C25" s="1214">
        <v>10</v>
      </c>
      <c r="D25" s="1214">
        <v>1</v>
      </c>
      <c r="E25" s="1214"/>
      <c r="F25" s="1214">
        <v>8</v>
      </c>
      <c r="G25" s="1214">
        <v>4</v>
      </c>
      <c r="H25" s="1215">
        <v>86</v>
      </c>
      <c r="I25" s="359"/>
      <c r="J25" s="1156" t="s">
        <v>636</v>
      </c>
      <c r="K25" s="1157" t="s">
        <v>277</v>
      </c>
      <c r="L25" s="271" t="s">
        <v>277</v>
      </c>
      <c r="M25" s="271" t="s">
        <v>277</v>
      </c>
      <c r="N25" s="271" t="s">
        <v>277</v>
      </c>
      <c r="O25" s="271" t="s">
        <v>277</v>
      </c>
      <c r="P25" s="271" t="s">
        <v>277</v>
      </c>
      <c r="Q25" s="1159"/>
      <c r="S25" s="48"/>
    </row>
    <row r="26" spans="1:19" ht="15.5">
      <c r="A26" s="1218" t="s">
        <v>637</v>
      </c>
      <c r="B26" s="1214">
        <v>90</v>
      </c>
      <c r="C26" s="1214">
        <v>1435</v>
      </c>
      <c r="D26" s="1214">
        <v>14</v>
      </c>
      <c r="E26" s="1214">
        <v>62</v>
      </c>
      <c r="F26" s="1214">
        <v>61</v>
      </c>
      <c r="G26" s="1214">
        <v>13</v>
      </c>
      <c r="H26" s="1215">
        <v>212</v>
      </c>
      <c r="I26" s="359"/>
      <c r="J26" s="1156" t="s">
        <v>638</v>
      </c>
      <c r="K26" s="1157">
        <v>28</v>
      </c>
      <c r="L26" s="1158">
        <v>30</v>
      </c>
      <c r="M26" s="1158">
        <v>11</v>
      </c>
      <c r="N26" s="1158">
        <v>4</v>
      </c>
      <c r="O26" s="1158">
        <v>49</v>
      </c>
      <c r="P26" s="1158">
        <v>3</v>
      </c>
      <c r="Q26" s="1160">
        <v>171</v>
      </c>
      <c r="S26" s="48"/>
    </row>
    <row r="27" spans="1:19" ht="15.5">
      <c r="A27" s="1218" t="s">
        <v>639</v>
      </c>
      <c r="B27" s="1214">
        <v>67</v>
      </c>
      <c r="C27" s="1214">
        <v>495</v>
      </c>
      <c r="D27" s="1214"/>
      <c r="E27" s="1214">
        <v>94</v>
      </c>
      <c r="F27" s="1214">
        <v>9</v>
      </c>
      <c r="G27" s="1214">
        <v>121</v>
      </c>
      <c r="H27" s="1215">
        <v>263</v>
      </c>
      <c r="I27" s="359"/>
      <c r="J27" s="1156" t="s">
        <v>640</v>
      </c>
      <c r="K27" s="1157" t="s">
        <v>277</v>
      </c>
      <c r="L27" s="1158" t="s">
        <v>277</v>
      </c>
      <c r="M27" s="1158" t="s">
        <v>277</v>
      </c>
      <c r="N27" s="1158" t="s">
        <v>277</v>
      </c>
      <c r="O27" s="1158" t="s">
        <v>277</v>
      </c>
      <c r="P27" s="1158" t="s">
        <v>277</v>
      </c>
      <c r="Q27" s="1160"/>
      <c r="S27" s="48"/>
    </row>
    <row r="28" spans="1:19" ht="15.5">
      <c r="A28" s="1218" t="s">
        <v>641</v>
      </c>
      <c r="B28" s="1214">
        <v>70</v>
      </c>
      <c r="C28" s="1214">
        <v>134</v>
      </c>
      <c r="D28" s="1214"/>
      <c r="E28" s="1214">
        <v>10</v>
      </c>
      <c r="F28" s="1214">
        <v>3</v>
      </c>
      <c r="G28" s="1214">
        <v>7</v>
      </c>
      <c r="H28" s="1215">
        <v>35</v>
      </c>
      <c r="I28" s="359"/>
      <c r="J28" s="1156" t="s">
        <v>642</v>
      </c>
      <c r="K28" s="1157" t="s">
        <v>277</v>
      </c>
      <c r="L28" s="1158" t="s">
        <v>277</v>
      </c>
      <c r="M28" s="1158" t="s">
        <v>277</v>
      </c>
      <c r="N28" s="1158" t="s">
        <v>277</v>
      </c>
      <c r="O28" s="1158" t="s">
        <v>277</v>
      </c>
      <c r="P28" s="1158" t="s">
        <v>277</v>
      </c>
      <c r="Q28" s="1160"/>
      <c r="S28" s="48"/>
    </row>
    <row r="29" spans="1:19" ht="15.5">
      <c r="A29" s="1218" t="s">
        <v>643</v>
      </c>
      <c r="B29" s="1214">
        <v>7</v>
      </c>
      <c r="C29" s="1214">
        <v>109</v>
      </c>
      <c r="D29" s="1214"/>
      <c r="E29" s="1214"/>
      <c r="F29" s="1214"/>
      <c r="G29" s="1214">
        <v>5</v>
      </c>
      <c r="H29" s="1215">
        <v>65</v>
      </c>
      <c r="I29" s="359"/>
      <c r="J29" s="1156" t="s">
        <v>644</v>
      </c>
      <c r="K29" s="1157">
        <v>4</v>
      </c>
      <c r="L29" s="1158">
        <v>3</v>
      </c>
      <c r="M29" s="1158">
        <v>2</v>
      </c>
      <c r="N29" s="1158" t="s">
        <v>277</v>
      </c>
      <c r="O29" s="1158">
        <v>9</v>
      </c>
      <c r="P29" s="1158" t="s">
        <v>277</v>
      </c>
      <c r="Q29" s="1160">
        <v>18</v>
      </c>
      <c r="S29" s="48"/>
    </row>
    <row r="30" spans="1:19" ht="15.5">
      <c r="A30" s="1218" t="s">
        <v>645</v>
      </c>
      <c r="B30" s="1214">
        <v>41</v>
      </c>
      <c r="C30" s="1214">
        <v>142</v>
      </c>
      <c r="D30" s="1214">
        <v>7</v>
      </c>
      <c r="E30" s="1214">
        <v>4</v>
      </c>
      <c r="F30" s="1214">
        <v>15</v>
      </c>
      <c r="G30" s="1214">
        <v>2</v>
      </c>
      <c r="H30" s="1215">
        <v>152</v>
      </c>
      <c r="I30" s="359"/>
      <c r="J30" s="1156" t="s">
        <v>646</v>
      </c>
      <c r="K30" s="1157">
        <v>4</v>
      </c>
      <c r="L30" s="1158">
        <v>7</v>
      </c>
      <c r="M30" s="1158">
        <v>3</v>
      </c>
      <c r="N30" s="1158">
        <v>1</v>
      </c>
      <c r="O30" s="1158">
        <v>25</v>
      </c>
      <c r="P30" s="1158" t="s">
        <v>277</v>
      </c>
      <c r="Q30" s="1160">
        <v>37</v>
      </c>
      <c r="S30" s="48"/>
    </row>
    <row r="31" spans="1:19" ht="15.5">
      <c r="A31" s="1218" t="s">
        <v>647</v>
      </c>
      <c r="B31" s="1214">
        <v>2</v>
      </c>
      <c r="C31" s="1214">
        <v>1</v>
      </c>
      <c r="D31" s="1214"/>
      <c r="E31" s="1214"/>
      <c r="F31" s="1214"/>
      <c r="G31" s="1214"/>
      <c r="H31" s="1215">
        <v>4</v>
      </c>
      <c r="I31" s="359"/>
      <c r="J31" s="1156" t="s">
        <v>648</v>
      </c>
      <c r="K31" s="1157" t="s">
        <v>277</v>
      </c>
      <c r="L31" s="1158" t="s">
        <v>277</v>
      </c>
      <c r="M31" s="1158" t="s">
        <v>277</v>
      </c>
      <c r="N31" s="1158" t="s">
        <v>277</v>
      </c>
      <c r="O31" s="1158" t="s">
        <v>277</v>
      </c>
      <c r="P31" s="1158" t="s">
        <v>277</v>
      </c>
      <c r="Q31" s="1160"/>
      <c r="S31" s="48"/>
    </row>
    <row r="32" spans="1:19" ht="15.5">
      <c r="A32" s="1218" t="s">
        <v>649</v>
      </c>
      <c r="B32" s="1214">
        <v>240</v>
      </c>
      <c r="C32" s="1214">
        <v>1034</v>
      </c>
      <c r="D32" s="1214">
        <v>5</v>
      </c>
      <c r="E32" s="1214">
        <v>9</v>
      </c>
      <c r="F32" s="1214">
        <v>66</v>
      </c>
      <c r="G32" s="1214">
        <v>17</v>
      </c>
      <c r="H32" s="1215">
        <v>402</v>
      </c>
      <c r="I32" s="359"/>
      <c r="J32" s="1156" t="s">
        <v>650</v>
      </c>
      <c r="K32" s="1157" t="s">
        <v>277</v>
      </c>
      <c r="L32" s="1158" t="s">
        <v>277</v>
      </c>
      <c r="M32" s="1158" t="s">
        <v>277</v>
      </c>
      <c r="N32" s="1158" t="s">
        <v>277</v>
      </c>
      <c r="O32" s="1158" t="s">
        <v>277</v>
      </c>
      <c r="P32" s="1158" t="s">
        <v>277</v>
      </c>
      <c r="Q32" s="1160">
        <v>6</v>
      </c>
      <c r="S32" s="48"/>
    </row>
    <row r="33" spans="1:19" ht="15.5">
      <c r="A33" s="1218" t="s">
        <v>651</v>
      </c>
      <c r="B33" s="1214">
        <v>11</v>
      </c>
      <c r="C33" s="1214">
        <v>66</v>
      </c>
      <c r="D33" s="1214"/>
      <c r="E33" s="1214">
        <v>6</v>
      </c>
      <c r="F33" s="1214">
        <v>5</v>
      </c>
      <c r="G33" s="1214">
        <v>7</v>
      </c>
      <c r="H33" s="1215">
        <v>27</v>
      </c>
      <c r="I33" s="359"/>
      <c r="J33" s="1156" t="s">
        <v>652</v>
      </c>
      <c r="K33" s="1157" t="s">
        <v>277</v>
      </c>
      <c r="L33" s="1158" t="s">
        <v>277</v>
      </c>
      <c r="M33" s="1158" t="s">
        <v>277</v>
      </c>
      <c r="N33" s="1158" t="s">
        <v>277</v>
      </c>
      <c r="O33" s="1158" t="s">
        <v>277</v>
      </c>
      <c r="P33" s="1158" t="s">
        <v>277</v>
      </c>
      <c r="Q33" s="1160"/>
      <c r="S33" s="48"/>
    </row>
    <row r="34" spans="1:19" ht="15.5">
      <c r="A34" s="1218" t="s">
        <v>653</v>
      </c>
      <c r="B34" s="1214"/>
      <c r="C34" s="1214">
        <v>10</v>
      </c>
      <c r="D34" s="1214"/>
      <c r="E34" s="1214"/>
      <c r="F34" s="1214"/>
      <c r="G34" s="1214"/>
      <c r="H34" s="1215"/>
      <c r="I34" s="359"/>
      <c r="J34" s="1156" t="s">
        <v>654</v>
      </c>
      <c r="K34" s="1157" t="s">
        <v>277</v>
      </c>
      <c r="L34" s="1158" t="s">
        <v>277</v>
      </c>
      <c r="M34" s="1158" t="s">
        <v>277</v>
      </c>
      <c r="N34" s="1158" t="s">
        <v>277</v>
      </c>
      <c r="O34" s="1158" t="s">
        <v>277</v>
      </c>
      <c r="P34" s="1158" t="s">
        <v>277</v>
      </c>
      <c r="Q34" s="1160"/>
      <c r="S34" s="48"/>
    </row>
    <row r="35" spans="1:19" ht="15.5">
      <c r="A35" s="1218" t="s">
        <v>655</v>
      </c>
      <c r="B35" s="1214">
        <v>55</v>
      </c>
      <c r="C35" s="1214">
        <v>152</v>
      </c>
      <c r="D35" s="1214"/>
      <c r="E35" s="1214">
        <v>11</v>
      </c>
      <c r="F35" s="1214">
        <v>4</v>
      </c>
      <c r="G35" s="1214">
        <v>18</v>
      </c>
      <c r="H35" s="1215">
        <v>12</v>
      </c>
      <c r="I35" s="359"/>
      <c r="J35" s="1156" t="s">
        <v>656</v>
      </c>
      <c r="K35" s="1157" t="s">
        <v>277</v>
      </c>
      <c r="L35" s="1158" t="s">
        <v>277</v>
      </c>
      <c r="M35" s="1158" t="s">
        <v>277</v>
      </c>
      <c r="N35" s="1158" t="s">
        <v>277</v>
      </c>
      <c r="O35" s="1158" t="s">
        <v>277</v>
      </c>
      <c r="P35" s="1158" t="s">
        <v>277</v>
      </c>
      <c r="Q35" s="1160"/>
      <c r="S35" s="48"/>
    </row>
    <row r="36" spans="1:19" ht="15.5">
      <c r="A36" s="1218" t="s">
        <v>657</v>
      </c>
      <c r="B36" s="1214">
        <v>325</v>
      </c>
      <c r="C36" s="1214">
        <v>2223</v>
      </c>
      <c r="D36" s="1214">
        <v>1</v>
      </c>
      <c r="E36" s="1214">
        <v>36</v>
      </c>
      <c r="F36" s="1214">
        <v>85</v>
      </c>
      <c r="G36" s="1214">
        <v>125</v>
      </c>
      <c r="H36" s="1215">
        <v>493</v>
      </c>
      <c r="I36" s="359"/>
      <c r="J36" s="1156" t="s">
        <v>658</v>
      </c>
      <c r="K36" s="1157">
        <v>94</v>
      </c>
      <c r="L36" s="271">
        <v>177</v>
      </c>
      <c r="M36" s="271">
        <v>22</v>
      </c>
      <c r="N36" s="271">
        <v>3</v>
      </c>
      <c r="O36" s="271">
        <v>160</v>
      </c>
      <c r="P36" s="271" t="s">
        <v>277</v>
      </c>
      <c r="Q36" s="1159">
        <v>413</v>
      </c>
      <c r="S36" s="48"/>
    </row>
    <row r="37" spans="1:19" ht="15.5">
      <c r="A37" s="1218" t="s">
        <v>659</v>
      </c>
      <c r="B37" s="1214">
        <v>8</v>
      </c>
      <c r="C37" s="1214">
        <v>169</v>
      </c>
      <c r="D37" s="1214"/>
      <c r="E37" s="1214">
        <v>6</v>
      </c>
      <c r="F37" s="1214">
        <v>17</v>
      </c>
      <c r="G37" s="1214"/>
      <c r="H37" s="1215">
        <v>95</v>
      </c>
      <c r="I37" s="359"/>
      <c r="J37" s="1156" t="s">
        <v>659</v>
      </c>
      <c r="K37" s="1157" t="s">
        <v>277</v>
      </c>
      <c r="L37" s="1158" t="s">
        <v>277</v>
      </c>
      <c r="M37" s="1158" t="s">
        <v>277</v>
      </c>
      <c r="N37" s="1158" t="s">
        <v>277</v>
      </c>
      <c r="O37" s="1158" t="s">
        <v>277</v>
      </c>
      <c r="P37" s="1158" t="s">
        <v>277</v>
      </c>
      <c r="Q37" s="1160"/>
      <c r="S37" s="48"/>
    </row>
    <row r="38" spans="1:19" ht="15.5">
      <c r="A38" s="1218" t="s">
        <v>660</v>
      </c>
      <c r="B38" s="1214">
        <v>27</v>
      </c>
      <c r="C38" s="1214">
        <v>61</v>
      </c>
      <c r="D38" s="1214">
        <v>1</v>
      </c>
      <c r="E38" s="1214">
        <v>11</v>
      </c>
      <c r="F38" s="1214">
        <v>5</v>
      </c>
      <c r="G38" s="1214">
        <v>9</v>
      </c>
      <c r="H38" s="1215">
        <v>110</v>
      </c>
      <c r="I38" s="359"/>
      <c r="J38" s="1156" t="s">
        <v>661</v>
      </c>
      <c r="K38" s="1157" t="s">
        <v>277</v>
      </c>
      <c r="L38" s="1158" t="s">
        <v>277</v>
      </c>
      <c r="M38" s="1158" t="s">
        <v>277</v>
      </c>
      <c r="N38" s="1158" t="s">
        <v>277</v>
      </c>
      <c r="O38" s="1158" t="s">
        <v>277</v>
      </c>
      <c r="P38" s="1158" t="s">
        <v>277</v>
      </c>
      <c r="Q38" s="1160">
        <v>1</v>
      </c>
      <c r="S38" s="48"/>
    </row>
    <row r="39" spans="1:19" ht="15.5">
      <c r="A39" s="1218" t="s">
        <v>662</v>
      </c>
      <c r="B39" s="1214">
        <v>4</v>
      </c>
      <c r="C39" s="1214">
        <v>21</v>
      </c>
      <c r="D39" s="1214"/>
      <c r="E39" s="1214"/>
      <c r="F39" s="1214">
        <v>3</v>
      </c>
      <c r="G39" s="1214"/>
      <c r="H39" s="1215">
        <v>93</v>
      </c>
      <c r="I39" s="359"/>
      <c r="J39" s="1156" t="s">
        <v>663</v>
      </c>
      <c r="K39" s="1157" t="s">
        <v>277</v>
      </c>
      <c r="L39" s="1158" t="s">
        <v>277</v>
      </c>
      <c r="M39" s="1158" t="s">
        <v>277</v>
      </c>
      <c r="N39" s="1158" t="s">
        <v>277</v>
      </c>
      <c r="O39" s="1158" t="s">
        <v>277</v>
      </c>
      <c r="P39" s="1158" t="s">
        <v>277</v>
      </c>
      <c r="Q39" s="1160"/>
      <c r="S39" s="48"/>
    </row>
    <row r="40" spans="1:19" ht="15.5">
      <c r="A40" s="1218" t="s">
        <v>664</v>
      </c>
      <c r="B40" s="1214">
        <v>99</v>
      </c>
      <c r="C40" s="1214">
        <v>1536</v>
      </c>
      <c r="D40" s="1214">
        <v>5</v>
      </c>
      <c r="E40" s="1214">
        <v>30</v>
      </c>
      <c r="F40" s="1214">
        <v>21</v>
      </c>
      <c r="G40" s="1214">
        <v>26</v>
      </c>
      <c r="H40" s="1215">
        <v>394</v>
      </c>
      <c r="I40" s="359"/>
      <c r="J40" s="1156" t="s">
        <v>665</v>
      </c>
      <c r="K40" s="1157" t="s">
        <v>277</v>
      </c>
      <c r="L40" s="1158" t="s">
        <v>277</v>
      </c>
      <c r="M40" s="1158" t="s">
        <v>277</v>
      </c>
      <c r="N40" s="1158" t="s">
        <v>277</v>
      </c>
      <c r="O40" s="1158" t="s">
        <v>277</v>
      </c>
      <c r="P40" s="1158" t="s">
        <v>277</v>
      </c>
      <c r="Q40" s="1160">
        <v>2</v>
      </c>
      <c r="S40" s="48"/>
    </row>
    <row r="41" spans="1:19" ht="15.5">
      <c r="A41" s="1218" t="s">
        <v>666</v>
      </c>
      <c r="B41" s="1214">
        <v>29</v>
      </c>
      <c r="C41" s="1214">
        <v>259</v>
      </c>
      <c r="D41" s="1214"/>
      <c r="E41" s="1214">
        <v>27</v>
      </c>
      <c r="F41" s="1214">
        <v>3</v>
      </c>
      <c r="G41" s="1214">
        <v>18</v>
      </c>
      <c r="H41" s="1215">
        <v>103</v>
      </c>
      <c r="I41" s="359"/>
      <c r="J41" s="1156" t="s">
        <v>667</v>
      </c>
      <c r="K41" s="1157" t="s">
        <v>277</v>
      </c>
      <c r="L41" s="1158" t="s">
        <v>277</v>
      </c>
      <c r="M41" s="1158" t="s">
        <v>277</v>
      </c>
      <c r="N41" s="1158" t="s">
        <v>277</v>
      </c>
      <c r="O41" s="1158">
        <v>1</v>
      </c>
      <c r="P41" s="1158" t="s">
        <v>277</v>
      </c>
      <c r="Q41" s="1160">
        <v>1</v>
      </c>
      <c r="S41" s="48"/>
    </row>
    <row r="42" spans="1:19" ht="15.5">
      <c r="A42" s="1218" t="s">
        <v>668</v>
      </c>
      <c r="B42" s="1214">
        <v>23</v>
      </c>
      <c r="C42" s="1214">
        <v>337</v>
      </c>
      <c r="D42" s="1214">
        <v>118</v>
      </c>
      <c r="E42" s="1214">
        <v>9</v>
      </c>
      <c r="F42" s="1214">
        <v>27</v>
      </c>
      <c r="G42" s="1214">
        <v>10</v>
      </c>
      <c r="H42" s="1215">
        <v>169</v>
      </c>
      <c r="I42" s="359"/>
      <c r="J42" s="1156" t="s">
        <v>669</v>
      </c>
      <c r="K42" s="1157" t="s">
        <v>277</v>
      </c>
      <c r="L42" s="1158">
        <v>3</v>
      </c>
      <c r="M42" s="1158" t="s">
        <v>277</v>
      </c>
      <c r="N42" s="1158" t="s">
        <v>277</v>
      </c>
      <c r="O42" s="1158" t="s">
        <v>277</v>
      </c>
      <c r="P42" s="1158" t="s">
        <v>277</v>
      </c>
      <c r="Q42" s="1160">
        <v>1</v>
      </c>
      <c r="S42" s="48"/>
    </row>
    <row r="43" spans="1:19" ht="15.5">
      <c r="A43" s="1218" t="s">
        <v>670</v>
      </c>
      <c r="B43" s="1214"/>
      <c r="C43" s="1214"/>
      <c r="D43" s="1214"/>
      <c r="E43" s="1214"/>
      <c r="F43" s="1214"/>
      <c r="G43" s="1214"/>
      <c r="H43" s="1215"/>
      <c r="I43" s="359"/>
      <c r="J43" s="1156" t="s">
        <v>671</v>
      </c>
      <c r="K43" s="1157" t="s">
        <v>277</v>
      </c>
      <c r="L43" s="1158" t="s">
        <v>277</v>
      </c>
      <c r="M43" s="1158" t="s">
        <v>277</v>
      </c>
      <c r="N43" s="1158" t="s">
        <v>277</v>
      </c>
      <c r="O43" s="1158" t="s">
        <v>277</v>
      </c>
      <c r="P43" s="1158" t="s">
        <v>277</v>
      </c>
      <c r="Q43" s="1160"/>
      <c r="S43" s="48"/>
    </row>
    <row r="44" spans="1:19" ht="15.5">
      <c r="A44" s="1218" t="s">
        <v>672</v>
      </c>
      <c r="B44" s="1214"/>
      <c r="C44" s="1214"/>
      <c r="D44" s="1214"/>
      <c r="E44" s="1214"/>
      <c r="F44" s="1214"/>
      <c r="G44" s="1214"/>
      <c r="H44" s="1215">
        <v>1</v>
      </c>
      <c r="I44" s="359"/>
      <c r="J44" s="1156" t="s">
        <v>673</v>
      </c>
      <c r="K44" s="1157" t="s">
        <v>277</v>
      </c>
      <c r="L44" s="1158" t="s">
        <v>277</v>
      </c>
      <c r="M44" s="1158" t="s">
        <v>277</v>
      </c>
      <c r="N44" s="1158" t="s">
        <v>277</v>
      </c>
      <c r="O44" s="1158" t="s">
        <v>277</v>
      </c>
      <c r="P44" s="1158" t="s">
        <v>277</v>
      </c>
      <c r="Q44" s="1160"/>
      <c r="S44" s="48"/>
    </row>
    <row r="45" spans="1:19" ht="15.5">
      <c r="A45" s="1218" t="s">
        <v>674</v>
      </c>
      <c r="B45" s="1214">
        <v>89</v>
      </c>
      <c r="C45" s="1214">
        <v>518</v>
      </c>
      <c r="D45" s="1214">
        <v>1</v>
      </c>
      <c r="E45" s="1214">
        <v>4</v>
      </c>
      <c r="F45" s="1214">
        <v>56</v>
      </c>
      <c r="G45" s="1214">
        <v>41</v>
      </c>
      <c r="H45" s="1215">
        <v>388</v>
      </c>
      <c r="I45" s="359"/>
      <c r="J45" s="1156" t="s">
        <v>675</v>
      </c>
      <c r="K45" s="1157">
        <v>34</v>
      </c>
      <c r="L45" s="1158">
        <v>32</v>
      </c>
      <c r="M45" s="1158">
        <v>12</v>
      </c>
      <c r="N45" s="1158" t="s">
        <v>277</v>
      </c>
      <c r="O45" s="1158">
        <v>70</v>
      </c>
      <c r="P45" s="1158">
        <v>2</v>
      </c>
      <c r="Q45" s="1160">
        <v>166</v>
      </c>
      <c r="S45" s="48"/>
    </row>
    <row r="46" spans="1:19" ht="15.5">
      <c r="A46" s="1218" t="s">
        <v>676</v>
      </c>
      <c r="B46" s="1214">
        <v>33</v>
      </c>
      <c r="C46" s="1214">
        <v>298</v>
      </c>
      <c r="D46" s="1214">
        <v>2</v>
      </c>
      <c r="E46" s="1214">
        <v>3</v>
      </c>
      <c r="F46" s="1214">
        <v>25</v>
      </c>
      <c r="G46" s="1214">
        <v>15</v>
      </c>
      <c r="H46" s="1215">
        <v>221</v>
      </c>
      <c r="I46" s="359"/>
      <c r="J46" s="1156" t="s">
        <v>677</v>
      </c>
      <c r="K46" s="1157" t="s">
        <v>277</v>
      </c>
      <c r="L46" s="1158" t="s">
        <v>277</v>
      </c>
      <c r="M46" s="1158" t="s">
        <v>277</v>
      </c>
      <c r="N46" s="1158" t="s">
        <v>277</v>
      </c>
      <c r="O46" s="1158">
        <v>1</v>
      </c>
      <c r="P46" s="1158" t="s">
        <v>277</v>
      </c>
      <c r="Q46" s="1160">
        <v>1</v>
      </c>
      <c r="S46" s="48"/>
    </row>
    <row r="47" spans="1:19" ht="15.5">
      <c r="A47" s="1218" t="s">
        <v>678</v>
      </c>
      <c r="B47" s="1214">
        <v>61</v>
      </c>
      <c r="C47" s="1214">
        <v>1203</v>
      </c>
      <c r="D47" s="1214">
        <v>2</v>
      </c>
      <c r="E47" s="1214">
        <v>56</v>
      </c>
      <c r="F47" s="1214">
        <v>53</v>
      </c>
      <c r="G47" s="1214">
        <v>26</v>
      </c>
      <c r="H47" s="1215">
        <v>118</v>
      </c>
      <c r="I47" s="359"/>
      <c r="J47" s="1156" t="s">
        <v>679</v>
      </c>
      <c r="K47" s="1157">
        <v>7</v>
      </c>
      <c r="L47" s="1158">
        <v>7</v>
      </c>
      <c r="M47" s="1158">
        <v>5</v>
      </c>
      <c r="N47" s="1158" t="s">
        <v>277</v>
      </c>
      <c r="O47" s="1158">
        <v>21</v>
      </c>
      <c r="P47" s="1158" t="s">
        <v>277</v>
      </c>
      <c r="Q47" s="1160">
        <v>47</v>
      </c>
      <c r="S47" s="48"/>
    </row>
    <row r="48" spans="1:19" ht="15.5">
      <c r="A48" s="1218" t="s">
        <v>680</v>
      </c>
      <c r="B48" s="1214">
        <v>25</v>
      </c>
      <c r="C48" s="1214">
        <v>40</v>
      </c>
      <c r="D48" s="1214">
        <v>2</v>
      </c>
      <c r="E48" s="1214"/>
      <c r="F48" s="1214">
        <v>13</v>
      </c>
      <c r="G48" s="1214">
        <v>1</v>
      </c>
      <c r="H48" s="1215">
        <v>149</v>
      </c>
      <c r="I48" s="359"/>
      <c r="J48" s="1156" t="s">
        <v>681</v>
      </c>
      <c r="K48" s="1157">
        <v>18</v>
      </c>
      <c r="L48" s="1158">
        <v>33</v>
      </c>
      <c r="M48" s="1158">
        <v>6</v>
      </c>
      <c r="N48" s="1158" t="s">
        <v>277</v>
      </c>
      <c r="O48" s="1158">
        <v>21</v>
      </c>
      <c r="P48" s="1158" t="s">
        <v>277</v>
      </c>
      <c r="Q48" s="1160">
        <v>56</v>
      </c>
      <c r="S48" s="48"/>
    </row>
    <row r="49" spans="1:28" ht="15.5">
      <c r="A49" s="1218" t="s">
        <v>682</v>
      </c>
      <c r="B49" s="1214">
        <v>13</v>
      </c>
      <c r="C49" s="1214">
        <v>196</v>
      </c>
      <c r="D49" s="1214">
        <v>49</v>
      </c>
      <c r="E49" s="1214">
        <v>4</v>
      </c>
      <c r="F49" s="1214">
        <v>20</v>
      </c>
      <c r="G49" s="1214">
        <v>7</v>
      </c>
      <c r="H49" s="1215">
        <v>119</v>
      </c>
      <c r="I49" s="359"/>
      <c r="J49" s="1156" t="s">
        <v>683</v>
      </c>
      <c r="K49" s="1157" t="s">
        <v>277</v>
      </c>
      <c r="L49" s="1158" t="s">
        <v>277</v>
      </c>
      <c r="M49" s="1158" t="s">
        <v>277</v>
      </c>
      <c r="N49" s="1158" t="s">
        <v>277</v>
      </c>
      <c r="O49" s="1158">
        <v>1</v>
      </c>
      <c r="P49" s="1158" t="s">
        <v>277</v>
      </c>
      <c r="Q49" s="1160">
        <v>6</v>
      </c>
      <c r="S49" s="48"/>
    </row>
    <row r="50" spans="1:28" ht="15.5">
      <c r="A50" s="1218" t="s">
        <v>684</v>
      </c>
      <c r="B50" s="1214"/>
      <c r="C50" s="1214"/>
      <c r="D50" s="1214"/>
      <c r="E50" s="1214"/>
      <c r="F50" s="1214"/>
      <c r="G50" s="1214"/>
      <c r="H50" s="1215">
        <v>2</v>
      </c>
      <c r="I50" s="359"/>
      <c r="J50" s="1156" t="s">
        <v>685</v>
      </c>
      <c r="K50" s="1157" t="s">
        <v>277</v>
      </c>
      <c r="L50" s="1158" t="s">
        <v>277</v>
      </c>
      <c r="M50" s="1158" t="s">
        <v>277</v>
      </c>
      <c r="N50" s="1158" t="s">
        <v>277</v>
      </c>
      <c r="O50" s="1158" t="s">
        <v>277</v>
      </c>
      <c r="P50" s="1158" t="s">
        <v>277</v>
      </c>
      <c r="Q50" s="1160"/>
      <c r="S50" s="48"/>
    </row>
    <row r="51" spans="1:28" ht="15.5">
      <c r="A51" s="1218" t="s">
        <v>686</v>
      </c>
      <c r="B51" s="1214">
        <v>7</v>
      </c>
      <c r="C51" s="1214">
        <v>362</v>
      </c>
      <c r="D51" s="1214">
        <v>2</v>
      </c>
      <c r="E51" s="1214">
        <v>5</v>
      </c>
      <c r="F51" s="1214"/>
      <c r="G51" s="1214">
        <v>4</v>
      </c>
      <c r="H51" s="1215">
        <v>8</v>
      </c>
      <c r="I51" s="359"/>
      <c r="J51" s="1156" t="s">
        <v>687</v>
      </c>
      <c r="K51" s="1157" t="s">
        <v>277</v>
      </c>
      <c r="L51" s="1158" t="s">
        <v>277</v>
      </c>
      <c r="M51" s="1158" t="s">
        <v>277</v>
      </c>
      <c r="N51" s="1158" t="s">
        <v>277</v>
      </c>
      <c r="O51" s="1158" t="s">
        <v>277</v>
      </c>
      <c r="P51" s="1158" t="s">
        <v>277</v>
      </c>
      <c r="Q51" s="1160"/>
      <c r="S51" s="48"/>
    </row>
    <row r="52" spans="1:28" ht="15.5">
      <c r="A52" s="1218" t="s">
        <v>688</v>
      </c>
      <c r="B52" s="1214">
        <v>1</v>
      </c>
      <c r="C52" s="1214">
        <v>181</v>
      </c>
      <c r="D52" s="1214"/>
      <c r="E52" s="1214"/>
      <c r="F52" s="1214">
        <v>1</v>
      </c>
      <c r="G52" s="1214"/>
      <c r="H52" s="1215">
        <v>12</v>
      </c>
      <c r="I52" s="359"/>
      <c r="J52" s="1156" t="s">
        <v>689</v>
      </c>
      <c r="K52" s="1157" t="s">
        <v>277</v>
      </c>
      <c r="L52" s="1158" t="s">
        <v>277</v>
      </c>
      <c r="M52" s="1158" t="s">
        <v>277</v>
      </c>
      <c r="N52" s="1158" t="s">
        <v>277</v>
      </c>
      <c r="O52" s="1158" t="s">
        <v>277</v>
      </c>
      <c r="P52" s="1158" t="s">
        <v>277</v>
      </c>
      <c r="Q52" s="1160"/>
      <c r="S52" s="48"/>
    </row>
    <row r="53" spans="1:28" ht="15.5">
      <c r="A53" s="1218" t="s">
        <v>690</v>
      </c>
      <c r="B53" s="1214">
        <v>95</v>
      </c>
      <c r="C53" s="1214">
        <v>102</v>
      </c>
      <c r="D53" s="1214">
        <v>2</v>
      </c>
      <c r="E53" s="1214">
        <v>3</v>
      </c>
      <c r="F53" s="1214">
        <v>22</v>
      </c>
      <c r="G53" s="1214">
        <v>7</v>
      </c>
      <c r="H53" s="1215">
        <v>161</v>
      </c>
      <c r="I53" s="359"/>
      <c r="J53" s="1156" t="s">
        <v>691</v>
      </c>
      <c r="K53" s="1157">
        <v>11</v>
      </c>
      <c r="L53" s="1158">
        <v>11</v>
      </c>
      <c r="M53" s="1158">
        <v>2</v>
      </c>
      <c r="N53" s="1158" t="s">
        <v>277</v>
      </c>
      <c r="O53" s="1158">
        <v>39</v>
      </c>
      <c r="P53" s="1158">
        <v>2</v>
      </c>
      <c r="Q53" s="1160">
        <v>57</v>
      </c>
      <c r="S53" s="48"/>
    </row>
    <row r="54" spans="1:28" ht="16" thickBot="1">
      <c r="A54" s="1219" t="s">
        <v>692</v>
      </c>
      <c r="B54" s="1216">
        <v>23</v>
      </c>
      <c r="C54" s="1216">
        <v>40</v>
      </c>
      <c r="D54" s="1216">
        <v>5</v>
      </c>
      <c r="E54" s="1216">
        <v>1</v>
      </c>
      <c r="F54" s="1216">
        <v>7</v>
      </c>
      <c r="G54" s="1216"/>
      <c r="H54" s="1217">
        <v>171</v>
      </c>
      <c r="I54" s="359"/>
      <c r="J54" s="1161" t="s">
        <v>693</v>
      </c>
      <c r="K54" s="1162">
        <v>8</v>
      </c>
      <c r="L54" s="1163">
        <v>10</v>
      </c>
      <c r="M54" s="1163">
        <v>1</v>
      </c>
      <c r="N54" s="1163" t="s">
        <v>277</v>
      </c>
      <c r="O54" s="1163">
        <v>19</v>
      </c>
      <c r="P54" s="1163" t="s">
        <v>277</v>
      </c>
      <c r="Q54" s="1164">
        <v>31</v>
      </c>
      <c r="S54" s="48"/>
    </row>
    <row r="55" spans="1:28" ht="16.5" thickTop="1" thickBot="1">
      <c r="A55" s="907" t="s">
        <v>45</v>
      </c>
      <c r="B55" s="1493">
        <f t="shared" ref="B55:H55" si="0">SUM(B7:B54)</f>
        <v>2831</v>
      </c>
      <c r="C55" s="1493">
        <f t="shared" si="0"/>
        <v>29015</v>
      </c>
      <c r="D55" s="1493">
        <f t="shared" si="0"/>
        <v>372</v>
      </c>
      <c r="E55" s="1493">
        <f t="shared" si="0"/>
        <v>1096</v>
      </c>
      <c r="F55" s="1493">
        <f t="shared" si="0"/>
        <v>933</v>
      </c>
      <c r="G55" s="1493">
        <f t="shared" si="0"/>
        <v>1215</v>
      </c>
      <c r="H55" s="1494">
        <f t="shared" si="0"/>
        <v>7157</v>
      </c>
      <c r="I55" s="187"/>
      <c r="J55" s="684" t="s">
        <v>45</v>
      </c>
      <c r="K55" s="1493">
        <f t="shared" ref="K55:P55" si="1">SUM(K7:K54)</f>
        <v>270</v>
      </c>
      <c r="L55" s="1493">
        <f t="shared" si="1"/>
        <v>388</v>
      </c>
      <c r="M55" s="1493">
        <f t="shared" si="1"/>
        <v>78</v>
      </c>
      <c r="N55" s="1493">
        <f t="shared" si="1"/>
        <v>10</v>
      </c>
      <c r="O55" s="1493">
        <f t="shared" si="1"/>
        <v>634</v>
      </c>
      <c r="P55" s="1493">
        <f t="shared" si="1"/>
        <v>12</v>
      </c>
      <c r="Q55" s="1494">
        <f>SUM(Q7:Q54)</f>
        <v>1488</v>
      </c>
      <c r="S55" s="48"/>
    </row>
    <row r="56" spans="1:28" ht="15" customHeight="1">
      <c r="A56" s="2858" t="s">
        <v>1491</v>
      </c>
      <c r="B56" s="2858"/>
      <c r="C56" s="2858"/>
      <c r="D56" s="2858"/>
      <c r="E56" s="2858"/>
      <c r="F56" s="2858"/>
      <c r="G56" s="2858"/>
      <c r="H56" s="2858"/>
      <c r="I56" s="2858"/>
      <c r="J56" s="2858"/>
      <c r="K56" s="2858"/>
      <c r="L56" s="2858"/>
      <c r="M56" s="2858"/>
      <c r="N56" s="2858"/>
      <c r="O56" s="2858"/>
      <c r="P56" s="2858"/>
      <c r="Q56" s="2859"/>
      <c r="R56" s="16"/>
      <c r="S56" s="16"/>
    </row>
    <row r="57" spans="1:28" ht="15" customHeight="1" thickBot="1">
      <c r="A57" s="2863" t="s">
        <v>1492</v>
      </c>
      <c r="B57" s="2863"/>
      <c r="C57" s="2863"/>
      <c r="D57" s="2863"/>
      <c r="E57" s="2863"/>
      <c r="F57" s="2863"/>
      <c r="G57" s="2863"/>
      <c r="H57" s="2863"/>
      <c r="I57" s="2863"/>
      <c r="J57" s="2863"/>
      <c r="K57" s="2863"/>
      <c r="L57" s="2863"/>
      <c r="M57" s="2863"/>
      <c r="N57" s="2863"/>
      <c r="O57" s="2863"/>
      <c r="P57" s="2863"/>
      <c r="Q57" s="2864"/>
      <c r="R57" s="16"/>
      <c r="S57" s="16"/>
    </row>
    <row r="58" spans="1:28" ht="14.15" customHeight="1" thickBot="1">
      <c r="A58" s="136"/>
      <c r="B58" s="163"/>
      <c r="C58" s="163"/>
      <c r="D58" s="163"/>
      <c r="E58" s="163"/>
      <c r="F58" s="163"/>
      <c r="G58" s="163"/>
      <c r="H58" s="163"/>
      <c r="AA58" s="16"/>
      <c r="AB58" s="16"/>
    </row>
    <row r="59" spans="1:28" ht="4" customHeight="1" thickBot="1">
      <c r="A59" s="2854" t="s">
        <v>694</v>
      </c>
      <c r="B59" s="2854"/>
      <c r="C59" s="2854"/>
      <c r="D59" s="2854"/>
      <c r="E59" s="2854"/>
      <c r="F59" s="2855"/>
      <c r="G59" s="46"/>
      <c r="H59" s="117"/>
    </row>
    <row r="60" spans="1:28" ht="31.5" customHeight="1" thickBot="1">
      <c r="A60" s="2860" t="s">
        <v>695</v>
      </c>
      <c r="B60" s="2861"/>
      <c r="C60" s="2861"/>
      <c r="D60" s="2861"/>
      <c r="E60" s="2861"/>
      <c r="F60" s="2862"/>
      <c r="G60" s="117"/>
      <c r="H60" s="117"/>
    </row>
    <row r="61" spans="1:28" ht="74.5" customHeight="1" thickBot="1">
      <c r="A61" s="361" t="s">
        <v>696</v>
      </c>
      <c r="B61" s="338" t="s">
        <v>697</v>
      </c>
      <c r="C61" s="355" t="s">
        <v>698</v>
      </c>
      <c r="D61" s="355" t="s">
        <v>699</v>
      </c>
      <c r="E61" s="338" t="s">
        <v>700</v>
      </c>
      <c r="F61" s="362" t="s">
        <v>701</v>
      </c>
      <c r="G61" s="174"/>
      <c r="H61" s="117"/>
    </row>
    <row r="62" spans="1:28" ht="12.65" customHeight="1">
      <c r="A62" s="618" t="s">
        <v>409</v>
      </c>
      <c r="B62" s="618" t="s">
        <v>409</v>
      </c>
      <c r="C62" s="1777" t="s">
        <v>409</v>
      </c>
      <c r="D62" s="1777" t="s">
        <v>409</v>
      </c>
      <c r="E62" s="618" t="s">
        <v>409</v>
      </c>
      <c r="F62" s="1778" t="s">
        <v>409</v>
      </c>
      <c r="G62" s="175"/>
      <c r="H62" s="117"/>
    </row>
    <row r="63" spans="1:28" ht="16" thickBot="1">
      <c r="A63" s="619" t="s">
        <v>409</v>
      </c>
      <c r="B63" s="619" t="s">
        <v>409</v>
      </c>
      <c r="C63" s="619" t="s">
        <v>409</v>
      </c>
      <c r="D63" s="619" t="s">
        <v>409</v>
      </c>
      <c r="E63" s="619" t="s">
        <v>409</v>
      </c>
      <c r="F63" s="620" t="s">
        <v>409</v>
      </c>
      <c r="G63" s="175"/>
      <c r="H63" s="117"/>
    </row>
    <row r="64" spans="1:28" ht="16.5" thickTop="1" thickBot="1">
      <c r="A64" s="617" t="s">
        <v>45</v>
      </c>
      <c r="B64" s="621" t="s">
        <v>409</v>
      </c>
      <c r="C64" s="621" t="s">
        <v>409</v>
      </c>
      <c r="D64" s="621" t="s">
        <v>409</v>
      </c>
      <c r="E64" s="621" t="s">
        <v>409</v>
      </c>
      <c r="F64" s="622" t="s">
        <v>409</v>
      </c>
      <c r="G64" s="176"/>
      <c r="H64" s="117"/>
    </row>
    <row r="65" spans="1:18" ht="27.75" customHeight="1" thickBot="1">
      <c r="A65" s="2851" t="s">
        <v>1493</v>
      </c>
      <c r="B65" s="2852"/>
      <c r="C65" s="2852"/>
      <c r="D65" s="2852"/>
      <c r="E65" s="2852"/>
      <c r="F65" s="2853"/>
      <c r="G65" s="164"/>
      <c r="H65" s="164"/>
      <c r="I65" s="16"/>
      <c r="J65" s="16"/>
      <c r="K65" s="16"/>
      <c r="L65" s="16"/>
      <c r="M65" s="16"/>
      <c r="N65" s="16"/>
      <c r="O65" s="16"/>
      <c r="P65" s="16"/>
      <c r="Q65" s="16"/>
      <c r="R65" s="16"/>
    </row>
    <row r="66" spans="1:18" ht="14.15" customHeight="1">
      <c r="A66" s="163"/>
      <c r="B66" s="163"/>
      <c r="C66" s="163"/>
      <c r="D66" s="163"/>
      <c r="E66" s="163"/>
      <c r="F66" s="163"/>
      <c r="G66" s="164"/>
      <c r="H66" s="164"/>
      <c r="I66" s="16"/>
      <c r="J66" s="16"/>
      <c r="K66" s="16"/>
      <c r="L66" s="16"/>
      <c r="M66" s="16"/>
      <c r="N66" s="16"/>
      <c r="O66" s="16"/>
      <c r="P66" s="16"/>
      <c r="Q66" s="16"/>
      <c r="R66" s="16"/>
    </row>
  </sheetData>
  <mergeCells count="10">
    <mergeCell ref="A1:Q1"/>
    <mergeCell ref="A2:Q2"/>
    <mergeCell ref="A3:Q3"/>
    <mergeCell ref="A65:F65"/>
    <mergeCell ref="A59:F59"/>
    <mergeCell ref="A5:H5"/>
    <mergeCell ref="J5:Q5"/>
    <mergeCell ref="A56:Q56"/>
    <mergeCell ref="A60:F60"/>
    <mergeCell ref="A57:Q57"/>
  </mergeCells>
  <printOptions horizontalCentered="1" verticalCentered="1" headings="1"/>
  <pageMargins left="0.25" right="0.25" top="0.5" bottom="0.5" header="0.3" footer="0.3"/>
  <pageSetup scale="47" orientation="landscape" r:id="rId1"/>
  <headerFooter>
    <oddHeader>&amp;CPacific Gas and Electric Company | Program Year 2024
Appendix A: ESA, CARE, and FERA Program Tables</oddHeader>
  </headerFooter>
  <customProperties>
    <customPr name="_pios_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2:H55"/>
  <sheetViews>
    <sheetView view="pageLayout" topLeftCell="B30" zoomScale="115" zoomScaleNormal="100" zoomScalePageLayoutView="115" workbookViewId="0">
      <selection activeCell="I17" sqref="I17"/>
    </sheetView>
  </sheetViews>
  <sheetFormatPr defaultColWidth="9.453125" defaultRowHeight="14"/>
  <cols>
    <col min="1" max="1" width="17.453125" style="8" customWidth="1"/>
    <col min="2" max="2" width="17.453125" style="19" customWidth="1"/>
    <col min="3" max="3" width="21.54296875" style="4" customWidth="1"/>
    <col min="4" max="4" width="3" style="4" customWidth="1"/>
    <col min="5" max="6" width="18.453125" style="4" customWidth="1"/>
    <col min="7" max="7" width="20.453125" style="4" bestFit="1" customWidth="1"/>
    <col min="8" max="8" width="2.54296875" style="4" customWidth="1"/>
    <col min="9" max="16384" width="9.453125" style="4"/>
  </cols>
  <sheetData>
    <row r="2" spans="1:7" ht="15.5">
      <c r="A2" s="2579" t="s">
        <v>1495</v>
      </c>
      <c r="B2" s="2579"/>
      <c r="C2" s="2579"/>
      <c r="D2" s="2579"/>
      <c r="E2" s="2579"/>
      <c r="F2" s="2579"/>
      <c r="G2" s="2579"/>
    </row>
    <row r="3" spans="1:7" ht="15.5">
      <c r="A3" s="2579" t="s">
        <v>0</v>
      </c>
      <c r="B3" s="2579"/>
      <c r="C3" s="2579"/>
      <c r="D3" s="2579"/>
      <c r="E3" s="2579"/>
      <c r="F3" s="2579"/>
      <c r="G3" s="2579"/>
    </row>
    <row r="4" spans="1:7" ht="15.5">
      <c r="A4" s="2579" t="s">
        <v>38</v>
      </c>
      <c r="B4" s="2579"/>
      <c r="C4" s="2579"/>
      <c r="D4" s="2579"/>
      <c r="E4" s="2579"/>
      <c r="F4" s="2579"/>
      <c r="G4" s="2579"/>
    </row>
    <row r="5" spans="1:7" ht="14.5" thickBot="1"/>
    <row r="6" spans="1:7" s="10" customFormat="1" ht="70.5" customHeight="1" thickBot="1">
      <c r="A6" s="2866" t="s">
        <v>702</v>
      </c>
      <c r="B6" s="2867"/>
      <c r="C6" s="2868"/>
      <c r="D6" s="1577"/>
      <c r="E6" s="2867" t="s">
        <v>703</v>
      </c>
      <c r="F6" s="2867"/>
      <c r="G6" s="2868"/>
    </row>
    <row r="7" spans="1:7" ht="27" customHeight="1" thickBot="1">
      <c r="A7" s="1578" t="s">
        <v>482</v>
      </c>
      <c r="B7" s="1579" t="s">
        <v>704</v>
      </c>
      <c r="C7" s="1580" t="s">
        <v>705</v>
      </c>
      <c r="D7" s="66"/>
      <c r="E7" s="1578" t="s">
        <v>482</v>
      </c>
      <c r="F7" s="1579" t="s">
        <v>704</v>
      </c>
      <c r="G7" s="1580" t="s">
        <v>705</v>
      </c>
    </row>
    <row r="8" spans="1:7">
      <c r="A8" s="223">
        <v>2024</v>
      </c>
      <c r="B8" s="291">
        <v>0.22811394382120137</v>
      </c>
      <c r="C8" s="308">
        <v>1.6457399910834225</v>
      </c>
      <c r="D8"/>
      <c r="E8" s="223">
        <v>2024</v>
      </c>
      <c r="F8" s="291">
        <v>0.21777727904715088</v>
      </c>
      <c r="G8" s="308">
        <v>1.5951467763612461</v>
      </c>
    </row>
    <row r="9" spans="1:7">
      <c r="A9" s="223">
        <v>2025</v>
      </c>
      <c r="B9" s="291">
        <v>0.447147561921171</v>
      </c>
      <c r="C9" s="308">
        <v>3.2259694968314649</v>
      </c>
      <c r="D9"/>
      <c r="E9" s="223">
        <v>2025</v>
      </c>
      <c r="F9" s="291">
        <v>0.426885694651295</v>
      </c>
      <c r="G9" s="308">
        <v>3.1267969857880047</v>
      </c>
    </row>
    <row r="10" spans="1:7">
      <c r="A10" s="224">
        <v>2026</v>
      </c>
      <c r="B10" s="291">
        <v>0.65746230662422755</v>
      </c>
      <c r="C10" s="308">
        <v>4.7432962339625213</v>
      </c>
      <c r="D10"/>
      <c r="E10" s="224">
        <v>2026</v>
      </c>
      <c r="F10" s="291">
        <v>0.62767032042948878</v>
      </c>
      <c r="G10" s="308">
        <v>4.5974781787679255</v>
      </c>
    </row>
    <row r="11" spans="1:7">
      <c r="A11" s="224">
        <v>2027</v>
      </c>
      <c r="B11" s="291">
        <v>0.85940524224849169</v>
      </c>
      <c r="C11" s="308">
        <v>6.2002241161709559</v>
      </c>
      <c r="D11"/>
      <c r="E11" s="224">
        <v>2027</v>
      </c>
      <c r="F11" s="291">
        <v>0.82046249396499693</v>
      </c>
      <c r="G11" s="308">
        <v>6.0096172938693693</v>
      </c>
    </row>
    <row r="12" spans="1:7">
      <c r="A12" s="224">
        <v>2028</v>
      </c>
      <c r="B12" s="291">
        <v>1.0533096178362535</v>
      </c>
      <c r="C12" s="308">
        <v>7.5991573861203241</v>
      </c>
      <c r="D12"/>
      <c r="E12" s="224">
        <v>2028</v>
      </c>
      <c r="F12" s="291">
        <v>1.0055803635851828</v>
      </c>
      <c r="G12" s="308">
        <v>7.3655446627092003</v>
      </c>
    </row>
    <row r="13" spans="1:7">
      <c r="A13" s="224">
        <v>2029</v>
      </c>
      <c r="B13" s="291">
        <v>1.2394954170861789</v>
      </c>
      <c r="C13" s="308">
        <v>8.9424045829580709</v>
      </c>
      <c r="D13"/>
      <c r="E13" s="224">
        <v>2029</v>
      </c>
      <c r="F13" s="291">
        <v>1.1833294133743051</v>
      </c>
      <c r="G13" s="308">
        <v>8.6674978554984481</v>
      </c>
    </row>
    <row r="14" spans="1:7">
      <c r="A14" s="224">
        <v>2030</v>
      </c>
      <c r="B14" s="291">
        <v>1.4182698863948606</v>
      </c>
      <c r="C14" s="308">
        <v>10.232182351898947</v>
      </c>
      <c r="D14"/>
      <c r="E14" s="224">
        <v>2030</v>
      </c>
      <c r="F14" s="291">
        <v>1.3540029672876042</v>
      </c>
      <c r="G14" s="308">
        <v>9.9176253735118003</v>
      </c>
    </row>
    <row r="15" spans="1:7">
      <c r="A15" s="224">
        <v>2031</v>
      </c>
      <c r="B15" s="291">
        <v>1.5899280418790986</v>
      </c>
      <c r="C15" s="308">
        <v>11.470619102163797</v>
      </c>
      <c r="D15"/>
      <c r="E15" s="224">
        <v>2031</v>
      </c>
      <c r="F15" s="291">
        <v>1.5178826731985746</v>
      </c>
      <c r="G15" s="308">
        <v>11.117990194574311</v>
      </c>
    </row>
    <row r="16" spans="1:7">
      <c r="A16" s="224">
        <v>2032</v>
      </c>
      <c r="B16" s="291">
        <v>1.7547531562156002</v>
      </c>
      <c r="C16" s="308">
        <v>12.659758519310058</v>
      </c>
      <c r="D16"/>
      <c r="E16" s="224">
        <v>2032</v>
      </c>
      <c r="F16" s="291">
        <v>1.6752389676782051</v>
      </c>
      <c r="G16" s="308">
        <v>12.2705731774161</v>
      </c>
    </row>
    <row r="17" spans="1:7">
      <c r="A17" s="224">
        <v>2033</v>
      </c>
      <c r="B17" s="291">
        <v>1.9130172261014924</v>
      </c>
      <c r="C17" s="308">
        <v>13.801562937750115</v>
      </c>
      <c r="D17"/>
      <c r="E17" s="224">
        <v>2033</v>
      </c>
      <c r="F17" s="291">
        <v>1.8263315222731704</v>
      </c>
      <c r="G17" s="308">
        <v>13.377276330512998</v>
      </c>
    </row>
    <row r="18" spans="1:7">
      <c r="A18" s="224">
        <v>2034</v>
      </c>
      <c r="B18" s="291">
        <v>2.0649814211070567</v>
      </c>
      <c r="C18" s="308">
        <v>14.897916579022846</v>
      </c>
      <c r="D18"/>
      <c r="E18" s="224">
        <v>2034</v>
      </c>
      <c r="F18" s="291">
        <v>1.9714096720194316</v>
      </c>
      <c r="G18" s="308">
        <v>14.4399259508074</v>
      </c>
    </row>
    <row r="19" spans="1:7">
      <c r="A19" s="224">
        <v>2035</v>
      </c>
      <c r="B19" s="291">
        <v>2.2108965146613886</v>
      </c>
      <c r="C19" s="308">
        <v>15.950628661162227</v>
      </c>
      <c r="D19"/>
      <c r="E19" s="224">
        <v>2035</v>
      </c>
      <c r="F19" s="291">
        <v>2.1107128268983812</v>
      </c>
      <c r="G19" s="308">
        <v>15.460275637488888</v>
      </c>
    </row>
    <row r="20" spans="1:7">
      <c r="A20" s="224">
        <v>2036</v>
      </c>
      <c r="B20" s="291">
        <v>2.3510032978821975</v>
      </c>
      <c r="C20" s="308">
        <v>16.961436384294103</v>
      </c>
      <c r="D20"/>
      <c r="E20" s="224">
        <v>2036</v>
      </c>
      <c r="F20" s="291">
        <v>2.2444708669145257</v>
      </c>
      <c r="G20" s="308">
        <v>16.44000918580802</v>
      </c>
    </row>
    <row r="21" spans="1:7">
      <c r="A21" s="224">
        <v>2037</v>
      </c>
      <c r="B21" s="291">
        <v>2.4855329769326615</v>
      </c>
      <c r="C21" s="308">
        <v>17.932007797388007</v>
      </c>
      <c r="D21"/>
      <c r="E21" s="224">
        <v>2037</v>
      </c>
      <c r="F21" s="291">
        <v>2.3729045214466673</v>
      </c>
      <c r="G21" s="308">
        <v>17.380743365698677</v>
      </c>
    </row>
    <row r="22" spans="1:7">
      <c r="A22" s="224">
        <v>2038</v>
      </c>
      <c r="B22" s="291">
        <v>2.6147075545610554</v>
      </c>
      <c r="C22" s="308">
        <v>18.863944550894782</v>
      </c>
      <c r="D22"/>
      <c r="E22" s="224">
        <v>2038</v>
      </c>
      <c r="F22" s="291">
        <v>2.4962257334985978</v>
      </c>
      <c r="G22" s="308">
        <v>18.284030589794302</v>
      </c>
    </row>
    <row r="23" spans="1:7">
      <c r="A23" s="224">
        <v>2039</v>
      </c>
      <c r="B23" s="291">
        <v>2.7387401964527736</v>
      </c>
      <c r="C23" s="308">
        <v>19.758784539812449</v>
      </c>
      <c r="D23"/>
      <c r="E23" s="224">
        <v>2039</v>
      </c>
      <c r="F23" s="291">
        <v>2.6146380094503914</v>
      </c>
      <c r="G23" s="308">
        <v>19.151361475240833</v>
      </c>
    </row>
    <row r="24" spans="1:7">
      <c r="A24" s="224">
        <v>2040</v>
      </c>
      <c r="B24" s="291">
        <v>2.8578355829993098</v>
      </c>
      <c r="C24" s="308">
        <v>20.618004441541913</v>
      </c>
      <c r="D24"/>
      <c r="E24" s="224">
        <v>2040</v>
      </c>
      <c r="F24" s="291">
        <v>2.7283367548874633</v>
      </c>
      <c r="G24" s="308">
        <v>19.984167303533852</v>
      </c>
    </row>
    <row r="25" spans="1:7">
      <c r="A25" s="224">
        <v>2041</v>
      </c>
      <c r="B25" s="291">
        <v>2.972190247064689</v>
      </c>
      <c r="C25" s="308">
        <v>21.443022152720573</v>
      </c>
      <c r="D25"/>
      <c r="E25" s="224">
        <v>2041</v>
      </c>
      <c r="F25" s="291">
        <v>2.8375095970615885</v>
      </c>
      <c r="G25" s="308">
        <v>20.783822382439247</v>
      </c>
    </row>
    <row r="26" spans="1:7">
      <c r="A26" s="224">
        <v>2042</v>
      </c>
      <c r="B26" s="291">
        <v>3.0819928983067331</v>
      </c>
      <c r="C26" s="308">
        <v>22.235199129055076</v>
      </c>
      <c r="D26"/>
      <c r="E26" s="224">
        <v>2042</v>
      </c>
      <c r="F26" s="291">
        <v>2.9423366945160021</v>
      </c>
      <c r="G26" s="308">
        <v>21.551646313894967</v>
      </c>
    </row>
    <row r="27" spans="1:7">
      <c r="A27" s="224">
        <v>2043</v>
      </c>
      <c r="B27" s="291">
        <v>3.1874247345883635</v>
      </c>
      <c r="C27" s="308">
        <v>22.995842632014465</v>
      </c>
      <c r="D27"/>
      <c r="E27" s="224">
        <v>2043</v>
      </c>
      <c r="F27" s="291">
        <v>3.0429910343855324</v>
      </c>
      <c r="G27" s="308">
        <v>22.288906171636548</v>
      </c>
    </row>
    <row r="28" spans="1:7">
      <c r="A28" s="224">
        <v>2044</v>
      </c>
      <c r="B28" s="291">
        <v>3.2886597409928382</v>
      </c>
      <c r="C28" s="308">
        <v>23.726207886091252</v>
      </c>
      <c r="D28"/>
      <c r="E28" s="224">
        <v>2044</v>
      </c>
      <c r="F28" s="291">
        <v>3.1396387178623817</v>
      </c>
      <c r="G28" s="308">
        <v>22.996818592139793</v>
      </c>
    </row>
    <row r="29" spans="1:7">
      <c r="A29" s="224">
        <v>2045</v>
      </c>
      <c r="B29" s="291">
        <v>3.3858649769363534</v>
      </c>
      <c r="C29" s="308">
        <v>24.42750015019034</v>
      </c>
      <c r="D29"/>
      <c r="E29" s="224">
        <v>2045</v>
      </c>
      <c r="F29" s="291">
        <v>3.2324392342986221</v>
      </c>
      <c r="G29" s="308">
        <v>23.676551782331213</v>
      </c>
    </row>
    <row r="30" spans="1:7">
      <c r="A30" s="363">
        <v>2046</v>
      </c>
      <c r="B30" s="2002">
        <v>3.4792008518518194</v>
      </c>
      <c r="C30" s="2003">
        <v>25.100876706564033</v>
      </c>
      <c r="D30"/>
      <c r="E30" s="363">
        <v>2046</v>
      </c>
      <c r="F30" s="2002">
        <v>3.321545724397744</v>
      </c>
      <c r="G30" s="2003">
        <v>24.329227447379381</v>
      </c>
    </row>
    <row r="31" spans="1:7">
      <c r="A31" s="224">
        <v>2047</v>
      </c>
      <c r="B31" s="291">
        <v>3.5688213898987384</v>
      </c>
      <c r="C31" s="1581">
        <v>25.747448770575318</v>
      </c>
      <c r="D31" s="2606"/>
      <c r="E31" s="224">
        <v>2047</v>
      </c>
      <c r="F31" s="1576">
        <v>3.4071052329295752</v>
      </c>
      <c r="G31" s="308">
        <v>24.955922641748362</v>
      </c>
    </row>
    <row r="32" spans="1:7" ht="22" customHeight="1" thickBot="1">
      <c r="A32" s="1134">
        <v>2048</v>
      </c>
      <c r="B32" s="1582">
        <v>3.6548744841360152</v>
      </c>
      <c r="C32" s="1583">
        <v>26.368283324440913</v>
      </c>
      <c r="D32" s="2606"/>
      <c r="E32" s="1134">
        <v>2048</v>
      </c>
      <c r="F32" s="1584">
        <v>3.4892589513856076</v>
      </c>
      <c r="G32" s="1583">
        <v>25.557671546568027</v>
      </c>
    </row>
    <row r="33" spans="1:8" ht="35.9" customHeight="1">
      <c r="A33" s="2865" t="s">
        <v>1494</v>
      </c>
      <c r="B33" s="2858"/>
      <c r="C33" s="2858"/>
      <c r="D33" s="2858"/>
      <c r="E33" s="2858"/>
      <c r="F33" s="2858"/>
      <c r="G33" s="2859"/>
    </row>
    <row r="34" spans="1:8">
      <c r="A34" s="163"/>
      <c r="B34" s="163"/>
      <c r="C34" s="163"/>
      <c r="D34" s="163"/>
      <c r="E34" s="163"/>
      <c r="F34" s="163"/>
      <c r="G34" s="16"/>
      <c r="H34" s="100"/>
    </row>
    <row r="35" spans="1:8">
      <c r="C35" s="20"/>
    </row>
    <row r="36" spans="1:8">
      <c r="C36" s="20"/>
    </row>
    <row r="37" spans="1:8">
      <c r="C37" s="20"/>
    </row>
    <row r="38" spans="1:8">
      <c r="C38" s="20"/>
    </row>
    <row r="39" spans="1:8">
      <c r="C39" s="20"/>
    </row>
    <row r="40" spans="1:8">
      <c r="C40" s="20"/>
    </row>
    <row r="41" spans="1:8">
      <c r="C41" s="20"/>
    </row>
    <row r="42" spans="1:8">
      <c r="C42" s="20"/>
    </row>
    <row r="43" spans="1:8">
      <c r="C43" s="20"/>
    </row>
    <row r="44" spans="1:8">
      <c r="C44" s="20"/>
    </row>
    <row r="45" spans="1:8">
      <c r="C45" s="20"/>
    </row>
    <row r="46" spans="1:8">
      <c r="C46" s="20"/>
    </row>
    <row r="47" spans="1:8">
      <c r="C47" s="20"/>
    </row>
    <row r="48" spans="1:8">
      <c r="C48" s="20"/>
    </row>
    <row r="49" spans="3:3">
      <c r="C49" s="20"/>
    </row>
    <row r="50" spans="3:3">
      <c r="C50" s="20"/>
    </row>
    <row r="51" spans="3:3">
      <c r="C51" s="20"/>
    </row>
    <row r="52" spans="3:3">
      <c r="C52" s="20"/>
    </row>
    <row r="53" spans="3:3">
      <c r="C53" s="20"/>
    </row>
    <row r="54" spans="3:3">
      <c r="C54" s="20"/>
    </row>
    <row r="55" spans="3:3">
      <c r="C55" s="20"/>
    </row>
  </sheetData>
  <mergeCells count="7">
    <mergeCell ref="A33:G33"/>
    <mergeCell ref="A2:G2"/>
    <mergeCell ref="A3:G3"/>
    <mergeCell ref="A4:G4"/>
    <mergeCell ref="A6:C6"/>
    <mergeCell ref="E6:G6"/>
    <mergeCell ref="D31:D32"/>
  </mergeCells>
  <printOptions horizontalCentered="1" verticalCentered="1" headings="1"/>
  <pageMargins left="0.25" right="0.25" top="0.5" bottom="0.5" header="0.3" footer="0.3"/>
  <pageSetup scale="72" orientation="landscape" r:id="rId1"/>
  <headerFooter>
    <oddHeader>&amp;CPacific Gas and Electric Company | Program Year 2024
Appendix A: ESA, CARE, and FERA Program Tables</oddHeader>
  </headerFooter>
  <customProperties>
    <customPr name="_pios_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2:AF40"/>
  <sheetViews>
    <sheetView view="pageLayout" topLeftCell="D8" zoomScale="80" zoomScaleNormal="100" zoomScalePageLayoutView="80" workbookViewId="0">
      <selection activeCell="I17" sqref="I17"/>
    </sheetView>
  </sheetViews>
  <sheetFormatPr defaultColWidth="15.453125" defaultRowHeight="48.65" customHeight="1"/>
  <cols>
    <col min="1" max="1" width="20" style="4" customWidth="1"/>
    <col min="2" max="2" width="21.453125" style="4" customWidth="1"/>
    <col min="3" max="3" width="16" style="4" customWidth="1"/>
    <col min="4" max="4" width="20.54296875" style="4" customWidth="1"/>
    <col min="5" max="5" width="25.54296875" style="4" customWidth="1"/>
    <col min="6" max="6" width="17.54296875" style="4" customWidth="1"/>
    <col min="7" max="7" width="30.453125" style="4" customWidth="1"/>
    <col min="8" max="9" width="15.453125" style="4"/>
    <col min="10" max="10" width="21" style="4" customWidth="1"/>
    <col min="11" max="11" width="23.453125" style="4" customWidth="1"/>
    <col min="12" max="12" width="7.54296875" style="4" customWidth="1"/>
    <col min="13" max="13" width="15.453125" style="4"/>
    <col min="14" max="14" width="20.54296875" style="4" customWidth="1"/>
    <col min="15" max="15" width="26.54296875" style="4" customWidth="1"/>
    <col min="16" max="16384" width="15.453125" style="4"/>
  </cols>
  <sheetData>
    <row r="2" spans="1:32" ht="15.5">
      <c r="A2" s="2579" t="s">
        <v>706</v>
      </c>
      <c r="B2" s="2579"/>
      <c r="C2" s="2579"/>
      <c r="D2" s="2579"/>
      <c r="E2" s="2579"/>
      <c r="F2" s="2579"/>
      <c r="G2" s="2579"/>
      <c r="H2" s="2579"/>
      <c r="I2" s="2579"/>
      <c r="J2" s="2579"/>
      <c r="K2" s="2579"/>
    </row>
    <row r="3" spans="1:32" ht="15.5">
      <c r="A3" s="2579" t="s">
        <v>0</v>
      </c>
      <c r="B3" s="2579"/>
      <c r="C3" s="2579"/>
      <c r="D3" s="2579"/>
      <c r="E3" s="2579"/>
      <c r="F3" s="2579"/>
      <c r="G3" s="2579"/>
      <c r="H3" s="2579"/>
      <c r="I3" s="2579"/>
      <c r="J3" s="2579"/>
      <c r="K3" s="2579"/>
    </row>
    <row r="4" spans="1:32" ht="15.5">
      <c r="A4" s="2579" t="s">
        <v>38</v>
      </c>
      <c r="B4" s="2579"/>
      <c r="C4" s="2579"/>
      <c r="D4" s="2579"/>
      <c r="E4" s="2579"/>
      <c r="F4" s="2579"/>
      <c r="G4" s="2579"/>
      <c r="H4" s="2579"/>
      <c r="I4" s="2579"/>
      <c r="J4" s="2579"/>
      <c r="K4" s="2579"/>
    </row>
    <row r="5" spans="1:32" ht="16" thickBot="1">
      <c r="A5" s="76"/>
      <c r="B5" s="76"/>
      <c r="C5" s="76"/>
      <c r="D5" s="76"/>
      <c r="E5" s="76"/>
      <c r="F5" s="76"/>
      <c r="G5" s="76"/>
      <c r="H5" s="76"/>
      <c r="I5" s="76"/>
      <c r="J5" s="76"/>
      <c r="K5" s="76"/>
    </row>
    <row r="6" spans="1:32" s="10" customFormat="1" ht="16" thickBot="1">
      <c r="A6" s="2870" t="s">
        <v>707</v>
      </c>
      <c r="B6" s="2871"/>
      <c r="C6" s="2871"/>
      <c r="D6" s="2871"/>
      <c r="E6" s="2872"/>
      <c r="F6" s="179"/>
      <c r="G6" s="2870" t="s">
        <v>708</v>
      </c>
      <c r="H6" s="2871"/>
      <c r="I6" s="2871"/>
      <c r="J6" s="2871"/>
      <c r="K6" s="2872"/>
      <c r="M6" s="315"/>
      <c r="N6" s="181"/>
      <c r="O6" s="76"/>
    </row>
    <row r="7" spans="1:32" s="10" customFormat="1" ht="16" thickBot="1">
      <c r="A7" s="2873" t="s">
        <v>709</v>
      </c>
      <c r="B7" s="2874"/>
      <c r="C7" s="2874"/>
      <c r="D7" s="2874"/>
      <c r="E7" s="2875"/>
      <c r="F7" s="179"/>
      <c r="G7" s="2873" t="s">
        <v>1496</v>
      </c>
      <c r="H7" s="2874"/>
      <c r="I7" s="2874"/>
      <c r="J7" s="2874"/>
      <c r="K7" s="2875"/>
      <c r="M7" s="48"/>
      <c r="N7" s="279"/>
      <c r="O7" s="178"/>
    </row>
    <row r="8" spans="1:32" ht="41.9" customHeight="1" thickBot="1">
      <c r="A8" s="370" t="s">
        <v>710</v>
      </c>
      <c r="B8" s="370" t="s">
        <v>711</v>
      </c>
      <c r="C8" s="371" t="s">
        <v>712</v>
      </c>
      <c r="D8" s="371" t="s">
        <v>713</v>
      </c>
      <c r="E8" s="371" t="s">
        <v>714</v>
      </c>
      <c r="F8" s="180"/>
      <c r="G8" s="370" t="s">
        <v>710</v>
      </c>
      <c r="H8" s="371" t="s">
        <v>711</v>
      </c>
      <c r="I8" s="371" t="s">
        <v>715</v>
      </c>
      <c r="J8" s="371" t="s">
        <v>713</v>
      </c>
      <c r="K8" s="371" t="s">
        <v>714</v>
      </c>
      <c r="M8" s="48"/>
      <c r="N8" s="89"/>
      <c r="O8" s="89"/>
      <c r="P8" s="89"/>
      <c r="Q8" s="89"/>
      <c r="R8" s="89"/>
      <c r="S8" s="89"/>
      <c r="T8" s="89"/>
      <c r="U8" s="89"/>
      <c r="V8" s="89"/>
      <c r="W8" s="89"/>
      <c r="X8" s="89"/>
      <c r="Y8" s="89"/>
      <c r="Z8" s="89"/>
      <c r="AA8" s="89"/>
      <c r="AB8" s="89"/>
      <c r="AC8" s="89"/>
      <c r="AD8" s="89"/>
      <c r="AE8" s="89"/>
      <c r="AF8" s="89"/>
    </row>
    <row r="9" spans="1:32" ht="15.5">
      <c r="A9" s="364">
        <v>2014</v>
      </c>
      <c r="B9" s="292">
        <v>145940448.81999999</v>
      </c>
      <c r="C9" s="292">
        <v>53008314.211568713</v>
      </c>
      <c r="D9" s="293">
        <v>0.36321879670897889</v>
      </c>
      <c r="E9" s="365">
        <v>429.08161966317289</v>
      </c>
      <c r="F9"/>
      <c r="G9" s="364">
        <v>2014</v>
      </c>
      <c r="H9" s="294"/>
      <c r="I9" s="294"/>
      <c r="J9" s="295"/>
      <c r="K9" s="367"/>
      <c r="M9" s="48"/>
      <c r="N9" s="945"/>
      <c r="O9" s="945"/>
      <c r="P9" s="945"/>
      <c r="Q9" s="945"/>
      <c r="R9" s="945"/>
      <c r="S9" s="945"/>
      <c r="T9" s="945"/>
      <c r="U9" s="945"/>
      <c r="V9" s="945"/>
      <c r="W9" s="945"/>
      <c r="X9" s="945"/>
      <c r="Y9" s="945"/>
      <c r="Z9" s="945"/>
      <c r="AA9" s="945"/>
      <c r="AB9" s="945"/>
      <c r="AC9" s="945"/>
      <c r="AD9" s="945"/>
      <c r="AE9" s="945"/>
      <c r="AF9" s="945"/>
    </row>
    <row r="10" spans="1:32" ht="15.5">
      <c r="A10" s="366">
        <v>2015</v>
      </c>
      <c r="B10" s="292">
        <v>136775345.24999988</v>
      </c>
      <c r="C10" s="292">
        <v>63956470.897239625</v>
      </c>
      <c r="D10" s="293">
        <v>0.46760233564272197</v>
      </c>
      <c r="E10" s="365">
        <v>635.92100000000005</v>
      </c>
      <c r="F10"/>
      <c r="G10" s="366">
        <v>2015</v>
      </c>
      <c r="H10" s="294"/>
      <c r="I10" s="294"/>
      <c r="J10" s="295"/>
      <c r="K10" s="367"/>
      <c r="M10" s="48"/>
      <c r="N10" s="945"/>
      <c r="O10" s="945"/>
      <c r="P10" s="945"/>
      <c r="Q10" s="945"/>
      <c r="R10" s="945"/>
      <c r="S10" s="945"/>
      <c r="T10" s="945"/>
      <c r="U10" s="945"/>
      <c r="V10" s="945"/>
      <c r="W10" s="945"/>
      <c r="X10" s="945"/>
      <c r="Y10" s="945"/>
      <c r="Z10" s="945"/>
      <c r="AA10" s="945"/>
      <c r="AB10" s="945"/>
      <c r="AC10" s="945"/>
      <c r="AD10" s="945"/>
      <c r="AE10" s="945"/>
      <c r="AF10" s="945"/>
    </row>
    <row r="11" spans="1:32" ht="14">
      <c r="A11" s="366">
        <v>2016</v>
      </c>
      <c r="B11" s="292">
        <v>105094304.8099999</v>
      </c>
      <c r="C11" s="292">
        <v>52052654.941343658</v>
      </c>
      <c r="D11" s="293">
        <v>0.49529472634553989</v>
      </c>
      <c r="E11" s="365">
        <v>700.39498568796228</v>
      </c>
      <c r="F11"/>
      <c r="G11" s="366">
        <v>2016</v>
      </c>
      <c r="H11" s="294"/>
      <c r="I11" s="294"/>
      <c r="J11" s="295"/>
      <c r="K11" s="367"/>
    </row>
    <row r="12" spans="1:32" ht="14">
      <c r="A12" s="366">
        <v>2017</v>
      </c>
      <c r="B12" s="292">
        <v>122778059.06</v>
      </c>
      <c r="C12" s="292">
        <v>106566377.8637798</v>
      </c>
      <c r="D12" s="293">
        <v>0.86795946018092884</v>
      </c>
      <c r="E12" s="365">
        <v>1224.1692076434751</v>
      </c>
      <c r="F12"/>
      <c r="G12" s="366">
        <v>2017</v>
      </c>
      <c r="H12" s="294"/>
      <c r="I12" s="294"/>
      <c r="J12" s="295"/>
      <c r="K12" s="367"/>
    </row>
    <row r="13" spans="1:32" ht="14">
      <c r="A13" s="366">
        <v>2018</v>
      </c>
      <c r="B13" s="292">
        <v>122576966.00999998</v>
      </c>
      <c r="C13" s="292">
        <v>102803203.36098345</v>
      </c>
      <c r="D13" s="293">
        <v>0.83868288396530088</v>
      </c>
      <c r="E13" s="365">
        <v>1207.0637253543989</v>
      </c>
      <c r="F13"/>
      <c r="G13" s="366">
        <v>2018</v>
      </c>
      <c r="H13" s="294"/>
      <c r="I13" s="294"/>
      <c r="J13" s="295"/>
      <c r="K13" s="367"/>
    </row>
    <row r="14" spans="1:32" ht="14">
      <c r="A14" s="366">
        <v>2019</v>
      </c>
      <c r="B14" s="292">
        <v>168368607.75000006</v>
      </c>
      <c r="C14" s="292">
        <v>92267011.757706299</v>
      </c>
      <c r="D14" s="293">
        <v>0.54800602672148824</v>
      </c>
      <c r="E14" s="365">
        <v>864.95187871069811</v>
      </c>
      <c r="F14"/>
      <c r="G14" s="366">
        <v>2019</v>
      </c>
      <c r="H14" s="294"/>
      <c r="I14" s="294"/>
      <c r="J14" s="295"/>
      <c r="K14" s="367"/>
    </row>
    <row r="15" spans="1:32" ht="14">
      <c r="A15" s="366">
        <v>2020</v>
      </c>
      <c r="B15" s="292">
        <v>133404957</v>
      </c>
      <c r="C15" s="292">
        <v>80411594.729439273</v>
      </c>
      <c r="D15" s="293">
        <v>0.6</v>
      </c>
      <c r="E15" s="365">
        <v>929.97935291836416</v>
      </c>
      <c r="F15"/>
      <c r="G15" s="366">
        <v>2020</v>
      </c>
      <c r="H15" s="294"/>
      <c r="I15" s="294"/>
      <c r="J15" s="295"/>
      <c r="K15" s="367"/>
    </row>
    <row r="16" spans="1:32" ht="14">
      <c r="A16" s="366">
        <v>2021</v>
      </c>
      <c r="B16" s="292">
        <v>155136501</v>
      </c>
      <c r="C16" s="292">
        <v>100062749</v>
      </c>
      <c r="D16" s="293">
        <v>0.64</v>
      </c>
      <c r="E16" s="365">
        <v>970</v>
      </c>
      <c r="F16"/>
      <c r="G16" s="366">
        <v>2021</v>
      </c>
      <c r="H16" s="292">
        <v>33308</v>
      </c>
      <c r="I16" s="1122" t="s">
        <v>62</v>
      </c>
      <c r="J16" s="293" t="s">
        <v>62</v>
      </c>
      <c r="K16" s="365" t="s">
        <v>62</v>
      </c>
    </row>
    <row r="17" spans="1:15" ht="14">
      <c r="A17" s="366">
        <v>2022</v>
      </c>
      <c r="B17" s="292">
        <v>123161950.69</v>
      </c>
      <c r="C17" s="292">
        <v>58340239.732709803</v>
      </c>
      <c r="D17" s="293">
        <v>0.47368720133016401</v>
      </c>
      <c r="E17" s="365">
        <v>863.44280096363298</v>
      </c>
      <c r="F17"/>
      <c r="G17" s="366">
        <v>2022</v>
      </c>
      <c r="H17" s="292">
        <v>907760.57</v>
      </c>
      <c r="I17" s="668" t="s">
        <v>62</v>
      </c>
      <c r="J17" s="666" t="s">
        <v>62</v>
      </c>
      <c r="K17" s="667" t="s">
        <v>62</v>
      </c>
    </row>
    <row r="18" spans="1:15" ht="14">
      <c r="A18" s="2396">
        <v>2023</v>
      </c>
      <c r="B18" s="2397">
        <v>119876123.92000002</v>
      </c>
      <c r="C18" s="2397">
        <v>75679447.260164171</v>
      </c>
      <c r="D18" s="2398">
        <v>0.6313137661230126</v>
      </c>
      <c r="E18" s="2399">
        <v>1155.0939781459167</v>
      </c>
      <c r="F18"/>
      <c r="G18" s="1585">
        <v>2023</v>
      </c>
      <c r="H18" s="2004">
        <v>4125896.3900000006</v>
      </c>
      <c r="I18" s="2005">
        <v>219671.66771502767</v>
      </c>
      <c r="J18" s="2006">
        <v>5.3242167749885654E-2</v>
      </c>
      <c r="K18" s="2007">
        <v>3922.7083520540655</v>
      </c>
    </row>
    <row r="19" spans="1:15" ht="14.5" thickBot="1">
      <c r="A19" s="2400">
        <v>2024</v>
      </c>
      <c r="B19" s="2401">
        <f>'ESA Table 1'!G34</f>
        <v>112518355.78999999</v>
      </c>
      <c r="C19" s="2401">
        <f>'ESA Table 2'!L93</f>
        <v>90008966.91672954</v>
      </c>
      <c r="D19" s="2402">
        <f>C19/B19</f>
        <v>0.79994918415550686</v>
      </c>
      <c r="E19" s="2403">
        <f>C19/'ESA Table 2'!E101</f>
        <v>1772.9468743446569</v>
      </c>
      <c r="F19"/>
      <c r="G19" s="1399">
        <v>2024</v>
      </c>
      <c r="H19" s="2008">
        <f>'ESA Summary Table 1'!G10</f>
        <v>9821489.2400000002</v>
      </c>
      <c r="I19" s="2009">
        <f>'ESA Table 2B PP PPD'!J64+'ESA Table 2B PP PPD'!T64</f>
        <v>1357003.2740554377</v>
      </c>
      <c r="J19" s="2010">
        <f>I19/H19</f>
        <v>0.13816675260700459</v>
      </c>
      <c r="K19" s="2011">
        <f>I19/('ESA Table 2B PP PPD'!R78+'ESA Table 2B PP PPD'!C78)</f>
        <v>4600.0110984930088</v>
      </c>
    </row>
    <row r="20" spans="1:15" ht="32.15" customHeight="1">
      <c r="A20" s="279"/>
      <c r="B20" s="373"/>
      <c r="C20" s="373"/>
      <c r="D20" s="374"/>
      <c r="E20" s="375"/>
      <c r="F20"/>
      <c r="G20" s="2884" t="s">
        <v>1497</v>
      </c>
      <c r="H20" s="2885"/>
      <c r="I20" s="2885"/>
      <c r="J20" s="2885"/>
      <c r="K20" s="1400"/>
    </row>
    <row r="21" spans="1:15" ht="14.9" customHeight="1">
      <c r="A21" s="279"/>
      <c r="B21" s="373"/>
      <c r="C21" s="373"/>
      <c r="D21" s="374"/>
      <c r="E21" s="375"/>
      <c r="F21" s="67"/>
      <c r="G21" s="2848" t="s">
        <v>1498</v>
      </c>
      <c r="H21" s="2849"/>
      <c r="I21" s="2849"/>
      <c r="J21" s="2849"/>
      <c r="K21" s="2850"/>
    </row>
    <row r="22" spans="1:15" ht="18" thickBot="1">
      <c r="A22" s="2879"/>
      <c r="B22" s="2879"/>
      <c r="C22" s="2879"/>
      <c r="D22" s="2879"/>
      <c r="E22" s="16"/>
      <c r="F22" s="67"/>
      <c r="G22" s="2886"/>
      <c r="H22" s="2887"/>
      <c r="I22" s="2887"/>
      <c r="J22" s="2887"/>
      <c r="K22" s="2888"/>
    </row>
    <row r="23" spans="1:15" ht="16" thickBot="1">
      <c r="A23" s="122"/>
      <c r="B23" s="122"/>
      <c r="C23" s="122"/>
      <c r="D23" s="122"/>
      <c r="E23" s="16"/>
      <c r="F23"/>
      <c r="G23" s="16"/>
      <c r="H23" s="16"/>
      <c r="I23" s="16"/>
      <c r="J23" s="16"/>
      <c r="M23" s="117"/>
      <c r="N23" s="117"/>
      <c r="O23" s="117"/>
    </row>
    <row r="24" spans="1:15" ht="53.25" customHeight="1" thickBot="1">
      <c r="A24" s="2882" t="s">
        <v>716</v>
      </c>
      <c r="B24" s="2883"/>
      <c r="C24" s="2883"/>
      <c r="D24" s="2883"/>
      <c r="E24" s="2883"/>
      <c r="F24"/>
      <c r="G24" s="2860" t="s">
        <v>717</v>
      </c>
      <c r="H24" s="2861"/>
      <c r="I24" s="2861"/>
      <c r="J24" s="2861"/>
      <c r="K24" s="2862"/>
      <c r="M24" s="117"/>
      <c r="N24" s="117"/>
      <c r="O24" s="117"/>
    </row>
    <row r="25" spans="1:15" ht="48.65" customHeight="1" thickBot="1">
      <c r="A25" s="2880" t="s">
        <v>718</v>
      </c>
      <c r="B25" s="2881"/>
      <c r="C25" s="2881"/>
      <c r="D25" s="2881"/>
      <c r="E25" s="2881"/>
      <c r="F25"/>
      <c r="G25" s="2860" t="s">
        <v>719</v>
      </c>
      <c r="H25" s="2861"/>
      <c r="I25" s="2861"/>
      <c r="J25" s="2861"/>
      <c r="K25" s="2862"/>
      <c r="L25" s="100"/>
      <c r="M25" s="117"/>
      <c r="N25" s="117"/>
      <c r="O25" s="117"/>
    </row>
    <row r="26" spans="1:15" ht="41.65" customHeight="1" thickBot="1">
      <c r="A26" s="370" t="s">
        <v>710</v>
      </c>
      <c r="B26" s="371" t="s">
        <v>711</v>
      </c>
      <c r="C26" s="372" t="s">
        <v>712</v>
      </c>
      <c r="D26" s="370" t="s">
        <v>713</v>
      </c>
      <c r="E26" s="371" t="s">
        <v>720</v>
      </c>
      <c r="F26"/>
      <c r="G26" s="371" t="s">
        <v>710</v>
      </c>
      <c r="H26" s="372" t="s">
        <v>711</v>
      </c>
      <c r="I26" s="371" t="s">
        <v>712</v>
      </c>
      <c r="J26" s="371" t="s">
        <v>713</v>
      </c>
      <c r="K26" s="371" t="s">
        <v>714</v>
      </c>
      <c r="M26" s="117"/>
      <c r="N26" s="117"/>
      <c r="O26" s="117"/>
    </row>
    <row r="27" spans="1:15" ht="14.15" customHeight="1">
      <c r="A27" s="368">
        <v>2013</v>
      </c>
      <c r="B27" s="294"/>
      <c r="C27" s="294"/>
      <c r="D27" s="295"/>
      <c r="E27" s="367"/>
      <c r="F27"/>
      <c r="G27" s="368">
        <v>2013</v>
      </c>
      <c r="H27" s="294"/>
      <c r="I27" s="294"/>
      <c r="J27" s="295"/>
      <c r="K27" s="367"/>
      <c r="M27" s="117"/>
      <c r="N27" s="117"/>
      <c r="O27" s="117"/>
    </row>
    <row r="28" spans="1:15" ht="14.15" customHeight="1">
      <c r="A28" s="368">
        <v>2014</v>
      </c>
      <c r="B28" s="294"/>
      <c r="C28" s="294"/>
      <c r="D28" s="295"/>
      <c r="E28" s="367"/>
      <c r="F28"/>
      <c r="G28" s="368">
        <v>2014</v>
      </c>
      <c r="H28" s="294"/>
      <c r="I28" s="294"/>
      <c r="J28" s="295"/>
      <c r="K28" s="367"/>
      <c r="M28" s="117"/>
      <c r="N28" s="117"/>
      <c r="O28" s="117"/>
    </row>
    <row r="29" spans="1:15" ht="14.15" customHeight="1">
      <c r="A29" s="369">
        <v>2015</v>
      </c>
      <c r="B29" s="294"/>
      <c r="C29" s="294"/>
      <c r="D29" s="295"/>
      <c r="E29" s="367"/>
      <c r="F29"/>
      <c r="G29" s="369">
        <v>2015</v>
      </c>
      <c r="H29" s="294"/>
      <c r="I29" s="294"/>
      <c r="J29" s="295"/>
      <c r="K29" s="367"/>
      <c r="M29" s="117"/>
      <c r="N29" s="117"/>
      <c r="O29" s="117"/>
    </row>
    <row r="30" spans="1:15" ht="14.15" customHeight="1">
      <c r="A30" s="369">
        <v>2016</v>
      </c>
      <c r="B30" s="294"/>
      <c r="C30" s="294"/>
      <c r="D30" s="295"/>
      <c r="E30" s="367"/>
      <c r="F30"/>
      <c r="G30" s="369">
        <v>2016</v>
      </c>
      <c r="H30" s="294"/>
      <c r="I30" s="294"/>
      <c r="J30" s="295"/>
      <c r="K30" s="367"/>
      <c r="M30" s="117"/>
      <c r="N30" s="117"/>
      <c r="O30" s="117"/>
    </row>
    <row r="31" spans="1:15" ht="14.15" customHeight="1">
      <c r="A31" s="369">
        <v>2017</v>
      </c>
      <c r="B31" s="294"/>
      <c r="C31" s="294"/>
      <c r="D31" s="295"/>
      <c r="E31" s="367"/>
      <c r="F31"/>
      <c r="G31" s="369">
        <v>2017</v>
      </c>
      <c r="H31" s="294"/>
      <c r="I31" s="294"/>
      <c r="J31" s="295"/>
      <c r="K31" s="367"/>
      <c r="M31" s="117"/>
      <c r="N31" s="117"/>
      <c r="O31" s="117"/>
    </row>
    <row r="32" spans="1:15" ht="14.15" customHeight="1">
      <c r="A32" s="369">
        <v>2018</v>
      </c>
      <c r="B32" s="294"/>
      <c r="C32" s="294"/>
      <c r="D32" s="295"/>
      <c r="E32" s="367"/>
      <c r="F32"/>
      <c r="G32" s="369">
        <v>2018</v>
      </c>
      <c r="H32" s="294"/>
      <c r="I32" s="294"/>
      <c r="J32" s="295"/>
      <c r="K32" s="367"/>
      <c r="M32" s="117"/>
      <c r="N32" s="117"/>
      <c r="O32" s="117"/>
    </row>
    <row r="33" spans="1:15" ht="14.15" customHeight="1">
      <c r="A33" s="369">
        <v>2019</v>
      </c>
      <c r="B33" s="294"/>
      <c r="C33" s="294"/>
      <c r="D33" s="295"/>
      <c r="E33" s="367"/>
      <c r="F33"/>
      <c r="G33" s="369">
        <v>2019</v>
      </c>
      <c r="H33" s="294"/>
      <c r="I33" s="294"/>
      <c r="J33" s="295"/>
      <c r="K33" s="367"/>
      <c r="M33" s="117"/>
      <c r="N33" s="117"/>
      <c r="O33" s="117"/>
    </row>
    <row r="34" spans="1:15" ht="14.15" customHeight="1">
      <c r="A34" s="369">
        <v>2020</v>
      </c>
      <c r="B34" s="294"/>
      <c r="C34" s="294"/>
      <c r="D34" s="295"/>
      <c r="E34" s="367"/>
      <c r="F34"/>
      <c r="G34" s="369">
        <v>2020</v>
      </c>
      <c r="H34" s="294"/>
      <c r="I34" s="294"/>
      <c r="J34" s="295"/>
      <c r="K34" s="367"/>
      <c r="M34" s="117"/>
      <c r="N34" s="117"/>
      <c r="O34" s="117"/>
    </row>
    <row r="35" spans="1:15" ht="14.15" customHeight="1">
      <c r="A35" s="369">
        <v>2021</v>
      </c>
      <c r="B35" s="294"/>
      <c r="C35" s="294"/>
      <c r="D35" s="295"/>
      <c r="E35" s="367"/>
      <c r="F35"/>
      <c r="G35" s="369">
        <v>2021</v>
      </c>
      <c r="H35" s="294"/>
      <c r="I35" s="294"/>
      <c r="J35" s="295"/>
      <c r="K35" s="367"/>
      <c r="M35" s="117"/>
      <c r="N35" s="117"/>
      <c r="O35" s="117"/>
    </row>
    <row r="36" spans="1:15" ht="14.9" customHeight="1">
      <c r="A36" s="2112">
        <v>2022</v>
      </c>
      <c r="B36" s="2113">
        <v>6309903.3399999999</v>
      </c>
      <c r="C36" s="2113">
        <v>4517144</v>
      </c>
      <c r="D36" s="2114">
        <v>0.71588164772108853</v>
      </c>
      <c r="E36" s="2115">
        <v>70009.039111111095</v>
      </c>
      <c r="F36"/>
      <c r="G36" s="369">
        <v>2022</v>
      </c>
      <c r="H36" s="294"/>
      <c r="I36" s="294"/>
      <c r="J36" s="295"/>
      <c r="K36" s="367"/>
      <c r="M36" s="117"/>
      <c r="N36" s="117"/>
      <c r="O36" s="117"/>
    </row>
    <row r="37" spans="1:15" ht="12.65" customHeight="1">
      <c r="A37" s="2112">
        <v>2023</v>
      </c>
      <c r="B37" s="2113">
        <v>8006313</v>
      </c>
      <c r="C37" s="2113">
        <v>1014756.23</v>
      </c>
      <c r="D37" s="2114">
        <v>0.12674451148737254</v>
      </c>
      <c r="E37" s="2115">
        <v>0</v>
      </c>
      <c r="F37"/>
      <c r="G37" s="1586">
        <v>2023</v>
      </c>
      <c r="H37" s="2012"/>
      <c r="I37" s="2012"/>
      <c r="J37" s="2013"/>
      <c r="K37" s="2014"/>
    </row>
    <row r="38" spans="1:15" ht="15.65" customHeight="1" thickBot="1">
      <c r="A38" s="2112" t="s">
        <v>721</v>
      </c>
      <c r="B38" s="2113">
        <v>22615333.57</v>
      </c>
      <c r="C38" s="2113">
        <v>10769185.370942095</v>
      </c>
      <c r="D38" s="2114">
        <f>C38/B38</f>
        <v>0.47618954359478394</v>
      </c>
      <c r="E38" s="2115">
        <f>C38/17796</f>
        <v>605.1464020533881</v>
      </c>
      <c r="F38"/>
      <c r="G38" s="669">
        <v>2024</v>
      </c>
      <c r="H38" s="670" t="s">
        <v>115</v>
      </c>
      <c r="I38" s="670" t="s">
        <v>115</v>
      </c>
      <c r="J38" s="671" t="s">
        <v>115</v>
      </c>
      <c r="K38" s="672" t="s">
        <v>115</v>
      </c>
    </row>
    <row r="39" spans="1:15" ht="14.5" thickBot="1">
      <c r="A39" s="2876" t="s">
        <v>722</v>
      </c>
      <c r="B39" s="2877"/>
      <c r="C39" s="2877"/>
      <c r="D39" s="2877"/>
      <c r="E39" s="2878"/>
      <c r="G39" s="2851" t="s">
        <v>723</v>
      </c>
      <c r="H39" s="2852"/>
      <c r="I39" s="2852"/>
      <c r="J39" s="2852"/>
      <c r="K39" s="503"/>
    </row>
    <row r="40" spans="1:15" ht="48.65" customHeight="1">
      <c r="A40" s="2858"/>
      <c r="B40" s="2858"/>
      <c r="C40" s="136"/>
      <c r="D40" s="136"/>
      <c r="E40" s="136"/>
      <c r="G40" s="2869"/>
      <c r="H40" s="2869"/>
      <c r="I40" s="2869"/>
      <c r="J40" s="2869"/>
      <c r="K40" s="2869"/>
    </row>
  </sheetData>
  <mergeCells count="18">
    <mergeCell ref="A40:B40"/>
    <mergeCell ref="G21:K22"/>
    <mergeCell ref="A2:K2"/>
    <mergeCell ref="A3:K3"/>
    <mergeCell ref="A4:K4"/>
    <mergeCell ref="G40:K40"/>
    <mergeCell ref="A6:E6"/>
    <mergeCell ref="A7:E7"/>
    <mergeCell ref="G6:K6"/>
    <mergeCell ref="G7:K7"/>
    <mergeCell ref="G24:K24"/>
    <mergeCell ref="G25:K25"/>
    <mergeCell ref="A39:E39"/>
    <mergeCell ref="A22:D22"/>
    <mergeCell ref="G39:J39"/>
    <mergeCell ref="A25:E25"/>
    <mergeCell ref="A24:E24"/>
    <mergeCell ref="G20:J20"/>
  </mergeCells>
  <printOptions horizontalCentered="1" verticalCentered="1" headings="1"/>
  <pageMargins left="0.25" right="0.25" top="0.5" bottom="0.5" header="0.3" footer="0.3"/>
  <pageSetup scale="59" orientation="landscape" r:id="rId1"/>
  <headerFooter>
    <oddHeader>&amp;CPacific Gas and Electric Company | Program Year 2024
Appendix A: ESA, CARE, and FERA Program Tables</oddHeader>
  </headerFooter>
  <customProperties>
    <customPr name="_pios_id" r:id="rId2"/>
  </customProperties>
  <ignoredErrors>
    <ignoredError sqref="H19"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BC6FE-8628-4EC2-920C-8522D9ECBBBF}">
  <sheetPr>
    <pageSetUpPr fitToPage="1"/>
  </sheetPr>
  <dimension ref="A1:AY54"/>
  <sheetViews>
    <sheetView view="pageLayout" topLeftCell="A47" zoomScale="50" zoomScaleNormal="71" zoomScalePageLayoutView="50" workbookViewId="0">
      <selection activeCell="I17" sqref="I17"/>
    </sheetView>
  </sheetViews>
  <sheetFormatPr defaultColWidth="31.54296875" defaultRowHeight="45" customHeight="1"/>
  <cols>
    <col min="1" max="1" width="31.54296875" style="21" customWidth="1"/>
    <col min="2" max="2" width="16.26953125" style="21" bestFit="1" customWidth="1"/>
    <col min="3" max="3" width="15.7265625" style="21" bestFit="1" customWidth="1"/>
    <col min="4" max="4" width="17" style="21" bestFit="1" customWidth="1"/>
    <col min="5" max="6" width="15.7265625" style="21" bestFit="1" customWidth="1"/>
    <col min="7" max="7" width="15.54296875" style="21" customWidth="1"/>
    <col min="8" max="8" width="14.54296875" style="21" customWidth="1"/>
    <col min="9" max="9" width="15.453125" style="21" customWidth="1"/>
    <col min="10" max="10" width="16" style="21" customWidth="1"/>
    <col min="11" max="11" width="15.453125" style="21" customWidth="1"/>
    <col min="12" max="12" width="16" style="21" customWidth="1"/>
    <col min="13" max="13" width="16.54296875" style="21" customWidth="1"/>
    <col min="14" max="14" width="15.54296875" style="21" customWidth="1"/>
    <col min="15" max="15" width="16" style="21" customWidth="1"/>
    <col min="16" max="16" width="16.453125" style="21" customWidth="1"/>
    <col min="17" max="17" width="17.453125" style="21" customWidth="1"/>
    <col min="18" max="18" width="16.54296875" style="21" customWidth="1"/>
    <col min="19" max="19" width="15.54296875" style="21" customWidth="1"/>
    <col min="20" max="20" width="14.453125" style="21" customWidth="1"/>
    <col min="21" max="21" width="21" style="21" customWidth="1"/>
    <col min="22" max="22" width="25.453125" style="21" bestFit="1" customWidth="1"/>
    <col min="23" max="23" width="11.453125" style="21" customWidth="1"/>
    <col min="24" max="24" width="45.54296875" style="21" customWidth="1"/>
    <col min="25" max="25" width="26.7265625" style="380" customWidth="1"/>
    <col min="26" max="26" width="44.453125" style="55" bestFit="1" customWidth="1"/>
    <col min="27" max="27" width="17" style="21" customWidth="1"/>
    <col min="28" max="16384" width="31.54296875" style="21"/>
  </cols>
  <sheetData>
    <row r="1" spans="1:51" ht="22.5" customHeight="1"/>
    <row r="2" spans="1:51" ht="21" customHeight="1">
      <c r="A2" s="2549" t="s">
        <v>724</v>
      </c>
      <c r="B2" s="2549"/>
      <c r="C2" s="2549"/>
      <c r="D2" s="2549"/>
      <c r="E2" s="2549"/>
      <c r="F2" s="2549"/>
      <c r="G2" s="2549"/>
      <c r="H2" s="2549"/>
      <c r="I2" s="2549"/>
      <c r="J2" s="2549"/>
      <c r="K2" s="2549"/>
      <c r="L2" s="2549"/>
      <c r="M2" s="2549"/>
      <c r="N2" s="2549"/>
      <c r="O2" s="2549"/>
      <c r="P2" s="2549"/>
      <c r="Q2" s="2549"/>
      <c r="R2" s="2549"/>
      <c r="S2" s="2549"/>
      <c r="T2" s="2549"/>
      <c r="U2" s="2549"/>
      <c r="V2" s="2549"/>
      <c r="W2" s="2549"/>
      <c r="X2" s="2549"/>
      <c r="Y2" s="2549"/>
    </row>
    <row r="3" spans="1:51" ht="21" customHeight="1">
      <c r="A3" s="2549" t="s">
        <v>0</v>
      </c>
      <c r="B3" s="2549"/>
      <c r="C3" s="2549"/>
      <c r="D3" s="2549"/>
      <c r="E3" s="2549"/>
      <c r="F3" s="2549"/>
      <c r="G3" s="2549"/>
      <c r="H3" s="2549"/>
      <c r="I3" s="2549"/>
      <c r="J3" s="2549"/>
      <c r="K3" s="2549"/>
      <c r="L3" s="2549"/>
      <c r="M3" s="2549"/>
      <c r="N3" s="2549"/>
      <c r="O3" s="2549"/>
      <c r="P3" s="2549"/>
      <c r="Q3" s="2549"/>
      <c r="R3" s="2549"/>
      <c r="S3" s="2549"/>
      <c r="T3" s="2549"/>
      <c r="U3" s="2549"/>
      <c r="V3" s="2549"/>
      <c r="W3" s="2549"/>
      <c r="X3" s="2549"/>
      <c r="Y3" s="2549"/>
    </row>
    <row r="4" spans="1:51" ht="21" customHeight="1">
      <c r="A4" s="2549" t="s">
        <v>38</v>
      </c>
      <c r="B4" s="2889"/>
      <c r="C4" s="2889"/>
      <c r="D4" s="2889"/>
      <c r="E4" s="2889"/>
      <c r="F4" s="2889"/>
      <c r="G4" s="2889"/>
      <c r="H4" s="2889"/>
      <c r="I4" s="2889"/>
      <c r="J4" s="2889"/>
      <c r="K4" s="2889"/>
      <c r="L4" s="2889"/>
      <c r="M4" s="2889"/>
      <c r="N4" s="2889"/>
      <c r="O4" s="2889"/>
      <c r="P4" s="2889"/>
      <c r="Q4" s="2889"/>
      <c r="R4" s="2889"/>
      <c r="S4" s="2889"/>
      <c r="T4" s="2889"/>
      <c r="U4" s="2889"/>
      <c r="V4" s="2889"/>
      <c r="W4" s="2889"/>
      <c r="X4" s="2889"/>
      <c r="Y4" s="2889"/>
    </row>
    <row r="5" spans="1:51" ht="21" customHeight="1" thickBot="1">
      <c r="A5" s="179"/>
      <c r="B5"/>
      <c r="C5"/>
      <c r="D5"/>
      <c r="E5"/>
      <c r="F5"/>
      <c r="G5"/>
      <c r="H5"/>
      <c r="I5"/>
      <c r="J5"/>
      <c r="K5"/>
      <c r="L5"/>
      <c r="M5"/>
      <c r="N5"/>
      <c r="O5"/>
      <c r="P5"/>
      <c r="Q5"/>
      <c r="R5"/>
      <c r="S5"/>
      <c r="T5"/>
      <c r="U5" s="76"/>
      <c r="V5" s="181"/>
      <c r="W5" s="76"/>
      <c r="X5"/>
      <c r="Y5" s="376"/>
    </row>
    <row r="6" spans="1:51" s="22" customFormat="1" ht="33" customHeight="1" thickBot="1">
      <c r="A6" s="181"/>
      <c r="B6" s="181"/>
      <c r="C6" s="181"/>
      <c r="D6" s="181"/>
      <c r="E6" s="181"/>
      <c r="F6" s="181"/>
      <c r="G6" s="181"/>
      <c r="H6" s="181"/>
      <c r="I6" s="181"/>
      <c r="J6" s="181"/>
      <c r="K6" s="2860" t="s">
        <v>725</v>
      </c>
      <c r="L6" s="2861"/>
      <c r="M6" s="2861"/>
      <c r="N6" s="2861"/>
      <c r="O6" s="2861"/>
      <c r="P6" s="2861"/>
      <c r="Q6" s="2861"/>
      <c r="R6" s="2861"/>
      <c r="S6" s="2862"/>
      <c r="T6" s="181"/>
      <c r="U6" s="48"/>
      <c r="V6" s="340"/>
      <c r="W6" s="178"/>
      <c r="X6" s="181"/>
      <c r="Y6" s="377"/>
      <c r="Z6" s="56"/>
    </row>
    <row r="7" spans="1:51" s="22" customFormat="1" ht="31.5" customHeight="1" thickBot="1">
      <c r="A7" s="182"/>
      <c r="B7" s="2890" t="s">
        <v>1499</v>
      </c>
      <c r="C7" s="2891"/>
      <c r="D7" s="2892"/>
      <c r="E7" s="2890" t="s">
        <v>726</v>
      </c>
      <c r="F7" s="2891"/>
      <c r="G7" s="2892"/>
      <c r="H7" s="2890" t="s">
        <v>727</v>
      </c>
      <c r="I7" s="2891"/>
      <c r="J7" s="2892"/>
      <c r="K7" s="2893" t="s">
        <v>728</v>
      </c>
      <c r="L7" s="2894"/>
      <c r="M7" s="2895"/>
      <c r="N7" s="2896" t="s">
        <v>729</v>
      </c>
      <c r="O7" s="2894"/>
      <c r="P7" s="2895"/>
      <c r="Q7" s="2902" t="s">
        <v>730</v>
      </c>
      <c r="R7" s="2903"/>
      <c r="S7" s="2903"/>
      <c r="T7" s="182"/>
      <c r="U7" s="182"/>
      <c r="V7" s="182"/>
      <c r="W7" s="182"/>
      <c r="X7" s="182"/>
      <c r="Y7" s="378"/>
      <c r="Z7" s="56"/>
    </row>
    <row r="8" spans="1:51" s="22" customFormat="1" ht="71.25" customHeight="1" thickBot="1">
      <c r="A8" s="391" t="s">
        <v>731</v>
      </c>
      <c r="B8" s="302" t="s">
        <v>43</v>
      </c>
      <c r="C8" s="165" t="s">
        <v>44</v>
      </c>
      <c r="D8" s="263" t="s">
        <v>732</v>
      </c>
      <c r="E8" s="392" t="s">
        <v>43</v>
      </c>
      <c r="F8" s="165" t="s">
        <v>44</v>
      </c>
      <c r="G8" s="263" t="s">
        <v>733</v>
      </c>
      <c r="H8" s="2897" t="s">
        <v>734</v>
      </c>
      <c r="I8" s="2898"/>
      <c r="J8" s="2899"/>
      <c r="K8" s="2860" t="s">
        <v>735</v>
      </c>
      <c r="L8" s="2861"/>
      <c r="M8" s="2862"/>
      <c r="N8" s="2860" t="s">
        <v>1500</v>
      </c>
      <c r="O8" s="2861"/>
      <c r="P8" s="2862"/>
      <c r="Q8" s="2860" t="s">
        <v>736</v>
      </c>
      <c r="R8" s="2861"/>
      <c r="S8" s="2862"/>
      <c r="T8" s="360" t="s">
        <v>737</v>
      </c>
      <c r="U8" s="338" t="s">
        <v>738</v>
      </c>
      <c r="V8" s="1779" t="s">
        <v>739</v>
      </c>
      <c r="W8" s="338" t="s">
        <v>740</v>
      </c>
      <c r="X8" s="338" t="s">
        <v>741</v>
      </c>
      <c r="Y8" s="339" t="s">
        <v>742</v>
      </c>
      <c r="Z8" s="56"/>
    </row>
    <row r="9" spans="1:51" s="22" customFormat="1" ht="24" customHeight="1">
      <c r="A9" s="394"/>
      <c r="B9" s="395"/>
      <c r="C9" s="396"/>
      <c r="D9" s="397"/>
      <c r="E9" s="398"/>
      <c r="F9" s="181"/>
      <c r="G9" s="399"/>
      <c r="H9" s="400" t="s">
        <v>43</v>
      </c>
      <c r="I9" s="400" t="s">
        <v>44</v>
      </c>
      <c r="J9" s="397" t="s">
        <v>575</v>
      </c>
      <c r="K9" s="395" t="s">
        <v>43</v>
      </c>
      <c r="L9" s="396" t="s">
        <v>44</v>
      </c>
      <c r="M9" s="397" t="s">
        <v>45</v>
      </c>
      <c r="N9" s="401" t="s">
        <v>43</v>
      </c>
      <c r="O9" s="396" t="s">
        <v>44</v>
      </c>
      <c r="P9" s="181" t="s">
        <v>45</v>
      </c>
      <c r="Q9" s="401" t="s">
        <v>43</v>
      </c>
      <c r="R9" s="396" t="s">
        <v>44</v>
      </c>
      <c r="S9" s="397" t="s">
        <v>45</v>
      </c>
      <c r="T9" s="101"/>
      <c r="U9" s="102"/>
      <c r="V9" s="102"/>
      <c r="W9" s="102"/>
      <c r="X9" s="183"/>
      <c r="Y9" s="379"/>
      <c r="Z9" s="56"/>
    </row>
    <row r="10" spans="1:51" ht="13">
      <c r="A10" s="384" t="s">
        <v>222</v>
      </c>
      <c r="B10" s="385"/>
      <c r="C10" s="386"/>
      <c r="D10" s="387"/>
      <c r="E10" s="385"/>
      <c r="F10" s="386"/>
      <c r="G10" s="387"/>
      <c r="H10" s="385"/>
      <c r="I10" s="386"/>
      <c r="J10" s="387"/>
      <c r="K10" s="385"/>
      <c r="L10" s="386"/>
      <c r="M10" s="387"/>
      <c r="N10" s="385"/>
      <c r="O10" s="386"/>
      <c r="P10" s="387"/>
      <c r="Q10" s="385"/>
      <c r="R10" s="386"/>
      <c r="S10" s="387"/>
      <c r="T10" s="388"/>
      <c r="U10" s="389"/>
      <c r="V10" s="389"/>
      <c r="W10" s="389"/>
      <c r="X10" s="389"/>
      <c r="Y10" s="390"/>
      <c r="AM10" s="21" t="s">
        <v>743</v>
      </c>
      <c r="AN10" s="21" t="s">
        <v>743</v>
      </c>
      <c r="AO10" s="21" t="s">
        <v>743</v>
      </c>
      <c r="AP10" s="21" t="s">
        <v>743</v>
      </c>
      <c r="AQ10" s="21" t="s">
        <v>743</v>
      </c>
    </row>
    <row r="11" spans="1:51" ht="17.25" customHeight="1">
      <c r="A11" s="382" t="s">
        <v>744</v>
      </c>
      <c r="B11" s="2404">
        <v>10141083.56365628</v>
      </c>
      <c r="C11" s="2405">
        <v>0</v>
      </c>
      <c r="D11" s="1335">
        <f>SUM(B11:C11)</f>
        <v>10141083.56365628</v>
      </c>
      <c r="E11" s="1353">
        <v>19845555.119999997</v>
      </c>
      <c r="F11" s="1340">
        <v>0</v>
      </c>
      <c r="G11" s="1341">
        <f>SUM(E11:F11)</f>
        <v>19845555.119999997</v>
      </c>
      <c r="H11" s="1353">
        <f>B11-E11</f>
        <v>-9704471.5563437175</v>
      </c>
      <c r="I11" s="1340">
        <f>C11-F11</f>
        <v>0</v>
      </c>
      <c r="J11" s="1341">
        <f>SUM(H11:I11)</f>
        <v>-9704471.5563437175</v>
      </c>
      <c r="K11" s="1353">
        <v>9704471.5563437194</v>
      </c>
      <c r="L11" s="1340">
        <v>0</v>
      </c>
      <c r="M11" s="1341">
        <f>SUM(K11:L11)</f>
        <v>9704471.5563437194</v>
      </c>
      <c r="N11" s="1353">
        <v>0</v>
      </c>
      <c r="O11" s="1340">
        <v>0</v>
      </c>
      <c r="P11" s="1341">
        <f>SUM(N11:O11)</f>
        <v>0</v>
      </c>
      <c r="Q11" s="1353">
        <v>0</v>
      </c>
      <c r="R11" s="1340">
        <v>0</v>
      </c>
      <c r="S11" s="1341">
        <f>SUM(Q11:R11)</f>
        <v>0</v>
      </c>
      <c r="T11" s="1369">
        <f>M11+P11+S11</f>
        <v>9704471.5563437194</v>
      </c>
      <c r="U11" s="1370">
        <f t="shared" ref="U11:U28" si="0">T11/$D$44</f>
        <v>4.3326375626920405E-2</v>
      </c>
      <c r="V11" s="1371" t="s">
        <v>745</v>
      </c>
      <c r="W11" s="1842" t="s">
        <v>746</v>
      </c>
      <c r="X11" s="1371" t="s">
        <v>747</v>
      </c>
      <c r="Y11" s="1372" t="s">
        <v>748</v>
      </c>
      <c r="AC11" s="50"/>
      <c r="AE11" s="50"/>
      <c r="AF11" s="103"/>
      <c r="AG11" s="103"/>
      <c r="AH11" s="103"/>
      <c r="AI11" s="103"/>
      <c r="AJ11" s="103"/>
      <c r="AK11" s="103"/>
      <c r="AL11" s="103"/>
      <c r="AM11" s="103">
        <f t="shared" ref="AM11:AQ11" si="1">+C11-AG11</f>
        <v>0</v>
      </c>
      <c r="AN11" s="103">
        <f t="shared" si="1"/>
        <v>10141083.56365628</v>
      </c>
      <c r="AO11" s="103">
        <f t="shared" si="1"/>
        <v>19845555.119999997</v>
      </c>
      <c r="AP11" s="103">
        <f t="shared" si="1"/>
        <v>0</v>
      </c>
      <c r="AQ11" s="103">
        <f t="shared" si="1"/>
        <v>19845555.119999997</v>
      </c>
      <c r="AR11" s="50"/>
      <c r="AS11" s="50"/>
      <c r="AT11" s="50"/>
      <c r="AU11" s="50"/>
      <c r="AV11" s="50"/>
      <c r="AW11" s="50"/>
      <c r="AX11" s="50"/>
      <c r="AY11" s="50"/>
    </row>
    <row r="12" spans="1:51" ht="20.25" customHeight="1">
      <c r="A12" s="383" t="s">
        <v>145</v>
      </c>
      <c r="B12" s="2404">
        <v>1222705.638302577</v>
      </c>
      <c r="C12" s="2405">
        <v>6071833.2354321247</v>
      </c>
      <c r="D12" s="1335">
        <f t="shared" ref="D12:D22" si="2">SUM(B12:C12)</f>
        <v>7294538.8737347014</v>
      </c>
      <c r="E12" s="1353">
        <v>262693.76870000002</v>
      </c>
      <c r="F12" s="1340">
        <v>6646672.7112999987</v>
      </c>
      <c r="G12" s="1341">
        <f t="shared" ref="G12:G27" si="3">SUM(E12:F12)</f>
        <v>6909366.4799999986</v>
      </c>
      <c r="H12" s="1353">
        <f t="shared" ref="H12:H27" si="4">B12-E12</f>
        <v>960011.86960257695</v>
      </c>
      <c r="I12" s="1340">
        <f t="shared" ref="I12:I27" si="5">C12-F12</f>
        <v>-574839.47586787399</v>
      </c>
      <c r="J12" s="1341">
        <f t="shared" ref="J12:J27" si="6">SUM(H12:I12)</f>
        <v>385172.39373470296</v>
      </c>
      <c r="K12" s="1353">
        <v>0</v>
      </c>
      <c r="L12" s="1340">
        <v>574839.47586787399</v>
      </c>
      <c r="M12" s="1341">
        <f t="shared" ref="M12:M27" si="7">SUM(K12:L12)</f>
        <v>574839.47586787399</v>
      </c>
      <c r="N12" s="1353">
        <v>0</v>
      </c>
      <c r="O12" s="1340">
        <v>0</v>
      </c>
      <c r="P12" s="1341">
        <f t="shared" ref="P12:P22" si="8">SUM(N12:O12)</f>
        <v>0</v>
      </c>
      <c r="Q12" s="1353">
        <v>0</v>
      </c>
      <c r="R12" s="1340">
        <v>0</v>
      </c>
      <c r="S12" s="1341">
        <f t="shared" ref="S12:S22" si="9">SUM(Q12:R12)</f>
        <v>0</v>
      </c>
      <c r="T12" s="1369">
        <f>M12+P12+S12</f>
        <v>574839.47586787399</v>
      </c>
      <c r="U12" s="1370">
        <f t="shared" si="0"/>
        <v>2.5664159982367028E-3</v>
      </c>
      <c r="V12" s="1371" t="s">
        <v>745</v>
      </c>
      <c r="W12" s="1842" t="s">
        <v>746</v>
      </c>
      <c r="X12" s="1373" t="s">
        <v>749</v>
      </c>
      <c r="Y12" s="1372" t="s">
        <v>748</v>
      </c>
      <c r="AC12" s="50"/>
      <c r="AE12" s="50"/>
      <c r="AF12" s="103"/>
      <c r="AG12" s="103"/>
      <c r="AH12" s="103"/>
      <c r="AI12" s="103"/>
      <c r="AJ12" s="103"/>
      <c r="AK12" s="103"/>
      <c r="AL12" s="103"/>
      <c r="AM12" s="103">
        <f t="shared" ref="AM12:AM28" si="10">+C12-AG12</f>
        <v>6071833.2354321247</v>
      </c>
      <c r="AN12" s="103">
        <f t="shared" ref="AN12:AN28" si="11">+D12-AH12</f>
        <v>7294538.8737347014</v>
      </c>
      <c r="AO12" s="103">
        <f t="shared" ref="AO12:AO28" si="12">+E12-AI12</f>
        <v>262693.76870000002</v>
      </c>
      <c r="AP12" s="103">
        <f t="shared" ref="AP12:AP28" si="13">+F12-AJ12</f>
        <v>6646672.7112999987</v>
      </c>
      <c r="AQ12" s="103">
        <f t="shared" ref="AQ12:AQ28" si="14">+G12-AK12</f>
        <v>6909366.4799999986</v>
      </c>
    </row>
    <row r="13" spans="1:51" ht="13">
      <c r="A13" s="383" t="s">
        <v>75</v>
      </c>
      <c r="B13" s="2404">
        <v>243690.74809106937</v>
      </c>
      <c r="C13" s="2405">
        <v>24125160.238794222</v>
      </c>
      <c r="D13" s="1335">
        <f t="shared" si="2"/>
        <v>24368850.986885291</v>
      </c>
      <c r="E13" s="1353">
        <v>195733.6232</v>
      </c>
      <c r="F13" s="1340">
        <v>19377628.696799997</v>
      </c>
      <c r="G13" s="1341">
        <f t="shared" si="3"/>
        <v>19573362.319999997</v>
      </c>
      <c r="H13" s="1353">
        <f t="shared" si="4"/>
        <v>47957.124891069368</v>
      </c>
      <c r="I13" s="1340">
        <f t="shared" si="5"/>
        <v>4747531.5419942252</v>
      </c>
      <c r="J13" s="1341">
        <f t="shared" si="6"/>
        <v>4795488.666885295</v>
      </c>
      <c r="K13" s="1353">
        <v>0</v>
      </c>
      <c r="L13" s="1340">
        <v>-4747531.5419942299</v>
      </c>
      <c r="M13" s="1341">
        <f t="shared" si="7"/>
        <v>-4747531.5419942299</v>
      </c>
      <c r="N13" s="1353">
        <v>0</v>
      </c>
      <c r="O13" s="1340">
        <v>0</v>
      </c>
      <c r="P13" s="1341">
        <f t="shared" si="8"/>
        <v>0</v>
      </c>
      <c r="Q13" s="1353">
        <v>0</v>
      </c>
      <c r="R13" s="1340">
        <v>0</v>
      </c>
      <c r="S13" s="1341">
        <f t="shared" si="9"/>
        <v>0</v>
      </c>
      <c r="T13" s="1369">
        <f>M13+P13+S13</f>
        <v>-4747531.5419942299</v>
      </c>
      <c r="U13" s="1370">
        <f t="shared" si="0"/>
        <v>-2.1195727525692515E-2</v>
      </c>
      <c r="V13" s="1843" t="s">
        <v>745</v>
      </c>
      <c r="W13" s="1843" t="s">
        <v>746</v>
      </c>
      <c r="X13" s="1843" t="s">
        <v>750</v>
      </c>
      <c r="Y13" s="1844" t="s">
        <v>748</v>
      </c>
      <c r="AC13" s="50"/>
      <c r="AE13" s="50"/>
      <c r="AF13" s="103"/>
      <c r="AG13" s="103"/>
      <c r="AH13" s="103"/>
      <c r="AI13" s="103"/>
      <c r="AJ13" s="103"/>
      <c r="AK13" s="103"/>
      <c r="AL13" s="103"/>
      <c r="AM13" s="103">
        <f t="shared" si="10"/>
        <v>24125160.238794222</v>
      </c>
      <c r="AN13" s="103">
        <f t="shared" si="11"/>
        <v>24368850.986885291</v>
      </c>
      <c r="AO13" s="103">
        <f t="shared" si="12"/>
        <v>195733.6232</v>
      </c>
      <c r="AP13" s="103">
        <f t="shared" si="13"/>
        <v>19377628.696799997</v>
      </c>
      <c r="AQ13" s="103">
        <f t="shared" si="14"/>
        <v>19573362.319999997</v>
      </c>
    </row>
    <row r="14" spans="1:51" ht="25">
      <c r="A14" s="381" t="s">
        <v>578</v>
      </c>
      <c r="B14" s="2404">
        <v>11661705.577081</v>
      </c>
      <c r="C14" s="2405">
        <v>7340430.5383821586</v>
      </c>
      <c r="D14" s="1335">
        <f t="shared" si="2"/>
        <v>19002136.11546316</v>
      </c>
      <c r="E14" s="1353">
        <v>19159773.874100003</v>
      </c>
      <c r="F14" s="1340">
        <v>16700187.805899998</v>
      </c>
      <c r="G14" s="1341">
        <f t="shared" si="3"/>
        <v>35859961.68</v>
      </c>
      <c r="H14" s="1353">
        <f t="shared" si="4"/>
        <v>-7498068.297019003</v>
      </c>
      <c r="I14" s="1340">
        <f t="shared" si="5"/>
        <v>-9359757.2675178386</v>
      </c>
      <c r="J14" s="1341">
        <f t="shared" si="6"/>
        <v>-16857825.56453684</v>
      </c>
      <c r="K14" s="1353">
        <v>7498068.2970190002</v>
      </c>
      <c r="L14" s="1340">
        <v>9359757.2675178405</v>
      </c>
      <c r="M14" s="1341">
        <f t="shared" si="7"/>
        <v>16857825.56453684</v>
      </c>
      <c r="N14" s="1353">
        <v>0</v>
      </c>
      <c r="O14" s="1340">
        <v>0</v>
      </c>
      <c r="P14" s="1341">
        <f t="shared" si="8"/>
        <v>0</v>
      </c>
      <c r="Q14" s="1353">
        <v>0</v>
      </c>
      <c r="R14" s="1340">
        <v>0</v>
      </c>
      <c r="S14" s="1341">
        <f t="shared" si="9"/>
        <v>0</v>
      </c>
      <c r="T14" s="1369">
        <f>M14+P14+S14</f>
        <v>16857825.56453684</v>
      </c>
      <c r="U14" s="1370">
        <f t="shared" si="0"/>
        <v>7.5263086549496525E-2</v>
      </c>
      <c r="V14" s="1843" t="s">
        <v>751</v>
      </c>
      <c r="W14" s="1843" t="s">
        <v>752</v>
      </c>
      <c r="X14" s="1843" t="s">
        <v>753</v>
      </c>
      <c r="Y14" s="1844" t="s">
        <v>754</v>
      </c>
      <c r="AC14" s="50"/>
      <c r="AE14" s="50"/>
      <c r="AF14" s="103"/>
      <c r="AG14" s="103"/>
      <c r="AH14" s="103"/>
      <c r="AI14" s="103"/>
      <c r="AJ14" s="103"/>
      <c r="AK14" s="103"/>
      <c r="AL14" s="103"/>
      <c r="AM14" s="103">
        <f t="shared" si="10"/>
        <v>7340430.5383821586</v>
      </c>
      <c r="AN14" s="103">
        <f t="shared" si="11"/>
        <v>19002136.11546316</v>
      </c>
      <c r="AO14" s="103">
        <f t="shared" si="12"/>
        <v>19159773.874100003</v>
      </c>
      <c r="AP14" s="103">
        <f t="shared" si="13"/>
        <v>16700187.805899998</v>
      </c>
      <c r="AQ14" s="103">
        <f t="shared" si="14"/>
        <v>35859961.68</v>
      </c>
    </row>
    <row r="15" spans="1:51" ht="13">
      <c r="A15" s="383" t="s">
        <v>77</v>
      </c>
      <c r="B15" s="2404">
        <v>0</v>
      </c>
      <c r="C15" s="2405">
        <v>0</v>
      </c>
      <c r="D15" s="1335">
        <f t="shared" si="2"/>
        <v>0</v>
      </c>
      <c r="E15" s="1353">
        <v>0</v>
      </c>
      <c r="F15" s="1340">
        <v>0</v>
      </c>
      <c r="G15" s="1341">
        <f t="shared" si="3"/>
        <v>0</v>
      </c>
      <c r="H15" s="1353">
        <f t="shared" si="4"/>
        <v>0</v>
      </c>
      <c r="I15" s="1340">
        <f t="shared" si="5"/>
        <v>0</v>
      </c>
      <c r="J15" s="1341">
        <f t="shared" si="6"/>
        <v>0</v>
      </c>
      <c r="K15" s="1353">
        <v>0</v>
      </c>
      <c r="L15" s="1340">
        <v>0</v>
      </c>
      <c r="M15" s="1341">
        <f t="shared" si="7"/>
        <v>0</v>
      </c>
      <c r="N15" s="1353">
        <v>0</v>
      </c>
      <c r="O15" s="1340">
        <v>0</v>
      </c>
      <c r="P15" s="1341">
        <f t="shared" si="8"/>
        <v>0</v>
      </c>
      <c r="Q15" s="1353">
        <v>0</v>
      </c>
      <c r="R15" s="1340">
        <v>0</v>
      </c>
      <c r="S15" s="1341">
        <f t="shared" si="9"/>
        <v>0</v>
      </c>
      <c r="T15" s="1369">
        <f>M15+P15+S15</f>
        <v>0</v>
      </c>
      <c r="U15" s="1370">
        <f t="shared" si="0"/>
        <v>0</v>
      </c>
      <c r="V15" s="1373" t="s">
        <v>62</v>
      </c>
      <c r="W15" s="1373" t="s">
        <v>62</v>
      </c>
      <c r="X15" s="1373" t="s">
        <v>62</v>
      </c>
      <c r="Y15" s="1372" t="s">
        <v>62</v>
      </c>
      <c r="AC15" s="50"/>
      <c r="AE15" s="50"/>
      <c r="AF15" s="103"/>
      <c r="AG15" s="103"/>
      <c r="AH15" s="103"/>
      <c r="AI15" s="103"/>
      <c r="AJ15" s="103"/>
      <c r="AK15" s="103"/>
      <c r="AL15" s="103"/>
      <c r="AM15" s="103">
        <f t="shared" si="10"/>
        <v>0</v>
      </c>
      <c r="AN15" s="103">
        <f t="shared" si="11"/>
        <v>0</v>
      </c>
      <c r="AO15" s="103">
        <f t="shared" si="12"/>
        <v>0</v>
      </c>
      <c r="AP15" s="103">
        <f t="shared" si="13"/>
        <v>0</v>
      </c>
      <c r="AQ15" s="103">
        <f t="shared" si="14"/>
        <v>0</v>
      </c>
    </row>
    <row r="16" spans="1:51" ht="32.15" customHeight="1">
      <c r="A16" s="381" t="s">
        <v>78</v>
      </c>
      <c r="B16" s="2404">
        <v>5348188.9435070725</v>
      </c>
      <c r="C16" s="2405">
        <v>0</v>
      </c>
      <c r="D16" s="1335">
        <f t="shared" si="2"/>
        <v>5348188.9435070725</v>
      </c>
      <c r="E16" s="1353">
        <v>3138143.14</v>
      </c>
      <c r="F16" s="1340">
        <v>0</v>
      </c>
      <c r="G16" s="1341">
        <f t="shared" si="3"/>
        <v>3138143.14</v>
      </c>
      <c r="H16" s="1353">
        <f t="shared" si="4"/>
        <v>2210045.8035070724</v>
      </c>
      <c r="I16" s="1340">
        <f t="shared" si="5"/>
        <v>0</v>
      </c>
      <c r="J16" s="1341">
        <f t="shared" si="6"/>
        <v>2210045.8035070724</v>
      </c>
      <c r="K16" s="1353">
        <v>-2210045.8035070701</v>
      </c>
      <c r="L16" s="1340">
        <v>0</v>
      </c>
      <c r="M16" s="1341">
        <f t="shared" si="7"/>
        <v>-2210045.8035070701</v>
      </c>
      <c r="N16" s="1353">
        <v>0</v>
      </c>
      <c r="O16" s="1340">
        <v>0</v>
      </c>
      <c r="P16" s="1341">
        <f t="shared" si="8"/>
        <v>0</v>
      </c>
      <c r="Q16" s="1353">
        <v>0</v>
      </c>
      <c r="R16" s="1340">
        <v>0</v>
      </c>
      <c r="S16" s="1341">
        <f t="shared" si="9"/>
        <v>0</v>
      </c>
      <c r="T16" s="1369">
        <f t="shared" ref="T16:T22" si="15">M16+P16+S16</f>
        <v>-2210045.8035070701</v>
      </c>
      <c r="U16" s="1370">
        <f t="shared" si="0"/>
        <v>-9.8669231064780084E-3</v>
      </c>
      <c r="V16" s="1843" t="s">
        <v>745</v>
      </c>
      <c r="W16" s="1373" t="s">
        <v>746</v>
      </c>
      <c r="X16" s="1371" t="s">
        <v>747</v>
      </c>
      <c r="Y16" s="1374" t="s">
        <v>748</v>
      </c>
      <c r="AC16" s="50"/>
      <c r="AE16" s="50"/>
      <c r="AF16" s="103"/>
      <c r="AG16" s="103"/>
      <c r="AH16" s="103"/>
      <c r="AI16" s="103"/>
      <c r="AJ16" s="103"/>
      <c r="AK16" s="103"/>
      <c r="AL16" s="103"/>
      <c r="AM16" s="103">
        <f t="shared" si="10"/>
        <v>0</v>
      </c>
      <c r="AN16" s="103">
        <f t="shared" si="11"/>
        <v>5348188.9435070725</v>
      </c>
      <c r="AO16" s="103">
        <f t="shared" si="12"/>
        <v>3138143.14</v>
      </c>
      <c r="AP16" s="103">
        <f t="shared" si="13"/>
        <v>0</v>
      </c>
      <c r="AQ16" s="103">
        <f t="shared" si="14"/>
        <v>3138143.14</v>
      </c>
    </row>
    <row r="17" spans="1:43" ht="13">
      <c r="A17" s="381" t="s">
        <v>203</v>
      </c>
      <c r="B17" s="2404">
        <v>11892130.88906635</v>
      </c>
      <c r="C17" s="2405">
        <v>0</v>
      </c>
      <c r="D17" s="1335">
        <f t="shared" si="2"/>
        <v>11892130.88906635</v>
      </c>
      <c r="E17" s="1353">
        <v>1673844.9200000002</v>
      </c>
      <c r="F17" s="1340">
        <v>0</v>
      </c>
      <c r="G17" s="1341">
        <f t="shared" si="3"/>
        <v>1673844.9200000002</v>
      </c>
      <c r="H17" s="1353">
        <f t="shared" si="4"/>
        <v>10218285.96906635</v>
      </c>
      <c r="I17" s="1340">
        <f t="shared" si="5"/>
        <v>0</v>
      </c>
      <c r="J17" s="1341">
        <f t="shared" si="6"/>
        <v>10218285.96906635</v>
      </c>
      <c r="K17" s="1353">
        <v>-10218285.969066299</v>
      </c>
      <c r="L17" s="1340">
        <v>0</v>
      </c>
      <c r="M17" s="1341">
        <f t="shared" si="7"/>
        <v>-10218285.969066299</v>
      </c>
      <c r="N17" s="1353">
        <v>0</v>
      </c>
      <c r="O17" s="1340">
        <v>0</v>
      </c>
      <c r="P17" s="1341">
        <f t="shared" si="8"/>
        <v>0</v>
      </c>
      <c r="Q17" s="1353">
        <v>0</v>
      </c>
      <c r="R17" s="1340">
        <v>0</v>
      </c>
      <c r="S17" s="1341">
        <f t="shared" si="9"/>
        <v>0</v>
      </c>
      <c r="T17" s="1369">
        <f t="shared" si="15"/>
        <v>-10218285.969066299</v>
      </c>
      <c r="U17" s="1370">
        <f t="shared" si="0"/>
        <v>-4.5620340436739619E-2</v>
      </c>
      <c r="V17" s="1843" t="s">
        <v>745</v>
      </c>
      <c r="W17" s="1373" t="s">
        <v>746</v>
      </c>
      <c r="X17" s="1371" t="s">
        <v>747</v>
      </c>
      <c r="Y17" s="1374" t="s">
        <v>748</v>
      </c>
      <c r="AC17" s="50"/>
      <c r="AE17" s="50"/>
      <c r="AF17" s="103"/>
      <c r="AG17" s="103"/>
      <c r="AH17" s="103"/>
      <c r="AI17" s="103"/>
      <c r="AJ17" s="103"/>
      <c r="AK17" s="103"/>
      <c r="AL17" s="103"/>
      <c r="AM17" s="103">
        <f t="shared" si="10"/>
        <v>0</v>
      </c>
      <c r="AN17" s="103">
        <f t="shared" si="11"/>
        <v>11892130.88906635</v>
      </c>
      <c r="AO17" s="103">
        <f t="shared" si="12"/>
        <v>1673844.9200000002</v>
      </c>
      <c r="AP17" s="103">
        <f t="shared" si="13"/>
        <v>0</v>
      </c>
      <c r="AQ17" s="103">
        <f t="shared" si="14"/>
        <v>1673844.9200000002</v>
      </c>
    </row>
    <row r="18" spans="1:43" ht="25">
      <c r="A18" s="383" t="s">
        <v>80</v>
      </c>
      <c r="B18" s="2404">
        <v>8704353.4857795313</v>
      </c>
      <c r="C18" s="2405">
        <v>7718954.9779554307</v>
      </c>
      <c r="D18" s="1335">
        <f t="shared" si="2"/>
        <v>16423308.463734962</v>
      </c>
      <c r="E18" s="1353">
        <v>3839676.4408999998</v>
      </c>
      <c r="F18" s="1340">
        <v>3404996.0891</v>
      </c>
      <c r="G18" s="1341">
        <f t="shared" si="3"/>
        <v>7244672.5299999993</v>
      </c>
      <c r="H18" s="1353">
        <f t="shared" si="4"/>
        <v>4864677.0448795315</v>
      </c>
      <c r="I18" s="1340">
        <f t="shared" si="5"/>
        <v>4313958.8888554312</v>
      </c>
      <c r="J18" s="1341">
        <f t="shared" si="6"/>
        <v>9178635.9337349627</v>
      </c>
      <c r="K18" s="1353">
        <v>-4864677.0448795296</v>
      </c>
      <c r="L18" s="1340">
        <v>-4313958.8888554303</v>
      </c>
      <c r="M18" s="1341">
        <f t="shared" si="7"/>
        <v>-9178635.9337349609</v>
      </c>
      <c r="N18" s="1353">
        <v>0</v>
      </c>
      <c r="O18" s="1340">
        <v>0</v>
      </c>
      <c r="P18" s="1341">
        <f t="shared" si="8"/>
        <v>0</v>
      </c>
      <c r="Q18" s="1353">
        <v>0</v>
      </c>
      <c r="R18" s="1340">
        <v>0</v>
      </c>
      <c r="S18" s="1341">
        <f t="shared" si="9"/>
        <v>0</v>
      </c>
      <c r="T18" s="1353">
        <f t="shared" si="15"/>
        <v>-9178635.9337349609</v>
      </c>
      <c r="U18" s="1370">
        <f t="shared" si="0"/>
        <v>-4.0978741181202448E-2</v>
      </c>
      <c r="V18" s="1843" t="s">
        <v>751</v>
      </c>
      <c r="W18" s="1843" t="s">
        <v>752</v>
      </c>
      <c r="X18" s="1843" t="s">
        <v>753</v>
      </c>
      <c r="Y18" s="1844" t="s">
        <v>754</v>
      </c>
      <c r="AC18" s="50"/>
      <c r="AE18" s="50"/>
      <c r="AF18" s="103"/>
      <c r="AG18" s="103"/>
      <c r="AH18" s="103"/>
      <c r="AI18" s="103"/>
      <c r="AJ18" s="103"/>
      <c r="AK18" s="103"/>
      <c r="AL18" s="103"/>
      <c r="AM18" s="103">
        <f t="shared" si="10"/>
        <v>7718954.9779554307</v>
      </c>
      <c r="AN18" s="103">
        <f t="shared" si="11"/>
        <v>16423308.463734962</v>
      </c>
      <c r="AO18" s="103">
        <f t="shared" si="12"/>
        <v>3839676.4408999998</v>
      </c>
      <c r="AP18" s="103">
        <f t="shared" si="13"/>
        <v>3404996.0891</v>
      </c>
      <c r="AQ18" s="103">
        <f t="shared" si="14"/>
        <v>7244672.5299999993</v>
      </c>
    </row>
    <row r="19" spans="1:43" ht="25">
      <c r="A19" s="381" t="s">
        <v>81</v>
      </c>
      <c r="B19" s="2404">
        <v>2608603.6592724351</v>
      </c>
      <c r="C19" s="2405">
        <v>2313290.0374680082</v>
      </c>
      <c r="D19" s="1335">
        <f t="shared" si="2"/>
        <v>4921893.6967404429</v>
      </c>
      <c r="E19" s="1353">
        <v>1958424.9313999999</v>
      </c>
      <c r="F19" s="1340">
        <v>1736716.4486</v>
      </c>
      <c r="G19" s="1341">
        <f t="shared" si="3"/>
        <v>3695141.38</v>
      </c>
      <c r="H19" s="1353">
        <f t="shared" si="4"/>
        <v>650178.72787243524</v>
      </c>
      <c r="I19" s="1340">
        <f t="shared" si="5"/>
        <v>576573.58886800823</v>
      </c>
      <c r="J19" s="1341">
        <f t="shared" si="6"/>
        <v>1226752.3167404435</v>
      </c>
      <c r="K19" s="1353">
        <v>-391728.81</v>
      </c>
      <c r="L19" s="1340">
        <v>-576573.588868008</v>
      </c>
      <c r="M19" s="1341">
        <f t="shared" si="7"/>
        <v>-968302.39886800805</v>
      </c>
      <c r="N19" s="1353">
        <v>0</v>
      </c>
      <c r="O19" s="1340">
        <v>0</v>
      </c>
      <c r="P19" s="1341">
        <f t="shared" si="8"/>
        <v>0</v>
      </c>
      <c r="Q19" s="1353">
        <v>0</v>
      </c>
      <c r="R19" s="1340">
        <v>0</v>
      </c>
      <c r="S19" s="1341">
        <f t="shared" si="9"/>
        <v>0</v>
      </c>
      <c r="T19" s="1353">
        <f t="shared" si="15"/>
        <v>-968302.39886800805</v>
      </c>
      <c r="U19" s="1370">
        <f t="shared" si="0"/>
        <v>-4.3230621276208626E-3</v>
      </c>
      <c r="V19" s="1843" t="s">
        <v>751</v>
      </c>
      <c r="W19" s="1843" t="s">
        <v>752</v>
      </c>
      <c r="X19" s="1843" t="s">
        <v>753</v>
      </c>
      <c r="Y19" s="1844" t="s">
        <v>754</v>
      </c>
      <c r="AC19" s="50"/>
      <c r="AE19" s="50"/>
      <c r="AF19" s="103"/>
      <c r="AG19" s="103"/>
      <c r="AH19" s="103"/>
      <c r="AI19" s="103"/>
      <c r="AJ19" s="103"/>
      <c r="AK19" s="103"/>
      <c r="AL19" s="103"/>
      <c r="AM19" s="103">
        <f t="shared" si="10"/>
        <v>2313290.0374680082</v>
      </c>
      <c r="AN19" s="103">
        <f t="shared" si="11"/>
        <v>4921893.6967404429</v>
      </c>
      <c r="AO19" s="103">
        <f t="shared" si="12"/>
        <v>1958424.9313999999</v>
      </c>
      <c r="AP19" s="103">
        <f t="shared" si="13"/>
        <v>1736716.4486</v>
      </c>
      <c r="AQ19" s="103">
        <f t="shared" si="14"/>
        <v>3695141.38</v>
      </c>
    </row>
    <row r="20" spans="1:43" ht="13">
      <c r="A20" s="381" t="s">
        <v>755</v>
      </c>
      <c r="B20" s="2404">
        <v>689298.25</v>
      </c>
      <c r="C20" s="2405">
        <v>611264.75</v>
      </c>
      <c r="D20" s="1335">
        <f t="shared" si="2"/>
        <v>1300563</v>
      </c>
      <c r="E20" s="1353">
        <v>0</v>
      </c>
      <c r="F20" s="1340">
        <v>0</v>
      </c>
      <c r="G20" s="1341">
        <f t="shared" si="3"/>
        <v>0</v>
      </c>
      <c r="H20" s="1353">
        <f t="shared" si="4"/>
        <v>689298.25</v>
      </c>
      <c r="I20" s="1340">
        <f t="shared" si="5"/>
        <v>611264.75</v>
      </c>
      <c r="J20" s="1341">
        <f t="shared" si="6"/>
        <v>1300563</v>
      </c>
      <c r="K20" s="1353">
        <v>0</v>
      </c>
      <c r="L20" s="1340">
        <v>0</v>
      </c>
      <c r="M20" s="1341">
        <f t="shared" si="7"/>
        <v>0</v>
      </c>
      <c r="N20" s="1353">
        <v>0</v>
      </c>
      <c r="O20" s="1340">
        <v>0</v>
      </c>
      <c r="P20" s="1341">
        <f t="shared" si="8"/>
        <v>0</v>
      </c>
      <c r="Q20" s="1353">
        <v>0</v>
      </c>
      <c r="R20" s="1340">
        <v>0</v>
      </c>
      <c r="S20" s="1341">
        <f t="shared" si="9"/>
        <v>0</v>
      </c>
      <c r="T20" s="1353">
        <f t="shared" si="15"/>
        <v>0</v>
      </c>
      <c r="U20" s="1370">
        <f t="shared" si="0"/>
        <v>0</v>
      </c>
      <c r="V20" s="1373" t="s">
        <v>62</v>
      </c>
      <c r="W20" s="1373" t="s">
        <v>62</v>
      </c>
      <c r="X20" s="1373" t="s">
        <v>62</v>
      </c>
      <c r="Y20" s="1372" t="s">
        <v>62</v>
      </c>
      <c r="AF20" s="103"/>
      <c r="AG20" s="103"/>
      <c r="AH20" s="103"/>
      <c r="AI20" s="103"/>
      <c r="AJ20" s="103"/>
      <c r="AK20" s="103"/>
      <c r="AL20" s="103"/>
      <c r="AM20" s="103">
        <f t="shared" si="10"/>
        <v>611264.75</v>
      </c>
      <c r="AN20" s="103">
        <f t="shared" si="11"/>
        <v>1300563</v>
      </c>
      <c r="AO20" s="103">
        <f t="shared" si="12"/>
        <v>0</v>
      </c>
      <c r="AP20" s="103">
        <f t="shared" si="13"/>
        <v>0</v>
      </c>
      <c r="AQ20" s="103">
        <f t="shared" si="14"/>
        <v>0</v>
      </c>
    </row>
    <row r="21" spans="1:43" ht="25">
      <c r="A21" s="381" t="s">
        <v>83</v>
      </c>
      <c r="B21" s="2406">
        <v>2445497.7777774846</v>
      </c>
      <c r="C21" s="2405">
        <v>2168648.9727460709</v>
      </c>
      <c r="D21" s="1335">
        <f t="shared" si="2"/>
        <v>4614146.750523556</v>
      </c>
      <c r="E21" s="1339">
        <v>2922695.9445000002</v>
      </c>
      <c r="F21" s="1340">
        <v>2591824.7055000002</v>
      </c>
      <c r="G21" s="1341">
        <f t="shared" si="3"/>
        <v>5514520.6500000004</v>
      </c>
      <c r="H21" s="1353">
        <f t="shared" si="4"/>
        <v>-477198.1667225156</v>
      </c>
      <c r="I21" s="1340">
        <f t="shared" si="5"/>
        <v>-423175.73275392922</v>
      </c>
      <c r="J21" s="1341">
        <f t="shared" si="6"/>
        <v>-900373.89947644481</v>
      </c>
      <c r="K21" s="1353">
        <v>477198.16672251601</v>
      </c>
      <c r="L21" s="1340">
        <v>423175.73275392898</v>
      </c>
      <c r="M21" s="1341">
        <f t="shared" si="7"/>
        <v>900373.89947644505</v>
      </c>
      <c r="N21" s="1339">
        <v>0</v>
      </c>
      <c r="O21" s="1340">
        <v>0</v>
      </c>
      <c r="P21" s="1341">
        <f t="shared" si="8"/>
        <v>0</v>
      </c>
      <c r="Q21" s="1339">
        <v>0</v>
      </c>
      <c r="R21" s="1340">
        <v>0</v>
      </c>
      <c r="S21" s="1341">
        <f t="shared" si="9"/>
        <v>0</v>
      </c>
      <c r="T21" s="1353">
        <f t="shared" si="15"/>
        <v>900373.89947644505</v>
      </c>
      <c r="U21" s="1370">
        <f t="shared" si="0"/>
        <v>4.0197900057619427E-3</v>
      </c>
      <c r="V21" s="1843" t="s">
        <v>751</v>
      </c>
      <c r="W21" s="1843" t="s">
        <v>752</v>
      </c>
      <c r="X21" s="1843" t="s">
        <v>753</v>
      </c>
      <c r="Y21" s="1844" t="s">
        <v>754</v>
      </c>
      <c r="AF21" s="103"/>
      <c r="AG21" s="103"/>
      <c r="AH21" s="103"/>
      <c r="AI21" s="103"/>
      <c r="AJ21" s="103"/>
      <c r="AK21" s="103"/>
      <c r="AL21" s="103"/>
      <c r="AM21" s="103">
        <f t="shared" si="10"/>
        <v>2168648.9727460709</v>
      </c>
      <c r="AN21" s="103">
        <f t="shared" si="11"/>
        <v>4614146.750523556</v>
      </c>
      <c r="AO21" s="103">
        <f t="shared" si="12"/>
        <v>2922695.9445000002</v>
      </c>
      <c r="AP21" s="103">
        <f t="shared" si="13"/>
        <v>2591824.7055000002</v>
      </c>
      <c r="AQ21" s="103">
        <f t="shared" si="14"/>
        <v>5514520.6500000004</v>
      </c>
    </row>
    <row r="22" spans="1:43" ht="13">
      <c r="A22" s="381" t="s">
        <v>84</v>
      </c>
      <c r="B22" s="2406">
        <v>0</v>
      </c>
      <c r="C22" s="2405">
        <v>0</v>
      </c>
      <c r="D22" s="1335">
        <f t="shared" si="2"/>
        <v>0</v>
      </c>
      <c r="E22" s="1339">
        <v>0</v>
      </c>
      <c r="F22" s="1340">
        <v>0</v>
      </c>
      <c r="G22" s="1341">
        <f t="shared" si="3"/>
        <v>0</v>
      </c>
      <c r="H22" s="1353">
        <f t="shared" si="4"/>
        <v>0</v>
      </c>
      <c r="I22" s="1340">
        <f t="shared" si="5"/>
        <v>0</v>
      </c>
      <c r="J22" s="1341">
        <f t="shared" si="6"/>
        <v>0</v>
      </c>
      <c r="K22" s="1353"/>
      <c r="L22" s="1340"/>
      <c r="M22" s="1341">
        <f t="shared" si="7"/>
        <v>0</v>
      </c>
      <c r="N22" s="1339">
        <v>0</v>
      </c>
      <c r="O22" s="1340">
        <v>0</v>
      </c>
      <c r="P22" s="1341">
        <f t="shared" si="8"/>
        <v>0</v>
      </c>
      <c r="Q22" s="1339">
        <v>0</v>
      </c>
      <c r="R22" s="1340">
        <v>0</v>
      </c>
      <c r="S22" s="1341">
        <f t="shared" si="9"/>
        <v>0</v>
      </c>
      <c r="T22" s="1353">
        <f t="shared" si="15"/>
        <v>0</v>
      </c>
      <c r="U22" s="1370">
        <f t="shared" si="0"/>
        <v>0</v>
      </c>
      <c r="V22" s="1373" t="s">
        <v>62</v>
      </c>
      <c r="W22" s="1373" t="s">
        <v>62</v>
      </c>
      <c r="X22" s="1373" t="s">
        <v>62</v>
      </c>
      <c r="Y22" s="1372" t="s">
        <v>62</v>
      </c>
      <c r="AF22" s="103"/>
      <c r="AG22" s="103"/>
      <c r="AH22" s="103"/>
      <c r="AI22" s="103"/>
      <c r="AJ22" s="103"/>
      <c r="AK22" s="103"/>
      <c r="AL22" s="103"/>
      <c r="AM22" s="103"/>
      <c r="AN22" s="103"/>
      <c r="AO22" s="103"/>
      <c r="AP22" s="103"/>
      <c r="AQ22" s="103"/>
    </row>
    <row r="23" spans="1:43" ht="23.15" customHeight="1" thickBot="1">
      <c r="A23" s="659" t="s">
        <v>580</v>
      </c>
      <c r="B23" s="1337">
        <f>SUM(B11:B22)</f>
        <v>54957258.532533795</v>
      </c>
      <c r="C23" s="1337">
        <f t="shared" ref="C23:T23" si="16">SUM(C11:C22)</f>
        <v>50349582.750778019</v>
      </c>
      <c r="D23" s="1342">
        <f t="shared" si="16"/>
        <v>105306841.28331183</v>
      </c>
      <c r="E23" s="1337">
        <f t="shared" si="16"/>
        <v>52996541.762800001</v>
      </c>
      <c r="F23" s="1337">
        <f t="shared" si="16"/>
        <v>50458026.457199998</v>
      </c>
      <c r="G23" s="1342">
        <f t="shared" si="16"/>
        <v>103454568.22</v>
      </c>
      <c r="H23" s="1337">
        <f t="shared" si="16"/>
        <v>1960716.7697337996</v>
      </c>
      <c r="I23" s="1337">
        <f t="shared" si="16"/>
        <v>-108443.70642197714</v>
      </c>
      <c r="J23" s="1342">
        <f t="shared" si="16"/>
        <v>1852273.0633118218</v>
      </c>
      <c r="K23" s="1337">
        <f t="shared" si="16"/>
        <v>-4999.6073676636443</v>
      </c>
      <c r="L23" s="1337">
        <f>SUM(L11:L22)</f>
        <v>719708.45642197528</v>
      </c>
      <c r="M23" s="1342">
        <f t="shared" si="16"/>
        <v>714708.8490543107</v>
      </c>
      <c r="N23" s="1337">
        <f t="shared" si="16"/>
        <v>0</v>
      </c>
      <c r="O23" s="1337">
        <f t="shared" si="16"/>
        <v>0</v>
      </c>
      <c r="P23" s="1342">
        <f t="shared" si="16"/>
        <v>0</v>
      </c>
      <c r="Q23" s="1337">
        <f t="shared" si="16"/>
        <v>0</v>
      </c>
      <c r="R23" s="1337">
        <f t="shared" si="16"/>
        <v>0</v>
      </c>
      <c r="S23" s="1342">
        <f t="shared" si="16"/>
        <v>0</v>
      </c>
      <c r="T23" s="1337">
        <f t="shared" si="16"/>
        <v>714708.8490543107</v>
      </c>
      <c r="U23" s="1338">
        <f t="shared" si="0"/>
        <v>3.1908738026821268E-3</v>
      </c>
      <c r="V23" s="1383" t="s">
        <v>115</v>
      </c>
      <c r="W23" s="1383" t="s">
        <v>115</v>
      </c>
      <c r="X23" s="1383" t="s">
        <v>115</v>
      </c>
      <c r="Y23" s="1384" t="s">
        <v>115</v>
      </c>
      <c r="AF23" s="103"/>
      <c r="AG23" s="103"/>
      <c r="AH23" s="103"/>
      <c r="AI23" s="103"/>
      <c r="AJ23" s="103"/>
      <c r="AK23" s="103"/>
      <c r="AL23" s="103"/>
      <c r="AM23" s="103">
        <f t="shared" ref="AM23" si="17">+C23-AG23</f>
        <v>50349582.750778019</v>
      </c>
      <c r="AN23" s="103">
        <f t="shared" ref="AN23" si="18">+D23-AH23</f>
        <v>105306841.28331183</v>
      </c>
      <c r="AO23" s="103">
        <f t="shared" ref="AO23" si="19">+E23-AI23</f>
        <v>52996541.762800001</v>
      </c>
      <c r="AP23" s="103">
        <f t="shared" ref="AP23" si="20">+F23-AJ23</f>
        <v>50458026.457199998</v>
      </c>
      <c r="AQ23" s="103">
        <f t="shared" ref="AQ23" si="21">+G23-AK23</f>
        <v>103454568.22</v>
      </c>
    </row>
    <row r="24" spans="1:43" ht="37.5">
      <c r="A24" s="381" t="s">
        <v>47</v>
      </c>
      <c r="B24" s="1339">
        <v>37724365.966467932</v>
      </c>
      <c r="C24" s="1340">
        <v>32608480.405924387</v>
      </c>
      <c r="D24" s="1341">
        <f>SUM(B24:C24)</f>
        <v>70332846.372392327</v>
      </c>
      <c r="E24" s="1339">
        <v>11785909.765099999</v>
      </c>
      <c r="F24" s="1340">
        <v>10366038.594900001</v>
      </c>
      <c r="G24" s="1341">
        <f>SUM(E24:F24)</f>
        <v>22151948.359999999</v>
      </c>
      <c r="H24" s="1353">
        <f>B24-E24</f>
        <v>25938456.201367933</v>
      </c>
      <c r="I24" s="1340">
        <f>C24-F24</f>
        <v>22242441.811024386</v>
      </c>
      <c r="J24" s="1341">
        <f>SUM(H24:I24)</f>
        <v>48180898.01239232</v>
      </c>
      <c r="K24" s="1353">
        <v>-12473.137204056955</v>
      </c>
      <c r="L24" s="1340">
        <v>-11061.083935673261</v>
      </c>
      <c r="M24" s="1341">
        <f>SUM(K24:L24)</f>
        <v>-23534.221139730216</v>
      </c>
      <c r="N24" s="1339">
        <f>H24+K24</f>
        <v>25925983.064163875</v>
      </c>
      <c r="O24" s="1339">
        <f>I24+L24</f>
        <v>22231380.727088712</v>
      </c>
      <c r="P24" s="1341">
        <f>SUM(N24:O24)</f>
        <v>48157363.791252583</v>
      </c>
      <c r="Q24" s="1339">
        <v>0</v>
      </c>
      <c r="R24" s="1340">
        <v>0</v>
      </c>
      <c r="S24" s="1341">
        <f>SUM(Q24:R24)</f>
        <v>0</v>
      </c>
      <c r="T24" s="1353">
        <f>M24+P24+S24</f>
        <v>48133829.570112854</v>
      </c>
      <c r="U24" s="1370">
        <f t="shared" si="0"/>
        <v>0.21489726341189905</v>
      </c>
      <c r="V24" s="1842" t="s">
        <v>756</v>
      </c>
      <c r="W24" s="1843" t="s">
        <v>757</v>
      </c>
      <c r="X24" s="1842" t="s">
        <v>758</v>
      </c>
      <c r="Y24" s="1845" t="s">
        <v>759</v>
      </c>
      <c r="AF24" s="103"/>
      <c r="AG24" s="103"/>
      <c r="AH24" s="103"/>
      <c r="AI24" s="103"/>
      <c r="AJ24" s="103"/>
      <c r="AK24" s="103"/>
      <c r="AL24" s="103"/>
      <c r="AM24" s="103">
        <f t="shared" ref="AM24:AQ26" si="22">+C24-AG24</f>
        <v>32608480.405924387</v>
      </c>
      <c r="AN24" s="103">
        <f t="shared" si="22"/>
        <v>70332846.372392327</v>
      </c>
      <c r="AO24" s="103">
        <f t="shared" si="22"/>
        <v>11785909.765099999</v>
      </c>
      <c r="AP24" s="103">
        <f t="shared" si="22"/>
        <v>10366038.594900001</v>
      </c>
      <c r="AQ24" s="103">
        <f t="shared" si="22"/>
        <v>22151948.359999999</v>
      </c>
    </row>
    <row r="25" spans="1:43" ht="13">
      <c r="A25" s="381" t="s">
        <v>51</v>
      </c>
      <c r="B25" s="1339">
        <v>1179953.0045675675</v>
      </c>
      <c r="C25" s="1340">
        <v>1046282.6532957673</v>
      </c>
      <c r="D25" s="1341">
        <f t="shared" ref="D25:D27" si="23">SUM(B25:C25)</f>
        <v>2226235.6578633348</v>
      </c>
      <c r="E25" s="1339">
        <v>1183.4847</v>
      </c>
      <c r="F25" s="1340">
        <v>1049.5053</v>
      </c>
      <c r="G25" s="1341">
        <f>SUM(E25:F25)</f>
        <v>2232.9899999999998</v>
      </c>
      <c r="H25" s="1353">
        <f>B25-E25</f>
        <v>1178769.5198675676</v>
      </c>
      <c r="I25" s="1340">
        <f>C25-F25</f>
        <v>1045233.1479957673</v>
      </c>
      <c r="J25" s="1341">
        <f>SUM(H25:I25)</f>
        <v>2224002.667863335</v>
      </c>
      <c r="K25" s="1353">
        <v>0</v>
      </c>
      <c r="L25" s="1340">
        <v>0</v>
      </c>
      <c r="M25" s="1341">
        <f>SUM(K25:L25)</f>
        <v>0</v>
      </c>
      <c r="N25" s="1339">
        <f t="shared" ref="N25:N27" si="24">H25+K25</f>
        <v>1178769.5198675676</v>
      </c>
      <c r="O25" s="1339">
        <f t="shared" ref="O25:O27" si="25">I25+L25</f>
        <v>1045233.1479957673</v>
      </c>
      <c r="P25" s="1341">
        <f>SUM(N25:O25)</f>
        <v>2224002.667863335</v>
      </c>
      <c r="Q25" s="1339">
        <v>0</v>
      </c>
      <c r="R25" s="1340">
        <v>0</v>
      </c>
      <c r="S25" s="1341">
        <f>SUM(Q25:R25)</f>
        <v>0</v>
      </c>
      <c r="T25" s="1353">
        <f>M25+P25+S25</f>
        <v>2224002.667863335</v>
      </c>
      <c r="U25" s="1370">
        <f t="shared" si="0"/>
        <v>9.9292346238195398E-3</v>
      </c>
      <c r="V25" s="1371" t="s">
        <v>760</v>
      </c>
      <c r="W25" s="1842" t="s">
        <v>746</v>
      </c>
      <c r="X25" s="1842" t="s">
        <v>761</v>
      </c>
      <c r="Y25" s="1374" t="s">
        <v>748</v>
      </c>
      <c r="AF25" s="103"/>
      <c r="AG25" s="103"/>
      <c r="AH25" s="103"/>
      <c r="AI25" s="103"/>
      <c r="AJ25" s="103"/>
      <c r="AK25" s="103"/>
      <c r="AL25" s="103"/>
      <c r="AM25" s="103">
        <f t="shared" si="22"/>
        <v>1046282.6532957673</v>
      </c>
      <c r="AN25" s="103">
        <f t="shared" si="22"/>
        <v>2226235.6578633348</v>
      </c>
      <c r="AO25" s="103">
        <f t="shared" si="22"/>
        <v>1183.4847</v>
      </c>
      <c r="AP25" s="103">
        <f t="shared" si="22"/>
        <v>1049.5053</v>
      </c>
      <c r="AQ25" s="103">
        <f t="shared" si="22"/>
        <v>2232.9899999999998</v>
      </c>
    </row>
    <row r="26" spans="1:43" ht="13">
      <c r="A26" s="381" t="s">
        <v>52</v>
      </c>
      <c r="B26" s="1339">
        <v>0</v>
      </c>
      <c r="C26" s="1340">
        <v>0</v>
      </c>
      <c r="D26" s="1341">
        <f t="shared" si="23"/>
        <v>0</v>
      </c>
      <c r="E26" s="1339">
        <v>0</v>
      </c>
      <c r="F26" s="1340">
        <v>0</v>
      </c>
      <c r="G26" s="1341">
        <f t="shared" si="3"/>
        <v>0</v>
      </c>
      <c r="H26" s="1339">
        <f t="shared" si="4"/>
        <v>0</v>
      </c>
      <c r="I26" s="1340">
        <f t="shared" si="5"/>
        <v>0</v>
      </c>
      <c r="J26" s="1341">
        <f t="shared" si="6"/>
        <v>0</v>
      </c>
      <c r="K26" s="1339">
        <v>0</v>
      </c>
      <c r="L26" s="1340">
        <v>0</v>
      </c>
      <c r="M26" s="1341">
        <f t="shared" si="7"/>
        <v>0</v>
      </c>
      <c r="N26" s="1339">
        <f t="shared" si="24"/>
        <v>0</v>
      </c>
      <c r="O26" s="1339">
        <f t="shared" si="25"/>
        <v>0</v>
      </c>
      <c r="P26" s="1341">
        <f t="shared" ref="P26:P27" si="26">SUM(N26:O26)</f>
        <v>0</v>
      </c>
      <c r="Q26" s="1339">
        <v>0</v>
      </c>
      <c r="R26" s="1340">
        <v>0</v>
      </c>
      <c r="S26" s="1341">
        <f>SUM(Q26:R26)</f>
        <v>0</v>
      </c>
      <c r="T26" s="1353">
        <f>M26+P26+S26</f>
        <v>0</v>
      </c>
      <c r="U26" s="1370">
        <f t="shared" si="0"/>
        <v>0</v>
      </c>
      <c r="V26" s="1373" t="s">
        <v>62</v>
      </c>
      <c r="W26" s="1373" t="s">
        <v>62</v>
      </c>
      <c r="X26" s="1373" t="s">
        <v>62</v>
      </c>
      <c r="Y26" s="1372" t="s">
        <v>62</v>
      </c>
      <c r="AF26" s="103"/>
      <c r="AG26" s="103"/>
      <c r="AH26" s="103"/>
      <c r="AI26" s="103"/>
      <c r="AJ26" s="103"/>
      <c r="AK26" s="103"/>
      <c r="AL26" s="103"/>
      <c r="AM26" s="103"/>
      <c r="AN26" s="103"/>
      <c r="AO26" s="103">
        <f t="shared" si="22"/>
        <v>0</v>
      </c>
      <c r="AP26" s="103">
        <f t="shared" si="22"/>
        <v>0</v>
      </c>
      <c r="AQ26" s="103"/>
    </row>
    <row r="27" spans="1:43" ht="37.5">
      <c r="A27" s="381" t="s">
        <v>53</v>
      </c>
      <c r="B27" s="1339">
        <v>233121.02409594305</v>
      </c>
      <c r="C27" s="1340">
        <v>206729.96476432675</v>
      </c>
      <c r="D27" s="1341">
        <f t="shared" si="23"/>
        <v>439850.98886026978</v>
      </c>
      <c r="E27" s="1339">
        <v>245594.16130000001</v>
      </c>
      <c r="F27" s="1340">
        <v>217791.04870000001</v>
      </c>
      <c r="G27" s="1341">
        <f t="shared" si="3"/>
        <v>463385.21</v>
      </c>
      <c r="H27" s="1353">
        <f t="shared" si="4"/>
        <v>-12473.137204056955</v>
      </c>
      <c r="I27" s="1340">
        <f t="shared" si="5"/>
        <v>-11061.083935673261</v>
      </c>
      <c r="J27" s="1341">
        <f t="shared" si="6"/>
        <v>-23534.221139730216</v>
      </c>
      <c r="K27" s="1353">
        <v>12473.137204057</v>
      </c>
      <c r="L27" s="1340">
        <v>11061.083935673299</v>
      </c>
      <c r="M27" s="1341">
        <f t="shared" si="7"/>
        <v>23534.2211397303</v>
      </c>
      <c r="N27" s="1339">
        <f t="shared" si="24"/>
        <v>4.5474735088646412E-11</v>
      </c>
      <c r="O27" s="1339">
        <f t="shared" si="25"/>
        <v>3.8198777474462986E-11</v>
      </c>
      <c r="P27" s="1341">
        <f t="shared" si="26"/>
        <v>8.3673512563109398E-11</v>
      </c>
      <c r="Q27" s="1339">
        <v>0</v>
      </c>
      <c r="R27" s="1340">
        <v>0</v>
      </c>
      <c r="S27" s="1341">
        <v>0</v>
      </c>
      <c r="T27" s="1353">
        <f>M27+P27+S27</f>
        <v>23534.221139730384</v>
      </c>
      <c r="U27" s="1370">
        <f t="shared" si="0"/>
        <v>1.0507037907905788E-4</v>
      </c>
      <c r="V27" s="1842" t="s">
        <v>756</v>
      </c>
      <c r="W27" s="1843" t="s">
        <v>757</v>
      </c>
      <c r="X27" s="1842" t="s">
        <v>758</v>
      </c>
      <c r="Y27" s="1845" t="s">
        <v>759</v>
      </c>
      <c r="AF27" s="103"/>
      <c r="AG27" s="103"/>
      <c r="AH27" s="103"/>
      <c r="AI27" s="103"/>
      <c r="AJ27" s="103"/>
      <c r="AK27" s="103"/>
      <c r="AL27" s="103"/>
      <c r="AM27" s="103"/>
      <c r="AN27" s="103"/>
      <c r="AO27" s="103"/>
      <c r="AP27" s="103"/>
      <c r="AQ27" s="103"/>
    </row>
    <row r="28" spans="1:43" ht="23.15" customHeight="1" thickBot="1">
      <c r="A28" s="659" t="s">
        <v>762</v>
      </c>
      <c r="B28" s="1337">
        <f t="shared" ref="B28:T28" si="27">SUM(B24:B27)</f>
        <v>39137439.995131448</v>
      </c>
      <c r="C28" s="1337">
        <f t="shared" si="27"/>
        <v>33861493.023984484</v>
      </c>
      <c r="D28" s="1342">
        <f t="shared" si="27"/>
        <v>72998933.019115925</v>
      </c>
      <c r="E28" s="1337">
        <f t="shared" si="27"/>
        <v>12032687.411099998</v>
      </c>
      <c r="F28" s="1337">
        <f t="shared" si="27"/>
        <v>10584879.1489</v>
      </c>
      <c r="G28" s="1342">
        <f t="shared" si="27"/>
        <v>22617566.559999999</v>
      </c>
      <c r="H28" s="1337">
        <f t="shared" si="27"/>
        <v>27104752.584031444</v>
      </c>
      <c r="I28" s="1337">
        <f t="shared" si="27"/>
        <v>23276613.875084478</v>
      </c>
      <c r="J28" s="1342">
        <f t="shared" si="27"/>
        <v>50381366.459115922</v>
      </c>
      <c r="K28" s="1337">
        <f t="shared" si="27"/>
        <v>4.5474735088646412E-11</v>
      </c>
      <c r="L28" s="1337">
        <f t="shared" si="27"/>
        <v>3.8198777474462986E-11</v>
      </c>
      <c r="M28" s="1342">
        <f t="shared" si="27"/>
        <v>8.3673512563109398E-11</v>
      </c>
      <c r="N28" s="1337">
        <f t="shared" si="27"/>
        <v>27104752.584031444</v>
      </c>
      <c r="O28" s="1337">
        <f t="shared" si="27"/>
        <v>23276613.875084478</v>
      </c>
      <c r="P28" s="1342">
        <f t="shared" si="27"/>
        <v>50381366.459115915</v>
      </c>
      <c r="Q28" s="1337">
        <f t="shared" si="27"/>
        <v>0</v>
      </c>
      <c r="R28" s="1337">
        <f t="shared" si="27"/>
        <v>0</v>
      </c>
      <c r="S28" s="1342">
        <f t="shared" si="27"/>
        <v>0</v>
      </c>
      <c r="T28" s="1337">
        <f t="shared" si="27"/>
        <v>50381366.459115915</v>
      </c>
      <c r="U28" s="1375">
        <f t="shared" si="0"/>
        <v>0.22493156841479764</v>
      </c>
      <c r="V28" s="1380" t="s">
        <v>115</v>
      </c>
      <c r="W28" s="1380" t="s">
        <v>115</v>
      </c>
      <c r="X28" s="1380" t="s">
        <v>115</v>
      </c>
      <c r="Y28" s="1385" t="s">
        <v>115</v>
      </c>
      <c r="AF28" s="103"/>
      <c r="AG28" s="103"/>
      <c r="AH28" s="103"/>
      <c r="AI28" s="103"/>
      <c r="AJ28" s="103"/>
      <c r="AK28" s="103"/>
      <c r="AL28" s="103"/>
      <c r="AM28" s="103">
        <f t="shared" si="10"/>
        <v>33861493.023984484</v>
      </c>
      <c r="AN28" s="103">
        <f t="shared" si="11"/>
        <v>72998933.019115925</v>
      </c>
      <c r="AO28" s="103">
        <f t="shared" si="12"/>
        <v>12032687.411099998</v>
      </c>
      <c r="AP28" s="103">
        <f t="shared" si="13"/>
        <v>10584879.1489</v>
      </c>
      <c r="AQ28" s="103">
        <f t="shared" si="14"/>
        <v>22617566.559999999</v>
      </c>
    </row>
    <row r="29" spans="1:43" ht="29.25" customHeight="1">
      <c r="A29" s="393"/>
      <c r="B29" s="673"/>
      <c r="C29" s="674"/>
      <c r="D29" s="675"/>
      <c r="E29" s="673"/>
      <c r="F29" s="674"/>
      <c r="G29" s="675"/>
      <c r="H29" s="1354"/>
      <c r="I29" s="1355"/>
      <c r="J29" s="1356"/>
      <c r="K29" s="1354"/>
      <c r="L29" s="1355"/>
      <c r="M29" s="1356"/>
      <c r="N29" s="1354"/>
      <c r="O29" s="1355"/>
      <c r="P29" s="1356"/>
      <c r="Q29" s="1354"/>
      <c r="R29" s="1355"/>
      <c r="S29" s="1356"/>
      <c r="T29" s="676"/>
      <c r="U29" s="677"/>
      <c r="V29" s="674"/>
      <c r="W29" s="674"/>
      <c r="X29" s="674"/>
      <c r="Y29" s="678"/>
    </row>
    <row r="30" spans="1:43" ht="25">
      <c r="A30" s="383" t="s">
        <v>88</v>
      </c>
      <c r="B30" s="1339">
        <v>226149.70089422615</v>
      </c>
      <c r="C30" s="1340">
        <v>200547.84796280431</v>
      </c>
      <c r="D30" s="1341">
        <f>SUM(B30:C30)</f>
        <v>426697.54885703046</v>
      </c>
      <c r="E30" s="1339">
        <v>231149.52540000001</v>
      </c>
      <c r="F30" s="1340">
        <v>204981.65460000001</v>
      </c>
      <c r="G30" s="1341">
        <f>SUM(E30:F30)</f>
        <v>436131.18000000005</v>
      </c>
      <c r="H30" s="1339">
        <f t="shared" ref="H30:I37" si="28">B30-E30</f>
        <v>-4999.8245057738677</v>
      </c>
      <c r="I30" s="1340">
        <f t="shared" si="28"/>
        <v>-4433.8066371956957</v>
      </c>
      <c r="J30" s="1341">
        <f t="shared" ref="J30:J37" si="29">SUM(H30:I30)</f>
        <v>-9433.6311429695634</v>
      </c>
      <c r="K30" s="1339">
        <v>4999.8245057738704</v>
      </c>
      <c r="L30" s="1340">
        <v>4433.8066371957002</v>
      </c>
      <c r="M30" s="1341">
        <f>SUM(K30:L30)</f>
        <v>9433.6311429695706</v>
      </c>
      <c r="N30" s="1339">
        <v>0</v>
      </c>
      <c r="O30" s="1340">
        <v>0</v>
      </c>
      <c r="P30" s="1341">
        <f t="shared" ref="P30:P37" si="30">SUM(N30:O30)</f>
        <v>0</v>
      </c>
      <c r="Q30" s="1339">
        <v>0</v>
      </c>
      <c r="R30" s="1340">
        <v>0</v>
      </c>
      <c r="S30" s="1341">
        <f>SUM(Q30:R30)</f>
        <v>0</v>
      </c>
      <c r="T30" s="1353">
        <f>M30+P30+S30</f>
        <v>9433.6311429695706</v>
      </c>
      <c r="U30" s="1370">
        <f t="shared" ref="U30:U42" si="31">T30/$D$44</f>
        <v>4.2117187324737377E-5</v>
      </c>
      <c r="V30" s="1373" t="s">
        <v>751</v>
      </c>
      <c r="W30" s="1843" t="s">
        <v>752</v>
      </c>
      <c r="X30" s="1373" t="s">
        <v>763</v>
      </c>
      <c r="Y30" s="1372" t="s">
        <v>754</v>
      </c>
      <c r="AF30" s="103"/>
      <c r="AG30" s="103"/>
      <c r="AH30" s="103"/>
      <c r="AI30" s="103"/>
      <c r="AJ30" s="103"/>
      <c r="AK30" s="103"/>
      <c r="AL30" s="103"/>
      <c r="AM30" s="103">
        <f t="shared" ref="AM30:AM38" si="32">+C30-AG30</f>
        <v>200547.84796280431</v>
      </c>
      <c r="AN30" s="103">
        <f t="shared" ref="AN30:AN39" si="33">+D30-AH30</f>
        <v>426697.54885703046</v>
      </c>
      <c r="AO30" s="103">
        <f t="shared" ref="AO30:AO38" si="34">+E30-AI30</f>
        <v>231149.52540000001</v>
      </c>
      <c r="AP30" s="103">
        <f t="shared" ref="AP30:AP38" si="35">+F30-AJ30</f>
        <v>204981.65460000001</v>
      </c>
      <c r="AQ30" s="103">
        <f t="shared" ref="AQ30:AQ39" si="36">+G30-AK30</f>
        <v>436131.18000000005</v>
      </c>
    </row>
    <row r="31" spans="1:43" ht="13">
      <c r="A31" s="383" t="s">
        <v>89</v>
      </c>
      <c r="B31" s="1339">
        <v>2037329.678222121</v>
      </c>
      <c r="C31" s="1340">
        <v>1806688.5825743333</v>
      </c>
      <c r="D31" s="1341">
        <f t="shared" ref="D31:D37" si="37">SUM(B31:C31)</f>
        <v>3844018.2607964543</v>
      </c>
      <c r="E31" s="1339">
        <v>782085.59070000006</v>
      </c>
      <c r="F31" s="1340">
        <v>693547.5993</v>
      </c>
      <c r="G31" s="1341">
        <f t="shared" ref="G31:G37" si="38">SUM(E31:F31)</f>
        <v>1475633.19</v>
      </c>
      <c r="H31" s="1339">
        <f t="shared" si="28"/>
        <v>1255244.0875221209</v>
      </c>
      <c r="I31" s="1340">
        <f t="shared" si="28"/>
        <v>1113140.9832743332</v>
      </c>
      <c r="J31" s="1341">
        <f t="shared" si="29"/>
        <v>2368385.0707964543</v>
      </c>
      <c r="K31" s="1339">
        <v>0</v>
      </c>
      <c r="L31" s="1340">
        <v>-724142</v>
      </c>
      <c r="M31" s="1341">
        <f t="shared" ref="M31:M37" si="39">SUM(K31:L31)</f>
        <v>-724142</v>
      </c>
      <c r="N31" s="1339">
        <v>0</v>
      </c>
      <c r="O31" s="1340">
        <v>0</v>
      </c>
      <c r="P31" s="1341">
        <f t="shared" si="30"/>
        <v>0</v>
      </c>
      <c r="Q31" s="1339">
        <v>0</v>
      </c>
      <c r="R31" s="1340">
        <v>0</v>
      </c>
      <c r="S31" s="1341">
        <f t="shared" ref="S31:S37" si="40">SUM(Q31:R31)</f>
        <v>0</v>
      </c>
      <c r="T31" s="1353">
        <f t="shared" ref="T31:T37" si="41">M31+P31+S31</f>
        <v>-724142</v>
      </c>
      <c r="U31" s="1370">
        <f t="shared" si="31"/>
        <v>-3.2329888461283831E-3</v>
      </c>
      <c r="V31" s="1373" t="s">
        <v>745</v>
      </c>
      <c r="W31" s="1843" t="s">
        <v>746</v>
      </c>
      <c r="X31" s="1373" t="s">
        <v>749</v>
      </c>
      <c r="Y31" s="1372" t="s">
        <v>748</v>
      </c>
      <c r="AF31" s="103"/>
      <c r="AG31" s="103"/>
      <c r="AH31" s="103"/>
      <c r="AI31" s="103"/>
      <c r="AJ31" s="103"/>
      <c r="AK31" s="103"/>
      <c r="AL31" s="103"/>
      <c r="AM31" s="103">
        <f t="shared" si="32"/>
        <v>1806688.5825743333</v>
      </c>
      <c r="AN31" s="103">
        <f t="shared" si="33"/>
        <v>3844018.2607964543</v>
      </c>
      <c r="AO31" s="103">
        <f t="shared" si="34"/>
        <v>782085.59070000006</v>
      </c>
      <c r="AP31" s="103">
        <f t="shared" si="35"/>
        <v>693547.5993</v>
      </c>
      <c r="AQ31" s="103">
        <f t="shared" si="36"/>
        <v>1475633.19</v>
      </c>
    </row>
    <row r="32" spans="1:43" ht="13">
      <c r="A32" s="383" t="s">
        <v>90</v>
      </c>
      <c r="B32" s="1339">
        <v>920243.57784733037</v>
      </c>
      <c r="C32" s="1340">
        <v>816065.05960046267</v>
      </c>
      <c r="D32" s="1341">
        <f t="shared" si="37"/>
        <v>1736308.637447793</v>
      </c>
      <c r="E32" s="1339">
        <v>908708.26699999999</v>
      </c>
      <c r="F32" s="1340">
        <v>805835.63299999991</v>
      </c>
      <c r="G32" s="1341">
        <f t="shared" si="38"/>
        <v>1714543.9</v>
      </c>
      <c r="H32" s="1339">
        <f t="shared" si="28"/>
        <v>11535.310847330373</v>
      </c>
      <c r="I32" s="1340">
        <f t="shared" si="28"/>
        <v>10229.426600462757</v>
      </c>
      <c r="J32" s="1341">
        <f t="shared" si="29"/>
        <v>21764.73744779313</v>
      </c>
      <c r="K32" s="1339">
        <v>0</v>
      </c>
      <c r="L32" s="1340">
        <v>0</v>
      </c>
      <c r="M32" s="1341">
        <f t="shared" si="39"/>
        <v>0</v>
      </c>
      <c r="N32" s="1339">
        <v>0</v>
      </c>
      <c r="O32" s="1340">
        <v>0</v>
      </c>
      <c r="P32" s="1341">
        <f t="shared" si="30"/>
        <v>0</v>
      </c>
      <c r="Q32" s="1339">
        <v>0</v>
      </c>
      <c r="R32" s="1340">
        <v>0</v>
      </c>
      <c r="S32" s="1341">
        <f t="shared" si="40"/>
        <v>0</v>
      </c>
      <c r="T32" s="1353">
        <f t="shared" si="41"/>
        <v>0</v>
      </c>
      <c r="U32" s="1370">
        <f t="shared" si="31"/>
        <v>0</v>
      </c>
      <c r="V32" s="1373" t="s">
        <v>62</v>
      </c>
      <c r="W32" s="1373" t="s">
        <v>62</v>
      </c>
      <c r="X32" s="1373" t="s">
        <v>62</v>
      </c>
      <c r="Y32" s="1372" t="s">
        <v>62</v>
      </c>
      <c r="AF32" s="103"/>
      <c r="AG32" s="103"/>
      <c r="AH32" s="103"/>
      <c r="AI32" s="103"/>
      <c r="AJ32" s="103"/>
      <c r="AK32" s="103"/>
      <c r="AL32" s="103"/>
      <c r="AM32" s="103">
        <f t="shared" si="32"/>
        <v>816065.05960046267</v>
      </c>
      <c r="AN32" s="103">
        <f t="shared" si="33"/>
        <v>1736308.637447793</v>
      </c>
      <c r="AO32" s="103">
        <f t="shared" si="34"/>
        <v>908708.26699999999</v>
      </c>
      <c r="AP32" s="103">
        <f t="shared" si="35"/>
        <v>805835.63299999991</v>
      </c>
      <c r="AQ32" s="103">
        <f t="shared" si="36"/>
        <v>1714543.9</v>
      </c>
    </row>
    <row r="33" spans="1:43" ht="13">
      <c r="A33" s="381" t="s">
        <v>764</v>
      </c>
      <c r="B33" s="1339">
        <v>0</v>
      </c>
      <c r="C33" s="1340">
        <v>0</v>
      </c>
      <c r="D33" s="1341">
        <f t="shared" si="37"/>
        <v>0</v>
      </c>
      <c r="E33" s="1339">
        <v>0</v>
      </c>
      <c r="F33" s="1340">
        <v>0</v>
      </c>
      <c r="G33" s="1341">
        <f t="shared" si="38"/>
        <v>0</v>
      </c>
      <c r="H33" s="1339">
        <f t="shared" si="28"/>
        <v>0</v>
      </c>
      <c r="I33" s="1340">
        <f t="shared" si="28"/>
        <v>0</v>
      </c>
      <c r="J33" s="1341">
        <f t="shared" si="29"/>
        <v>0</v>
      </c>
      <c r="K33" s="1339">
        <v>0</v>
      </c>
      <c r="L33" s="1340">
        <v>0</v>
      </c>
      <c r="M33" s="1341">
        <f t="shared" si="39"/>
        <v>0</v>
      </c>
      <c r="N33" s="1339">
        <v>0</v>
      </c>
      <c r="O33" s="1340">
        <v>0</v>
      </c>
      <c r="P33" s="1341">
        <f t="shared" si="30"/>
        <v>0</v>
      </c>
      <c r="Q33" s="1339">
        <v>0</v>
      </c>
      <c r="R33" s="1340">
        <v>0</v>
      </c>
      <c r="S33" s="1341">
        <f t="shared" si="40"/>
        <v>0</v>
      </c>
      <c r="T33" s="1353">
        <f t="shared" si="41"/>
        <v>0</v>
      </c>
      <c r="U33" s="1370">
        <f t="shared" si="31"/>
        <v>0</v>
      </c>
      <c r="V33" s="1373" t="s">
        <v>62</v>
      </c>
      <c r="W33" s="1373" t="s">
        <v>62</v>
      </c>
      <c r="X33" s="1373" t="s">
        <v>62</v>
      </c>
      <c r="Y33" s="1372" t="s">
        <v>62</v>
      </c>
      <c r="AF33" s="103"/>
      <c r="AG33" s="103"/>
      <c r="AH33" s="103"/>
      <c r="AI33" s="103"/>
      <c r="AJ33" s="103"/>
      <c r="AK33" s="103"/>
      <c r="AL33" s="103"/>
      <c r="AM33" s="103">
        <f t="shared" si="32"/>
        <v>0</v>
      </c>
      <c r="AN33" s="103">
        <f t="shared" si="33"/>
        <v>0</v>
      </c>
      <c r="AO33" s="103">
        <f t="shared" si="34"/>
        <v>0</v>
      </c>
      <c r="AP33" s="103">
        <f t="shared" si="35"/>
        <v>0</v>
      </c>
      <c r="AQ33" s="103">
        <f t="shared" si="36"/>
        <v>0</v>
      </c>
    </row>
    <row r="34" spans="1:43" ht="13">
      <c r="A34" s="381" t="s">
        <v>765</v>
      </c>
      <c r="B34" s="1339">
        <v>571085.19160000002</v>
      </c>
      <c r="C34" s="1340">
        <v>444953.52840000001</v>
      </c>
      <c r="D34" s="1341">
        <f t="shared" si="37"/>
        <v>1016038.72</v>
      </c>
      <c r="E34" s="1339">
        <v>70588.585300000006</v>
      </c>
      <c r="F34" s="1340">
        <v>62597.424700000003</v>
      </c>
      <c r="G34" s="1341">
        <f t="shared" si="38"/>
        <v>133186.01</v>
      </c>
      <c r="H34" s="1339">
        <f t="shared" si="28"/>
        <v>500496.60629999998</v>
      </c>
      <c r="I34" s="1340">
        <f t="shared" si="28"/>
        <v>382356.10369999998</v>
      </c>
      <c r="J34" s="1341">
        <f t="shared" si="29"/>
        <v>882852.71</v>
      </c>
      <c r="K34" s="1339">
        <v>0</v>
      </c>
      <c r="L34" s="1340">
        <v>0</v>
      </c>
      <c r="M34" s="1341">
        <f t="shared" si="39"/>
        <v>0</v>
      </c>
      <c r="N34" s="1339">
        <f>H34</f>
        <v>500496.60629999998</v>
      </c>
      <c r="O34" s="1340">
        <f>I34</f>
        <v>382356.10369999998</v>
      </c>
      <c r="P34" s="1341">
        <f t="shared" si="30"/>
        <v>882852.71</v>
      </c>
      <c r="Q34" s="1339">
        <v>0</v>
      </c>
      <c r="R34" s="1340">
        <v>0</v>
      </c>
      <c r="S34" s="1341">
        <f t="shared" si="40"/>
        <v>0</v>
      </c>
      <c r="T34" s="1369">
        <f>M34+P34+S34</f>
        <v>882852.71</v>
      </c>
      <c r="U34" s="1370">
        <f t="shared" si="31"/>
        <v>3.9415652789152071E-3</v>
      </c>
      <c r="V34" s="1371" t="s">
        <v>760</v>
      </c>
      <c r="W34" s="1842" t="s">
        <v>746</v>
      </c>
      <c r="X34" s="1842" t="s">
        <v>761</v>
      </c>
      <c r="Y34" s="1374" t="s">
        <v>748</v>
      </c>
      <c r="AF34" s="103"/>
      <c r="AG34" s="103"/>
      <c r="AH34" s="103"/>
      <c r="AI34" s="103"/>
      <c r="AJ34" s="103"/>
      <c r="AK34" s="103"/>
      <c r="AL34" s="103"/>
      <c r="AM34" s="103">
        <f t="shared" si="32"/>
        <v>444953.52840000001</v>
      </c>
      <c r="AN34" s="103">
        <f t="shared" si="33"/>
        <v>1016038.72</v>
      </c>
      <c r="AO34" s="103">
        <f t="shared" si="34"/>
        <v>70588.585300000006</v>
      </c>
      <c r="AP34" s="103">
        <f t="shared" si="35"/>
        <v>62597.424700000003</v>
      </c>
      <c r="AQ34" s="103">
        <f t="shared" si="36"/>
        <v>133186.01</v>
      </c>
    </row>
    <row r="35" spans="1:43" ht="13">
      <c r="A35" s="381" t="s">
        <v>93</v>
      </c>
      <c r="B35" s="1339">
        <v>325651.01211487164</v>
      </c>
      <c r="C35" s="1340">
        <v>288784.85979998054</v>
      </c>
      <c r="D35" s="1341">
        <f t="shared" si="37"/>
        <v>614435.87191485218</v>
      </c>
      <c r="E35" s="1339">
        <v>246792.23689999999</v>
      </c>
      <c r="F35" s="1340">
        <v>218853.49309999999</v>
      </c>
      <c r="G35" s="1341">
        <f t="shared" si="38"/>
        <v>465645.73</v>
      </c>
      <c r="H35" s="1339">
        <f t="shared" si="28"/>
        <v>78858.775214871654</v>
      </c>
      <c r="I35" s="1340">
        <f t="shared" si="28"/>
        <v>69931.366699980543</v>
      </c>
      <c r="J35" s="1341">
        <f t="shared" si="29"/>
        <v>148790.1419148522</v>
      </c>
      <c r="K35" s="1339">
        <v>0</v>
      </c>
      <c r="L35" s="1340">
        <v>0</v>
      </c>
      <c r="M35" s="1341">
        <f t="shared" si="39"/>
        <v>0</v>
      </c>
      <c r="N35" s="1339">
        <v>0</v>
      </c>
      <c r="O35" s="1340">
        <v>0</v>
      </c>
      <c r="P35" s="1341">
        <f t="shared" si="30"/>
        <v>0</v>
      </c>
      <c r="Q35" s="1339">
        <v>0</v>
      </c>
      <c r="R35" s="1340">
        <v>0</v>
      </c>
      <c r="S35" s="1341">
        <f t="shared" si="40"/>
        <v>0</v>
      </c>
      <c r="T35" s="1353">
        <f t="shared" si="41"/>
        <v>0</v>
      </c>
      <c r="U35" s="1370">
        <f t="shared" si="31"/>
        <v>0</v>
      </c>
      <c r="V35" s="1373" t="s">
        <v>62</v>
      </c>
      <c r="W35" s="1373" t="s">
        <v>62</v>
      </c>
      <c r="X35" s="1373" t="s">
        <v>62</v>
      </c>
      <c r="Y35" s="1372" t="s">
        <v>62</v>
      </c>
      <c r="AF35" s="103"/>
      <c r="AG35" s="103"/>
      <c r="AH35" s="103"/>
      <c r="AI35" s="103"/>
      <c r="AJ35" s="103"/>
      <c r="AK35" s="103"/>
      <c r="AL35" s="103"/>
      <c r="AM35" s="103">
        <f t="shared" si="32"/>
        <v>288784.85979998054</v>
      </c>
      <c r="AN35" s="103">
        <f t="shared" si="33"/>
        <v>614435.87191485218</v>
      </c>
      <c r="AO35" s="103">
        <f t="shared" si="34"/>
        <v>246792.23689999999</v>
      </c>
      <c r="AP35" s="103">
        <f t="shared" si="35"/>
        <v>218853.49309999999</v>
      </c>
      <c r="AQ35" s="103">
        <f t="shared" si="36"/>
        <v>465645.73</v>
      </c>
    </row>
    <row r="36" spans="1:43" ht="13">
      <c r="A36" s="381" t="s">
        <v>94</v>
      </c>
      <c r="B36" s="1339">
        <v>3778429.4520164859</v>
      </c>
      <c r="C36" s="1340">
        <v>3350682.7215995248</v>
      </c>
      <c r="D36" s="1341">
        <f t="shared" si="37"/>
        <v>7129112.1736160107</v>
      </c>
      <c r="E36" s="1339">
        <v>2561801.5658000004</v>
      </c>
      <c r="F36" s="1340">
        <v>2271786.2941999999</v>
      </c>
      <c r="G36" s="1341">
        <f t="shared" si="38"/>
        <v>4833587.8600000003</v>
      </c>
      <c r="H36" s="1339">
        <f t="shared" si="28"/>
        <v>1216627.8862164854</v>
      </c>
      <c r="I36" s="1340">
        <f t="shared" si="28"/>
        <v>1078896.427399525</v>
      </c>
      <c r="J36" s="1341">
        <f t="shared" si="29"/>
        <v>2295524.3136160104</v>
      </c>
      <c r="K36" s="1339">
        <v>0</v>
      </c>
      <c r="L36" s="1340">
        <v>0</v>
      </c>
      <c r="M36" s="1341">
        <f t="shared" si="39"/>
        <v>0</v>
      </c>
      <c r="N36" s="1339">
        <v>0</v>
      </c>
      <c r="O36" s="1340">
        <v>0</v>
      </c>
      <c r="P36" s="1341">
        <f t="shared" si="30"/>
        <v>0</v>
      </c>
      <c r="Q36" s="1339">
        <v>0</v>
      </c>
      <c r="R36" s="1340">
        <v>0</v>
      </c>
      <c r="S36" s="1341">
        <f t="shared" si="40"/>
        <v>0</v>
      </c>
      <c r="T36" s="1353">
        <f t="shared" si="41"/>
        <v>0</v>
      </c>
      <c r="U36" s="1370">
        <f t="shared" si="31"/>
        <v>0</v>
      </c>
      <c r="V36" s="1373" t="s">
        <v>62</v>
      </c>
      <c r="W36" s="1373" t="s">
        <v>62</v>
      </c>
      <c r="X36" s="1373" t="s">
        <v>62</v>
      </c>
      <c r="Y36" s="1372" t="s">
        <v>62</v>
      </c>
      <c r="AF36" s="103"/>
      <c r="AG36" s="103"/>
      <c r="AH36" s="103"/>
      <c r="AI36" s="103"/>
      <c r="AJ36" s="103"/>
      <c r="AK36" s="103"/>
      <c r="AL36" s="103"/>
      <c r="AM36" s="103">
        <f t="shared" si="32"/>
        <v>3350682.7215995248</v>
      </c>
      <c r="AN36" s="103">
        <f t="shared" si="33"/>
        <v>7129112.1736160107</v>
      </c>
      <c r="AO36" s="103">
        <f t="shared" si="34"/>
        <v>2561801.5658000004</v>
      </c>
      <c r="AP36" s="103">
        <f t="shared" si="35"/>
        <v>2271786.2941999999</v>
      </c>
      <c r="AQ36" s="103">
        <f t="shared" si="36"/>
        <v>4833587.8600000003</v>
      </c>
    </row>
    <row r="37" spans="1:43" ht="13">
      <c r="A37" s="381" t="s">
        <v>95</v>
      </c>
      <c r="B37" s="1339">
        <v>34794.014434809404</v>
      </c>
      <c r="C37" s="1340">
        <v>30855.069404453621</v>
      </c>
      <c r="D37" s="1341">
        <f t="shared" si="37"/>
        <v>65649.083839263025</v>
      </c>
      <c r="E37" s="1339">
        <v>2681.6410000000001</v>
      </c>
      <c r="F37" s="1340">
        <v>2378.0590000000002</v>
      </c>
      <c r="G37" s="1341">
        <f t="shared" si="38"/>
        <v>5059.7000000000007</v>
      </c>
      <c r="H37" s="1339">
        <f>B37-E37</f>
        <v>32112.373434809404</v>
      </c>
      <c r="I37" s="1340">
        <f t="shared" si="28"/>
        <v>28477.01040445362</v>
      </c>
      <c r="J37" s="1341">
        <f t="shared" si="29"/>
        <v>60589.383839263028</v>
      </c>
      <c r="K37" s="1339">
        <v>0</v>
      </c>
      <c r="L37" s="1340">
        <v>0</v>
      </c>
      <c r="M37" s="1341">
        <f t="shared" si="39"/>
        <v>0</v>
      </c>
      <c r="N37" s="1339">
        <v>0</v>
      </c>
      <c r="O37" s="1340">
        <v>0</v>
      </c>
      <c r="P37" s="1341">
        <f t="shared" si="30"/>
        <v>0</v>
      </c>
      <c r="Q37" s="1339">
        <v>0</v>
      </c>
      <c r="R37" s="1340">
        <v>0</v>
      </c>
      <c r="S37" s="1341">
        <f t="shared" si="40"/>
        <v>0</v>
      </c>
      <c r="T37" s="1353">
        <f t="shared" si="41"/>
        <v>0</v>
      </c>
      <c r="U37" s="1370">
        <f t="shared" si="31"/>
        <v>0</v>
      </c>
      <c r="V37" s="1373" t="s">
        <v>62</v>
      </c>
      <c r="W37" s="1373" t="s">
        <v>62</v>
      </c>
      <c r="X37" s="1373" t="s">
        <v>62</v>
      </c>
      <c r="Y37" s="1372" t="s">
        <v>62</v>
      </c>
      <c r="AF37" s="103"/>
      <c r="AG37" s="103"/>
      <c r="AH37" s="103"/>
      <c r="AI37" s="103"/>
      <c r="AJ37" s="103"/>
      <c r="AK37" s="103"/>
      <c r="AL37" s="103"/>
      <c r="AM37" s="103">
        <f t="shared" si="32"/>
        <v>30855.069404453621</v>
      </c>
      <c r="AN37" s="103">
        <f t="shared" si="33"/>
        <v>65649.083839263025</v>
      </c>
      <c r="AO37" s="103">
        <f t="shared" si="34"/>
        <v>2681.6410000000001</v>
      </c>
      <c r="AP37" s="103">
        <f t="shared" si="35"/>
        <v>2378.0590000000002</v>
      </c>
      <c r="AQ37" s="103">
        <f t="shared" si="36"/>
        <v>5059.7000000000007</v>
      </c>
    </row>
    <row r="38" spans="1:43" ht="23.15" customHeight="1" thickBot="1">
      <c r="A38" s="659" t="s">
        <v>583</v>
      </c>
      <c r="B38" s="1337">
        <f>SUM(B30:B37)</f>
        <v>7893682.6271298444</v>
      </c>
      <c r="C38" s="1337">
        <f t="shared" ref="C38:S38" si="42">SUM(C30:C37)</f>
        <v>6938577.6693415595</v>
      </c>
      <c r="D38" s="1342">
        <f t="shared" si="42"/>
        <v>14832260.296471406</v>
      </c>
      <c r="E38" s="1337">
        <f t="shared" si="42"/>
        <v>4803807.4121000003</v>
      </c>
      <c r="F38" s="1337">
        <f t="shared" si="42"/>
        <v>4259980.1579</v>
      </c>
      <c r="G38" s="1342">
        <f t="shared" si="42"/>
        <v>9063787.5700000003</v>
      </c>
      <c r="H38" s="1337">
        <f t="shared" si="42"/>
        <v>3089875.2150298436</v>
      </c>
      <c r="I38" s="1337">
        <f t="shared" si="42"/>
        <v>2678597.5114415595</v>
      </c>
      <c r="J38" s="1342">
        <f t="shared" si="42"/>
        <v>5768472.7264714027</v>
      </c>
      <c r="K38" s="1337">
        <f t="shared" si="42"/>
        <v>4999.8245057738704</v>
      </c>
      <c r="L38" s="1337">
        <f t="shared" si="42"/>
        <v>-719708.19336280425</v>
      </c>
      <c r="M38" s="1342">
        <f t="shared" si="42"/>
        <v>-714708.36885703041</v>
      </c>
      <c r="N38" s="1337">
        <f t="shared" si="42"/>
        <v>500496.60629999998</v>
      </c>
      <c r="O38" s="1337">
        <f t="shared" si="42"/>
        <v>382356.10369999998</v>
      </c>
      <c r="P38" s="1342">
        <f t="shared" si="42"/>
        <v>882852.71</v>
      </c>
      <c r="Q38" s="1337">
        <f t="shared" si="42"/>
        <v>0</v>
      </c>
      <c r="R38" s="1337">
        <f t="shared" si="42"/>
        <v>0</v>
      </c>
      <c r="S38" s="1342">
        <f t="shared" si="42"/>
        <v>0</v>
      </c>
      <c r="T38" s="1337">
        <f>SUM(T30:T37)</f>
        <v>168144.34114296956</v>
      </c>
      <c r="U38" s="1375">
        <f t="shared" si="31"/>
        <v>7.5069362011156147E-4</v>
      </c>
      <c r="V38" s="1383" t="s">
        <v>115</v>
      </c>
      <c r="W38" s="1383" t="s">
        <v>115</v>
      </c>
      <c r="X38" s="1383" t="s">
        <v>115</v>
      </c>
      <c r="Y38" s="1384" t="s">
        <v>115</v>
      </c>
      <c r="AF38" s="103"/>
      <c r="AG38" s="103"/>
      <c r="AH38" s="103"/>
      <c r="AI38" s="103"/>
      <c r="AJ38" s="103"/>
      <c r="AK38" s="103"/>
      <c r="AL38" s="103"/>
      <c r="AM38" s="103">
        <f t="shared" si="32"/>
        <v>6938577.6693415595</v>
      </c>
      <c r="AN38" s="103">
        <f t="shared" si="33"/>
        <v>14832260.296471406</v>
      </c>
      <c r="AO38" s="103">
        <f t="shared" si="34"/>
        <v>4803807.4121000003</v>
      </c>
      <c r="AP38" s="103">
        <f t="shared" si="35"/>
        <v>4259980.1579</v>
      </c>
      <c r="AQ38" s="103">
        <f t="shared" si="36"/>
        <v>9063787.5700000003</v>
      </c>
    </row>
    <row r="39" spans="1:43" ht="13">
      <c r="A39" s="184" t="s">
        <v>48</v>
      </c>
      <c r="B39" s="1343">
        <v>11278854.259199999</v>
      </c>
      <c r="C39" s="1344">
        <v>10002002.380799998</v>
      </c>
      <c r="D39" s="1345">
        <f>SUM(B39:C39)</f>
        <v>21280856.639999997</v>
      </c>
      <c r="E39" s="1343">
        <v>5205389.2972000008</v>
      </c>
      <c r="F39" s="1344">
        <v>4616099.9427999994</v>
      </c>
      <c r="G39" s="1345">
        <f>SUM(E39:F39)</f>
        <v>9821489.2400000002</v>
      </c>
      <c r="H39" s="1357">
        <f>B39-E39</f>
        <v>6073464.9619999984</v>
      </c>
      <c r="I39" s="1344">
        <f>C39-F39</f>
        <v>5385902.4379999982</v>
      </c>
      <c r="J39" s="1345">
        <f>SUM(H39:I39)</f>
        <v>11459367.399999997</v>
      </c>
      <c r="K39" s="1357">
        <v>0</v>
      </c>
      <c r="L39" s="1344">
        <v>0</v>
      </c>
      <c r="M39" s="1345">
        <f>SUM(K39:L39)</f>
        <v>0</v>
      </c>
      <c r="N39" s="1343">
        <f>H39</f>
        <v>6073464.9619999984</v>
      </c>
      <c r="O39" s="1344">
        <f>I39</f>
        <v>5385902.4379999982</v>
      </c>
      <c r="P39" s="1345">
        <f>SUM(N39:O39)</f>
        <v>11459367.399999997</v>
      </c>
      <c r="Q39" s="1343">
        <v>0</v>
      </c>
      <c r="R39" s="1344">
        <v>0</v>
      </c>
      <c r="S39" s="1345">
        <f>SUM(Q39:R39)</f>
        <v>0</v>
      </c>
      <c r="T39" s="1357">
        <f>+M39+P39+S39</f>
        <v>11459367.399999997</v>
      </c>
      <c r="U39" s="1376">
        <f t="shared" si="31"/>
        <v>5.1161245981985855E-2</v>
      </c>
      <c r="V39" s="1371" t="s">
        <v>760</v>
      </c>
      <c r="W39" s="1842" t="s">
        <v>746</v>
      </c>
      <c r="X39" s="1842" t="s">
        <v>761</v>
      </c>
      <c r="Y39" s="1374" t="s">
        <v>748</v>
      </c>
      <c r="AF39" s="103"/>
      <c r="AG39" s="103"/>
      <c r="AH39" s="103"/>
      <c r="AI39" s="103"/>
      <c r="AJ39" s="103"/>
      <c r="AK39" s="103"/>
      <c r="AL39" s="103"/>
      <c r="AM39" s="103"/>
      <c r="AN39" s="103">
        <f t="shared" si="33"/>
        <v>21280856.639999997</v>
      </c>
      <c r="AO39" s="103"/>
      <c r="AP39" s="103"/>
      <c r="AQ39" s="103">
        <f t="shared" si="36"/>
        <v>9821489.2400000002</v>
      </c>
    </row>
    <row r="40" spans="1:43" ht="13">
      <c r="A40" s="184" t="s">
        <v>455</v>
      </c>
      <c r="B40" s="1343">
        <v>0</v>
      </c>
      <c r="C40" s="1344">
        <v>0</v>
      </c>
      <c r="D40" s="1345">
        <f>SUM(B40:C40)</f>
        <v>0</v>
      </c>
      <c r="E40" s="1343">
        <v>0</v>
      </c>
      <c r="F40" s="1344">
        <v>0</v>
      </c>
      <c r="G40" s="1345">
        <f>SUM(E40:F40)</f>
        <v>0</v>
      </c>
      <c r="H40" s="1357">
        <f t="shared" ref="H40:I42" si="43">B40-E40</f>
        <v>0</v>
      </c>
      <c r="I40" s="1344">
        <f t="shared" si="43"/>
        <v>0</v>
      </c>
      <c r="J40" s="1345">
        <f>SUM(H40:I40)</f>
        <v>0</v>
      </c>
      <c r="K40" s="1357">
        <v>0</v>
      </c>
      <c r="L40" s="1344">
        <v>0</v>
      </c>
      <c r="M40" s="1345">
        <f>SUM(K40:L40)</f>
        <v>0</v>
      </c>
      <c r="N40" s="1343">
        <v>0</v>
      </c>
      <c r="O40" s="1344">
        <v>0</v>
      </c>
      <c r="P40" s="1345">
        <f>SUM(N40:O40)</f>
        <v>0</v>
      </c>
      <c r="Q40" s="1343">
        <v>0</v>
      </c>
      <c r="R40" s="1344">
        <v>0</v>
      </c>
      <c r="S40" s="1345">
        <v>0</v>
      </c>
      <c r="T40" s="1357">
        <f t="shared" ref="T40:T42" si="44">+M40+P40+S40</f>
        <v>0</v>
      </c>
      <c r="U40" s="1376">
        <f t="shared" si="31"/>
        <v>0</v>
      </c>
      <c r="V40" s="1373" t="s">
        <v>62</v>
      </c>
      <c r="W40" s="1373" t="s">
        <v>62</v>
      </c>
      <c r="X40" s="1373" t="s">
        <v>62</v>
      </c>
      <c r="Y40" s="1372" t="s">
        <v>62</v>
      </c>
      <c r="AF40" s="103"/>
      <c r="AG40" s="103"/>
      <c r="AH40" s="103"/>
      <c r="AI40" s="103"/>
      <c r="AJ40" s="103"/>
      <c r="AK40" s="103"/>
      <c r="AL40" s="103"/>
      <c r="AM40" s="103"/>
      <c r="AN40" s="103"/>
      <c r="AO40" s="103"/>
      <c r="AP40" s="103"/>
      <c r="AQ40" s="103"/>
    </row>
    <row r="41" spans="1:43" ht="13">
      <c r="A41" s="184" t="s">
        <v>456</v>
      </c>
      <c r="B41" s="1343">
        <v>0</v>
      </c>
      <c r="C41" s="1344">
        <v>0</v>
      </c>
      <c r="D41" s="1345">
        <f>SUM(B41:C41)</f>
        <v>0</v>
      </c>
      <c r="E41" s="1343">
        <v>0</v>
      </c>
      <c r="F41" s="1344">
        <v>0</v>
      </c>
      <c r="G41" s="1345">
        <f>SUM(E41:F41)</f>
        <v>0</v>
      </c>
      <c r="H41" s="1357">
        <f t="shared" si="43"/>
        <v>0</v>
      </c>
      <c r="I41" s="1344">
        <f t="shared" si="43"/>
        <v>0</v>
      </c>
      <c r="J41" s="1345">
        <f>SUM(H41:I41)</f>
        <v>0</v>
      </c>
      <c r="K41" s="1357">
        <v>0</v>
      </c>
      <c r="L41" s="1344">
        <v>0</v>
      </c>
      <c r="M41" s="1345">
        <f>SUM(K41:L41)</f>
        <v>0</v>
      </c>
      <c r="N41" s="1343">
        <v>0</v>
      </c>
      <c r="O41" s="1344">
        <v>0</v>
      </c>
      <c r="P41" s="1345">
        <f>SUM(N41:O41)</f>
        <v>0</v>
      </c>
      <c r="Q41" s="1343">
        <v>0</v>
      </c>
      <c r="R41" s="1344">
        <v>0</v>
      </c>
      <c r="S41" s="1345">
        <v>0</v>
      </c>
      <c r="T41" s="1357">
        <f t="shared" si="44"/>
        <v>0</v>
      </c>
      <c r="U41" s="1376">
        <f t="shared" si="31"/>
        <v>0</v>
      </c>
      <c r="V41" s="1373" t="s">
        <v>62</v>
      </c>
      <c r="W41" s="1373" t="s">
        <v>62</v>
      </c>
      <c r="X41" s="1373" t="s">
        <v>62</v>
      </c>
      <c r="Y41" s="1372" t="s">
        <v>62</v>
      </c>
      <c r="AF41" s="103"/>
      <c r="AG41" s="103"/>
      <c r="AH41" s="103"/>
      <c r="AI41" s="103"/>
      <c r="AJ41" s="103"/>
      <c r="AK41" s="103"/>
      <c r="AL41" s="103"/>
      <c r="AM41" s="103"/>
      <c r="AN41" s="103"/>
      <c r="AO41" s="103"/>
      <c r="AP41" s="103"/>
      <c r="AQ41" s="103"/>
    </row>
    <row r="42" spans="1:43" ht="13.5" thickBot="1">
      <c r="A42" s="660" t="s">
        <v>766</v>
      </c>
      <c r="B42" s="1346">
        <v>9566416</v>
      </c>
      <c r="C42" s="1347">
        <v>0</v>
      </c>
      <c r="D42" s="1348">
        <f>SUM(B42:C42)</f>
        <v>9566416</v>
      </c>
      <c r="E42" s="1346">
        <v>0</v>
      </c>
      <c r="F42" s="1347">
        <v>0</v>
      </c>
      <c r="G42" s="1348">
        <f>SUM(E42:F42)</f>
        <v>0</v>
      </c>
      <c r="H42" s="1346">
        <f t="shared" si="43"/>
        <v>9566416</v>
      </c>
      <c r="I42" s="1347">
        <f t="shared" si="43"/>
        <v>0</v>
      </c>
      <c r="J42" s="1348">
        <f>SUM(H42:I42)</f>
        <v>9566416</v>
      </c>
      <c r="K42" s="1346">
        <v>0</v>
      </c>
      <c r="L42" s="1347">
        <v>0</v>
      </c>
      <c r="M42" s="1348">
        <f>SUM(K42:L42)</f>
        <v>0</v>
      </c>
      <c r="N42" s="1346">
        <f>H42</f>
        <v>9566416</v>
      </c>
      <c r="O42" s="1347">
        <v>0</v>
      </c>
      <c r="P42" s="1348">
        <f>SUM(N42:O42)</f>
        <v>9566416</v>
      </c>
      <c r="Q42" s="1346">
        <v>0</v>
      </c>
      <c r="R42" s="1347">
        <v>0</v>
      </c>
      <c r="S42" s="1348">
        <v>0</v>
      </c>
      <c r="T42" s="1357">
        <f t="shared" si="44"/>
        <v>9566416</v>
      </c>
      <c r="U42" s="1377">
        <f t="shared" si="31"/>
        <v>4.2710015750259067E-2</v>
      </c>
      <c r="V42" s="1371" t="s">
        <v>760</v>
      </c>
      <c r="W42" s="1842" t="s">
        <v>746</v>
      </c>
      <c r="X42" s="1842" t="s">
        <v>761</v>
      </c>
      <c r="Y42" s="1374" t="s">
        <v>767</v>
      </c>
      <c r="AF42" s="103"/>
      <c r="AG42" s="103"/>
      <c r="AH42" s="103"/>
      <c r="AI42" s="103"/>
      <c r="AJ42" s="103"/>
      <c r="AK42" s="103"/>
      <c r="AL42" s="103"/>
      <c r="AM42" s="103"/>
      <c r="AN42" s="103"/>
      <c r="AO42" s="103"/>
      <c r="AP42" s="103"/>
      <c r="AQ42" s="103"/>
    </row>
    <row r="43" spans="1:43" ht="33" customHeight="1" thickTop="1" thickBot="1">
      <c r="A43" s="662"/>
      <c r="B43" s="1349"/>
      <c r="C43" s="1350"/>
      <c r="D43" s="1351"/>
      <c r="E43" s="1349"/>
      <c r="F43" s="1350"/>
      <c r="G43" s="1351"/>
      <c r="H43" s="1349"/>
      <c r="I43" s="1350"/>
      <c r="J43" s="1351"/>
      <c r="K43" s="1349"/>
      <c r="L43" s="1350"/>
      <c r="M43" s="1351"/>
      <c r="N43" s="1349"/>
      <c r="O43" s="1350"/>
      <c r="P43" s="1351"/>
      <c r="Q43" s="1349"/>
      <c r="R43" s="1350"/>
      <c r="S43" s="1351"/>
      <c r="T43" s="1378"/>
      <c r="U43" s="1350"/>
      <c r="V43" s="1350"/>
      <c r="W43" s="1350"/>
      <c r="X43" s="1350"/>
      <c r="Y43" s="2015"/>
    </row>
    <row r="44" spans="1:43" ht="30" customHeight="1" thickTop="1" thickBot="1">
      <c r="A44" s="661" t="s">
        <v>97</v>
      </c>
      <c r="B44" s="1337">
        <f t="shared" ref="B44:T44" si="45">SUM(B23,B28,B38,B39:B42)</f>
        <v>122833651.41399509</v>
      </c>
      <c r="C44" s="1337">
        <f t="shared" si="45"/>
        <v>101151655.82490407</v>
      </c>
      <c r="D44" s="1352">
        <f t="shared" si="45"/>
        <v>223985307.23889917</v>
      </c>
      <c r="E44" s="1337">
        <f t="shared" si="45"/>
        <v>75038425.88319999</v>
      </c>
      <c r="F44" s="1337">
        <f t="shared" si="45"/>
        <v>69918985.706799999</v>
      </c>
      <c r="G44" s="1352">
        <f t="shared" si="45"/>
        <v>144957411.59</v>
      </c>
      <c r="H44" s="1337">
        <f t="shared" si="45"/>
        <v>47795225.530795082</v>
      </c>
      <c r="I44" s="1337">
        <f t="shared" si="45"/>
        <v>31232670.118104056</v>
      </c>
      <c r="J44" s="1352">
        <f t="shared" si="45"/>
        <v>79027895.648899138</v>
      </c>
      <c r="K44" s="1337">
        <f t="shared" si="45"/>
        <v>0.2171381102716623</v>
      </c>
      <c r="L44" s="1337">
        <f t="shared" si="45"/>
        <v>0.26305917103309184</v>
      </c>
      <c r="M44" s="1352">
        <f t="shared" si="45"/>
        <v>0.48019728041253984</v>
      </c>
      <c r="N44" s="1337">
        <f t="shared" si="45"/>
        <v>43245130.152331442</v>
      </c>
      <c r="O44" s="1337">
        <f t="shared" si="45"/>
        <v>29044872.416784476</v>
      </c>
      <c r="P44" s="1352">
        <f t="shared" si="45"/>
        <v>72290002.569115907</v>
      </c>
      <c r="Q44" s="1337">
        <f t="shared" si="45"/>
        <v>0</v>
      </c>
      <c r="R44" s="1337">
        <f t="shared" si="45"/>
        <v>0</v>
      </c>
      <c r="S44" s="1352">
        <f t="shared" si="45"/>
        <v>0</v>
      </c>
      <c r="T44" s="1337">
        <f t="shared" si="45"/>
        <v>72290003.049313188</v>
      </c>
      <c r="U44" s="1379">
        <f>T44/$D$44</f>
        <v>0.32274439756983619</v>
      </c>
      <c r="V44" s="1380" t="s">
        <v>115</v>
      </c>
      <c r="W44" s="1380" t="s">
        <v>115</v>
      </c>
      <c r="X44" s="1381" t="s">
        <v>115</v>
      </c>
      <c r="Y44" s="1382" t="s">
        <v>115</v>
      </c>
      <c r="AF44" s="54"/>
      <c r="AG44" s="54"/>
      <c r="AH44" s="54"/>
      <c r="AI44" s="54"/>
      <c r="AJ44" s="54"/>
      <c r="AK44" s="54"/>
      <c r="AL44" s="103"/>
      <c r="AM44" s="103">
        <f t="shared" ref="AM44:AM47" si="46">+C44-AG44</f>
        <v>101151655.82490407</v>
      </c>
      <c r="AN44" s="103">
        <f t="shared" ref="AN44:AN47" si="47">+D44-AH44</f>
        <v>223985307.23889917</v>
      </c>
      <c r="AO44" s="103">
        <f t="shared" ref="AO44:AO47" si="48">+E44-AI44</f>
        <v>75038425.88319999</v>
      </c>
      <c r="AP44" s="103">
        <f t="shared" ref="AP44:AP47" si="49">+F44-AJ44</f>
        <v>69918985.706799999</v>
      </c>
      <c r="AQ44" s="103">
        <f t="shared" ref="AQ44:AQ47" si="50">+G44-AK44</f>
        <v>144957411.59</v>
      </c>
    </row>
    <row r="45" spans="1:43" ht="30" customHeight="1">
      <c r="A45" s="185" t="s">
        <v>1501</v>
      </c>
      <c r="B45" s="1358">
        <v>0</v>
      </c>
      <c r="C45" s="1359">
        <v>0</v>
      </c>
      <c r="D45" s="1360">
        <f>SUM(B45:C45)</f>
        <v>0</v>
      </c>
      <c r="E45" s="1358">
        <v>0</v>
      </c>
      <c r="F45" s="1359">
        <v>0</v>
      </c>
      <c r="G45" s="1360">
        <f>E45+F45</f>
        <v>0</v>
      </c>
      <c r="H45" s="1358">
        <f>B45</f>
        <v>0</v>
      </c>
      <c r="I45" s="1359">
        <f>C45</f>
        <v>0</v>
      </c>
      <c r="J45" s="1360">
        <f>D45</f>
        <v>0</v>
      </c>
      <c r="K45" s="1358">
        <v>0</v>
      </c>
      <c r="L45" s="1359">
        <v>0</v>
      </c>
      <c r="M45" s="1360">
        <v>0</v>
      </c>
      <c r="N45" s="1358">
        <f>N44</f>
        <v>43245130.152331442</v>
      </c>
      <c r="O45" s="1359">
        <f>O44</f>
        <v>29044872.416784476</v>
      </c>
      <c r="P45" s="1360">
        <f>SUM(N45:O45)</f>
        <v>72290002.569115922</v>
      </c>
      <c r="Q45" s="1358">
        <v>0</v>
      </c>
      <c r="R45" s="1359">
        <v>0</v>
      </c>
      <c r="S45" s="1360">
        <v>0</v>
      </c>
      <c r="T45" s="1358">
        <v>0</v>
      </c>
      <c r="U45" s="1386"/>
      <c r="V45" s="1386"/>
      <c r="W45" s="1386"/>
      <c r="X45" s="1386"/>
      <c r="Y45" s="1387"/>
      <c r="AL45" s="103"/>
      <c r="AM45" s="103">
        <f t="shared" si="46"/>
        <v>0</v>
      </c>
      <c r="AN45" s="103">
        <f t="shared" si="47"/>
        <v>0</v>
      </c>
      <c r="AO45" s="103">
        <f t="shared" si="48"/>
        <v>0</v>
      </c>
      <c r="AP45" s="103">
        <f t="shared" si="49"/>
        <v>0</v>
      </c>
      <c r="AQ45" s="103">
        <f t="shared" si="50"/>
        <v>0</v>
      </c>
    </row>
    <row r="46" spans="1:43" ht="30" customHeight="1" thickBot="1">
      <c r="A46" s="664" t="s">
        <v>768</v>
      </c>
      <c r="B46" s="1361">
        <v>0</v>
      </c>
      <c r="C46" s="1362">
        <v>0</v>
      </c>
      <c r="D46" s="1363">
        <f>SUM(B46:C46)</f>
        <v>0</v>
      </c>
      <c r="E46" s="1361">
        <v>0</v>
      </c>
      <c r="F46" s="1362">
        <v>0</v>
      </c>
      <c r="G46" s="1363">
        <f>SUM(E46:F46)</f>
        <v>0</v>
      </c>
      <c r="H46" s="1361">
        <f>B46-E46</f>
        <v>0</v>
      </c>
      <c r="I46" s="1362">
        <f>C46-F46</f>
        <v>0</v>
      </c>
      <c r="J46" s="1363">
        <f>SUM(H46:I46)</f>
        <v>0</v>
      </c>
      <c r="K46" s="1361">
        <v>0</v>
      </c>
      <c r="L46" s="1362">
        <v>0</v>
      </c>
      <c r="M46" s="1363">
        <v>0</v>
      </c>
      <c r="N46" s="1361">
        <f>H46-K46</f>
        <v>0</v>
      </c>
      <c r="O46" s="1362">
        <f>I46-L46</f>
        <v>0</v>
      </c>
      <c r="P46" s="1363">
        <f>SUM(N46:O46)</f>
        <v>0</v>
      </c>
      <c r="Q46" s="1388">
        <v>0</v>
      </c>
      <c r="R46" s="1362">
        <v>0</v>
      </c>
      <c r="S46" s="1362">
        <v>0</v>
      </c>
      <c r="T46" s="1361">
        <v>0</v>
      </c>
      <c r="U46" s="1389"/>
      <c r="V46" s="1389"/>
      <c r="W46" s="1389"/>
      <c r="X46" s="1389"/>
      <c r="Y46" s="1390"/>
      <c r="AL46" s="103"/>
      <c r="AM46" s="103">
        <f t="shared" si="46"/>
        <v>0</v>
      </c>
      <c r="AN46" s="103">
        <f t="shared" si="47"/>
        <v>0</v>
      </c>
      <c r="AO46" s="103">
        <f t="shared" si="48"/>
        <v>0</v>
      </c>
      <c r="AP46" s="103">
        <f t="shared" si="49"/>
        <v>0</v>
      </c>
      <c r="AQ46" s="103">
        <f t="shared" si="50"/>
        <v>0</v>
      </c>
    </row>
    <row r="47" spans="1:43" ht="32.15" customHeight="1" thickTop="1" thickBot="1">
      <c r="A47" s="663" t="s">
        <v>769</v>
      </c>
      <c r="B47" s="1364">
        <f>+B45+B44-B46</f>
        <v>122833651.41399509</v>
      </c>
      <c r="C47" s="1365">
        <f t="shared" ref="C47:D47" si="51">+C45+C44-C46</f>
        <v>101151655.82490407</v>
      </c>
      <c r="D47" s="1366">
        <f t="shared" si="51"/>
        <v>223985307.23889917</v>
      </c>
      <c r="E47" s="1364">
        <f>+E44-E46</f>
        <v>75038425.88319999</v>
      </c>
      <c r="F47" s="1365">
        <f>+F44-F46</f>
        <v>69918985.706799999</v>
      </c>
      <c r="G47" s="1366">
        <f>+G44-G46</f>
        <v>144957411.59</v>
      </c>
      <c r="H47" s="1364">
        <f>+B47-E47</f>
        <v>47795225.530795097</v>
      </c>
      <c r="I47" s="1365">
        <f>+C47-F47</f>
        <v>31232670.11810407</v>
      </c>
      <c r="J47" s="1366">
        <f>+D47-G47</f>
        <v>79027895.648899168</v>
      </c>
      <c r="K47" s="1396">
        <f>K44</f>
        <v>0.2171381102716623</v>
      </c>
      <c r="L47" s="1396">
        <f t="shared" ref="L47:T47" si="52">L44</f>
        <v>0.26305917103309184</v>
      </c>
      <c r="M47" s="1397">
        <f t="shared" si="52"/>
        <v>0.48019728041253984</v>
      </c>
      <c r="N47" s="1396">
        <f t="shared" si="52"/>
        <v>43245130.152331442</v>
      </c>
      <c r="O47" s="1396">
        <f t="shared" si="52"/>
        <v>29044872.416784476</v>
      </c>
      <c r="P47" s="1397">
        <f t="shared" si="52"/>
        <v>72290002.569115907</v>
      </c>
      <c r="Q47" s="1396">
        <f t="shared" si="52"/>
        <v>0</v>
      </c>
      <c r="R47" s="1396">
        <f t="shared" si="52"/>
        <v>0</v>
      </c>
      <c r="S47" s="1397">
        <f t="shared" si="52"/>
        <v>0</v>
      </c>
      <c r="T47" s="1396">
        <f t="shared" si="52"/>
        <v>72290003.049313188</v>
      </c>
      <c r="U47" s="1391"/>
      <c r="V47" s="1391"/>
      <c r="W47" s="1391"/>
      <c r="X47" s="1391"/>
      <c r="Y47" s="1392"/>
      <c r="AL47" s="103"/>
      <c r="AM47" s="103">
        <f t="shared" si="46"/>
        <v>101151655.82490407</v>
      </c>
      <c r="AN47" s="103">
        <f t="shared" si="47"/>
        <v>223985307.23889917</v>
      </c>
      <c r="AO47" s="103">
        <f t="shared" si="48"/>
        <v>75038425.88319999</v>
      </c>
      <c r="AP47" s="103">
        <f t="shared" si="49"/>
        <v>69918985.706799999</v>
      </c>
      <c r="AQ47" s="103">
        <f t="shared" si="50"/>
        <v>144957411.59</v>
      </c>
    </row>
    <row r="48" spans="1:43" ht="30" customHeight="1">
      <c r="A48" s="2884" t="s">
        <v>1502</v>
      </c>
      <c r="B48" s="2885"/>
      <c r="C48" s="2885"/>
      <c r="D48" s="2885"/>
      <c r="E48" s="2885"/>
      <c r="F48" s="2885"/>
      <c r="G48" s="2885"/>
      <c r="H48" s="2885"/>
      <c r="I48" s="2885"/>
      <c r="J48" s="2885"/>
      <c r="K48" s="1841"/>
      <c r="L48" s="1841"/>
      <c r="M48" s="1841"/>
      <c r="N48" s="1841"/>
      <c r="O48" s="1841"/>
      <c r="P48" s="1841"/>
      <c r="Q48" s="1841"/>
      <c r="R48" s="1841"/>
      <c r="S48" s="1841"/>
      <c r="T48" s="1841"/>
      <c r="U48" s="1841"/>
      <c r="V48" s="1841"/>
      <c r="W48" s="1841"/>
      <c r="X48" s="1841"/>
      <c r="Y48" s="475"/>
    </row>
    <row r="49" spans="1:25" ht="18.75" customHeight="1">
      <c r="A49" s="2865" t="s">
        <v>1503</v>
      </c>
      <c r="B49" s="2858"/>
      <c r="C49" s="2858"/>
      <c r="D49" s="2858"/>
      <c r="E49" s="2858"/>
      <c r="F49" s="2858"/>
      <c r="G49" s="2858"/>
      <c r="H49" s="2858"/>
      <c r="I49" s="2858"/>
      <c r="J49" s="2858"/>
      <c r="K49" s="327"/>
      <c r="L49" s="327"/>
      <c r="Y49" s="476"/>
    </row>
    <row r="50" spans="1:25" ht="33" customHeight="1">
      <c r="A50" s="2865" t="s">
        <v>1504</v>
      </c>
      <c r="B50" s="2901"/>
      <c r="C50" s="2901"/>
      <c r="D50" s="2901"/>
      <c r="E50" s="2901"/>
      <c r="F50" s="2901"/>
      <c r="G50" s="2901"/>
      <c r="H50" s="2901"/>
      <c r="I50" s="2901"/>
      <c r="J50" s="2901"/>
      <c r="Y50" s="476"/>
    </row>
    <row r="51" spans="1:25" ht="30.75" customHeight="1" thickBot="1">
      <c r="A51" s="2570" t="s">
        <v>1505</v>
      </c>
      <c r="B51" s="2900"/>
      <c r="C51" s="2900"/>
      <c r="D51" s="2900"/>
      <c r="E51" s="2900"/>
      <c r="F51" s="2900"/>
      <c r="G51" s="2900"/>
      <c r="H51" s="2900"/>
      <c r="I51" s="2900"/>
      <c r="J51" s="2900"/>
      <c r="K51" s="451"/>
      <c r="L51" s="451"/>
      <c r="M51" s="451"/>
      <c r="N51" s="451"/>
      <c r="O51" s="451"/>
      <c r="P51" s="451"/>
      <c r="Q51" s="451"/>
      <c r="R51" s="451"/>
      <c r="S51" s="451"/>
      <c r="T51" s="451"/>
      <c r="U51" s="451"/>
      <c r="V51" s="451"/>
      <c r="W51" s="451"/>
      <c r="X51" s="451"/>
      <c r="Y51" s="477"/>
    </row>
    <row r="52" spans="1:25" ht="45" customHeight="1">
      <c r="B52" s="1368"/>
      <c r="D52" s="1368"/>
      <c r="J52" s="50"/>
    </row>
    <row r="53" spans="1:25" ht="45" customHeight="1">
      <c r="B53" s="1368"/>
    </row>
    <row r="54" spans="1:25" ht="45" customHeight="1">
      <c r="B54" s="1368"/>
    </row>
  </sheetData>
  <mergeCells count="18">
    <mergeCell ref="A49:J49"/>
    <mergeCell ref="A51:J51"/>
    <mergeCell ref="A48:J48"/>
    <mergeCell ref="A50:J50"/>
    <mergeCell ref="Q7:S7"/>
    <mergeCell ref="A2:Y2"/>
    <mergeCell ref="A3:Y3"/>
    <mergeCell ref="A4:Y4"/>
    <mergeCell ref="Q8:S8"/>
    <mergeCell ref="K6:S6"/>
    <mergeCell ref="B7:D7"/>
    <mergeCell ref="E7:G7"/>
    <mergeCell ref="H7:J7"/>
    <mergeCell ref="K7:M7"/>
    <mergeCell ref="N7:P7"/>
    <mergeCell ref="H8:J8"/>
    <mergeCell ref="K8:M8"/>
    <mergeCell ref="N8:P8"/>
  </mergeCells>
  <printOptions horizontalCentered="1" verticalCentered="1" headings="1"/>
  <pageMargins left="0.25" right="0.25" top="0.5" bottom="0.5" header="0.3" footer="0.3"/>
  <pageSetup scale="29" orientation="landscape" r:id="rId1"/>
  <headerFooter>
    <oddHeader>&amp;CPacific Gas and Electric Company | Program Year 2024
Appendix A: ESA, CARE, and FERA Program Tables</oddHeader>
  </headerFooter>
  <customProperties>
    <customPr name="_pios_id" r:id="rId2"/>
  </customProperties>
  <ignoredErrors>
    <ignoredError sqref="G45 J45"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551ADC-DBE9-4B29-B8AC-2FE106255CBC}">
  <sheetPr>
    <pageSetUpPr fitToPage="1"/>
  </sheetPr>
  <dimension ref="A1:N35"/>
  <sheetViews>
    <sheetView view="pageLayout" topLeftCell="A31" zoomScale="87" zoomScaleNormal="100" zoomScalePageLayoutView="87" workbookViewId="0">
      <selection activeCell="A17" sqref="A17:J17"/>
    </sheetView>
  </sheetViews>
  <sheetFormatPr defaultColWidth="8.54296875" defaultRowHeight="12.5"/>
  <cols>
    <col min="1" max="1" width="40.453125" style="52" bestFit="1" customWidth="1"/>
    <col min="2" max="2" width="14" style="52" bestFit="1" customWidth="1"/>
    <col min="3" max="4" width="14.54296875" style="52" customWidth="1"/>
    <col min="5" max="5" width="15" style="52" customWidth="1"/>
    <col min="6" max="6" width="14.54296875" style="52" customWidth="1"/>
    <col min="7" max="7" width="15.453125" style="52" customWidth="1"/>
    <col min="8" max="8" width="10.453125" style="52" customWidth="1"/>
    <col min="9" max="9" width="9.54296875" style="52" customWidth="1"/>
    <col min="10" max="10" width="10.453125" style="52" customWidth="1"/>
    <col min="11" max="11" width="11.54296875" style="52" bestFit="1" customWidth="1"/>
    <col min="12" max="12" width="24.453125" style="52" customWidth="1"/>
    <col min="13" max="13" width="23.54296875" style="52" customWidth="1"/>
    <col min="14" max="14" width="24" style="52" customWidth="1"/>
    <col min="15" max="16384" width="8.54296875" style="52"/>
  </cols>
  <sheetData>
    <row r="1" spans="1:14" ht="18">
      <c r="A1" s="2550" t="s">
        <v>37</v>
      </c>
      <c r="B1" s="2551"/>
      <c r="C1" s="2551"/>
      <c r="D1" s="2551"/>
      <c r="E1" s="2551"/>
      <c r="F1" s="2551"/>
      <c r="G1" s="2551"/>
      <c r="H1" s="2551"/>
      <c r="I1" s="2551"/>
      <c r="J1" s="2551"/>
    </row>
    <row r="2" spans="1:14" ht="18">
      <c r="A2" s="2550" t="s">
        <v>0</v>
      </c>
      <c r="B2" s="2550"/>
      <c r="C2" s="2550"/>
      <c r="D2" s="2550"/>
      <c r="E2" s="2550"/>
      <c r="F2" s="2550"/>
      <c r="G2" s="2550"/>
      <c r="H2" s="2550"/>
      <c r="I2" s="2550"/>
      <c r="J2" s="2550"/>
    </row>
    <row r="3" spans="1:14" ht="18">
      <c r="A3" s="2550" t="s">
        <v>38</v>
      </c>
      <c r="B3" s="2551"/>
      <c r="C3" s="2551"/>
      <c r="D3" s="2551"/>
      <c r="E3" s="2551"/>
      <c r="F3" s="2551"/>
      <c r="G3" s="2551"/>
      <c r="H3" s="2551"/>
      <c r="I3" s="2551"/>
      <c r="J3" s="2551"/>
    </row>
    <row r="4" spans="1:14" ht="16" thickBot="1">
      <c r="A4" s="2555"/>
      <c r="B4" s="2556"/>
      <c r="C4" s="2556"/>
      <c r="D4" s="2556"/>
      <c r="E4" s="2556"/>
      <c r="F4" s="2556"/>
      <c r="G4" s="2556"/>
      <c r="H4" s="2556"/>
      <c r="I4" s="2556"/>
      <c r="J4" s="2556"/>
    </row>
    <row r="5" spans="1:14" ht="16" thickBot="1">
      <c r="A5" s="2566" t="s">
        <v>39</v>
      </c>
      <c r="B5" s="2567"/>
      <c r="C5" s="2567"/>
      <c r="D5" s="2567"/>
      <c r="E5" s="2567"/>
      <c r="F5" s="2567"/>
      <c r="G5" s="2567"/>
      <c r="H5" s="2567"/>
      <c r="I5" s="2567"/>
      <c r="J5" s="2568"/>
      <c r="L5" s="76"/>
      <c r="M5" s="315"/>
      <c r="N5" s="76"/>
    </row>
    <row r="6" spans="1:14" ht="15.65" customHeight="1">
      <c r="A6" s="2564" t="s">
        <v>40</v>
      </c>
      <c r="B6" s="2557" t="s">
        <v>16</v>
      </c>
      <c r="C6" s="2558"/>
      <c r="D6" s="2559"/>
      <c r="E6" s="2560" t="s">
        <v>41</v>
      </c>
      <c r="F6" s="2558"/>
      <c r="G6" s="2559"/>
      <c r="H6" s="2561" t="s">
        <v>42</v>
      </c>
      <c r="I6" s="2562"/>
      <c r="J6" s="2563"/>
      <c r="L6" s="25"/>
      <c r="M6" s="179"/>
      <c r="N6" s="179"/>
    </row>
    <row r="7" spans="1:14" ht="16" thickBot="1">
      <c r="A7" s="2565"/>
      <c r="B7" s="512" t="s">
        <v>43</v>
      </c>
      <c r="C7" s="513" t="s">
        <v>44</v>
      </c>
      <c r="D7" s="514" t="s">
        <v>45</v>
      </c>
      <c r="E7" s="515" t="s">
        <v>43</v>
      </c>
      <c r="F7" s="513" t="s">
        <v>44</v>
      </c>
      <c r="G7" s="514" t="s">
        <v>45</v>
      </c>
      <c r="H7" s="1724" t="s">
        <v>43</v>
      </c>
      <c r="I7" s="1986" t="s">
        <v>44</v>
      </c>
      <c r="J7" s="1987" t="s">
        <v>45</v>
      </c>
      <c r="L7" s="25"/>
      <c r="M7" s="179"/>
      <c r="N7" s="179"/>
    </row>
    <row r="8" spans="1:14" ht="15.5">
      <c r="A8" s="1640" t="s">
        <v>46</v>
      </c>
      <c r="B8" s="1643">
        <f>'ESA Table 1'!B34</f>
        <v>62850941.15966364</v>
      </c>
      <c r="C8" s="1644">
        <f>'ESA Table 1'!C34</f>
        <v>57288160.420119576</v>
      </c>
      <c r="D8" s="1988">
        <f>'ESA Table 1'!D34</f>
        <v>120139101.57978322</v>
      </c>
      <c r="E8" s="1643">
        <f>'ESA Table 1'!E34</f>
        <v>57800349.174900003</v>
      </c>
      <c r="F8" s="1644">
        <f>'ESA Table 1'!F34</f>
        <v>54718006.615099996</v>
      </c>
      <c r="G8" s="1988">
        <f>'ESA Table 1'!G34</f>
        <v>112518355.78999999</v>
      </c>
      <c r="H8" s="1045">
        <f>E8/B8</f>
        <v>0.91964174455346104</v>
      </c>
      <c r="I8" s="1046">
        <f t="shared" ref="I8:J8" si="0">F8/C8</f>
        <v>0.9551363879347583</v>
      </c>
      <c r="J8" s="1047">
        <f t="shared" si="0"/>
        <v>0.93656731497428125</v>
      </c>
      <c r="K8" s="1976"/>
      <c r="L8" s="1907"/>
      <c r="M8" s="179"/>
      <c r="N8" s="179"/>
    </row>
    <row r="9" spans="1:14" ht="13.4" customHeight="1">
      <c r="A9" s="1048" t="s">
        <v>47</v>
      </c>
      <c r="B9" s="1645">
        <f>'ESA Table 1A'!B8</f>
        <v>37724365.966467932</v>
      </c>
      <c r="C9" s="1646">
        <f>'ESA Table 1A'!C8</f>
        <v>32608480.405924387</v>
      </c>
      <c r="D9" s="1647">
        <f>'ESA Table 1A'!D8</f>
        <v>70332846.372392327</v>
      </c>
      <c r="E9" s="1648">
        <f>'ESA Table 1A'!E8</f>
        <v>11785909.765099999</v>
      </c>
      <c r="F9" s="1646">
        <f>'ESA Table 1A'!F8</f>
        <v>10366038.594900001</v>
      </c>
      <c r="G9" s="1647">
        <f>'ESA Table 1A'!G8</f>
        <v>22151948.359999999</v>
      </c>
      <c r="H9" s="808">
        <f t="shared" ref="H9:H16" si="1">E9/B9</f>
        <v>0.31242167928219505</v>
      </c>
      <c r="I9" s="809">
        <f t="shared" ref="I9:I15" si="2">F9/C9</f>
        <v>0.31789394862499248</v>
      </c>
      <c r="J9" s="810">
        <f t="shared" ref="J9:J16" si="3">G9/D9</f>
        <v>0.31495879240706059</v>
      </c>
      <c r="K9" s="1976"/>
      <c r="L9" s="1907"/>
      <c r="M9" s="179"/>
      <c r="N9" s="179"/>
    </row>
    <row r="10" spans="1:14" ht="15.5">
      <c r="A10" s="1048" t="s">
        <v>48</v>
      </c>
      <c r="B10" s="1645">
        <f>'ESA Table 1A'!B17</f>
        <v>11278854.259199999</v>
      </c>
      <c r="C10" s="1646">
        <f>'ESA Table 1A'!C17</f>
        <v>10002002.380799998</v>
      </c>
      <c r="D10" s="1647">
        <f>'ESA Table 1A'!D17</f>
        <v>21280856.639999997</v>
      </c>
      <c r="E10" s="1648">
        <f>'ESA Table 1A'!E17</f>
        <v>5205389.2972000008</v>
      </c>
      <c r="F10" s="1646">
        <f>'ESA Table 1A'!F17</f>
        <v>4616099.9427999994</v>
      </c>
      <c r="G10" s="1647">
        <f>'ESA Table 1A'!G17</f>
        <v>9821489.2400000002</v>
      </c>
      <c r="H10" s="808">
        <f t="shared" si="1"/>
        <v>0.46151755999099286</v>
      </c>
      <c r="I10" s="809">
        <f t="shared" si="2"/>
        <v>0.46151758088571726</v>
      </c>
      <c r="J10" s="810">
        <f t="shared" si="3"/>
        <v>0.4615175698115131</v>
      </c>
      <c r="L10" s="1908"/>
      <c r="M10" s="179"/>
      <c r="N10" s="179"/>
    </row>
    <row r="11" spans="1:14" ht="15.5">
      <c r="A11" s="106" t="s">
        <v>49</v>
      </c>
      <c r="B11" s="251"/>
      <c r="C11" s="280"/>
      <c r="D11" s="250"/>
      <c r="E11" s="251"/>
      <c r="F11" s="280"/>
      <c r="G11" s="250"/>
      <c r="H11" s="251"/>
      <c r="I11" s="280"/>
      <c r="J11" s="1604"/>
      <c r="L11" s="25"/>
      <c r="M11" s="179"/>
      <c r="N11" s="179"/>
    </row>
    <row r="12" spans="1:14" ht="13.4" customHeight="1">
      <c r="A12" s="107" t="s">
        <v>50</v>
      </c>
      <c r="B12" s="252"/>
      <c r="C12" s="253"/>
      <c r="D12" s="250"/>
      <c r="E12" s="252"/>
      <c r="F12" s="253"/>
      <c r="G12" s="250"/>
      <c r="H12" s="251"/>
      <c r="I12" s="280"/>
      <c r="J12" s="1604"/>
      <c r="L12" s="25"/>
      <c r="M12" s="179"/>
      <c r="N12" s="179"/>
    </row>
    <row r="13" spans="1:14" ht="13.4" customHeight="1">
      <c r="A13" s="1048" t="s">
        <v>51</v>
      </c>
      <c r="B13" s="1645">
        <f>'ESA Table 1A'!B39</f>
        <v>1179953.0045675675</v>
      </c>
      <c r="C13" s="1646">
        <f>'ESA Table 1A'!C39</f>
        <v>1046282.6532957673</v>
      </c>
      <c r="D13" s="1647">
        <f>'ESA Table 1A'!D39</f>
        <v>2226235.6578633348</v>
      </c>
      <c r="E13" s="1648">
        <f>'ESA Table 1A'!E39</f>
        <v>1183.4847</v>
      </c>
      <c r="F13" s="1646">
        <f>'ESA Table 1A'!F39</f>
        <v>1049.5053</v>
      </c>
      <c r="G13" s="1647">
        <f>'ESA Table 1A'!G39</f>
        <v>2232.9899999999998</v>
      </c>
      <c r="H13" s="808">
        <f t="shared" si="1"/>
        <v>1.0029930814352448E-3</v>
      </c>
      <c r="I13" s="809">
        <f t="shared" si="2"/>
        <v>1.0030800918796479E-3</v>
      </c>
      <c r="J13" s="810">
        <f t="shared" si="3"/>
        <v>1.0030339744639377E-3</v>
      </c>
      <c r="L13" s="25"/>
      <c r="M13" s="179"/>
      <c r="N13" s="179"/>
    </row>
    <row r="14" spans="1:14" ht="13.4" customHeight="1">
      <c r="A14" s="1048" t="s">
        <v>52</v>
      </c>
      <c r="B14" s="1645">
        <f>'ESA Table 1A'!B40</f>
        <v>0</v>
      </c>
      <c r="C14" s="1646">
        <f>'ESA Table 1A'!C40</f>
        <v>0</v>
      </c>
      <c r="D14" s="1647">
        <f>'ESA Table 1A'!D40</f>
        <v>0</v>
      </c>
      <c r="E14" s="1648">
        <f>'ESA Table 1A'!E40</f>
        <v>0</v>
      </c>
      <c r="F14" s="1646">
        <f>'ESA Table 1A'!F40</f>
        <v>0</v>
      </c>
      <c r="G14" s="1647">
        <f>'ESA Table 1A'!G40</f>
        <v>0</v>
      </c>
      <c r="H14" s="808">
        <v>0</v>
      </c>
      <c r="I14" s="809">
        <v>0</v>
      </c>
      <c r="J14" s="810">
        <v>0</v>
      </c>
      <c r="L14" s="25"/>
      <c r="M14" s="179"/>
      <c r="N14" s="179"/>
    </row>
    <row r="15" spans="1:14" ht="15.5">
      <c r="A15" s="1048" t="s">
        <v>53</v>
      </c>
      <c r="B15" s="1645">
        <f>'ESA Table 1A'!B9</f>
        <v>233121.02409594305</v>
      </c>
      <c r="C15" s="1646">
        <f>'ESA Table 1A'!C9</f>
        <v>206729.96476432675</v>
      </c>
      <c r="D15" s="1647">
        <f>'ESA Table 1A'!D9</f>
        <v>439850.98886026978</v>
      </c>
      <c r="E15" s="1648">
        <f>'ESA Table 1A'!E9</f>
        <v>245594.16130000001</v>
      </c>
      <c r="F15" s="1646">
        <f>'ESA Table 1A'!F9</f>
        <v>217791.04870000001</v>
      </c>
      <c r="G15" s="1647">
        <f>'ESA Table 1A'!G9</f>
        <v>463385.21</v>
      </c>
      <c r="H15" s="808">
        <f t="shared" si="1"/>
        <v>1.0535049863152777</v>
      </c>
      <c r="I15" s="809">
        <f t="shared" si="2"/>
        <v>1.0535049863152783</v>
      </c>
      <c r="J15" s="810">
        <f t="shared" si="3"/>
        <v>1.0535049863152781</v>
      </c>
      <c r="L15" s="25"/>
      <c r="M15" s="179"/>
      <c r="N15" s="179"/>
    </row>
    <row r="16" spans="1:14" ht="13.4" customHeight="1">
      <c r="A16" s="1641" t="s">
        <v>54</v>
      </c>
      <c r="B16" s="1645">
        <v>9566416</v>
      </c>
      <c r="C16" s="1646">
        <v>0</v>
      </c>
      <c r="D16" s="1647">
        <f>SUM(B16:C16)</f>
        <v>9566416</v>
      </c>
      <c r="E16" s="1648">
        <v>0</v>
      </c>
      <c r="F16" s="1646">
        <v>0</v>
      </c>
      <c r="G16" s="1647">
        <f>SUM(E16:F16)</f>
        <v>0</v>
      </c>
      <c r="H16" s="808">
        <f t="shared" si="1"/>
        <v>0</v>
      </c>
      <c r="I16" s="809">
        <v>0</v>
      </c>
      <c r="J16" s="810">
        <f t="shared" si="3"/>
        <v>0</v>
      </c>
      <c r="L16" s="25"/>
      <c r="M16" s="179"/>
      <c r="N16" s="179"/>
    </row>
    <row r="17" spans="1:14" ht="17.149999999999999" customHeight="1" thickBot="1">
      <c r="A17" s="2552"/>
      <c r="B17" s="2553"/>
      <c r="C17" s="2553"/>
      <c r="D17" s="2553"/>
      <c r="E17" s="2553"/>
      <c r="F17" s="2553"/>
      <c r="G17" s="2553"/>
      <c r="H17" s="2553"/>
      <c r="I17" s="2553"/>
      <c r="J17" s="2554"/>
      <c r="L17" s="25"/>
      <c r="M17" s="179"/>
      <c r="N17" s="179"/>
    </row>
    <row r="18" spans="1:14" ht="14.9" customHeight="1" thickTop="1" thickBot="1">
      <c r="A18" s="1725" t="s">
        <v>55</v>
      </c>
      <c r="B18" s="1726">
        <f t="shared" ref="B18:F18" si="4">SUM(B8:B16)</f>
        <v>122833651.41399507</v>
      </c>
      <c r="C18" s="815">
        <f t="shared" si="4"/>
        <v>101151655.82490405</v>
      </c>
      <c r="D18" s="816">
        <f t="shared" si="4"/>
        <v>223985307.23889917</v>
      </c>
      <c r="E18" s="1049">
        <f t="shared" si="4"/>
        <v>75038425.88319999</v>
      </c>
      <c r="F18" s="815">
        <f t="shared" si="4"/>
        <v>69918985.706799999</v>
      </c>
      <c r="G18" s="1922">
        <f>SUM(G8:G16)</f>
        <v>144957411.59</v>
      </c>
      <c r="H18" s="1727">
        <f>E18/B18</f>
        <v>0.61089469391651152</v>
      </c>
      <c r="I18" s="817">
        <f>F18/C18</f>
        <v>0.69122927486062558</v>
      </c>
      <c r="J18" s="1728">
        <f>G18/D18</f>
        <v>0.64717375160412072</v>
      </c>
    </row>
    <row r="19" spans="1:14" ht="14.25" customHeight="1">
      <c r="A19" s="2573" t="s">
        <v>1414</v>
      </c>
      <c r="B19" s="2574"/>
      <c r="C19" s="2574"/>
      <c r="D19" s="2574"/>
      <c r="E19" s="2574"/>
      <c r="F19" s="2574"/>
      <c r="G19" s="2574"/>
      <c r="H19" s="2574"/>
      <c r="I19" s="2574"/>
      <c r="J19" s="2575"/>
      <c r="K19" s="318"/>
      <c r="L19" s="28"/>
    </row>
    <row r="20" spans="1:14" ht="63" customHeight="1" thickBot="1">
      <c r="A20" s="2570" t="s">
        <v>1415</v>
      </c>
      <c r="B20" s="2571"/>
      <c r="C20" s="2571"/>
      <c r="D20" s="2571"/>
      <c r="E20" s="2571"/>
      <c r="F20" s="2571"/>
      <c r="G20" s="2571"/>
      <c r="H20" s="2571"/>
      <c r="I20" s="2571"/>
      <c r="J20" s="2572"/>
    </row>
    <row r="21" spans="1:14" ht="15.65" customHeight="1" thickBot="1">
      <c r="A21" s="4"/>
      <c r="D21" s="78"/>
    </row>
    <row r="22" spans="1:14" ht="16" thickBot="1">
      <c r="A22" s="2566" t="s">
        <v>56</v>
      </c>
      <c r="B22" s="2567"/>
      <c r="C22" s="2567"/>
      <c r="D22" s="2567"/>
      <c r="E22" s="2567"/>
      <c r="F22" s="2567"/>
      <c r="G22" s="2567"/>
      <c r="H22" s="2567"/>
      <c r="I22" s="2567"/>
      <c r="J22" s="2568"/>
      <c r="L22" s="76"/>
      <c r="M22" s="315"/>
      <c r="N22" s="76"/>
    </row>
    <row r="23" spans="1:14" ht="25.5" customHeight="1">
      <c r="A23" s="2564" t="s">
        <v>57</v>
      </c>
      <c r="B23" s="2576" t="s">
        <v>5</v>
      </c>
      <c r="C23" s="2577"/>
      <c r="D23" s="2577"/>
      <c r="E23" s="2576" t="s">
        <v>6</v>
      </c>
      <c r="F23" s="2577"/>
      <c r="G23" s="2578"/>
      <c r="H23" s="2576" t="s">
        <v>7</v>
      </c>
      <c r="I23" s="2577"/>
      <c r="J23" s="2578"/>
      <c r="L23" s="76"/>
      <c r="M23" s="315"/>
      <c r="N23" s="76"/>
    </row>
    <row r="24" spans="1:14" ht="13.5" customHeight="1" thickBot="1">
      <c r="A24" s="2569"/>
      <c r="B24" s="512" t="s">
        <v>58</v>
      </c>
      <c r="C24" s="513" t="s">
        <v>59</v>
      </c>
      <c r="D24" s="516" t="s">
        <v>60</v>
      </c>
      <c r="E24" s="512" t="s">
        <v>58</v>
      </c>
      <c r="F24" s="513" t="s">
        <v>59</v>
      </c>
      <c r="G24" s="514" t="s">
        <v>60</v>
      </c>
      <c r="H24" s="512" t="s">
        <v>58</v>
      </c>
      <c r="I24" s="513" t="s">
        <v>59</v>
      </c>
      <c r="J24" s="514" t="s">
        <v>60</v>
      </c>
      <c r="L24" s="25"/>
      <c r="M24" s="179"/>
      <c r="N24" s="25"/>
    </row>
    <row r="25" spans="1:14" ht="15.5">
      <c r="A25" s="1642" t="s">
        <v>61</v>
      </c>
      <c r="B25" s="1729">
        <v>34253799</v>
      </c>
      <c r="C25" s="1730">
        <v>2941</v>
      </c>
      <c r="D25" s="1731">
        <v>1393298</v>
      </c>
      <c r="E25" s="1732">
        <v>29359749</v>
      </c>
      <c r="F25" s="1733">
        <v>11292</v>
      </c>
      <c r="G25" s="1542">
        <v>1353860</v>
      </c>
      <c r="H25" s="1531">
        <v>0.86</v>
      </c>
      <c r="I25" s="1532">
        <v>3.84</v>
      </c>
      <c r="J25" s="1533">
        <v>0.97</v>
      </c>
      <c r="L25" s="25"/>
      <c r="M25" s="179"/>
      <c r="N25" s="25"/>
    </row>
    <row r="26" spans="1:14" ht="15.5">
      <c r="A26" s="1530" t="s">
        <v>47</v>
      </c>
      <c r="B26" s="1543">
        <v>5048858</v>
      </c>
      <c r="C26" s="2062" t="s">
        <v>62</v>
      </c>
      <c r="D26" s="1544">
        <v>245540</v>
      </c>
      <c r="E26" s="1545">
        <v>4591624</v>
      </c>
      <c r="F26" s="2119">
        <v>1107</v>
      </c>
      <c r="G26" s="2120">
        <v>200719</v>
      </c>
      <c r="H26" s="2121">
        <v>0.91</v>
      </c>
      <c r="I26" s="1548" t="s">
        <v>62</v>
      </c>
      <c r="J26" s="2122">
        <v>0.82</v>
      </c>
      <c r="L26" s="25"/>
      <c r="M26" s="179"/>
      <c r="N26" s="25"/>
    </row>
    <row r="27" spans="1:14" ht="15.5">
      <c r="A27" s="1639" t="s">
        <v>63</v>
      </c>
      <c r="B27" s="2080" t="s">
        <v>62</v>
      </c>
      <c r="C27" s="2080" t="s">
        <v>62</v>
      </c>
      <c r="D27" s="2080" t="s">
        <v>62</v>
      </c>
      <c r="E27" s="1545">
        <v>216906.96262999997</v>
      </c>
      <c r="F27" s="1546">
        <v>278.65875</v>
      </c>
      <c r="G27" s="1547">
        <v>26843.466590000004</v>
      </c>
      <c r="H27" s="2081" t="s">
        <v>62</v>
      </c>
      <c r="I27" s="2082" t="s">
        <v>62</v>
      </c>
      <c r="J27" s="2083" t="s">
        <v>62</v>
      </c>
      <c r="L27" s="25"/>
      <c r="M27" s="179"/>
      <c r="N27" s="25"/>
    </row>
    <row r="28" spans="1:14" ht="15.5">
      <c r="A28" s="106" t="s">
        <v>64</v>
      </c>
      <c r="B28" s="251"/>
      <c r="C28" s="280"/>
      <c r="D28" s="250"/>
      <c r="E28" s="251"/>
      <c r="F28" s="280"/>
      <c r="G28" s="250"/>
      <c r="H28" s="251"/>
      <c r="I28" s="280"/>
      <c r="J28" s="310"/>
      <c r="L28" s="25"/>
      <c r="M28" s="179"/>
      <c r="N28" s="25"/>
    </row>
    <row r="29" spans="1:14" ht="14.25" customHeight="1">
      <c r="A29" s="107" t="s">
        <v>65</v>
      </c>
      <c r="B29" s="252"/>
      <c r="C29" s="253"/>
      <c r="D29" s="250"/>
      <c r="E29" s="252"/>
      <c r="F29" s="253"/>
      <c r="G29" s="250"/>
      <c r="H29" s="252"/>
      <c r="I29" s="253"/>
      <c r="J29" s="254"/>
      <c r="L29" s="25"/>
      <c r="M29" s="179"/>
      <c r="N29" s="25"/>
    </row>
    <row r="30" spans="1:14" ht="14.15" customHeight="1" thickBot="1">
      <c r="A30" s="1534" t="s">
        <v>51</v>
      </c>
      <c r="B30" s="1535"/>
      <c r="C30" s="1536"/>
      <c r="D30" s="1537"/>
      <c r="E30" s="1538"/>
      <c r="F30" s="1539"/>
      <c r="G30" s="1539"/>
      <c r="H30" s="1315"/>
      <c r="I30" s="1540"/>
      <c r="J30" s="1541"/>
      <c r="L30" s="25"/>
      <c r="M30" s="179"/>
      <c r="N30" s="25"/>
    </row>
    <row r="31" spans="1:14" ht="16" thickTop="1" thickBot="1">
      <c r="A31" s="1734" t="s">
        <v>66</v>
      </c>
      <c r="B31" s="1735">
        <v>34253799</v>
      </c>
      <c r="C31" s="1735">
        <v>2941</v>
      </c>
      <c r="D31" s="1735">
        <v>1393298</v>
      </c>
      <c r="E31" s="1735">
        <f>E25+E26</f>
        <v>33951373</v>
      </c>
      <c r="F31" s="1735">
        <f>F25+F26</f>
        <v>12399</v>
      </c>
      <c r="G31" s="1735">
        <f>G25+G26</f>
        <v>1554579</v>
      </c>
      <c r="H31" s="1736">
        <f>(E25+E26)/B31</f>
        <v>0.99117102310316008</v>
      </c>
      <c r="I31" s="1736">
        <f t="shared" ref="I31:J31" si="5">(F25+F26)/C31</f>
        <v>4.2159129547772869</v>
      </c>
      <c r="J31" s="2094">
        <f t="shared" si="5"/>
        <v>1.1157548492856517</v>
      </c>
    </row>
    <row r="32" spans="1:14" ht="14.5">
      <c r="A32" s="1549" t="s">
        <v>1416</v>
      </c>
      <c r="B32" s="2091"/>
      <c r="C32" s="2091"/>
      <c r="D32" s="2091"/>
      <c r="E32" s="2091"/>
      <c r="F32" s="2091"/>
      <c r="G32" s="2091"/>
      <c r="H32" s="2091"/>
      <c r="I32" s="2091"/>
      <c r="J32" s="518"/>
    </row>
    <row r="33" spans="1:10" ht="14.5">
      <c r="A33" s="1549" t="s">
        <v>1417</v>
      </c>
      <c r="B33" s="2091"/>
      <c r="C33" s="2091"/>
      <c r="D33" s="2091"/>
      <c r="E33" s="2091"/>
      <c r="F33" s="2091"/>
      <c r="G33" s="2091"/>
      <c r="H33" s="2091"/>
      <c r="I33" s="2091"/>
      <c r="J33" s="518"/>
    </row>
    <row r="34" spans="1:10" ht="15">
      <c r="A34" s="1064" t="s">
        <v>1418</v>
      </c>
      <c r="J34" s="490"/>
    </row>
    <row r="35" spans="1:10" ht="15" thickBot="1">
      <c r="A35" s="1715" t="s">
        <v>1419</v>
      </c>
      <c r="B35" s="451"/>
      <c r="C35" s="451"/>
      <c r="D35" s="2092"/>
      <c r="E35" s="2092"/>
      <c r="F35" s="2092"/>
      <c r="G35" s="2092"/>
      <c r="H35" s="2092"/>
      <c r="I35" s="2092"/>
      <c r="J35" s="2093"/>
    </row>
  </sheetData>
  <mergeCells count="17">
    <mergeCell ref="A22:J22"/>
    <mergeCell ref="A23:A24"/>
    <mergeCell ref="A20:J20"/>
    <mergeCell ref="A19:J19"/>
    <mergeCell ref="B23:D23"/>
    <mergeCell ref="E23:G23"/>
    <mergeCell ref="H23:J23"/>
    <mergeCell ref="A1:J1"/>
    <mergeCell ref="A17:J17"/>
    <mergeCell ref="A2:J2"/>
    <mergeCell ref="A3:J3"/>
    <mergeCell ref="A4:J4"/>
    <mergeCell ref="B6:D6"/>
    <mergeCell ref="E6:G6"/>
    <mergeCell ref="H6:J6"/>
    <mergeCell ref="A6:A7"/>
    <mergeCell ref="A5:J5"/>
  </mergeCells>
  <printOptions horizontalCentered="1" verticalCentered="1" headings="1"/>
  <pageMargins left="0.25" right="0.25" top="0.5" bottom="0.5" header="0.3" footer="0.3"/>
  <pageSetup scale="78" orientation="landscape" r:id="rId1"/>
  <headerFooter>
    <oddHeader>&amp;CPacific Gas and Electric Company | Program Year 2024
Appendix A: ESA, CARE, and FERA Program Tables</oddHeader>
  </headerFooter>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2:K49"/>
  <sheetViews>
    <sheetView showFormulas="1" view="pageLayout" zoomScale="75" zoomScaleNormal="90" zoomScalePageLayoutView="75" workbookViewId="0">
      <pane ySplit="1810" topLeftCell="A5"/>
      <selection activeCell="I17" sqref="I17"/>
      <selection pane="bottomLeft" activeCell="I17" sqref="I17"/>
    </sheetView>
  </sheetViews>
  <sheetFormatPr defaultColWidth="39" defaultRowHeight="14"/>
  <cols>
    <col min="1" max="1" width="34.453125" style="4" bestFit="1" customWidth="1"/>
    <col min="2" max="2" width="20" style="4" customWidth="1"/>
    <col min="3" max="3" width="3.54296875" style="4" customWidth="1"/>
    <col min="4" max="4" width="31.54296875" style="4" bestFit="1" customWidth="1"/>
    <col min="5" max="5" width="14.7265625" style="4" customWidth="1"/>
    <col min="6" max="6" width="8.453125" style="4" customWidth="1"/>
    <col min="7" max="7" width="18.54296875" style="4" customWidth="1"/>
    <col min="8" max="8" width="21.453125" style="4" customWidth="1"/>
    <col min="9" max="9" width="18.54296875" style="4" customWidth="1"/>
    <col min="10" max="16384" width="39" style="4"/>
  </cols>
  <sheetData>
    <row r="2" spans="1:11" ht="15.5">
      <c r="A2" s="2579" t="s">
        <v>770</v>
      </c>
      <c r="B2" s="2579"/>
      <c r="C2" s="2579"/>
      <c r="D2" s="2579"/>
      <c r="E2" s="2579"/>
      <c r="F2" s="69"/>
      <c r="G2" s="69"/>
      <c r="H2" s="69"/>
      <c r="I2" s="69"/>
      <c r="J2" s="69"/>
      <c r="K2" s="69"/>
    </row>
    <row r="3" spans="1:11" ht="15.5">
      <c r="A3" s="2579" t="s">
        <v>0</v>
      </c>
      <c r="B3" s="2579"/>
      <c r="C3" s="2579"/>
      <c r="D3" s="2579"/>
      <c r="E3" s="2579"/>
      <c r="F3" s="69"/>
      <c r="G3" s="69"/>
      <c r="H3" s="69"/>
      <c r="I3" s="69"/>
      <c r="J3" s="69"/>
      <c r="K3" s="69"/>
    </row>
    <row r="4" spans="1:11" ht="15.5">
      <c r="A4" s="2579" t="s">
        <v>38</v>
      </c>
      <c r="B4" s="2579"/>
      <c r="C4" s="2579"/>
      <c r="D4" s="2579"/>
      <c r="E4" s="2579"/>
      <c r="F4" s="69"/>
      <c r="G4" s="69"/>
      <c r="H4" s="69"/>
      <c r="I4" s="69"/>
      <c r="J4" s="69"/>
      <c r="K4" s="69"/>
    </row>
    <row r="5" spans="1:11" s="1" customFormat="1" ht="15.5" thickBot="1">
      <c r="A5" s="47"/>
      <c r="B5" s="45"/>
    </row>
    <row r="6" spans="1:11" ht="30" customHeight="1" thickBot="1">
      <c r="A6" s="2860" t="s">
        <v>1506</v>
      </c>
      <c r="B6" s="2862"/>
      <c r="C6"/>
      <c r="D6" s="2860" t="s">
        <v>771</v>
      </c>
      <c r="E6" s="2862"/>
      <c r="G6" s="76"/>
      <c r="H6" s="181"/>
      <c r="I6" s="76"/>
    </row>
    <row r="7" spans="1:11" ht="26.15" customHeight="1" thickBot="1">
      <c r="A7" s="336" t="s">
        <v>772</v>
      </c>
      <c r="B7" s="339" t="s">
        <v>773</v>
      </c>
      <c r="C7"/>
      <c r="D7" s="336" t="s">
        <v>772</v>
      </c>
      <c r="E7" s="339" t="s">
        <v>773</v>
      </c>
      <c r="G7" s="48"/>
      <c r="H7" s="279"/>
      <c r="I7" s="177"/>
    </row>
    <row r="8" spans="1:11" ht="15.5">
      <c r="A8" s="186" t="s">
        <v>774</v>
      </c>
      <c r="B8" s="2407">
        <v>3468</v>
      </c>
      <c r="C8"/>
      <c r="D8" s="186" t="s">
        <v>774</v>
      </c>
      <c r="E8" s="1186">
        <v>7</v>
      </c>
      <c r="G8" s="48"/>
      <c r="H8" s="279"/>
      <c r="I8" s="178"/>
    </row>
    <row r="9" spans="1:11" ht="15.5">
      <c r="A9" s="87" t="s">
        <v>775</v>
      </c>
      <c r="B9" s="2408">
        <v>2902</v>
      </c>
      <c r="C9"/>
      <c r="D9" s="87" t="s">
        <v>775</v>
      </c>
      <c r="E9" s="1187">
        <v>11</v>
      </c>
      <c r="G9" s="48"/>
      <c r="H9" s="279"/>
      <c r="I9" s="178"/>
    </row>
    <row r="10" spans="1:11" ht="15.5">
      <c r="A10" s="87" t="s">
        <v>776</v>
      </c>
      <c r="B10" s="2408">
        <v>4060</v>
      </c>
      <c r="C10"/>
      <c r="D10" s="87" t="s">
        <v>776</v>
      </c>
      <c r="E10" s="1187">
        <v>31</v>
      </c>
      <c r="G10" s="2579"/>
      <c r="H10" s="2579"/>
      <c r="I10" s="2579"/>
    </row>
    <row r="11" spans="1:11">
      <c r="A11" s="87" t="s">
        <v>777</v>
      </c>
      <c r="B11" s="2408">
        <v>112</v>
      </c>
      <c r="C11"/>
      <c r="D11" s="87" t="s">
        <v>778</v>
      </c>
      <c r="E11" s="2089">
        <v>0</v>
      </c>
    </row>
    <row r="12" spans="1:11">
      <c r="A12" s="87" t="s">
        <v>779</v>
      </c>
      <c r="B12" s="2408" t="s">
        <v>780</v>
      </c>
      <c r="C12"/>
      <c r="D12" s="87" t="s">
        <v>779</v>
      </c>
      <c r="E12" s="2089">
        <v>0</v>
      </c>
    </row>
    <row r="13" spans="1:11">
      <c r="A13" s="87" t="s">
        <v>781</v>
      </c>
      <c r="B13" s="2408">
        <v>17800</v>
      </c>
      <c r="C13"/>
      <c r="D13" s="87" t="s">
        <v>781</v>
      </c>
      <c r="E13" s="1187">
        <v>115</v>
      </c>
    </row>
    <row r="14" spans="1:11">
      <c r="A14" s="87" t="s">
        <v>782</v>
      </c>
      <c r="B14" s="2408" t="s">
        <v>783</v>
      </c>
      <c r="C14"/>
      <c r="D14" s="87" t="s">
        <v>782</v>
      </c>
      <c r="E14" s="2089">
        <v>0</v>
      </c>
    </row>
    <row r="15" spans="1:11">
      <c r="A15" s="87" t="s">
        <v>784</v>
      </c>
      <c r="B15" s="2408">
        <v>117</v>
      </c>
      <c r="C15"/>
      <c r="D15" s="87" t="s">
        <v>784</v>
      </c>
      <c r="E15" s="1187">
        <v>2</v>
      </c>
    </row>
    <row r="16" spans="1:11">
      <c r="A16" s="87" t="s">
        <v>785</v>
      </c>
      <c r="B16" s="2408">
        <v>306</v>
      </c>
      <c r="C16"/>
      <c r="D16" s="87" t="s">
        <v>785</v>
      </c>
      <c r="E16" s="1187">
        <v>1</v>
      </c>
    </row>
    <row r="17" spans="1:10">
      <c r="A17" s="87" t="s">
        <v>786</v>
      </c>
      <c r="B17" s="2408">
        <v>1</v>
      </c>
      <c r="C17"/>
      <c r="D17" s="87" t="s">
        <v>786</v>
      </c>
      <c r="E17" s="2089">
        <v>0</v>
      </c>
    </row>
    <row r="18" spans="1:10">
      <c r="A18" s="87" t="s">
        <v>787</v>
      </c>
      <c r="B18" s="2408">
        <v>4</v>
      </c>
      <c r="C18"/>
      <c r="D18" s="87" t="s">
        <v>787</v>
      </c>
      <c r="E18" s="2089">
        <v>0</v>
      </c>
    </row>
    <row r="19" spans="1:10">
      <c r="A19" s="87" t="s">
        <v>788</v>
      </c>
      <c r="B19" s="2408">
        <v>4127</v>
      </c>
      <c r="C19"/>
      <c r="D19" s="87" t="s">
        <v>788</v>
      </c>
      <c r="E19" s="1187">
        <v>4</v>
      </c>
      <c r="J19" s="2"/>
    </row>
    <row r="20" spans="1:10" s="16" customFormat="1" ht="15">
      <c r="A20" s="87" t="s">
        <v>1743</v>
      </c>
      <c r="B20" s="2408">
        <v>3192</v>
      </c>
      <c r="C20" s="89"/>
      <c r="D20" s="87" t="s">
        <v>789</v>
      </c>
      <c r="E20" s="2089">
        <v>0</v>
      </c>
    </row>
    <row r="21" spans="1:10">
      <c r="A21" s="87" t="s">
        <v>790</v>
      </c>
      <c r="B21" s="2408">
        <v>3137</v>
      </c>
      <c r="C21"/>
      <c r="D21" s="87" t="s">
        <v>790</v>
      </c>
      <c r="E21" s="2089">
        <v>0</v>
      </c>
    </row>
    <row r="22" spans="1:10">
      <c r="A22" s="1185" t="s">
        <v>791</v>
      </c>
      <c r="B22" s="2409">
        <v>2617</v>
      </c>
      <c r="C22"/>
      <c r="D22" s="1185" t="s">
        <v>792</v>
      </c>
      <c r="E22" s="2016">
        <v>3</v>
      </c>
    </row>
    <row r="23" spans="1:10" ht="13.5" customHeight="1" thickBot="1">
      <c r="A23" s="1185" t="s">
        <v>793</v>
      </c>
      <c r="B23" s="2409">
        <v>8925</v>
      </c>
      <c r="C23"/>
      <c r="D23" s="1185" t="s">
        <v>793</v>
      </c>
      <c r="E23" s="2016">
        <v>121</v>
      </c>
      <c r="J23" s="2"/>
    </row>
    <row r="24" spans="1:10" ht="22" customHeight="1" thickTop="1" thickBot="1">
      <c r="A24" s="681" t="s">
        <v>45</v>
      </c>
      <c r="B24" s="2128">
        <v>50768</v>
      </c>
      <c r="C24"/>
      <c r="D24" s="681" t="s">
        <v>45</v>
      </c>
      <c r="E24" s="2088">
        <v>295</v>
      </c>
      <c r="F24" s="2"/>
    </row>
    <row r="25" spans="1:10" ht="15">
      <c r="A25" s="2905" t="s">
        <v>1741</v>
      </c>
      <c r="B25" s="2906"/>
      <c r="D25" s="1224"/>
    </row>
    <row r="26" spans="1:10" ht="32.5" customHeight="1" thickBot="1">
      <c r="A26" s="2907" t="s">
        <v>1742</v>
      </c>
      <c r="B26" s="2908"/>
      <c r="D26" s="1224"/>
    </row>
    <row r="27" spans="1:10" ht="14.5" thickBot="1">
      <c r="A27" s="66"/>
      <c r="B27" s="187"/>
      <c r="C27"/>
      <c r="D27" s="988"/>
      <c r="E27"/>
    </row>
    <row r="28" spans="1:10" ht="28.5" customHeight="1" thickBot="1">
      <c r="A28" s="2860" t="s">
        <v>794</v>
      </c>
      <c r="B28" s="2862"/>
      <c r="C28"/>
      <c r="D28" s="2904"/>
      <c r="E28" s="2904"/>
      <c r="G28" s="117"/>
      <c r="H28" s="117"/>
      <c r="I28" s="117"/>
    </row>
    <row r="29" spans="1:10" ht="26.5" thickBot="1">
      <c r="A29" s="336" t="s">
        <v>772</v>
      </c>
      <c r="B29" s="339" t="s">
        <v>773</v>
      </c>
      <c r="C29"/>
      <c r="D29" s="358"/>
      <c r="E29" s="357"/>
      <c r="G29" s="117"/>
      <c r="H29" s="117"/>
      <c r="I29" s="117"/>
    </row>
    <row r="30" spans="1:10" ht="14.15" customHeight="1">
      <c r="A30" s="186" t="s">
        <v>774</v>
      </c>
      <c r="B30" s="679"/>
      <c r="C30"/>
      <c r="D30"/>
      <c r="E30" s="665"/>
      <c r="G30" s="117"/>
      <c r="H30" s="117"/>
      <c r="I30" s="117"/>
    </row>
    <row r="31" spans="1:10" ht="14.15" customHeight="1">
      <c r="A31" s="87" t="s">
        <v>775</v>
      </c>
      <c r="B31" s="680"/>
      <c r="C31"/>
      <c r="D31"/>
      <c r="E31" s="665"/>
      <c r="G31" s="117"/>
      <c r="H31" s="117"/>
      <c r="I31" s="117"/>
    </row>
    <row r="32" spans="1:10" ht="14.15" customHeight="1">
      <c r="A32" s="87" t="s">
        <v>776</v>
      </c>
      <c r="B32" s="680"/>
      <c r="C32"/>
      <c r="D32"/>
      <c r="E32" s="665"/>
      <c r="G32" s="117"/>
      <c r="H32" s="117"/>
      <c r="I32" s="117"/>
    </row>
    <row r="33" spans="1:9" ht="14.15" customHeight="1">
      <c r="A33" s="87" t="s">
        <v>778</v>
      </c>
      <c r="B33" s="680"/>
      <c r="C33"/>
      <c r="D33"/>
      <c r="E33" s="665"/>
      <c r="G33" s="117"/>
      <c r="H33" s="117"/>
      <c r="I33" s="117"/>
    </row>
    <row r="34" spans="1:9" ht="14.15" customHeight="1">
      <c r="A34" s="87" t="s">
        <v>779</v>
      </c>
      <c r="B34" s="680"/>
      <c r="C34"/>
      <c r="D34"/>
      <c r="E34" s="665"/>
      <c r="G34" s="117"/>
      <c r="H34" s="117"/>
      <c r="I34" s="117"/>
    </row>
    <row r="35" spans="1:9" ht="14.15" customHeight="1">
      <c r="A35" s="87" t="s">
        <v>781</v>
      </c>
      <c r="B35" s="680"/>
      <c r="C35"/>
      <c r="D35"/>
      <c r="E35" s="665"/>
      <c r="G35" s="117"/>
      <c r="H35" s="117"/>
      <c r="I35" s="117"/>
    </row>
    <row r="36" spans="1:9" ht="14.15" customHeight="1">
      <c r="A36" s="87" t="s">
        <v>782</v>
      </c>
      <c r="B36" s="680"/>
      <c r="C36"/>
      <c r="D36"/>
      <c r="E36" s="665"/>
      <c r="G36" s="117"/>
      <c r="H36" s="117"/>
      <c r="I36" s="117"/>
    </row>
    <row r="37" spans="1:9" ht="14.15" customHeight="1">
      <c r="A37" s="87" t="s">
        <v>784</v>
      </c>
      <c r="B37" s="680"/>
      <c r="C37"/>
      <c r="D37"/>
      <c r="E37" s="665"/>
      <c r="G37" s="117"/>
      <c r="H37" s="117"/>
      <c r="I37" s="117"/>
    </row>
    <row r="38" spans="1:9" ht="14.15" customHeight="1">
      <c r="A38" s="87" t="s">
        <v>785</v>
      </c>
      <c r="B38" s="680"/>
      <c r="C38"/>
      <c r="D38"/>
      <c r="E38" s="665"/>
      <c r="G38" s="117"/>
      <c r="H38" s="117"/>
      <c r="I38" s="117"/>
    </row>
    <row r="39" spans="1:9" ht="14.15" customHeight="1">
      <c r="A39" s="87" t="s">
        <v>786</v>
      </c>
      <c r="B39" s="680"/>
      <c r="C39"/>
      <c r="D39"/>
      <c r="E39" s="665"/>
      <c r="G39" s="117"/>
      <c r="H39" s="117"/>
      <c r="I39" s="117"/>
    </row>
    <row r="40" spans="1:9" ht="14.15" customHeight="1">
      <c r="A40" s="87" t="s">
        <v>787</v>
      </c>
      <c r="B40" s="680"/>
      <c r="C40"/>
      <c r="D40"/>
      <c r="E40" s="665"/>
      <c r="G40" s="117"/>
      <c r="H40" s="117"/>
      <c r="I40" s="117"/>
    </row>
    <row r="41" spans="1:9" ht="14.15" customHeight="1">
      <c r="A41" s="87" t="s">
        <v>788</v>
      </c>
      <c r="B41" s="680"/>
      <c r="C41"/>
      <c r="D41"/>
      <c r="E41" s="665"/>
      <c r="G41" s="117"/>
      <c r="H41" s="117"/>
      <c r="I41" s="117"/>
    </row>
    <row r="42" spans="1:9" ht="14.15" customHeight="1">
      <c r="A42" s="87" t="s">
        <v>795</v>
      </c>
      <c r="B42" s="680"/>
      <c r="C42"/>
      <c r="D42"/>
      <c r="E42" s="665"/>
      <c r="G42" s="117"/>
      <c r="H42" s="117"/>
      <c r="I42" s="117"/>
    </row>
    <row r="43" spans="1:9">
      <c r="A43" s="87" t="s">
        <v>790</v>
      </c>
      <c r="B43" s="680"/>
      <c r="C43"/>
      <c r="D43"/>
      <c r="E43" s="665"/>
    </row>
    <row r="44" spans="1:9" ht="14.5" thickBot="1">
      <c r="A44" s="1185" t="s">
        <v>793</v>
      </c>
      <c r="B44" s="2017"/>
      <c r="C44"/>
      <c r="D44"/>
      <c r="E44" s="665"/>
    </row>
    <row r="45" spans="1:9" ht="15" thickTop="1" thickBot="1">
      <c r="A45" s="681" t="s">
        <v>45</v>
      </c>
      <c r="B45" s="682">
        <v>0</v>
      </c>
      <c r="C45"/>
      <c r="D45" s="66"/>
      <c r="E45" s="187"/>
    </row>
    <row r="46" spans="1:9">
      <c r="A46" s="66"/>
      <c r="B46" s="187"/>
      <c r="C46"/>
      <c r="D46"/>
      <c r="E46"/>
    </row>
    <row r="47" spans="1:9">
      <c r="B47" s="188"/>
      <c r="C47" s="136"/>
      <c r="D47" s="136"/>
      <c r="E47"/>
    </row>
    <row r="48" spans="1:9" ht="14.15" customHeight="1">
      <c r="A48" s="22"/>
      <c r="B48" s="68"/>
    </row>
    <row r="49" spans="1:2" ht="15">
      <c r="A49" s="21"/>
      <c r="B49" s="68"/>
    </row>
  </sheetData>
  <mergeCells count="10">
    <mergeCell ref="A2:E2"/>
    <mergeCell ref="G10:I10"/>
    <mergeCell ref="A3:E3"/>
    <mergeCell ref="A4:E4"/>
    <mergeCell ref="A28:B28"/>
    <mergeCell ref="D28:E28"/>
    <mergeCell ref="D6:E6"/>
    <mergeCell ref="A6:B6"/>
    <mergeCell ref="A25:B25"/>
    <mergeCell ref="A26:B26"/>
  </mergeCells>
  <printOptions horizontalCentered="1" verticalCentered="1" headings="1"/>
  <pageMargins left="0.25" right="0.25" top="0.5" bottom="0.5" header="0.3" footer="0.3"/>
  <pageSetup scale="64" orientation="landscape" r:id="rId1"/>
  <headerFooter>
    <oddHeader>&amp;CPacific Gas and Electric Company | Program Year 2024
Appendix A: ESA, CARE, and FERA Program Tables</oddHeader>
  </headerFooter>
  <customProperties>
    <customPr name="_pios_id"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2:T118"/>
  <sheetViews>
    <sheetView view="pageLayout" topLeftCell="C1" zoomScale="68" zoomScaleNormal="96" zoomScalePageLayoutView="68" workbookViewId="0">
      <selection activeCell="I17" sqref="I17"/>
    </sheetView>
  </sheetViews>
  <sheetFormatPr defaultColWidth="17.54296875" defaultRowHeight="63" customHeight="1"/>
  <cols>
    <col min="1" max="1" width="17.54296875" style="10"/>
    <col min="2" max="2" width="54.453125" style="10" customWidth="1"/>
    <col min="3" max="3" width="15.453125" style="10" customWidth="1"/>
    <col min="4" max="4" width="12.453125" style="10" customWidth="1"/>
    <col min="5" max="5" width="15.453125" style="10" customWidth="1"/>
    <col min="6" max="6" width="16.54296875" style="10" customWidth="1"/>
    <col min="7" max="7" width="15.453125" style="10" customWidth="1"/>
    <col min="8" max="8" width="25.54296875" style="10" customWidth="1"/>
    <col min="9" max="9" width="22.54296875" style="10" customWidth="1"/>
    <col min="10" max="10" width="12.453125" style="10" customWidth="1"/>
    <col min="11" max="11" width="30.453125" style="10" customWidth="1"/>
    <col min="12" max="12" width="7.453125" style="10" customWidth="1"/>
    <col min="13" max="14" width="17.54296875" style="10"/>
    <col min="15" max="15" width="27.453125" style="10" customWidth="1"/>
    <col min="16" max="16384" width="17.54296875" style="10"/>
  </cols>
  <sheetData>
    <row r="2" spans="1:20" ht="15.5">
      <c r="A2" s="2579" t="s">
        <v>1727</v>
      </c>
      <c r="B2" s="2579"/>
      <c r="C2" s="2579"/>
      <c r="D2" s="2579"/>
      <c r="E2" s="2579"/>
      <c r="F2" s="2579"/>
      <c r="G2" s="2579"/>
      <c r="H2" s="2579"/>
      <c r="I2" s="2579"/>
      <c r="J2" s="2579"/>
      <c r="K2" s="2579"/>
    </row>
    <row r="3" spans="1:20" ht="15.5">
      <c r="A3" s="2579" t="s">
        <v>0</v>
      </c>
      <c r="B3" s="2579"/>
      <c r="C3" s="2579"/>
      <c r="D3" s="2579"/>
      <c r="E3" s="2579"/>
      <c r="F3" s="2579"/>
      <c r="G3" s="2579"/>
      <c r="H3" s="2579"/>
      <c r="I3" s="2579"/>
      <c r="J3" s="2579"/>
      <c r="K3" s="2579"/>
    </row>
    <row r="4" spans="1:20" ht="15.5">
      <c r="A4" s="2579" t="s">
        <v>38</v>
      </c>
      <c r="B4" s="2579"/>
      <c r="C4" s="2579"/>
      <c r="D4" s="2579"/>
      <c r="E4" s="2579"/>
      <c r="F4" s="2579"/>
      <c r="G4" s="2579"/>
      <c r="H4" s="2579"/>
      <c r="I4" s="2579"/>
      <c r="J4" s="2579"/>
      <c r="K4" s="2579"/>
    </row>
    <row r="5" spans="1:20" ht="16" thickBot="1">
      <c r="A5" s="76"/>
      <c r="B5" s="76"/>
      <c r="C5" s="76"/>
      <c r="D5" s="76"/>
      <c r="E5" s="76"/>
      <c r="F5" s="76"/>
      <c r="G5" s="76"/>
      <c r="H5" s="76"/>
      <c r="I5" s="76"/>
      <c r="J5" s="76"/>
      <c r="K5" s="76"/>
    </row>
    <row r="6" spans="1:20" ht="29.25" customHeight="1" thickBot="1">
      <c r="A6" s="2910" t="s">
        <v>1512</v>
      </c>
      <c r="B6" s="2911"/>
      <c r="C6" s="1780"/>
      <c r="D6" s="196"/>
      <c r="E6" s="196"/>
      <c r="F6" s="196"/>
      <c r="G6" s="196"/>
      <c r="H6" s="196"/>
      <c r="I6" s="196"/>
      <c r="J6" s="196"/>
      <c r="K6" s="196"/>
      <c r="L6" s="36"/>
      <c r="M6" s="189"/>
    </row>
    <row r="7" spans="1:20" ht="41.5" thickBot="1">
      <c r="A7" s="360" t="s">
        <v>796</v>
      </c>
      <c r="B7" s="338" t="s">
        <v>797</v>
      </c>
      <c r="C7" s="338" t="s">
        <v>798</v>
      </c>
      <c r="D7" s="338" t="s">
        <v>799</v>
      </c>
      <c r="E7" s="338" t="s">
        <v>1507</v>
      </c>
      <c r="F7" s="338" t="s">
        <v>1513</v>
      </c>
      <c r="G7" s="338" t="s">
        <v>1509</v>
      </c>
      <c r="H7" s="338" t="s">
        <v>1510</v>
      </c>
      <c r="I7" s="338" t="s">
        <v>1511</v>
      </c>
      <c r="J7" s="338" t="s">
        <v>805</v>
      </c>
      <c r="K7" s="339" t="s">
        <v>806</v>
      </c>
      <c r="M7" s="76"/>
      <c r="N7" s="181"/>
      <c r="O7" s="76"/>
    </row>
    <row r="8" spans="1:20" ht="100">
      <c r="A8" s="1407" t="s">
        <v>807</v>
      </c>
      <c r="B8" s="1408" t="s">
        <v>808</v>
      </c>
      <c r="C8" s="1408" t="s">
        <v>809</v>
      </c>
      <c r="D8" s="1408" t="s">
        <v>809</v>
      </c>
      <c r="E8" s="1409">
        <v>32028.19</v>
      </c>
      <c r="F8" s="1409" t="s">
        <v>810</v>
      </c>
      <c r="G8" s="1410" t="s">
        <v>811</v>
      </c>
      <c r="H8" s="1410">
        <v>48</v>
      </c>
      <c r="I8" s="1409" t="s">
        <v>62</v>
      </c>
      <c r="J8" s="1410" t="s">
        <v>809</v>
      </c>
      <c r="K8" s="1411"/>
      <c r="M8" s="48"/>
      <c r="N8" s="279"/>
      <c r="O8" s="178"/>
      <c r="P8" s="24"/>
      <c r="Q8" s="23"/>
      <c r="R8" s="23"/>
      <c r="S8" s="23"/>
      <c r="T8" s="23"/>
    </row>
    <row r="9" spans="1:20" ht="38" thickBot="1">
      <c r="A9" s="1925" t="s">
        <v>812</v>
      </c>
      <c r="B9" s="1413" t="s">
        <v>813</v>
      </c>
      <c r="C9" s="1408" t="s">
        <v>809</v>
      </c>
      <c r="D9" s="1408" t="s">
        <v>62</v>
      </c>
      <c r="E9" s="1409">
        <v>122294</v>
      </c>
      <c r="F9" s="1410" t="s">
        <v>814</v>
      </c>
      <c r="G9" s="1410" t="s">
        <v>62</v>
      </c>
      <c r="H9" s="1410">
        <v>28</v>
      </c>
      <c r="I9" s="1409" t="s">
        <v>62</v>
      </c>
      <c r="J9" s="1410" t="s">
        <v>809</v>
      </c>
      <c r="K9" s="1926"/>
      <c r="M9" s="48"/>
      <c r="N9" s="279"/>
      <c r="O9" s="178"/>
      <c r="P9" s="24"/>
      <c r="Q9" s="23"/>
      <c r="R9" s="23"/>
      <c r="S9" s="23"/>
      <c r="T9" s="23"/>
    </row>
    <row r="10" spans="1:20" ht="72" customHeight="1" thickBot="1">
      <c r="A10" s="1412" t="s">
        <v>815</v>
      </c>
      <c r="B10" s="1413" t="s">
        <v>816</v>
      </c>
      <c r="C10" s="1413" t="s">
        <v>817</v>
      </c>
      <c r="D10" s="1413" t="s">
        <v>818</v>
      </c>
      <c r="E10" s="1413" t="s">
        <v>810</v>
      </c>
      <c r="F10" s="1413" t="s">
        <v>819</v>
      </c>
      <c r="G10" s="1413" t="s">
        <v>820</v>
      </c>
      <c r="H10" s="1413" t="s">
        <v>821</v>
      </c>
      <c r="I10" s="1413" t="s">
        <v>822</v>
      </c>
      <c r="J10" s="1413" t="s">
        <v>823</v>
      </c>
      <c r="K10" s="1414" t="s">
        <v>824</v>
      </c>
      <c r="L10" s="197"/>
      <c r="M10" s="48"/>
      <c r="N10" s="279"/>
      <c r="O10" s="178"/>
      <c r="P10" s="24"/>
      <c r="Q10" s="23"/>
      <c r="R10" s="23"/>
      <c r="S10" s="23"/>
      <c r="T10" s="23"/>
    </row>
    <row r="11" spans="1:20" ht="15.65" customHeight="1">
      <c r="A11" s="409"/>
      <c r="B11" s="2018"/>
      <c r="C11" s="192"/>
      <c r="D11" s="192"/>
      <c r="E11" s="192"/>
      <c r="F11" s="192"/>
      <c r="G11" s="192"/>
      <c r="H11" s="192"/>
      <c r="I11" s="192"/>
      <c r="J11" s="192"/>
      <c r="K11" s="192"/>
      <c r="M11" s="48"/>
      <c r="N11" s="279"/>
      <c r="O11" s="178"/>
      <c r="P11" s="24"/>
      <c r="Q11" s="23"/>
      <c r="R11" s="23"/>
      <c r="S11" s="23"/>
      <c r="T11" s="23"/>
    </row>
    <row r="12" spans="1:20" ht="16" thickBot="1">
      <c r="A12" s="1781"/>
      <c r="B12" s="405"/>
      <c r="C12" s="192"/>
      <c r="D12" s="192"/>
      <c r="E12" s="193"/>
      <c r="F12" s="1949"/>
      <c r="G12" s="194"/>
      <c r="H12" s="194"/>
      <c r="I12" s="193"/>
      <c r="J12" s="194"/>
      <c r="K12" s="190"/>
    </row>
    <row r="13" spans="1:20" ht="28.5" customHeight="1" thickBot="1">
      <c r="A13" s="2910" t="s">
        <v>825</v>
      </c>
      <c r="B13" s="2911"/>
      <c r="C13" s="1780"/>
      <c r="D13" s="196"/>
      <c r="E13" s="196"/>
      <c r="F13" s="196"/>
      <c r="G13" s="196"/>
      <c r="H13" s="196"/>
      <c r="I13" s="196"/>
      <c r="J13" s="196"/>
      <c r="K13" s="196"/>
    </row>
    <row r="14" spans="1:20" ht="41.5" thickBot="1">
      <c r="A14" s="404" t="s">
        <v>796</v>
      </c>
      <c r="B14" s="402" t="s">
        <v>797</v>
      </c>
      <c r="C14" s="338" t="s">
        <v>798</v>
      </c>
      <c r="D14" s="403" t="s">
        <v>799</v>
      </c>
      <c r="E14" s="403" t="s">
        <v>1507</v>
      </c>
      <c r="F14" s="403" t="s">
        <v>1508</v>
      </c>
      <c r="G14" s="403" t="s">
        <v>1509</v>
      </c>
      <c r="H14" s="403" t="s">
        <v>1510</v>
      </c>
      <c r="I14" s="403" t="s">
        <v>1511</v>
      </c>
      <c r="J14" s="403" t="s">
        <v>805</v>
      </c>
      <c r="K14" s="339" t="s">
        <v>806</v>
      </c>
      <c r="M14" s="76"/>
      <c r="N14" s="181"/>
      <c r="O14" s="76"/>
    </row>
    <row r="15" spans="1:20" ht="50">
      <c r="A15" s="1015" t="s">
        <v>826</v>
      </c>
      <c r="B15" s="1016" t="s">
        <v>827</v>
      </c>
      <c r="C15" s="1017" t="s">
        <v>809</v>
      </c>
      <c r="D15" s="1017" t="s">
        <v>62</v>
      </c>
      <c r="E15" s="1018" t="s">
        <v>62</v>
      </c>
      <c r="F15" s="1018" t="s">
        <v>62</v>
      </c>
      <c r="G15" s="1019" t="s">
        <v>62</v>
      </c>
      <c r="H15" s="1019">
        <v>0</v>
      </c>
      <c r="I15" s="1018" t="s">
        <v>62</v>
      </c>
      <c r="J15" s="1019" t="s">
        <v>62</v>
      </c>
      <c r="K15" s="1020"/>
      <c r="L15" s="278"/>
      <c r="M15" s="48"/>
      <c r="N15" s="279"/>
      <c r="O15" s="178"/>
    </row>
    <row r="16" spans="1:20" ht="25">
      <c r="A16" s="1015" t="s">
        <v>828</v>
      </c>
      <c r="B16" s="1016" t="s">
        <v>827</v>
      </c>
      <c r="C16" s="1017" t="s">
        <v>809</v>
      </c>
      <c r="D16" s="1017" t="s">
        <v>62</v>
      </c>
      <c r="E16" s="1018" t="s">
        <v>62</v>
      </c>
      <c r="F16" s="1018" t="s">
        <v>62</v>
      </c>
      <c r="G16" s="1019" t="s">
        <v>62</v>
      </c>
      <c r="H16" s="1019">
        <v>1</v>
      </c>
      <c r="I16" s="1018" t="s">
        <v>62</v>
      </c>
      <c r="J16" s="1019" t="s">
        <v>62</v>
      </c>
      <c r="K16" s="1020"/>
      <c r="L16" s="278"/>
      <c r="M16" s="48"/>
      <c r="N16" s="279"/>
      <c r="O16" s="178"/>
    </row>
    <row r="17" spans="1:11" s="278" customFormat="1" ht="37.5">
      <c r="A17" s="1015" t="s">
        <v>829</v>
      </c>
      <c r="B17" s="1016" t="s">
        <v>827</v>
      </c>
      <c r="C17" s="1016" t="s">
        <v>809</v>
      </c>
      <c r="D17" s="1016" t="s">
        <v>62</v>
      </c>
      <c r="E17" s="1021" t="s">
        <v>62</v>
      </c>
      <c r="F17" s="1021" t="s">
        <v>62</v>
      </c>
      <c r="G17" s="1022" t="s">
        <v>62</v>
      </c>
      <c r="H17" s="1022">
        <v>0</v>
      </c>
      <c r="I17" s="1021" t="s">
        <v>62</v>
      </c>
      <c r="J17" s="1022" t="s">
        <v>62</v>
      </c>
      <c r="K17" s="1023"/>
    </row>
    <row r="18" spans="1:11" s="278" customFormat="1" ht="46.5">
      <c r="A18" s="1015" t="s">
        <v>830</v>
      </c>
      <c r="B18" s="1016" t="s">
        <v>827</v>
      </c>
      <c r="C18" s="1016" t="s">
        <v>809</v>
      </c>
      <c r="D18" s="1016" t="s">
        <v>62</v>
      </c>
      <c r="E18" s="1021" t="s">
        <v>62</v>
      </c>
      <c r="F18" s="1021" t="s">
        <v>62</v>
      </c>
      <c r="G18" s="1022" t="s">
        <v>62</v>
      </c>
      <c r="H18" s="1022">
        <v>0</v>
      </c>
      <c r="I18" s="1021" t="s">
        <v>62</v>
      </c>
      <c r="J18" s="1022" t="s">
        <v>62</v>
      </c>
      <c r="K18" s="1023" t="s">
        <v>831</v>
      </c>
    </row>
    <row r="19" spans="1:11" s="278" customFormat="1" ht="62">
      <c r="A19" s="1015" t="s">
        <v>832</v>
      </c>
      <c r="B19" s="1016" t="s">
        <v>827</v>
      </c>
      <c r="C19" s="1016" t="s">
        <v>809</v>
      </c>
      <c r="D19" s="1016" t="s">
        <v>62</v>
      </c>
      <c r="E19" s="1021" t="s">
        <v>62</v>
      </c>
      <c r="F19" s="1021" t="s">
        <v>62</v>
      </c>
      <c r="G19" s="1022" t="s">
        <v>62</v>
      </c>
      <c r="H19" s="1022">
        <v>0</v>
      </c>
      <c r="I19" s="1021" t="s">
        <v>62</v>
      </c>
      <c r="J19" s="1022" t="s">
        <v>62</v>
      </c>
      <c r="K19" s="1023" t="s">
        <v>833</v>
      </c>
    </row>
    <row r="20" spans="1:11" s="278" customFormat="1" ht="25">
      <c r="A20" s="1015" t="s">
        <v>834</v>
      </c>
      <c r="B20" s="1016" t="s">
        <v>827</v>
      </c>
      <c r="C20" s="1016" t="s">
        <v>809</v>
      </c>
      <c r="D20" s="1016" t="s">
        <v>62</v>
      </c>
      <c r="E20" s="1021" t="s">
        <v>62</v>
      </c>
      <c r="F20" s="1021" t="s">
        <v>62</v>
      </c>
      <c r="G20" s="1022" t="s">
        <v>62</v>
      </c>
      <c r="H20" s="1022">
        <v>20</v>
      </c>
      <c r="I20" s="1021" t="s">
        <v>62</v>
      </c>
      <c r="J20" s="1022" t="s">
        <v>62</v>
      </c>
      <c r="K20" s="1023"/>
    </row>
    <row r="21" spans="1:11" s="278" customFormat="1" ht="31">
      <c r="A21" s="1015" t="s">
        <v>835</v>
      </c>
      <c r="B21" s="1016" t="s">
        <v>827</v>
      </c>
      <c r="C21" s="1016" t="s">
        <v>809</v>
      </c>
      <c r="D21" s="1016" t="s">
        <v>62</v>
      </c>
      <c r="E21" s="1021" t="s">
        <v>62</v>
      </c>
      <c r="F21" s="1021" t="s">
        <v>62</v>
      </c>
      <c r="G21" s="1022" t="s">
        <v>62</v>
      </c>
      <c r="H21" s="1022">
        <v>0</v>
      </c>
      <c r="I21" s="1021" t="s">
        <v>62</v>
      </c>
      <c r="J21" s="1022" t="s">
        <v>62</v>
      </c>
      <c r="K21" s="1023" t="s">
        <v>836</v>
      </c>
    </row>
    <row r="22" spans="1:11" s="278" customFormat="1" ht="25">
      <c r="A22" s="1015" t="s">
        <v>837</v>
      </c>
      <c r="B22" s="1016" t="s">
        <v>827</v>
      </c>
      <c r="C22" s="1016" t="s">
        <v>809</v>
      </c>
      <c r="D22" s="1016" t="s">
        <v>62</v>
      </c>
      <c r="E22" s="1021" t="s">
        <v>62</v>
      </c>
      <c r="F22" s="1021" t="s">
        <v>62</v>
      </c>
      <c r="G22" s="1022" t="s">
        <v>62</v>
      </c>
      <c r="H22" s="1022">
        <v>0</v>
      </c>
      <c r="I22" s="1021" t="s">
        <v>62</v>
      </c>
      <c r="J22" s="1022" t="s">
        <v>62</v>
      </c>
      <c r="K22" s="1023"/>
    </row>
    <row r="23" spans="1:11" s="278" customFormat="1" ht="25">
      <c r="A23" s="1015" t="s">
        <v>838</v>
      </c>
      <c r="B23" s="1016" t="s">
        <v>827</v>
      </c>
      <c r="C23" s="1016" t="s">
        <v>809</v>
      </c>
      <c r="D23" s="1016" t="s">
        <v>62</v>
      </c>
      <c r="E23" s="1021" t="s">
        <v>62</v>
      </c>
      <c r="F23" s="1021" t="s">
        <v>62</v>
      </c>
      <c r="G23" s="1022" t="s">
        <v>62</v>
      </c>
      <c r="H23" s="1022">
        <v>1</v>
      </c>
      <c r="I23" s="1021" t="s">
        <v>62</v>
      </c>
      <c r="J23" s="1022" t="s">
        <v>62</v>
      </c>
      <c r="K23" s="1023"/>
    </row>
    <row r="24" spans="1:11" s="278" customFormat="1" ht="25">
      <c r="A24" s="1015" t="s">
        <v>839</v>
      </c>
      <c r="B24" s="1016" t="s">
        <v>827</v>
      </c>
      <c r="C24" s="1016" t="s">
        <v>809</v>
      </c>
      <c r="D24" s="1016" t="s">
        <v>62</v>
      </c>
      <c r="E24" s="1021" t="s">
        <v>62</v>
      </c>
      <c r="F24" s="1021" t="s">
        <v>62</v>
      </c>
      <c r="G24" s="1022" t="s">
        <v>62</v>
      </c>
      <c r="H24" s="1022">
        <v>0</v>
      </c>
      <c r="I24" s="1021" t="s">
        <v>62</v>
      </c>
      <c r="J24" s="1022" t="s">
        <v>62</v>
      </c>
      <c r="K24" s="1023"/>
    </row>
    <row r="25" spans="1:11" s="278" customFormat="1" ht="25">
      <c r="A25" s="1015" t="s">
        <v>840</v>
      </c>
      <c r="B25" s="1016" t="s">
        <v>827</v>
      </c>
      <c r="C25" s="1016" t="s">
        <v>809</v>
      </c>
      <c r="D25" s="1016" t="s">
        <v>62</v>
      </c>
      <c r="E25" s="1021" t="s">
        <v>62</v>
      </c>
      <c r="F25" s="1021" t="s">
        <v>62</v>
      </c>
      <c r="G25" s="1022" t="s">
        <v>62</v>
      </c>
      <c r="H25" s="1022">
        <v>0</v>
      </c>
      <c r="I25" s="1021" t="s">
        <v>62</v>
      </c>
      <c r="J25" s="1022" t="s">
        <v>62</v>
      </c>
      <c r="K25" s="1023"/>
    </row>
    <row r="26" spans="1:11" s="278" customFormat="1" ht="46.5">
      <c r="A26" s="1015" t="s">
        <v>841</v>
      </c>
      <c r="B26" s="1016" t="s">
        <v>827</v>
      </c>
      <c r="C26" s="1016" t="s">
        <v>809</v>
      </c>
      <c r="D26" s="1016" t="s">
        <v>62</v>
      </c>
      <c r="E26" s="1021" t="s">
        <v>62</v>
      </c>
      <c r="F26" s="1021" t="s">
        <v>62</v>
      </c>
      <c r="G26" s="1022" t="s">
        <v>62</v>
      </c>
      <c r="H26" s="1022">
        <v>0</v>
      </c>
      <c r="I26" s="1021" t="s">
        <v>62</v>
      </c>
      <c r="J26" s="1022" t="s">
        <v>62</v>
      </c>
      <c r="K26" s="1023" t="s">
        <v>842</v>
      </c>
    </row>
    <row r="27" spans="1:11" s="278" customFormat="1" ht="62">
      <c r="A27" s="1015" t="s">
        <v>843</v>
      </c>
      <c r="B27" s="1016" t="s">
        <v>827</v>
      </c>
      <c r="C27" s="1016" t="s">
        <v>809</v>
      </c>
      <c r="D27" s="1016" t="s">
        <v>62</v>
      </c>
      <c r="E27" s="1021" t="s">
        <v>62</v>
      </c>
      <c r="F27" s="1021" t="s">
        <v>62</v>
      </c>
      <c r="G27" s="1022" t="s">
        <v>62</v>
      </c>
      <c r="H27" s="1022">
        <v>0</v>
      </c>
      <c r="I27" s="1021" t="s">
        <v>62</v>
      </c>
      <c r="J27" s="1022" t="s">
        <v>62</v>
      </c>
      <c r="K27" s="1023" t="s">
        <v>844</v>
      </c>
    </row>
    <row r="28" spans="1:11" s="278" customFormat="1" ht="25">
      <c r="A28" s="1024" t="s">
        <v>845</v>
      </c>
      <c r="B28" s="1016" t="s">
        <v>827</v>
      </c>
      <c r="C28" s="1016" t="s">
        <v>809</v>
      </c>
      <c r="D28" s="1016" t="s">
        <v>62</v>
      </c>
      <c r="E28" s="1021" t="s">
        <v>62</v>
      </c>
      <c r="F28" s="1021" t="s">
        <v>62</v>
      </c>
      <c r="G28" s="1022" t="s">
        <v>62</v>
      </c>
      <c r="H28" s="1022">
        <v>0</v>
      </c>
      <c r="I28" s="1021" t="s">
        <v>62</v>
      </c>
      <c r="J28" s="1022" t="s">
        <v>62</v>
      </c>
      <c r="K28" s="2019"/>
    </row>
    <row r="29" spans="1:11" s="278" customFormat="1" ht="25">
      <c r="A29" s="1015" t="s">
        <v>846</v>
      </c>
      <c r="B29" s="1016" t="s">
        <v>827</v>
      </c>
      <c r="C29" s="1016" t="s">
        <v>809</v>
      </c>
      <c r="D29" s="1016" t="s">
        <v>62</v>
      </c>
      <c r="E29" s="1021" t="s">
        <v>62</v>
      </c>
      <c r="F29" s="1021" t="s">
        <v>62</v>
      </c>
      <c r="G29" s="1022" t="s">
        <v>62</v>
      </c>
      <c r="H29" s="1022">
        <v>3</v>
      </c>
      <c r="I29" s="1021" t="s">
        <v>62</v>
      </c>
      <c r="J29" s="1022" t="s">
        <v>62</v>
      </c>
      <c r="K29" s="1023"/>
    </row>
    <row r="30" spans="1:11" s="278" customFormat="1" ht="46.5">
      <c r="A30" s="1015" t="s">
        <v>847</v>
      </c>
      <c r="B30" s="1016" t="s">
        <v>827</v>
      </c>
      <c r="C30" s="1016" t="s">
        <v>809</v>
      </c>
      <c r="D30" s="1016" t="s">
        <v>62</v>
      </c>
      <c r="E30" s="1021" t="s">
        <v>62</v>
      </c>
      <c r="F30" s="1021" t="s">
        <v>62</v>
      </c>
      <c r="G30" s="1022" t="s">
        <v>62</v>
      </c>
      <c r="H30" s="2020">
        <v>3</v>
      </c>
      <c r="I30" s="1021" t="s">
        <v>62</v>
      </c>
      <c r="J30" s="1022" t="s">
        <v>62</v>
      </c>
      <c r="K30" s="1023" t="s">
        <v>848</v>
      </c>
    </row>
    <row r="31" spans="1:11" s="278" customFormat="1" ht="25">
      <c r="A31" s="1015" t="s">
        <v>849</v>
      </c>
      <c r="B31" s="1016" t="s">
        <v>827</v>
      </c>
      <c r="C31" s="1016" t="s">
        <v>809</v>
      </c>
      <c r="D31" s="1016" t="s">
        <v>62</v>
      </c>
      <c r="E31" s="1021" t="s">
        <v>62</v>
      </c>
      <c r="F31" s="1021" t="s">
        <v>62</v>
      </c>
      <c r="G31" s="1022" t="s">
        <v>62</v>
      </c>
      <c r="H31" s="1022">
        <v>12</v>
      </c>
      <c r="I31" s="1021" t="s">
        <v>62</v>
      </c>
      <c r="J31" s="1022" t="s">
        <v>62</v>
      </c>
      <c r="K31" s="1023"/>
    </row>
    <row r="32" spans="1:11" s="278" customFormat="1" ht="46.5">
      <c r="A32" s="1015" t="s">
        <v>850</v>
      </c>
      <c r="B32" s="1016" t="s">
        <v>827</v>
      </c>
      <c r="C32" s="1016" t="s">
        <v>809</v>
      </c>
      <c r="D32" s="1016" t="s">
        <v>62</v>
      </c>
      <c r="E32" s="1021" t="s">
        <v>62</v>
      </c>
      <c r="F32" s="1021" t="s">
        <v>62</v>
      </c>
      <c r="G32" s="1022" t="s">
        <v>62</v>
      </c>
      <c r="H32" s="1022">
        <v>0</v>
      </c>
      <c r="I32" s="1021" t="s">
        <v>62</v>
      </c>
      <c r="J32" s="1022" t="s">
        <v>62</v>
      </c>
      <c r="K32" s="1023" t="s">
        <v>851</v>
      </c>
    </row>
    <row r="33" spans="1:11" s="278" customFormat="1" ht="46.5">
      <c r="A33" s="1015" t="s">
        <v>852</v>
      </c>
      <c r="B33" s="1016" t="s">
        <v>827</v>
      </c>
      <c r="C33" s="1016" t="s">
        <v>809</v>
      </c>
      <c r="D33" s="1016" t="s">
        <v>62</v>
      </c>
      <c r="E33" s="1021" t="s">
        <v>62</v>
      </c>
      <c r="F33" s="1021" t="s">
        <v>62</v>
      </c>
      <c r="G33" s="1022" t="s">
        <v>62</v>
      </c>
      <c r="H33" s="1022">
        <v>0</v>
      </c>
      <c r="I33" s="1021" t="s">
        <v>62</v>
      </c>
      <c r="J33" s="1022" t="s">
        <v>62</v>
      </c>
      <c r="K33" s="1023" t="s">
        <v>853</v>
      </c>
    </row>
    <row r="34" spans="1:11" s="278" customFormat="1" ht="46.5">
      <c r="A34" s="1015" t="s">
        <v>498</v>
      </c>
      <c r="B34" s="1016" t="s">
        <v>827</v>
      </c>
      <c r="C34" s="1016" t="s">
        <v>809</v>
      </c>
      <c r="D34" s="1016" t="s">
        <v>62</v>
      </c>
      <c r="E34" s="1021" t="s">
        <v>62</v>
      </c>
      <c r="F34" s="1021" t="s">
        <v>62</v>
      </c>
      <c r="G34" s="1022" t="s">
        <v>62</v>
      </c>
      <c r="H34" s="1022">
        <v>0</v>
      </c>
      <c r="I34" s="1021" t="s">
        <v>62</v>
      </c>
      <c r="J34" s="1022" t="s">
        <v>62</v>
      </c>
      <c r="K34" s="1023" t="s">
        <v>854</v>
      </c>
    </row>
    <row r="35" spans="1:11" s="278" customFormat="1" ht="25">
      <c r="A35" s="1015" t="s">
        <v>855</v>
      </c>
      <c r="B35" s="1016" t="s">
        <v>827</v>
      </c>
      <c r="C35" s="1016" t="s">
        <v>809</v>
      </c>
      <c r="D35" s="1016" t="s">
        <v>62</v>
      </c>
      <c r="E35" s="1021" t="s">
        <v>62</v>
      </c>
      <c r="F35" s="1021" t="s">
        <v>62</v>
      </c>
      <c r="G35" s="1022" t="s">
        <v>62</v>
      </c>
      <c r="H35" s="1022">
        <v>9</v>
      </c>
      <c r="I35" s="1021" t="s">
        <v>62</v>
      </c>
      <c r="J35" s="1022" t="s">
        <v>62</v>
      </c>
      <c r="K35" s="1023"/>
    </row>
    <row r="36" spans="1:11" s="278" customFormat="1" ht="25">
      <c r="A36" s="1015" t="s">
        <v>856</v>
      </c>
      <c r="B36" s="1016" t="s">
        <v>827</v>
      </c>
      <c r="C36" s="1016" t="s">
        <v>809</v>
      </c>
      <c r="D36" s="1016" t="s">
        <v>62</v>
      </c>
      <c r="E36" s="1021" t="s">
        <v>62</v>
      </c>
      <c r="F36" s="1021" t="s">
        <v>62</v>
      </c>
      <c r="G36" s="1022" t="s">
        <v>62</v>
      </c>
      <c r="H36" s="1022">
        <v>0</v>
      </c>
      <c r="I36" s="1021" t="s">
        <v>62</v>
      </c>
      <c r="J36" s="1022" t="s">
        <v>62</v>
      </c>
      <c r="K36" s="1023"/>
    </row>
    <row r="37" spans="1:11" s="278" customFormat="1" ht="25">
      <c r="A37" s="1015" t="s">
        <v>857</v>
      </c>
      <c r="B37" s="1016" t="s">
        <v>827</v>
      </c>
      <c r="C37" s="1016" t="s">
        <v>809</v>
      </c>
      <c r="D37" s="1016" t="s">
        <v>62</v>
      </c>
      <c r="E37" s="1021" t="s">
        <v>62</v>
      </c>
      <c r="F37" s="1021" t="s">
        <v>62</v>
      </c>
      <c r="G37" s="1022" t="s">
        <v>62</v>
      </c>
      <c r="H37" s="1022">
        <v>1</v>
      </c>
      <c r="I37" s="1021" t="s">
        <v>62</v>
      </c>
      <c r="J37" s="1022" t="s">
        <v>62</v>
      </c>
      <c r="K37" s="1023"/>
    </row>
    <row r="38" spans="1:11" s="278" customFormat="1" ht="46.5">
      <c r="A38" s="1015" t="s">
        <v>858</v>
      </c>
      <c r="B38" s="1016" t="s">
        <v>827</v>
      </c>
      <c r="C38" s="1016" t="s">
        <v>809</v>
      </c>
      <c r="D38" s="1016" t="s">
        <v>62</v>
      </c>
      <c r="E38" s="1021" t="s">
        <v>62</v>
      </c>
      <c r="F38" s="1021" t="s">
        <v>62</v>
      </c>
      <c r="G38" s="1022" t="s">
        <v>62</v>
      </c>
      <c r="H38" s="1022">
        <v>0</v>
      </c>
      <c r="I38" s="1021" t="s">
        <v>62</v>
      </c>
      <c r="J38" s="1022" t="s">
        <v>62</v>
      </c>
      <c r="K38" s="1023" t="s">
        <v>859</v>
      </c>
    </row>
    <row r="39" spans="1:11" s="278" customFormat="1" ht="46.5">
      <c r="A39" s="1015" t="s">
        <v>860</v>
      </c>
      <c r="B39" s="1016" t="s">
        <v>827</v>
      </c>
      <c r="C39" s="1016" t="s">
        <v>809</v>
      </c>
      <c r="D39" s="1016" t="s">
        <v>62</v>
      </c>
      <c r="E39" s="1021" t="s">
        <v>62</v>
      </c>
      <c r="F39" s="1021" t="s">
        <v>62</v>
      </c>
      <c r="G39" s="1022" t="s">
        <v>62</v>
      </c>
      <c r="H39" s="1022">
        <v>0</v>
      </c>
      <c r="I39" s="1021" t="s">
        <v>62</v>
      </c>
      <c r="J39" s="1022" t="s">
        <v>62</v>
      </c>
      <c r="K39" s="1023" t="s">
        <v>861</v>
      </c>
    </row>
    <row r="40" spans="1:11" s="278" customFormat="1" ht="25">
      <c r="A40" s="1015" t="s">
        <v>862</v>
      </c>
      <c r="B40" s="1016" t="s">
        <v>827</v>
      </c>
      <c r="C40" s="1016" t="s">
        <v>809</v>
      </c>
      <c r="D40" s="1016" t="s">
        <v>62</v>
      </c>
      <c r="E40" s="1021" t="s">
        <v>62</v>
      </c>
      <c r="F40" s="1021" t="s">
        <v>62</v>
      </c>
      <c r="G40" s="1022" t="s">
        <v>62</v>
      </c>
      <c r="H40" s="1022">
        <v>0</v>
      </c>
      <c r="I40" s="1021" t="s">
        <v>62</v>
      </c>
      <c r="J40" s="1022" t="s">
        <v>62</v>
      </c>
      <c r="K40" s="1023"/>
    </row>
    <row r="41" spans="1:11" s="278" customFormat="1" ht="46.5">
      <c r="A41" s="1015" t="s">
        <v>863</v>
      </c>
      <c r="B41" s="1016" t="s">
        <v>827</v>
      </c>
      <c r="C41" s="1016" t="s">
        <v>809</v>
      </c>
      <c r="D41" s="1016" t="s">
        <v>62</v>
      </c>
      <c r="E41" s="1021" t="s">
        <v>62</v>
      </c>
      <c r="F41" s="1021" t="s">
        <v>62</v>
      </c>
      <c r="G41" s="1022" t="s">
        <v>62</v>
      </c>
      <c r="H41" s="1022">
        <v>0</v>
      </c>
      <c r="I41" s="1021" t="s">
        <v>62</v>
      </c>
      <c r="J41" s="1022" t="s">
        <v>62</v>
      </c>
      <c r="K41" s="1023" t="s">
        <v>864</v>
      </c>
    </row>
    <row r="42" spans="1:11" s="278" customFormat="1" ht="62">
      <c r="A42" s="1015" t="s">
        <v>865</v>
      </c>
      <c r="B42" s="1016" t="s">
        <v>827</v>
      </c>
      <c r="C42" s="1016" t="s">
        <v>809</v>
      </c>
      <c r="D42" s="1016" t="s">
        <v>62</v>
      </c>
      <c r="E42" s="1021" t="s">
        <v>62</v>
      </c>
      <c r="F42" s="1021" t="s">
        <v>62</v>
      </c>
      <c r="G42" s="1022" t="s">
        <v>62</v>
      </c>
      <c r="H42" s="1022">
        <v>0</v>
      </c>
      <c r="I42" s="1021" t="s">
        <v>62</v>
      </c>
      <c r="J42" s="1022" t="s">
        <v>62</v>
      </c>
      <c r="K42" s="1023" t="s">
        <v>866</v>
      </c>
    </row>
    <row r="43" spans="1:11" s="278" customFormat="1" ht="62">
      <c r="A43" s="1015" t="s">
        <v>867</v>
      </c>
      <c r="B43" s="1016" t="s">
        <v>827</v>
      </c>
      <c r="C43" s="1016" t="s">
        <v>809</v>
      </c>
      <c r="D43" s="1016" t="s">
        <v>62</v>
      </c>
      <c r="E43" s="1021" t="s">
        <v>62</v>
      </c>
      <c r="F43" s="1021" t="s">
        <v>62</v>
      </c>
      <c r="G43" s="1022" t="s">
        <v>62</v>
      </c>
      <c r="H43" s="1022">
        <v>0</v>
      </c>
      <c r="I43" s="1021" t="s">
        <v>62</v>
      </c>
      <c r="J43" s="1022" t="s">
        <v>62</v>
      </c>
      <c r="K43" s="1023" t="s">
        <v>868</v>
      </c>
    </row>
    <row r="44" spans="1:11" s="278" customFormat="1" ht="46.5">
      <c r="A44" s="1015" t="s">
        <v>869</v>
      </c>
      <c r="B44" s="1016" t="s">
        <v>827</v>
      </c>
      <c r="C44" s="1016" t="s">
        <v>809</v>
      </c>
      <c r="D44" s="1016" t="s">
        <v>62</v>
      </c>
      <c r="E44" s="1021" t="s">
        <v>62</v>
      </c>
      <c r="F44" s="1021" t="s">
        <v>62</v>
      </c>
      <c r="G44" s="1022" t="s">
        <v>62</v>
      </c>
      <c r="H44" s="1022">
        <v>0</v>
      </c>
      <c r="I44" s="1021" t="s">
        <v>62</v>
      </c>
      <c r="J44" s="1022" t="s">
        <v>62</v>
      </c>
      <c r="K44" s="1023" t="s">
        <v>870</v>
      </c>
    </row>
    <row r="45" spans="1:11" s="278" customFormat="1" ht="46.5">
      <c r="A45" s="1015" t="s">
        <v>871</v>
      </c>
      <c r="B45" s="1016" t="s">
        <v>827</v>
      </c>
      <c r="C45" s="1016" t="s">
        <v>809</v>
      </c>
      <c r="D45" s="1016" t="s">
        <v>62</v>
      </c>
      <c r="E45" s="1021" t="s">
        <v>62</v>
      </c>
      <c r="F45" s="1021" t="s">
        <v>62</v>
      </c>
      <c r="G45" s="1022" t="s">
        <v>62</v>
      </c>
      <c r="H45" s="1022">
        <v>0</v>
      </c>
      <c r="I45" s="1021" t="s">
        <v>62</v>
      </c>
      <c r="J45" s="1022" t="s">
        <v>62</v>
      </c>
      <c r="K45" s="1023" t="s">
        <v>872</v>
      </c>
    </row>
    <row r="46" spans="1:11" s="278" customFormat="1" ht="46.5">
      <c r="A46" s="1015" t="s">
        <v>873</v>
      </c>
      <c r="B46" s="1016" t="s">
        <v>827</v>
      </c>
      <c r="C46" s="1016" t="s">
        <v>818</v>
      </c>
      <c r="D46" s="1016" t="s">
        <v>62</v>
      </c>
      <c r="E46" s="1021" t="s">
        <v>62</v>
      </c>
      <c r="F46" s="1021" t="s">
        <v>62</v>
      </c>
      <c r="G46" s="1022" t="s">
        <v>62</v>
      </c>
      <c r="H46" s="1022">
        <v>0</v>
      </c>
      <c r="I46" s="1021" t="s">
        <v>62</v>
      </c>
      <c r="J46" s="1022" t="s">
        <v>62</v>
      </c>
      <c r="K46" s="1023" t="s">
        <v>874</v>
      </c>
    </row>
    <row r="47" spans="1:11" s="278" customFormat="1" ht="46.5">
      <c r="A47" s="1015" t="s">
        <v>875</v>
      </c>
      <c r="B47" s="1016" t="s">
        <v>827</v>
      </c>
      <c r="C47" s="1016" t="s">
        <v>809</v>
      </c>
      <c r="D47" s="1016" t="s">
        <v>62</v>
      </c>
      <c r="E47" s="1021" t="s">
        <v>62</v>
      </c>
      <c r="F47" s="1021" t="s">
        <v>62</v>
      </c>
      <c r="G47" s="1022" t="s">
        <v>62</v>
      </c>
      <c r="H47" s="1022">
        <v>0</v>
      </c>
      <c r="I47" s="1021" t="s">
        <v>62</v>
      </c>
      <c r="J47" s="1022" t="s">
        <v>62</v>
      </c>
      <c r="K47" s="1023" t="s">
        <v>876</v>
      </c>
    </row>
    <row r="48" spans="1:11" s="278" customFormat="1" ht="46.5">
      <c r="A48" s="1024" t="s">
        <v>877</v>
      </c>
      <c r="B48" s="1016" t="s">
        <v>827</v>
      </c>
      <c r="C48" s="1016" t="s">
        <v>809</v>
      </c>
      <c r="D48" s="1016" t="s">
        <v>62</v>
      </c>
      <c r="E48" s="1021" t="s">
        <v>62</v>
      </c>
      <c r="F48" s="1021" t="s">
        <v>62</v>
      </c>
      <c r="G48" s="1022" t="s">
        <v>62</v>
      </c>
      <c r="H48" s="1022">
        <v>0</v>
      </c>
      <c r="I48" s="1021" t="s">
        <v>62</v>
      </c>
      <c r="J48" s="1022" t="s">
        <v>62</v>
      </c>
      <c r="K48" s="2019" t="s">
        <v>878</v>
      </c>
    </row>
    <row r="49" spans="1:11" s="278" customFormat="1" ht="46.5">
      <c r="A49" s="1024" t="s">
        <v>879</v>
      </c>
      <c r="B49" s="1016" t="s">
        <v>827</v>
      </c>
      <c r="C49" s="1016" t="s">
        <v>809</v>
      </c>
      <c r="D49" s="1016" t="s">
        <v>62</v>
      </c>
      <c r="E49" s="1021" t="s">
        <v>62</v>
      </c>
      <c r="F49" s="1021" t="s">
        <v>62</v>
      </c>
      <c r="G49" s="1022" t="s">
        <v>62</v>
      </c>
      <c r="H49" s="1022">
        <v>0</v>
      </c>
      <c r="I49" s="1021" t="s">
        <v>62</v>
      </c>
      <c r="J49" s="1022" t="s">
        <v>62</v>
      </c>
      <c r="K49" s="2019" t="s">
        <v>880</v>
      </c>
    </row>
    <row r="50" spans="1:11" s="278" customFormat="1" ht="46.5">
      <c r="A50" s="1024" t="s">
        <v>881</v>
      </c>
      <c r="B50" s="1016" t="s">
        <v>827</v>
      </c>
      <c r="C50" s="1016" t="s">
        <v>809</v>
      </c>
      <c r="D50" s="1016" t="s">
        <v>62</v>
      </c>
      <c r="E50" s="1021" t="s">
        <v>62</v>
      </c>
      <c r="F50" s="1021" t="s">
        <v>62</v>
      </c>
      <c r="G50" s="1022" t="s">
        <v>62</v>
      </c>
      <c r="H50" s="1022">
        <v>0</v>
      </c>
      <c r="I50" s="1021" t="s">
        <v>62</v>
      </c>
      <c r="J50" s="1022" t="s">
        <v>62</v>
      </c>
      <c r="K50" s="2019" t="s">
        <v>882</v>
      </c>
    </row>
    <row r="51" spans="1:11" s="278" customFormat="1" ht="46.5">
      <c r="A51" s="1024" t="s">
        <v>883</v>
      </c>
      <c r="B51" s="1016" t="s">
        <v>827</v>
      </c>
      <c r="C51" s="1016" t="s">
        <v>809</v>
      </c>
      <c r="D51" s="1016" t="s">
        <v>62</v>
      </c>
      <c r="E51" s="1021" t="s">
        <v>62</v>
      </c>
      <c r="F51" s="1021" t="s">
        <v>62</v>
      </c>
      <c r="G51" s="1022" t="s">
        <v>62</v>
      </c>
      <c r="H51" s="1022">
        <v>0</v>
      </c>
      <c r="I51" s="1021" t="s">
        <v>62</v>
      </c>
      <c r="J51" s="1022" t="s">
        <v>62</v>
      </c>
      <c r="K51" s="2019" t="s">
        <v>884</v>
      </c>
    </row>
    <row r="52" spans="1:11" s="278" customFormat="1" ht="46.5">
      <c r="A52" s="1024" t="s">
        <v>885</v>
      </c>
      <c r="B52" s="1016" t="s">
        <v>827</v>
      </c>
      <c r="C52" s="1016" t="s">
        <v>809</v>
      </c>
      <c r="D52" s="1016" t="s">
        <v>62</v>
      </c>
      <c r="E52" s="1021" t="s">
        <v>62</v>
      </c>
      <c r="F52" s="1021" t="s">
        <v>62</v>
      </c>
      <c r="G52" s="1022" t="s">
        <v>62</v>
      </c>
      <c r="H52" s="2020">
        <v>0</v>
      </c>
      <c r="I52" s="1021" t="s">
        <v>62</v>
      </c>
      <c r="J52" s="1022" t="s">
        <v>62</v>
      </c>
      <c r="K52" s="1023" t="s">
        <v>886</v>
      </c>
    </row>
    <row r="53" spans="1:11" s="278" customFormat="1" ht="62">
      <c r="A53" s="1015" t="s">
        <v>887</v>
      </c>
      <c r="B53" s="1016" t="s">
        <v>827</v>
      </c>
      <c r="C53" s="1016" t="s">
        <v>818</v>
      </c>
      <c r="D53" s="1016" t="s">
        <v>62</v>
      </c>
      <c r="E53" s="1021" t="s">
        <v>62</v>
      </c>
      <c r="F53" s="1021" t="s">
        <v>62</v>
      </c>
      <c r="G53" s="1022" t="s">
        <v>62</v>
      </c>
      <c r="H53" s="2020">
        <v>0</v>
      </c>
      <c r="I53" s="1021" t="s">
        <v>62</v>
      </c>
      <c r="J53" s="1022" t="s">
        <v>62</v>
      </c>
      <c r="K53" s="1023" t="s">
        <v>888</v>
      </c>
    </row>
    <row r="54" spans="1:11" s="278" customFormat="1" ht="46.5">
      <c r="A54" s="1025" t="s">
        <v>889</v>
      </c>
      <c r="B54" s="1016" t="s">
        <v>827</v>
      </c>
      <c r="C54" s="1016" t="s">
        <v>818</v>
      </c>
      <c r="D54" s="1016" t="s">
        <v>62</v>
      </c>
      <c r="E54" s="1021" t="s">
        <v>62</v>
      </c>
      <c r="F54" s="1021" t="s">
        <v>62</v>
      </c>
      <c r="G54" s="1022" t="s">
        <v>62</v>
      </c>
      <c r="H54" s="2020">
        <v>0</v>
      </c>
      <c r="I54" s="1021" t="s">
        <v>62</v>
      </c>
      <c r="J54" s="1022" t="s">
        <v>62</v>
      </c>
      <c r="K54" s="1026" t="s">
        <v>890</v>
      </c>
    </row>
    <row r="55" spans="1:11" s="278" customFormat="1" ht="62">
      <c r="A55" s="1025" t="s">
        <v>891</v>
      </c>
      <c r="B55" s="1016" t="s">
        <v>827</v>
      </c>
      <c r="C55" s="1016" t="s">
        <v>809</v>
      </c>
      <c r="D55" s="1016" t="s">
        <v>62</v>
      </c>
      <c r="E55" s="1021" t="s">
        <v>62</v>
      </c>
      <c r="F55" s="1021" t="s">
        <v>62</v>
      </c>
      <c r="G55" s="1022" t="s">
        <v>62</v>
      </c>
      <c r="H55" s="2020">
        <v>0</v>
      </c>
      <c r="I55" s="1021" t="s">
        <v>62</v>
      </c>
      <c r="J55" s="1022" t="s">
        <v>62</v>
      </c>
      <c r="K55" s="1026" t="s">
        <v>892</v>
      </c>
    </row>
    <row r="56" spans="1:11" s="278" customFormat="1" ht="25">
      <c r="A56" s="1025" t="s">
        <v>893</v>
      </c>
      <c r="B56" s="1016" t="s">
        <v>827</v>
      </c>
      <c r="C56" s="1016" t="s">
        <v>809</v>
      </c>
      <c r="D56" s="1016" t="s">
        <v>62</v>
      </c>
      <c r="E56" s="1021" t="s">
        <v>62</v>
      </c>
      <c r="F56" s="1021" t="s">
        <v>62</v>
      </c>
      <c r="G56" s="1022" t="s">
        <v>62</v>
      </c>
      <c r="H56" s="2020">
        <v>0</v>
      </c>
      <c r="I56" s="1021" t="s">
        <v>62</v>
      </c>
      <c r="J56" s="1022" t="s">
        <v>62</v>
      </c>
      <c r="K56" s="1023"/>
    </row>
    <row r="57" spans="1:11" s="278" customFormat="1" ht="62">
      <c r="A57" s="1025" t="s">
        <v>894</v>
      </c>
      <c r="B57" s="1016" t="s">
        <v>827</v>
      </c>
      <c r="C57" s="1016" t="s">
        <v>809</v>
      </c>
      <c r="D57" s="1016" t="s">
        <v>62</v>
      </c>
      <c r="E57" s="1021" t="s">
        <v>62</v>
      </c>
      <c r="F57" s="1021" t="s">
        <v>62</v>
      </c>
      <c r="G57" s="1022" t="s">
        <v>62</v>
      </c>
      <c r="H57" s="2020">
        <v>0</v>
      </c>
      <c r="I57" s="1021" t="s">
        <v>62</v>
      </c>
      <c r="J57" s="1022" t="s">
        <v>62</v>
      </c>
      <c r="K57" s="1023" t="s">
        <v>895</v>
      </c>
    </row>
    <row r="58" spans="1:11" s="278" customFormat="1" ht="46.5">
      <c r="A58" s="1025" t="s">
        <v>896</v>
      </c>
      <c r="B58" s="1016" t="s">
        <v>827</v>
      </c>
      <c r="C58" s="1016" t="s">
        <v>809</v>
      </c>
      <c r="D58" s="1016" t="s">
        <v>62</v>
      </c>
      <c r="E58" s="1021" t="s">
        <v>62</v>
      </c>
      <c r="F58" s="1021" t="s">
        <v>62</v>
      </c>
      <c r="G58" s="1022" t="s">
        <v>62</v>
      </c>
      <c r="H58" s="2020">
        <v>0</v>
      </c>
      <c r="I58" s="1021" t="s">
        <v>62</v>
      </c>
      <c r="J58" s="1022" t="s">
        <v>62</v>
      </c>
      <c r="K58" s="1023" t="s">
        <v>897</v>
      </c>
    </row>
    <row r="59" spans="1:11" s="278" customFormat="1" ht="25">
      <c r="A59" s="1025" t="s">
        <v>898</v>
      </c>
      <c r="B59" s="1016" t="s">
        <v>827</v>
      </c>
      <c r="C59" s="1016" t="s">
        <v>809</v>
      </c>
      <c r="D59" s="1016" t="s">
        <v>62</v>
      </c>
      <c r="E59" s="1021" t="s">
        <v>62</v>
      </c>
      <c r="F59" s="1021" t="s">
        <v>62</v>
      </c>
      <c r="G59" s="1022" t="s">
        <v>62</v>
      </c>
      <c r="H59" s="1022">
        <v>0</v>
      </c>
      <c r="I59" s="1021" t="s">
        <v>62</v>
      </c>
      <c r="J59" s="1022" t="s">
        <v>62</v>
      </c>
      <c r="K59" s="1023"/>
    </row>
    <row r="60" spans="1:11" s="278" customFormat="1" ht="25">
      <c r="A60" s="1015" t="s">
        <v>899</v>
      </c>
      <c r="B60" s="1016" t="s">
        <v>827</v>
      </c>
      <c r="C60" s="1016" t="s">
        <v>809</v>
      </c>
      <c r="D60" s="1016" t="s">
        <v>62</v>
      </c>
      <c r="E60" s="1021" t="s">
        <v>62</v>
      </c>
      <c r="F60" s="1021" t="s">
        <v>62</v>
      </c>
      <c r="G60" s="1022" t="s">
        <v>62</v>
      </c>
      <c r="H60" s="1022">
        <v>1</v>
      </c>
      <c r="I60" s="1021" t="s">
        <v>62</v>
      </c>
      <c r="J60" s="1022" t="s">
        <v>62</v>
      </c>
      <c r="K60" s="1023"/>
    </row>
    <row r="61" spans="1:11" s="278" customFormat="1" ht="25">
      <c r="A61" s="1027" t="s">
        <v>812</v>
      </c>
      <c r="B61" s="1016" t="s">
        <v>827</v>
      </c>
      <c r="C61" s="1016" t="s">
        <v>809</v>
      </c>
      <c r="D61" s="1016" t="s">
        <v>62</v>
      </c>
      <c r="E61" s="1021" t="s">
        <v>62</v>
      </c>
      <c r="F61" s="1021" t="s">
        <v>62</v>
      </c>
      <c r="G61" s="1022" t="s">
        <v>62</v>
      </c>
      <c r="H61" s="1022">
        <v>8</v>
      </c>
      <c r="I61" s="1021" t="s">
        <v>62</v>
      </c>
      <c r="J61" s="1022" t="s">
        <v>62</v>
      </c>
      <c r="K61" s="1023"/>
    </row>
    <row r="62" spans="1:11" s="278" customFormat="1" ht="46.5">
      <c r="A62" s="1024" t="s">
        <v>900</v>
      </c>
      <c r="B62" s="1016" t="s">
        <v>827</v>
      </c>
      <c r="C62" s="1016" t="s">
        <v>809</v>
      </c>
      <c r="D62" s="1016" t="s">
        <v>62</v>
      </c>
      <c r="E62" s="1021" t="s">
        <v>62</v>
      </c>
      <c r="F62" s="1021" t="s">
        <v>62</v>
      </c>
      <c r="G62" s="1022" t="s">
        <v>62</v>
      </c>
      <c r="H62" s="1022">
        <v>0</v>
      </c>
      <c r="I62" s="1021" t="s">
        <v>62</v>
      </c>
      <c r="J62" s="1022" t="s">
        <v>62</v>
      </c>
      <c r="K62" s="1026" t="s">
        <v>901</v>
      </c>
    </row>
    <row r="63" spans="1:11" s="278" customFormat="1" ht="62">
      <c r="A63" s="1024" t="s">
        <v>902</v>
      </c>
      <c r="B63" s="1016" t="s">
        <v>827</v>
      </c>
      <c r="C63" s="1016" t="s">
        <v>809</v>
      </c>
      <c r="D63" s="1016" t="s">
        <v>62</v>
      </c>
      <c r="E63" s="1021" t="s">
        <v>62</v>
      </c>
      <c r="F63" s="1021" t="s">
        <v>62</v>
      </c>
      <c r="G63" s="1022" t="s">
        <v>62</v>
      </c>
      <c r="H63" s="1022">
        <v>0</v>
      </c>
      <c r="I63" s="1021" t="s">
        <v>62</v>
      </c>
      <c r="J63" s="1022" t="s">
        <v>62</v>
      </c>
      <c r="K63" s="1026" t="s">
        <v>903</v>
      </c>
    </row>
    <row r="64" spans="1:11" s="278" customFormat="1" ht="25">
      <c r="A64" s="1024" t="s">
        <v>812</v>
      </c>
      <c r="B64" s="1016" t="s">
        <v>827</v>
      </c>
      <c r="C64" s="1016" t="s">
        <v>809</v>
      </c>
      <c r="D64" s="1016" t="s">
        <v>62</v>
      </c>
      <c r="E64" s="1021" t="s">
        <v>62</v>
      </c>
      <c r="F64" s="1021" t="s">
        <v>62</v>
      </c>
      <c r="G64" s="1022" t="s">
        <v>62</v>
      </c>
      <c r="H64" s="1022"/>
      <c r="I64" s="1021" t="s">
        <v>62</v>
      </c>
      <c r="J64" s="1022" t="s">
        <v>62</v>
      </c>
      <c r="K64" s="1023"/>
    </row>
    <row r="65" spans="1:15" s="278" customFormat="1" ht="25">
      <c r="A65" s="1024" t="s">
        <v>900</v>
      </c>
      <c r="B65" s="1016" t="s">
        <v>827</v>
      </c>
      <c r="C65" s="1016" t="s">
        <v>809</v>
      </c>
      <c r="D65" s="1016" t="s">
        <v>62</v>
      </c>
      <c r="E65" s="1021" t="s">
        <v>62</v>
      </c>
      <c r="F65" s="1021" t="s">
        <v>62</v>
      </c>
      <c r="G65" s="1022" t="s">
        <v>62</v>
      </c>
      <c r="H65" s="1022"/>
      <c r="I65" s="1021" t="s">
        <v>62</v>
      </c>
      <c r="J65" s="1022" t="s">
        <v>62</v>
      </c>
      <c r="K65" s="1026"/>
    </row>
    <row r="66" spans="1:15" s="278" customFormat="1" ht="25.5" thickBot="1">
      <c r="A66" s="1028" t="s">
        <v>902</v>
      </c>
      <c r="B66" s="1029" t="s">
        <v>827</v>
      </c>
      <c r="C66" s="1029" t="s">
        <v>809</v>
      </c>
      <c r="D66" s="1029" t="s">
        <v>62</v>
      </c>
      <c r="E66" s="1030" t="s">
        <v>62</v>
      </c>
      <c r="F66" s="1030" t="s">
        <v>62</v>
      </c>
      <c r="G66" s="1031" t="s">
        <v>62</v>
      </c>
      <c r="H66" s="1032"/>
      <c r="I66" s="1030" t="s">
        <v>62</v>
      </c>
      <c r="J66" s="1031" t="s">
        <v>62</v>
      </c>
      <c r="K66" s="1033"/>
    </row>
    <row r="67" spans="1:15" ht="14.15" customHeight="1">
      <c r="A67" s="2018"/>
      <c r="B67" s="2018"/>
      <c r="C67" s="2018"/>
      <c r="D67" s="2018"/>
      <c r="E67" s="2021"/>
      <c r="F67" s="2021"/>
      <c r="G67" s="2022"/>
      <c r="H67" s="2022"/>
      <c r="I67" s="2021"/>
      <c r="J67" s="2022"/>
      <c r="K67" s="2023"/>
    </row>
    <row r="68" spans="1:15" ht="14.15" customHeight="1" thickBot="1">
      <c r="A68" s="192"/>
      <c r="B68" s="405"/>
      <c r="C68" s="192"/>
      <c r="D68" s="192"/>
      <c r="E68" s="193"/>
      <c r="F68" s="193"/>
      <c r="G68" s="194"/>
      <c r="H68" s="194"/>
      <c r="I68" s="193"/>
      <c r="J68" s="194"/>
      <c r="K68" s="190"/>
    </row>
    <row r="69" spans="1:15" ht="28.5" customHeight="1" thickBot="1">
      <c r="A69" s="2912" t="s">
        <v>904</v>
      </c>
      <c r="B69" s="2911"/>
      <c r="C69" s="1780"/>
      <c r="D69" s="196"/>
      <c r="E69" s="196"/>
      <c r="F69" s="196"/>
      <c r="G69" s="196"/>
      <c r="H69" s="196"/>
      <c r="I69" s="196"/>
      <c r="J69" s="196"/>
      <c r="K69" s="196"/>
    </row>
    <row r="70" spans="1:15" ht="41.5" thickBot="1">
      <c r="A70" s="406" t="s">
        <v>796</v>
      </c>
      <c r="B70" s="407" t="s">
        <v>797</v>
      </c>
      <c r="C70" s="407" t="s">
        <v>798</v>
      </c>
      <c r="D70" s="407" t="s">
        <v>799</v>
      </c>
      <c r="E70" s="407" t="s">
        <v>800</v>
      </c>
      <c r="F70" s="407" t="s">
        <v>801</v>
      </c>
      <c r="G70" s="407" t="s">
        <v>802</v>
      </c>
      <c r="H70" s="407" t="s">
        <v>803</v>
      </c>
      <c r="I70" s="407" t="s">
        <v>804</v>
      </c>
      <c r="J70" s="407" t="s">
        <v>805</v>
      </c>
      <c r="K70" s="408" t="s">
        <v>905</v>
      </c>
      <c r="M70" s="69"/>
      <c r="N70" s="181"/>
      <c r="O70" s="69"/>
    </row>
    <row r="71" spans="1:15" ht="24" customHeight="1" thickBot="1">
      <c r="A71" s="2126" t="s">
        <v>115</v>
      </c>
      <c r="B71" s="2127" t="s">
        <v>115</v>
      </c>
      <c r="C71" s="1188" t="s">
        <v>115</v>
      </c>
      <c r="D71" s="1188" t="s">
        <v>115</v>
      </c>
      <c r="E71" s="1188" t="s">
        <v>115</v>
      </c>
      <c r="F71" s="1188" t="s">
        <v>115</v>
      </c>
      <c r="G71" s="1188" t="s">
        <v>115</v>
      </c>
      <c r="H71" s="1188" t="s">
        <v>115</v>
      </c>
      <c r="I71" s="1188" t="s">
        <v>115</v>
      </c>
      <c r="J71" s="1188" t="s">
        <v>115</v>
      </c>
      <c r="K71" s="1189" t="s">
        <v>115</v>
      </c>
      <c r="M71" s="46"/>
      <c r="N71" s="66"/>
      <c r="O71" s="75"/>
    </row>
    <row r="72" spans="1:15" ht="15.5">
      <c r="A72" s="410"/>
      <c r="B72" s="411"/>
      <c r="C72" s="412"/>
      <c r="D72" s="412"/>
      <c r="E72" s="412"/>
      <c r="F72" s="412"/>
      <c r="G72" s="412"/>
      <c r="H72" s="412"/>
      <c r="I72" s="412"/>
      <c r="J72" s="412"/>
      <c r="K72" s="413"/>
      <c r="M72" s="46"/>
      <c r="N72" s="66"/>
      <c r="O72" s="75"/>
    </row>
    <row r="73" spans="1:15" ht="16" thickBot="1">
      <c r="A73" s="192"/>
      <c r="B73" s="192"/>
      <c r="C73" s="192"/>
      <c r="D73" s="192"/>
      <c r="E73" s="193"/>
      <c r="F73" s="193"/>
      <c r="G73" s="194"/>
      <c r="H73" s="194"/>
      <c r="I73" s="193"/>
      <c r="J73" s="194"/>
      <c r="K73" s="190"/>
    </row>
    <row r="74" spans="1:15" ht="28.5" customHeight="1" thickBot="1">
      <c r="A74" s="2910" t="s">
        <v>906</v>
      </c>
      <c r="B74" s="2911"/>
      <c r="C74" s="1712"/>
      <c r="D74" s="159"/>
      <c r="E74" s="159"/>
      <c r="F74" s="159"/>
      <c r="G74" s="159"/>
      <c r="H74" s="159"/>
      <c r="I74" s="159"/>
      <c r="J74" s="159"/>
      <c r="K74" s="159"/>
    </row>
    <row r="75" spans="1:15" ht="41.5" thickBot="1">
      <c r="A75" s="145" t="s">
        <v>796</v>
      </c>
      <c r="B75" s="145" t="s">
        <v>797</v>
      </c>
      <c r="C75" s="338" t="s">
        <v>798</v>
      </c>
      <c r="D75" s="145" t="s">
        <v>799</v>
      </c>
      <c r="E75" s="145" t="s">
        <v>800</v>
      </c>
      <c r="F75" s="145" t="s">
        <v>907</v>
      </c>
      <c r="G75" s="145" t="s">
        <v>802</v>
      </c>
      <c r="H75" s="145" t="s">
        <v>803</v>
      </c>
      <c r="I75" s="145" t="s">
        <v>804</v>
      </c>
      <c r="J75" s="145" t="s">
        <v>805</v>
      </c>
      <c r="K75" s="1713" t="s">
        <v>806</v>
      </c>
      <c r="M75" s="2549"/>
      <c r="N75" s="2549"/>
      <c r="O75" s="2549"/>
    </row>
    <row r="76" spans="1:15" ht="15.5">
      <c r="A76" s="268" t="s">
        <v>115</v>
      </c>
      <c r="B76" s="269" t="s">
        <v>115</v>
      </c>
      <c r="C76" s="270" t="s">
        <v>115</v>
      </c>
      <c r="D76" s="270" t="s">
        <v>115</v>
      </c>
      <c r="E76" s="270" t="s">
        <v>115</v>
      </c>
      <c r="F76" s="270" t="s">
        <v>115</v>
      </c>
      <c r="G76" s="270" t="s">
        <v>115</v>
      </c>
      <c r="H76" s="270" t="s">
        <v>115</v>
      </c>
      <c r="I76" s="270" t="s">
        <v>115</v>
      </c>
      <c r="J76" s="270" t="s">
        <v>115</v>
      </c>
      <c r="K76" s="296" t="s">
        <v>115</v>
      </c>
    </row>
    <row r="77" spans="1:15" ht="15.5">
      <c r="A77" s="268" t="s">
        <v>115</v>
      </c>
      <c r="B77" s="269" t="s">
        <v>115</v>
      </c>
      <c r="C77" s="270" t="s">
        <v>115</v>
      </c>
      <c r="D77" s="270" t="s">
        <v>115</v>
      </c>
      <c r="E77" s="270" t="s">
        <v>115</v>
      </c>
      <c r="F77" s="270" t="s">
        <v>115</v>
      </c>
      <c r="G77" s="270" t="s">
        <v>115</v>
      </c>
      <c r="H77" s="270" t="s">
        <v>115</v>
      </c>
      <c r="I77" s="270" t="s">
        <v>115</v>
      </c>
      <c r="J77" s="270" t="s">
        <v>115</v>
      </c>
      <c r="K77" s="296" t="s">
        <v>115</v>
      </c>
    </row>
    <row r="78" spans="1:15" ht="15.5">
      <c r="A78" s="268" t="s">
        <v>115</v>
      </c>
      <c r="B78" s="269" t="s">
        <v>115</v>
      </c>
      <c r="C78" s="270" t="s">
        <v>115</v>
      </c>
      <c r="D78" s="270" t="s">
        <v>115</v>
      </c>
      <c r="E78" s="270" t="s">
        <v>115</v>
      </c>
      <c r="F78" s="270" t="s">
        <v>115</v>
      </c>
      <c r="G78" s="270" t="s">
        <v>115</v>
      </c>
      <c r="H78" s="270" t="s">
        <v>115</v>
      </c>
      <c r="I78" s="270" t="s">
        <v>115</v>
      </c>
      <c r="J78" s="270" t="s">
        <v>115</v>
      </c>
      <c r="K78" s="296" t="s">
        <v>115</v>
      </c>
    </row>
    <row r="79" spans="1:15" ht="16" thickBot="1">
      <c r="A79" s="259" t="s">
        <v>115</v>
      </c>
      <c r="B79" s="260" t="s">
        <v>115</v>
      </c>
      <c r="C79" s="258" t="s">
        <v>115</v>
      </c>
      <c r="D79" s="258" t="s">
        <v>115</v>
      </c>
      <c r="E79" s="258" t="s">
        <v>115</v>
      </c>
      <c r="F79" s="258" t="s">
        <v>115</v>
      </c>
      <c r="G79" s="258" t="s">
        <v>115</v>
      </c>
      <c r="H79" s="258" t="s">
        <v>115</v>
      </c>
      <c r="I79" s="258" t="s">
        <v>115</v>
      </c>
      <c r="J79" s="258" t="s">
        <v>115</v>
      </c>
      <c r="K79" s="261" t="s">
        <v>115</v>
      </c>
    </row>
    <row r="80" spans="1:15" ht="15.5">
      <c r="A80" s="192"/>
      <c r="B80" s="192"/>
      <c r="C80" s="192"/>
      <c r="D80" s="192"/>
      <c r="E80" s="193"/>
      <c r="F80" s="193"/>
      <c r="G80" s="194"/>
      <c r="H80" s="194"/>
      <c r="I80" s="193"/>
      <c r="J80" s="194"/>
      <c r="K80" s="190"/>
    </row>
    <row r="81" spans="1:15" ht="16" thickBot="1">
      <c r="A81" s="192"/>
      <c r="B81" s="192"/>
      <c r="C81" s="192"/>
      <c r="D81" s="192"/>
      <c r="E81" s="193"/>
      <c r="F81" s="193"/>
      <c r="G81" s="194"/>
      <c r="H81" s="194"/>
      <c r="I81" s="193"/>
      <c r="J81" s="194"/>
      <c r="K81" s="190"/>
    </row>
    <row r="82" spans="1:15" ht="28.5" customHeight="1" thickBot="1">
      <c r="A82" s="2910" t="s">
        <v>908</v>
      </c>
      <c r="B82" s="2911"/>
      <c r="C82" s="1712"/>
      <c r="D82" s="159"/>
      <c r="E82" s="159"/>
      <c r="F82" s="159"/>
      <c r="G82" s="159"/>
      <c r="H82" s="159"/>
      <c r="I82" s="159"/>
      <c r="J82" s="159"/>
      <c r="K82" s="159"/>
    </row>
    <row r="83" spans="1:15" ht="41.5" thickBot="1">
      <c r="A83" s="145" t="s">
        <v>796</v>
      </c>
      <c r="B83" s="145" t="s">
        <v>797</v>
      </c>
      <c r="C83" s="338" t="s">
        <v>798</v>
      </c>
      <c r="D83" s="145" t="s">
        <v>799</v>
      </c>
      <c r="E83" s="145" t="s">
        <v>800</v>
      </c>
      <c r="F83" s="145" t="s">
        <v>907</v>
      </c>
      <c r="G83" s="145" t="s">
        <v>909</v>
      </c>
      <c r="H83" s="145" t="s">
        <v>803</v>
      </c>
      <c r="I83" s="145" t="s">
        <v>910</v>
      </c>
      <c r="J83" s="145" t="s">
        <v>805</v>
      </c>
      <c r="K83" s="1713" t="s">
        <v>806</v>
      </c>
      <c r="M83" s="2549"/>
      <c r="N83" s="2549"/>
      <c r="O83" s="2549"/>
    </row>
    <row r="84" spans="1:15" ht="15.5">
      <c r="A84" s="268" t="s">
        <v>115</v>
      </c>
      <c r="B84" s="269" t="s">
        <v>115</v>
      </c>
      <c r="C84" s="270" t="s">
        <v>115</v>
      </c>
      <c r="D84" s="270" t="s">
        <v>115</v>
      </c>
      <c r="E84" s="270" t="s">
        <v>115</v>
      </c>
      <c r="F84" s="270" t="s">
        <v>115</v>
      </c>
      <c r="G84" s="270" t="s">
        <v>115</v>
      </c>
      <c r="H84" s="270" t="s">
        <v>115</v>
      </c>
      <c r="I84" s="270" t="s">
        <v>115</v>
      </c>
      <c r="J84" s="270" t="s">
        <v>115</v>
      </c>
      <c r="K84" s="296" t="s">
        <v>115</v>
      </c>
    </row>
    <row r="85" spans="1:15" ht="15.5">
      <c r="A85" s="268" t="s">
        <v>115</v>
      </c>
      <c r="B85" s="269" t="s">
        <v>115</v>
      </c>
      <c r="C85" s="270" t="s">
        <v>115</v>
      </c>
      <c r="D85" s="270" t="s">
        <v>115</v>
      </c>
      <c r="E85" s="270" t="s">
        <v>115</v>
      </c>
      <c r="F85" s="270" t="s">
        <v>115</v>
      </c>
      <c r="G85" s="270" t="s">
        <v>115</v>
      </c>
      <c r="H85" s="270" t="s">
        <v>115</v>
      </c>
      <c r="I85" s="270" t="s">
        <v>115</v>
      </c>
      <c r="J85" s="270" t="s">
        <v>115</v>
      </c>
      <c r="K85" s="296" t="s">
        <v>115</v>
      </c>
    </row>
    <row r="86" spans="1:15" ht="15.5">
      <c r="A86" s="268" t="s">
        <v>115</v>
      </c>
      <c r="B86" s="269" t="s">
        <v>115</v>
      </c>
      <c r="C86" s="270" t="s">
        <v>115</v>
      </c>
      <c r="D86" s="270" t="s">
        <v>115</v>
      </c>
      <c r="E86" s="270" t="s">
        <v>115</v>
      </c>
      <c r="F86" s="270" t="s">
        <v>115</v>
      </c>
      <c r="G86" s="270" t="s">
        <v>115</v>
      </c>
      <c r="H86" s="270" t="s">
        <v>115</v>
      </c>
      <c r="I86" s="270" t="s">
        <v>115</v>
      </c>
      <c r="J86" s="270" t="s">
        <v>115</v>
      </c>
      <c r="K86" s="296" t="s">
        <v>115</v>
      </c>
    </row>
    <row r="87" spans="1:15" ht="16" thickBot="1">
      <c r="A87" s="259" t="s">
        <v>115</v>
      </c>
      <c r="B87" s="260" t="s">
        <v>115</v>
      </c>
      <c r="C87" s="258" t="s">
        <v>115</v>
      </c>
      <c r="D87" s="258" t="s">
        <v>115</v>
      </c>
      <c r="E87" s="258" t="s">
        <v>115</v>
      </c>
      <c r="F87" s="258" t="s">
        <v>115</v>
      </c>
      <c r="G87" s="258" t="s">
        <v>115</v>
      </c>
      <c r="H87" s="258" t="s">
        <v>115</v>
      </c>
      <c r="I87" s="258" t="s">
        <v>115</v>
      </c>
      <c r="J87" s="258" t="s">
        <v>115</v>
      </c>
      <c r="K87" s="261" t="s">
        <v>115</v>
      </c>
    </row>
    <row r="88" spans="1:15" ht="14">
      <c r="A88" s="195"/>
      <c r="B88" s="195"/>
      <c r="C88" s="195"/>
      <c r="D88" s="195"/>
      <c r="E88" s="195"/>
      <c r="F88" s="195"/>
      <c r="G88" s="195"/>
      <c r="H88" s="195"/>
      <c r="I88" s="195"/>
      <c r="J88" s="195"/>
    </row>
    <row r="89" spans="1:15" ht="15" customHeight="1">
      <c r="A89" s="2846" t="s">
        <v>1514</v>
      </c>
      <c r="B89" s="2846"/>
      <c r="C89" s="2846"/>
      <c r="D89" s="2846"/>
      <c r="E89" s="2846"/>
      <c r="F89" s="2846"/>
      <c r="G89" s="2846"/>
      <c r="H89" s="2846"/>
      <c r="I89" s="2846"/>
      <c r="J89" s="2846"/>
      <c r="K89" s="415"/>
      <c r="L89" s="25"/>
    </row>
    <row r="90" spans="1:15" ht="26.15" customHeight="1">
      <c r="A90" s="2858" t="s">
        <v>1515</v>
      </c>
      <c r="B90" s="2858"/>
      <c r="C90" s="2858"/>
      <c r="D90" s="2858"/>
      <c r="E90" s="2858"/>
      <c r="F90" s="2858"/>
      <c r="G90" s="2858"/>
      <c r="H90" s="2858"/>
      <c r="I90" s="2858"/>
      <c r="J90" s="2858"/>
      <c r="K90" s="2858"/>
      <c r="L90" s="172"/>
    </row>
    <row r="91" spans="1:15" ht="15.5">
      <c r="A91" s="2858" t="s">
        <v>1516</v>
      </c>
      <c r="B91" s="2858"/>
      <c r="C91" s="2858"/>
      <c r="D91" s="2858"/>
      <c r="E91" s="2858"/>
      <c r="F91" s="2858"/>
      <c r="G91" s="2858"/>
      <c r="H91" s="2858"/>
      <c r="I91" s="2858"/>
      <c r="J91" s="2858"/>
      <c r="K91" s="415"/>
      <c r="L91" s="25"/>
    </row>
    <row r="92" spans="1:15" ht="15.5">
      <c r="A92" s="2846" t="s">
        <v>1517</v>
      </c>
      <c r="B92" s="2846"/>
      <c r="C92" s="2846"/>
      <c r="D92" s="2846"/>
      <c r="E92" s="2846"/>
      <c r="F92" s="2846"/>
      <c r="G92" s="2846"/>
      <c r="H92" s="2846"/>
      <c r="I92" s="2846"/>
      <c r="J92" s="2846"/>
      <c r="K92" s="415"/>
      <c r="L92" s="25"/>
    </row>
    <row r="93" spans="1:15" ht="15.5">
      <c r="A93" s="2846" t="s">
        <v>1518</v>
      </c>
      <c r="B93" s="2846"/>
      <c r="C93" s="2846"/>
      <c r="D93" s="2846"/>
      <c r="E93" s="2846"/>
      <c r="F93" s="2846"/>
      <c r="G93" s="2846"/>
      <c r="H93" s="2846"/>
      <c r="I93" s="2846"/>
      <c r="J93" s="2846"/>
      <c r="K93" s="415"/>
      <c r="L93" s="25"/>
    </row>
    <row r="94" spans="1:15" ht="18" customHeight="1">
      <c r="A94" s="2846" t="s">
        <v>1519</v>
      </c>
      <c r="B94" s="2846"/>
      <c r="C94" s="2846"/>
      <c r="D94" s="2846"/>
      <c r="E94" s="2846"/>
      <c r="F94" s="2846"/>
      <c r="G94" s="2846"/>
      <c r="H94" s="2846"/>
      <c r="I94" s="2846"/>
      <c r="J94" s="2846"/>
      <c r="K94" s="415"/>
      <c r="L94" s="25"/>
    </row>
    <row r="95" spans="1:15" ht="18" customHeight="1" thickBot="1">
      <c r="A95" s="1782" t="s">
        <v>1520</v>
      </c>
      <c r="B95" s="439"/>
      <c r="C95" s="439"/>
      <c r="D95" s="439"/>
      <c r="E95" s="439"/>
      <c r="F95" s="439"/>
      <c r="G95" s="439"/>
      <c r="H95" s="439"/>
      <c r="I95" s="439"/>
      <c r="J95" s="439"/>
      <c r="K95" s="1553"/>
      <c r="L95" s="25"/>
    </row>
    <row r="96" spans="1:15" ht="18" customHeight="1">
      <c r="A96" s="2909" t="s">
        <v>267</v>
      </c>
      <c r="B96" s="2858"/>
      <c r="C96" s="2858"/>
      <c r="D96" s="2858"/>
      <c r="E96" s="2858"/>
      <c r="F96" s="2858"/>
      <c r="G96" s="2858"/>
      <c r="H96" s="2858"/>
      <c r="I96" s="2858"/>
      <c r="J96" s="2858"/>
      <c r="K96" s="25"/>
      <c r="L96" s="25"/>
    </row>
    <row r="97" spans="1:12" ht="15.5">
      <c r="A97" s="2858" t="s">
        <v>911</v>
      </c>
      <c r="B97" s="2858"/>
      <c r="C97" s="2858"/>
      <c r="D97" s="2858"/>
      <c r="E97" s="2858"/>
      <c r="F97" s="2858"/>
      <c r="G97" s="2858"/>
      <c r="H97" s="2858"/>
      <c r="I97" s="2858"/>
      <c r="J97" s="2858"/>
      <c r="K97" s="2858"/>
      <c r="L97" s="25"/>
    </row>
    <row r="98" spans="1:12" ht="15.65" customHeight="1">
      <c r="A98" s="2846" t="s">
        <v>912</v>
      </c>
      <c r="B98" s="2846"/>
      <c r="C98" s="2846"/>
      <c r="D98" s="2846"/>
      <c r="E98" s="2846"/>
      <c r="F98" s="2846"/>
      <c r="G98" s="2846"/>
      <c r="H98" s="2846"/>
      <c r="I98" s="2846"/>
      <c r="J98" s="2846"/>
      <c r="K98" s="25"/>
      <c r="L98" s="25"/>
    </row>
    <row r="99" spans="1:12" ht="14"/>
    <row r="100" spans="1:12" ht="14"/>
    <row r="101" spans="1:12" ht="14"/>
    <row r="102" spans="1:12" ht="14"/>
    <row r="103" spans="1:12" ht="14"/>
    <row r="104" spans="1:12" ht="14"/>
    <row r="105" spans="1:12" ht="14"/>
    <row r="106" spans="1:12" ht="14"/>
    <row r="107" spans="1:12" ht="14"/>
    <row r="108" spans="1:12" ht="14">
      <c r="H108" s="104"/>
    </row>
    <row r="109" spans="1:12" ht="14"/>
    <row r="110" spans="1:12" ht="14"/>
    <row r="111" spans="1:12" ht="14"/>
    <row r="112" spans="1:12" ht="14"/>
    <row r="113" ht="14"/>
    <row r="114" ht="14"/>
    <row r="115" ht="14"/>
    <row r="116" ht="14"/>
    <row r="117" ht="14"/>
    <row r="118" ht="14"/>
  </sheetData>
  <mergeCells count="19">
    <mergeCell ref="M75:O75"/>
    <mergeCell ref="M83:O83"/>
    <mergeCell ref="A2:K2"/>
    <mergeCell ref="A3:K3"/>
    <mergeCell ref="A4:K4"/>
    <mergeCell ref="A6:B6"/>
    <mergeCell ref="A13:B13"/>
    <mergeCell ref="A69:B69"/>
    <mergeCell ref="A74:B74"/>
    <mergeCell ref="A82:B82"/>
    <mergeCell ref="A98:J98"/>
    <mergeCell ref="A91:J91"/>
    <mergeCell ref="A89:J89"/>
    <mergeCell ref="A92:J92"/>
    <mergeCell ref="A93:J93"/>
    <mergeCell ref="A94:J94"/>
    <mergeCell ref="A96:J96"/>
    <mergeCell ref="A90:K90"/>
    <mergeCell ref="A97:K97"/>
  </mergeCells>
  <printOptions horizontalCentered="1" verticalCentered="1" headings="1"/>
  <pageMargins left="0.25" right="0.25" top="0.5" bottom="0.5" header="0.3" footer="0.3"/>
  <pageSetup scale="22" orientation="portrait" r:id="rId1"/>
  <headerFooter>
    <oddHeader>&amp;CPacific Gas and Electric Company | Program Year 2024
Appendix A: ESA, CARE, and FERA Program Tables</oddHeader>
  </headerFooter>
  <customProperties>
    <customPr name="_pios_id" r:id="rId2"/>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E0D72-3E03-48CB-831A-84702EAD3138}">
  <sheetPr>
    <pageSetUpPr fitToPage="1"/>
  </sheetPr>
  <dimension ref="A2:N22"/>
  <sheetViews>
    <sheetView view="pageLayout" zoomScale="58" zoomScaleNormal="80" zoomScalePageLayoutView="58" workbookViewId="0">
      <pane ySplit="3320"/>
      <selection activeCell="I27" sqref="I27"/>
      <selection pane="bottomLeft" activeCell="C25" sqref="C25"/>
    </sheetView>
  </sheetViews>
  <sheetFormatPr defaultColWidth="17.54296875" defaultRowHeight="14"/>
  <cols>
    <col min="1" max="1" width="20.453125" style="10" customWidth="1"/>
    <col min="2" max="2" width="79.453125" style="10" customWidth="1"/>
    <col min="3" max="3" width="11.54296875" style="10" customWidth="1"/>
    <col min="4" max="4" width="12.453125" style="10" customWidth="1"/>
    <col min="5" max="5" width="13.453125" style="10" customWidth="1"/>
    <col min="6" max="6" width="12.54296875" style="10" customWidth="1"/>
    <col min="7" max="7" width="14.54296875" style="10" customWidth="1"/>
    <col min="8" max="8" width="6.54296875" style="10" customWidth="1"/>
    <col min="9" max="16384" width="17.54296875" style="10"/>
  </cols>
  <sheetData>
    <row r="2" spans="1:11" ht="15.5">
      <c r="A2" s="2579" t="s">
        <v>913</v>
      </c>
      <c r="B2" s="2579"/>
      <c r="C2" s="2579"/>
      <c r="D2" s="2579"/>
      <c r="E2" s="2579"/>
      <c r="F2" s="2579"/>
      <c r="G2" s="2579"/>
      <c r="H2" s="69"/>
      <c r="I2" s="69"/>
      <c r="J2" s="69"/>
      <c r="K2" s="69"/>
    </row>
    <row r="3" spans="1:11" ht="15.5">
      <c r="A3" s="2579" t="s">
        <v>0</v>
      </c>
      <c r="B3" s="2579"/>
      <c r="C3" s="2579"/>
      <c r="D3" s="2579"/>
      <c r="E3" s="2579"/>
      <c r="F3" s="2579"/>
      <c r="G3" s="2579"/>
      <c r="H3" s="69"/>
      <c r="I3" s="69"/>
      <c r="J3" s="69"/>
      <c r="K3" s="69"/>
    </row>
    <row r="4" spans="1:11" ht="15.5">
      <c r="A4" s="2579" t="s">
        <v>38</v>
      </c>
      <c r="B4" s="2579"/>
      <c r="C4" s="2579"/>
      <c r="D4" s="2579"/>
      <c r="E4" s="2579"/>
      <c r="F4" s="2579"/>
      <c r="G4" s="2579"/>
      <c r="H4" s="69"/>
      <c r="I4" s="69"/>
      <c r="J4" s="69"/>
      <c r="K4" s="69"/>
    </row>
    <row r="5" spans="1:11" ht="18.5" thickBot="1">
      <c r="A5" s="74"/>
      <c r="B5" s="74"/>
      <c r="C5" s="74"/>
      <c r="D5" s="189"/>
    </row>
    <row r="6" spans="1:11" ht="67.5" thickBot="1">
      <c r="A6" s="360" t="s">
        <v>796</v>
      </c>
      <c r="B6" s="338" t="s">
        <v>797</v>
      </c>
      <c r="C6" s="338" t="s">
        <v>1526</v>
      </c>
      <c r="D6" s="338" t="s">
        <v>1527</v>
      </c>
      <c r="E6" s="338" t="s">
        <v>1528</v>
      </c>
      <c r="F6" s="338" t="s">
        <v>1529</v>
      </c>
      <c r="G6" s="339" t="s">
        <v>1530</v>
      </c>
      <c r="H6"/>
      <c r="I6" s="76"/>
      <c r="J6" s="181"/>
      <c r="K6" s="76"/>
    </row>
    <row r="7" spans="1:11" ht="38.5" customHeight="1">
      <c r="A7" s="1272" t="s">
        <v>498</v>
      </c>
      <c r="B7" s="1273" t="s">
        <v>914</v>
      </c>
      <c r="C7" s="1267">
        <v>2447</v>
      </c>
      <c r="D7" s="1267">
        <v>151</v>
      </c>
      <c r="E7" s="1267">
        <v>433</v>
      </c>
      <c r="F7" s="1267">
        <v>63</v>
      </c>
      <c r="G7" s="1268">
        <v>397</v>
      </c>
      <c r="H7" s="23"/>
      <c r="I7" s="48"/>
      <c r="J7" s="279"/>
      <c r="K7" s="178"/>
    </row>
    <row r="8" spans="1:11" ht="39.65" customHeight="1">
      <c r="A8" s="1272" t="s">
        <v>915</v>
      </c>
      <c r="B8" s="1273" t="s">
        <v>916</v>
      </c>
      <c r="C8" s="1267">
        <v>73</v>
      </c>
      <c r="D8" s="1267">
        <v>0</v>
      </c>
      <c r="E8" s="1267">
        <v>1</v>
      </c>
      <c r="F8" s="1267">
        <v>6</v>
      </c>
      <c r="G8" s="1268">
        <v>0</v>
      </c>
      <c r="H8" s="23"/>
      <c r="I8" s="48"/>
      <c r="J8" s="279"/>
      <c r="K8" s="178"/>
    </row>
    <row r="9" spans="1:11" ht="35.15" customHeight="1">
      <c r="A9" s="1274" t="s">
        <v>917</v>
      </c>
      <c r="B9" s="1275" t="s">
        <v>918</v>
      </c>
      <c r="C9" s="1898" t="s">
        <v>62</v>
      </c>
      <c r="D9" s="1269" t="s">
        <v>62</v>
      </c>
      <c r="E9" s="1269" t="s">
        <v>62</v>
      </c>
      <c r="F9" s="1270">
        <v>686</v>
      </c>
      <c r="G9" s="1268">
        <v>0</v>
      </c>
      <c r="H9" s="23"/>
      <c r="I9" s="23"/>
      <c r="J9" s="23"/>
      <c r="K9" s="23"/>
    </row>
    <row r="10" spans="1:11" ht="61.5" customHeight="1">
      <c r="A10" s="1274" t="s">
        <v>815</v>
      </c>
      <c r="B10" s="1275" t="s">
        <v>919</v>
      </c>
      <c r="C10" s="1269" t="s">
        <v>62</v>
      </c>
      <c r="D10" s="1269">
        <v>345</v>
      </c>
      <c r="E10" s="1269" t="s">
        <v>62</v>
      </c>
      <c r="F10" s="1269" t="s">
        <v>62</v>
      </c>
      <c r="G10" s="1899" t="s">
        <v>62</v>
      </c>
      <c r="H10" s="23"/>
      <c r="I10" s="23"/>
      <c r="J10" s="23"/>
      <c r="K10" s="23"/>
    </row>
    <row r="11" spans="1:11" ht="48" customHeight="1">
      <c r="A11" s="1274" t="s">
        <v>920</v>
      </c>
      <c r="B11" s="1275" t="s">
        <v>921</v>
      </c>
      <c r="C11" s="1269">
        <v>455</v>
      </c>
      <c r="D11" s="1898">
        <v>28</v>
      </c>
      <c r="E11" s="1269">
        <v>335</v>
      </c>
      <c r="F11" s="1269">
        <v>0</v>
      </c>
      <c r="G11" s="1899">
        <v>335</v>
      </c>
      <c r="H11" s="23"/>
      <c r="I11" s="23"/>
      <c r="J11" s="23"/>
      <c r="K11" s="23"/>
    </row>
    <row r="12" spans="1:11" ht="32.5" customHeight="1">
      <c r="A12" s="1274" t="s">
        <v>922</v>
      </c>
      <c r="B12" s="1275" t="s">
        <v>923</v>
      </c>
      <c r="C12" s="1269">
        <v>1560</v>
      </c>
      <c r="D12" s="1269">
        <v>1380</v>
      </c>
      <c r="E12" s="1269">
        <v>1386</v>
      </c>
      <c r="F12" s="1269">
        <v>1362</v>
      </c>
      <c r="G12" s="1271">
        <v>1362</v>
      </c>
      <c r="H12" s="23"/>
      <c r="I12" s="1554"/>
      <c r="J12" s="23"/>
      <c r="K12" s="23"/>
    </row>
    <row r="13" spans="1:11" ht="37" customHeight="1" thickBot="1">
      <c r="A13" s="1274" t="s">
        <v>924</v>
      </c>
      <c r="B13" s="2124" t="s">
        <v>925</v>
      </c>
      <c r="C13" s="1269">
        <v>8</v>
      </c>
      <c r="D13" s="1269">
        <v>0</v>
      </c>
      <c r="E13" s="1269">
        <v>9</v>
      </c>
      <c r="F13" s="1269">
        <v>27</v>
      </c>
      <c r="G13" s="1271">
        <v>0</v>
      </c>
      <c r="H13" s="23"/>
      <c r="I13" s="1554"/>
      <c r="J13" s="23"/>
      <c r="K13" s="23"/>
    </row>
    <row r="14" spans="1:11" ht="14.5">
      <c r="A14" s="1276" t="s">
        <v>1521</v>
      </c>
      <c r="B14" s="2024"/>
      <c r="C14" s="2025"/>
      <c r="D14" s="2025"/>
      <c r="E14" s="2025"/>
      <c r="F14" s="2025"/>
      <c r="G14" s="1277"/>
    </row>
    <row r="15" spans="1:11">
      <c r="A15" s="2913" t="s">
        <v>1522</v>
      </c>
      <c r="B15" s="2914"/>
      <c r="C15" s="2914"/>
      <c r="D15" s="2914"/>
      <c r="E15" s="2914"/>
      <c r="F15" s="2914"/>
      <c r="G15" s="2915"/>
    </row>
    <row r="16" spans="1:11">
      <c r="A16" s="2913" t="s">
        <v>1523</v>
      </c>
      <c r="B16" s="2914"/>
      <c r="C16" s="2914"/>
      <c r="D16" s="2914"/>
      <c r="E16" s="2914"/>
      <c r="F16" s="2914"/>
      <c r="G16" s="2915"/>
    </row>
    <row r="17" spans="1:14">
      <c r="A17" s="2913" t="s">
        <v>1524</v>
      </c>
      <c r="B17" s="2914"/>
      <c r="C17" s="2914"/>
      <c r="D17" s="2914"/>
      <c r="E17" s="2914"/>
      <c r="F17" s="2914"/>
      <c r="G17" s="2915"/>
    </row>
    <row r="18" spans="1:14" ht="14.5" thickBot="1">
      <c r="A18" s="2916" t="s">
        <v>1525</v>
      </c>
      <c r="B18" s="2917"/>
      <c r="C18" s="2917"/>
      <c r="D18" s="2917"/>
      <c r="E18" s="2917"/>
      <c r="F18" s="2917"/>
      <c r="G18" s="2918"/>
    </row>
    <row r="19" spans="1:14">
      <c r="A19" s="417" t="s">
        <v>926</v>
      </c>
      <c r="J19" s="99"/>
      <c r="K19" s="99"/>
      <c r="L19" s="99"/>
      <c r="M19" s="99"/>
      <c r="N19" s="99"/>
    </row>
    <row r="20" spans="1:14" s="99" customFormat="1">
      <c r="B20" s="417"/>
      <c r="C20" s="417"/>
      <c r="D20" s="417"/>
      <c r="E20" s="417"/>
      <c r="F20" s="417"/>
      <c r="G20" s="417"/>
      <c r="J20" s="10"/>
      <c r="K20" s="10"/>
      <c r="L20" s="10"/>
      <c r="M20" s="10"/>
      <c r="N20" s="10"/>
    </row>
    <row r="21" spans="1:14">
      <c r="A21" s="683"/>
      <c r="B21" s="416"/>
      <c r="C21" s="415"/>
      <c r="D21" s="415"/>
      <c r="E21" s="415"/>
      <c r="F21" s="415"/>
      <c r="G21" s="415"/>
      <c r="H21" s="70"/>
    </row>
    <row r="22" spans="1:14">
      <c r="A22" s="683"/>
      <c r="B22" s="416"/>
      <c r="C22" s="415"/>
      <c r="D22" s="415"/>
      <c r="E22" s="415"/>
      <c r="F22" s="415"/>
      <c r="G22" s="415"/>
    </row>
  </sheetData>
  <mergeCells count="7">
    <mergeCell ref="A16:G16"/>
    <mergeCell ref="A17:G17"/>
    <mergeCell ref="A18:G18"/>
    <mergeCell ref="A2:G2"/>
    <mergeCell ref="A3:G3"/>
    <mergeCell ref="A4:G4"/>
    <mergeCell ref="A15:G15"/>
  </mergeCells>
  <printOptions horizontalCentered="1" verticalCentered="1" headings="1"/>
  <pageMargins left="0.25" right="0.25" top="0.5" bottom="0.5" header="0.3" footer="0.3"/>
  <pageSetup scale="81" orientation="landscape" r:id="rId1"/>
  <headerFooter>
    <oddHeader>&amp;CPacific Gas and Electric Company | Program Year 2024
Appendix A: ESA, CARE, and FERA Program Tables</oddHeader>
  </headerFooter>
  <customProperties>
    <customPr name="_pios_id" r:id="rId2"/>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2:Q32"/>
  <sheetViews>
    <sheetView showWhiteSpace="0" view="pageLayout" zoomScale="69" zoomScaleNormal="100" zoomScalePageLayoutView="69" workbookViewId="0">
      <selection activeCell="I17" sqref="I17"/>
    </sheetView>
  </sheetViews>
  <sheetFormatPr defaultColWidth="9.453125" defaultRowHeight="12.5"/>
  <cols>
    <col min="1" max="1" width="57.54296875" customWidth="1"/>
    <col min="2" max="2" width="14.453125" customWidth="1"/>
    <col min="3" max="3" width="13.54296875" customWidth="1"/>
    <col min="4" max="4" width="14.453125" customWidth="1"/>
    <col min="5" max="5" width="14" customWidth="1"/>
    <col min="6" max="7" width="13.54296875" customWidth="1"/>
    <col min="8" max="8" width="15.453125" customWidth="1"/>
    <col min="9" max="9" width="14.54296875" customWidth="1"/>
    <col min="10" max="10" width="14.453125" customWidth="1"/>
    <col min="11" max="11" width="16.453125" customWidth="1"/>
    <col min="12" max="12" width="17.453125" customWidth="1"/>
    <col min="13" max="13" width="16" customWidth="1"/>
    <col min="14" max="14" width="24.54296875" customWidth="1"/>
  </cols>
  <sheetData>
    <row r="2" spans="1:17" ht="15.5">
      <c r="A2" s="2579" t="s">
        <v>927</v>
      </c>
      <c r="B2" s="2579"/>
      <c r="C2" s="2579"/>
      <c r="D2" s="2579"/>
      <c r="E2" s="2579"/>
      <c r="F2" s="2579"/>
      <c r="G2" s="2579"/>
      <c r="H2" s="2579"/>
      <c r="I2" s="2579"/>
      <c r="J2" s="2579"/>
      <c r="K2" s="2579"/>
      <c r="L2" s="2579"/>
      <c r="M2" s="2579"/>
    </row>
    <row r="3" spans="1:17" ht="15.5">
      <c r="A3" s="2579" t="s">
        <v>0</v>
      </c>
      <c r="B3" s="2579"/>
      <c r="C3" s="2579"/>
      <c r="D3" s="2579"/>
      <c r="E3" s="2579"/>
      <c r="F3" s="2579"/>
      <c r="G3" s="2579"/>
      <c r="H3" s="2579"/>
      <c r="I3" s="2579"/>
      <c r="J3" s="2579"/>
      <c r="K3" s="2579"/>
      <c r="L3" s="2579"/>
      <c r="M3" s="2579"/>
    </row>
    <row r="4" spans="1:17" ht="15.5">
      <c r="A4" s="2579" t="s">
        <v>38</v>
      </c>
      <c r="B4" s="2579"/>
      <c r="C4" s="2579"/>
      <c r="D4" s="2579"/>
      <c r="E4" s="2579"/>
      <c r="F4" s="2579"/>
      <c r="G4" s="2579"/>
      <c r="H4" s="2579"/>
      <c r="I4" s="2579"/>
      <c r="J4" s="2579"/>
      <c r="K4" s="2579"/>
      <c r="L4" s="2579"/>
      <c r="M4" s="2579"/>
    </row>
    <row r="5" spans="1:17" ht="16" thickBot="1">
      <c r="A5" s="2919"/>
      <c r="B5" s="2919"/>
      <c r="C5" s="2919"/>
      <c r="D5" s="2919"/>
      <c r="E5" s="2919"/>
      <c r="F5" s="2919"/>
      <c r="G5" s="2919"/>
      <c r="H5" s="2919"/>
    </row>
    <row r="6" spans="1:17" ht="15.65" customHeight="1">
      <c r="A6" s="418"/>
      <c r="B6" s="2920" t="s">
        <v>928</v>
      </c>
      <c r="C6" s="2921"/>
      <c r="D6" s="2922"/>
      <c r="E6" s="2586" t="s">
        <v>929</v>
      </c>
      <c r="F6" s="2587"/>
      <c r="G6" s="2588"/>
      <c r="H6" s="2586" t="s">
        <v>930</v>
      </c>
      <c r="I6" s="2587"/>
      <c r="J6" s="2588"/>
      <c r="K6" s="2586" t="s">
        <v>931</v>
      </c>
      <c r="L6" s="2587"/>
      <c r="M6" s="2588"/>
      <c r="O6" s="76"/>
      <c r="P6" s="181"/>
      <c r="Q6" s="76"/>
    </row>
    <row r="7" spans="1:17" ht="16" thickBot="1">
      <c r="A7" s="1783"/>
      <c r="B7" s="1784" t="s">
        <v>43</v>
      </c>
      <c r="C7" s="420" t="s">
        <v>44</v>
      </c>
      <c r="D7" s="1785" t="s">
        <v>45</v>
      </c>
      <c r="E7" s="421" t="s">
        <v>43</v>
      </c>
      <c r="F7" s="422" t="s">
        <v>44</v>
      </c>
      <c r="G7" s="423" t="s">
        <v>45</v>
      </c>
      <c r="H7" s="421" t="s">
        <v>43</v>
      </c>
      <c r="I7" s="422" t="s">
        <v>44</v>
      </c>
      <c r="J7" s="423" t="s">
        <v>45</v>
      </c>
      <c r="K7" s="421" t="s">
        <v>43</v>
      </c>
      <c r="L7" s="422" t="s">
        <v>44</v>
      </c>
      <c r="M7" s="423" t="s">
        <v>45</v>
      </c>
      <c r="O7" s="48"/>
      <c r="P7" s="279"/>
      <c r="Q7" s="178"/>
    </row>
    <row r="8" spans="1:17" ht="13.5" thickBot="1">
      <c r="A8" s="1786" t="s">
        <v>211</v>
      </c>
      <c r="B8" s="1787"/>
      <c r="C8" s="470"/>
      <c r="D8" s="1788"/>
      <c r="E8" s="1787"/>
      <c r="F8" s="470"/>
      <c r="G8" s="1788"/>
      <c r="H8" s="1787"/>
      <c r="I8" s="470"/>
      <c r="J8" s="1788"/>
      <c r="K8" s="1787"/>
      <c r="L8" s="470"/>
      <c r="M8" s="1788"/>
    </row>
    <row r="9" spans="1:17" ht="14.5">
      <c r="A9" s="266" t="s">
        <v>1531</v>
      </c>
      <c r="B9" s="1306">
        <v>689000</v>
      </c>
      <c r="C9" s="1307">
        <v>611000</v>
      </c>
      <c r="D9" s="1308">
        <f t="shared" ref="D9" si="0">+B9+C9</f>
        <v>1300000</v>
      </c>
      <c r="E9" s="1306">
        <v>0</v>
      </c>
      <c r="F9" s="1307">
        <v>0</v>
      </c>
      <c r="G9" s="1308">
        <f>SUM(E9:F9)</f>
        <v>0</v>
      </c>
      <c r="H9" s="1306">
        <v>-298.25</v>
      </c>
      <c r="I9" s="1307">
        <v>-264.75</v>
      </c>
      <c r="J9" s="1308">
        <f>SUM(H9:I9)</f>
        <v>-563</v>
      </c>
      <c r="K9" s="1309">
        <f t="shared" ref="K9:M11" si="1">H9/B9</f>
        <v>-4.3287373004354137E-4</v>
      </c>
      <c r="L9" s="1310">
        <f t="shared" si="1"/>
        <v>-4.3330605564648119E-4</v>
      </c>
      <c r="M9" s="1311">
        <f t="shared" si="1"/>
        <v>-4.3307692307692307E-4</v>
      </c>
    </row>
    <row r="10" spans="1:17" ht="13" thickBot="1">
      <c r="A10" s="685" t="s">
        <v>48</v>
      </c>
      <c r="B10" s="1312">
        <v>23273909.079999998</v>
      </c>
      <c r="C10" s="1313">
        <v>20639126.919999998</v>
      </c>
      <c r="D10" s="1314">
        <f>+B10+C10</f>
        <v>43913036</v>
      </c>
      <c r="E10" s="1312">
        <v>5205389.2972000008</v>
      </c>
      <c r="F10" s="1313">
        <v>4616099.9427999994</v>
      </c>
      <c r="G10" s="1314">
        <f>SUM(E10:F10)</f>
        <v>9821489.2400000002</v>
      </c>
      <c r="H10" s="1312">
        <v>7890880.4860000014</v>
      </c>
      <c r="I10" s="1313">
        <v>6997573.7139999997</v>
      </c>
      <c r="J10" s="1314">
        <f>SUM(H10:I10)</f>
        <v>14888454.200000001</v>
      </c>
      <c r="K10" s="1315">
        <f>H10/B10</f>
        <v>0.33904405396087428</v>
      </c>
      <c r="L10" s="1316">
        <f>I10/C10</f>
        <v>0.33904407590124941</v>
      </c>
      <c r="M10" s="2026">
        <f>J10/D10</f>
        <v>0.33904406427285055</v>
      </c>
    </row>
    <row r="11" spans="1:17" ht="14" thickTop="1" thickBot="1">
      <c r="A11" s="684" t="s">
        <v>932</v>
      </c>
      <c r="B11" s="1317">
        <f t="shared" ref="B11:J11" si="2">SUM(B9:B10)</f>
        <v>23962909.079999998</v>
      </c>
      <c r="C11" s="1318">
        <f t="shared" si="2"/>
        <v>21250126.919999998</v>
      </c>
      <c r="D11" s="1319">
        <f t="shared" si="2"/>
        <v>45213036</v>
      </c>
      <c r="E11" s="1317">
        <f t="shared" si="2"/>
        <v>5205389.2972000008</v>
      </c>
      <c r="F11" s="1318">
        <f t="shared" si="2"/>
        <v>4616099.9427999994</v>
      </c>
      <c r="G11" s="1319">
        <f t="shared" si="2"/>
        <v>9821489.2400000002</v>
      </c>
      <c r="H11" s="1317">
        <f t="shared" si="2"/>
        <v>7890582.2360000014</v>
      </c>
      <c r="I11" s="1318">
        <f t="shared" si="2"/>
        <v>6997308.9639999997</v>
      </c>
      <c r="J11" s="1319">
        <f t="shared" si="2"/>
        <v>14887891.200000001</v>
      </c>
      <c r="K11" s="1320">
        <f>H11/B11</f>
        <v>0.32928315212720416</v>
      </c>
      <c r="L11" s="1320">
        <f t="shared" si="1"/>
        <v>0.32928316100617439</v>
      </c>
      <c r="M11" s="1321">
        <f t="shared" si="1"/>
        <v>0.32928315630032012</v>
      </c>
    </row>
    <row r="12" spans="1:17" ht="13.5" thickBot="1">
      <c r="A12" s="424"/>
      <c r="B12" s="686"/>
      <c r="C12" s="686"/>
      <c r="D12" s="686"/>
      <c r="E12" s="686"/>
      <c r="F12" s="686"/>
      <c r="G12" s="686"/>
      <c r="H12" s="686"/>
      <c r="I12" s="686"/>
      <c r="J12" s="686"/>
      <c r="K12" s="687"/>
      <c r="L12" s="687"/>
      <c r="M12" s="688"/>
    </row>
    <row r="13" spans="1:17" ht="15.5" thickBot="1">
      <c r="A13" s="478" t="s">
        <v>1532</v>
      </c>
      <c r="B13" s="689"/>
      <c r="C13" s="690"/>
      <c r="D13" s="691"/>
      <c r="E13" s="689"/>
      <c r="F13" s="690"/>
      <c r="G13" s="691"/>
      <c r="H13" s="689"/>
      <c r="I13" s="690"/>
      <c r="J13" s="691"/>
      <c r="K13" s="692"/>
      <c r="L13" s="693"/>
      <c r="M13" s="694"/>
    </row>
    <row r="14" spans="1:17" ht="15">
      <c r="A14" s="419" t="s">
        <v>933</v>
      </c>
      <c r="B14" s="1698">
        <v>52125</v>
      </c>
      <c r="C14" s="1307">
        <v>22875</v>
      </c>
      <c r="D14" s="1699">
        <f t="shared" ref="D14:D19" si="3">+B14+C14</f>
        <v>75000</v>
      </c>
      <c r="E14" s="1700">
        <v>0</v>
      </c>
      <c r="F14" s="1307">
        <v>0</v>
      </c>
      <c r="G14" s="1308">
        <f t="shared" ref="G14:G19" si="4">SUM(E14:F14)</f>
        <v>0</v>
      </c>
      <c r="H14" s="1700">
        <v>42169.493600000002</v>
      </c>
      <c r="I14" s="1307">
        <v>32720.416399999998</v>
      </c>
      <c r="J14" s="1308">
        <f t="shared" ref="J14:J19" si="5">SUM(H14:I14)</f>
        <v>74889.91</v>
      </c>
      <c r="K14" s="1309">
        <f t="shared" ref="K14:K22" si="6">H14/B14</f>
        <v>0.8090070714628298</v>
      </c>
      <c r="L14" s="1310">
        <f t="shared" ref="L14:L22" si="7">I14/C14</f>
        <v>1.4304007169398907</v>
      </c>
      <c r="M14" s="1311">
        <f t="shared" ref="M14:M22" si="8">J14/D14</f>
        <v>0.99853213333333335</v>
      </c>
    </row>
    <row r="15" spans="1:17" ht="15">
      <c r="A15" s="419" t="s">
        <v>934</v>
      </c>
      <c r="B15" s="1698">
        <v>39750</v>
      </c>
      <c r="C15" s="1307">
        <v>35250</v>
      </c>
      <c r="D15" s="1699">
        <f t="shared" si="3"/>
        <v>75000</v>
      </c>
      <c r="E15" s="1701">
        <v>19072.924500000001</v>
      </c>
      <c r="F15" s="1307">
        <v>16913.7255</v>
      </c>
      <c r="G15" s="1308">
        <f t="shared" si="4"/>
        <v>35986.65</v>
      </c>
      <c r="H15" s="1701">
        <v>19072.924500000001</v>
      </c>
      <c r="I15" s="1307">
        <v>16913.7255</v>
      </c>
      <c r="J15" s="1308">
        <f t="shared" si="5"/>
        <v>35986.65</v>
      </c>
      <c r="K15" s="1324">
        <f t="shared" si="6"/>
        <v>0.47982200000000003</v>
      </c>
      <c r="L15" s="1325">
        <f t="shared" si="7"/>
        <v>0.47982200000000003</v>
      </c>
      <c r="M15" s="1326">
        <f t="shared" si="8"/>
        <v>0.47982200000000003</v>
      </c>
    </row>
    <row r="16" spans="1:17" ht="14.5">
      <c r="A16" s="419" t="s">
        <v>1533</v>
      </c>
      <c r="B16" s="1698">
        <v>39750</v>
      </c>
      <c r="C16" s="1307">
        <v>35250</v>
      </c>
      <c r="D16" s="1699">
        <f t="shared" si="3"/>
        <v>75000</v>
      </c>
      <c r="E16" s="1701">
        <v>0</v>
      </c>
      <c r="F16" s="1307">
        <v>0</v>
      </c>
      <c r="G16" s="1308">
        <f t="shared" si="4"/>
        <v>0</v>
      </c>
      <c r="H16" s="1701">
        <v>0</v>
      </c>
      <c r="I16" s="1307">
        <v>0</v>
      </c>
      <c r="J16" s="1308">
        <f t="shared" si="5"/>
        <v>0</v>
      </c>
      <c r="K16" s="1324">
        <f t="shared" si="6"/>
        <v>0</v>
      </c>
      <c r="L16" s="1325">
        <f t="shared" si="7"/>
        <v>0</v>
      </c>
      <c r="M16" s="1326">
        <f t="shared" si="8"/>
        <v>0</v>
      </c>
    </row>
    <row r="17" spans="1:13" ht="14.5">
      <c r="A17" s="419" t="s">
        <v>1534</v>
      </c>
      <c r="B17" s="1698">
        <v>11925</v>
      </c>
      <c r="C17" s="1307">
        <v>10575</v>
      </c>
      <c r="D17" s="1699">
        <f t="shared" si="3"/>
        <v>22500</v>
      </c>
      <c r="E17" s="1700">
        <v>0</v>
      </c>
      <c r="F17" s="1307">
        <v>0</v>
      </c>
      <c r="G17" s="1308">
        <f t="shared" si="4"/>
        <v>0</v>
      </c>
      <c r="H17" s="1700">
        <v>11921.82</v>
      </c>
      <c r="I17" s="1307">
        <v>10572.18</v>
      </c>
      <c r="J17" s="1308">
        <f t="shared" si="5"/>
        <v>22494</v>
      </c>
      <c r="K17" s="1324">
        <f t="shared" si="6"/>
        <v>0.99973333333333336</v>
      </c>
      <c r="L17" s="1325">
        <f t="shared" si="7"/>
        <v>0.99973333333333336</v>
      </c>
      <c r="M17" s="1326">
        <f>J17/D17</f>
        <v>0.99973333333333336</v>
      </c>
    </row>
    <row r="18" spans="1:13" ht="14.5">
      <c r="A18" s="419" t="s">
        <v>1535</v>
      </c>
      <c r="B18" s="1698">
        <v>238500</v>
      </c>
      <c r="C18" s="1307">
        <v>211500</v>
      </c>
      <c r="D18" s="1699">
        <f t="shared" si="3"/>
        <v>450000</v>
      </c>
      <c r="E18" s="1700">
        <v>0</v>
      </c>
      <c r="F18" s="1307">
        <v>0</v>
      </c>
      <c r="G18" s="1308">
        <f t="shared" si="4"/>
        <v>0</v>
      </c>
      <c r="H18" s="1700">
        <v>0</v>
      </c>
      <c r="I18" s="1307">
        <v>0</v>
      </c>
      <c r="J18" s="1308">
        <f t="shared" si="5"/>
        <v>0</v>
      </c>
      <c r="K18" s="1324">
        <f t="shared" si="6"/>
        <v>0</v>
      </c>
      <c r="L18" s="1325">
        <f t="shared" si="7"/>
        <v>0</v>
      </c>
      <c r="M18" s="1326">
        <f t="shared" si="8"/>
        <v>0</v>
      </c>
    </row>
    <row r="19" spans="1:13" ht="15">
      <c r="A19" s="419" t="s">
        <v>1536</v>
      </c>
      <c r="B19" s="1698">
        <v>79500</v>
      </c>
      <c r="C19" s="1307">
        <v>70500</v>
      </c>
      <c r="D19" s="1699">
        <f t="shared" si="3"/>
        <v>150000</v>
      </c>
      <c r="E19" s="1700">
        <v>28587.945599999999</v>
      </c>
      <c r="F19" s="1307">
        <v>25351.574400000001</v>
      </c>
      <c r="G19" s="1308">
        <f t="shared" si="4"/>
        <v>53939.520000000004</v>
      </c>
      <c r="H19" s="1700">
        <v>28587.945599999999</v>
      </c>
      <c r="I19" s="1307">
        <v>25351.574400000001</v>
      </c>
      <c r="J19" s="1308">
        <f t="shared" si="5"/>
        <v>53939.520000000004</v>
      </c>
      <c r="K19" s="1324">
        <f t="shared" si="6"/>
        <v>0.35959679999999999</v>
      </c>
      <c r="L19" s="1325">
        <f t="shared" si="7"/>
        <v>0.35959679999999999</v>
      </c>
      <c r="M19" s="1326">
        <f t="shared" si="8"/>
        <v>0.35959680000000005</v>
      </c>
    </row>
    <row r="20" spans="1:13" ht="15">
      <c r="A20" s="1322" t="s">
        <v>1537</v>
      </c>
      <c r="B20" s="1702">
        <v>79500</v>
      </c>
      <c r="C20" s="1703">
        <v>70500</v>
      </c>
      <c r="D20" s="1704">
        <f>+B20+C20</f>
        <v>150000</v>
      </c>
      <c r="E20" s="1705">
        <v>0</v>
      </c>
      <c r="F20" s="1703">
        <v>0</v>
      </c>
      <c r="G20" s="1706">
        <f>SUM(E20:F20)</f>
        <v>0</v>
      </c>
      <c r="H20" s="1705">
        <v>0</v>
      </c>
      <c r="I20" s="1703">
        <v>0</v>
      </c>
      <c r="J20" s="1706">
        <f>SUM(H20:I20)</f>
        <v>0</v>
      </c>
      <c r="K20" s="1324">
        <f t="shared" ref="K20:M21" si="9">H20/B20</f>
        <v>0</v>
      </c>
      <c r="L20" s="1325">
        <f t="shared" si="9"/>
        <v>0</v>
      </c>
      <c r="M20" s="1326">
        <f t="shared" si="9"/>
        <v>0</v>
      </c>
    </row>
    <row r="21" spans="1:13" ht="15.5" thickBot="1">
      <c r="A21" s="1323" t="s">
        <v>1538</v>
      </c>
      <c r="B21" s="1707">
        <v>159000</v>
      </c>
      <c r="C21" s="1708">
        <v>141000</v>
      </c>
      <c r="D21" s="1709">
        <f>+B21+C21</f>
        <v>300000</v>
      </c>
      <c r="E21" s="1710">
        <v>0</v>
      </c>
      <c r="F21" s="1708">
        <v>0</v>
      </c>
      <c r="G21" s="1711">
        <f>SUM(E21:F21)</f>
        <v>0</v>
      </c>
      <c r="H21" s="1710">
        <v>0</v>
      </c>
      <c r="I21" s="1708">
        <v>0</v>
      </c>
      <c r="J21" s="1711">
        <f>SUM(H21:I21)</f>
        <v>0</v>
      </c>
      <c r="K21" s="1327">
        <f t="shared" si="9"/>
        <v>0</v>
      </c>
      <c r="L21" s="1328">
        <f t="shared" si="9"/>
        <v>0</v>
      </c>
      <c r="M21" s="1329">
        <f t="shared" si="9"/>
        <v>0</v>
      </c>
    </row>
    <row r="22" spans="1:13" ht="13.5" thickTop="1">
      <c r="A22" s="1523" t="s">
        <v>935</v>
      </c>
      <c r="B22" s="1524">
        <f t="shared" ref="B22:J22" si="10">SUM(B14:B21)</f>
        <v>700050</v>
      </c>
      <c r="C22" s="1525">
        <f t="shared" si="10"/>
        <v>597450</v>
      </c>
      <c r="D22" s="1526">
        <f t="shared" si="10"/>
        <v>1297500</v>
      </c>
      <c r="E22" s="1524">
        <f t="shared" si="10"/>
        <v>47660.8701</v>
      </c>
      <c r="F22" s="1525">
        <f t="shared" si="10"/>
        <v>42265.299899999998</v>
      </c>
      <c r="G22" s="1526">
        <f t="shared" si="10"/>
        <v>89926.170000000013</v>
      </c>
      <c r="H22" s="1524">
        <f t="shared" si="10"/>
        <v>101752.18369999999</v>
      </c>
      <c r="I22" s="1525">
        <f t="shared" si="10"/>
        <v>85557.896300000008</v>
      </c>
      <c r="J22" s="1526">
        <f t="shared" si="10"/>
        <v>187310.08000000002</v>
      </c>
      <c r="K22" s="1527">
        <f t="shared" si="6"/>
        <v>0.14534988029426468</v>
      </c>
      <c r="L22" s="1528">
        <f t="shared" si="7"/>
        <v>0.14320511557452509</v>
      </c>
      <c r="M22" s="1529">
        <f t="shared" si="8"/>
        <v>0.14436229672447015</v>
      </c>
    </row>
    <row r="23" spans="1:13" ht="42" customHeight="1">
      <c r="A23" s="2925" t="s">
        <v>1539</v>
      </c>
      <c r="B23" s="2925"/>
      <c r="C23" s="2925"/>
      <c r="D23" s="2925"/>
      <c r="E23" s="2925"/>
      <c r="F23" s="2925"/>
      <c r="G23" s="2925"/>
      <c r="H23" s="2925"/>
      <c r="I23" s="2925"/>
      <c r="J23" s="2925"/>
      <c r="K23" s="2925"/>
      <c r="L23" s="2925"/>
      <c r="M23" s="2925"/>
    </row>
    <row r="24" spans="1:13" ht="15" customHeight="1">
      <c r="A24" s="2926" t="s">
        <v>1540</v>
      </c>
      <c r="B24" s="2926"/>
      <c r="C24" s="2926"/>
      <c r="D24" s="2926"/>
      <c r="E24" s="2926"/>
      <c r="F24" s="2926"/>
      <c r="G24" s="2926"/>
      <c r="H24" s="2926"/>
      <c r="I24" s="2926"/>
      <c r="J24" s="2926"/>
      <c r="K24" s="2926"/>
      <c r="L24" s="2926"/>
      <c r="M24" s="2926"/>
    </row>
    <row r="25" spans="1:13" ht="17.25" customHeight="1">
      <c r="A25" s="2923" t="s">
        <v>936</v>
      </c>
      <c r="B25" s="2923"/>
      <c r="C25" s="2923"/>
      <c r="D25" s="2923"/>
      <c r="E25" s="2923"/>
      <c r="F25" s="2923"/>
      <c r="G25" s="2923"/>
      <c r="H25" s="2923"/>
      <c r="I25" s="2923"/>
      <c r="J25" s="2923"/>
      <c r="K25" s="2923"/>
      <c r="L25" s="2923"/>
      <c r="M25" s="2923"/>
    </row>
    <row r="26" spans="1:13" ht="15.75" customHeight="1">
      <c r="A26" s="2923" t="s">
        <v>1541</v>
      </c>
      <c r="B26" s="2923"/>
      <c r="C26" s="2923"/>
      <c r="D26" s="2923"/>
      <c r="E26" s="2923"/>
      <c r="F26" s="2923"/>
      <c r="G26" s="2923"/>
      <c r="H26" s="2923"/>
      <c r="I26" s="2923"/>
      <c r="J26" s="2923"/>
      <c r="K26" s="2923"/>
      <c r="L26" s="2923"/>
      <c r="M26" s="2923"/>
    </row>
    <row r="27" spans="1:13" ht="14.5">
      <c r="A27" s="2924" t="s">
        <v>1542</v>
      </c>
      <c r="B27" s="2924"/>
      <c r="C27" s="2924"/>
      <c r="D27" s="2924"/>
      <c r="E27" s="2924"/>
      <c r="F27" s="2924"/>
      <c r="G27" s="2924"/>
      <c r="H27" s="2924"/>
      <c r="I27" s="2924"/>
      <c r="J27" s="2924"/>
      <c r="K27" s="2924"/>
      <c r="L27" s="2924"/>
      <c r="M27" s="2924"/>
    </row>
    <row r="28" spans="1:13" ht="15.75" customHeight="1">
      <c r="A28" s="2923" t="s">
        <v>937</v>
      </c>
      <c r="B28" s="2923"/>
      <c r="C28" s="2923"/>
      <c r="D28" s="2923"/>
      <c r="E28" s="2923"/>
      <c r="F28" s="2923"/>
      <c r="G28" s="2923"/>
      <c r="H28" s="2923"/>
      <c r="I28" s="2923"/>
      <c r="J28" s="2923"/>
      <c r="K28" s="2923"/>
      <c r="L28" s="2923"/>
      <c r="M28" s="2923"/>
    </row>
    <row r="29" spans="1:13" ht="15" customHeight="1">
      <c r="A29" s="2923" t="s">
        <v>1543</v>
      </c>
      <c r="B29" s="2923"/>
      <c r="C29" s="2923"/>
      <c r="D29" s="2923"/>
      <c r="E29" s="2923"/>
      <c r="F29" s="2923"/>
      <c r="G29" s="2923"/>
      <c r="H29" s="2923"/>
      <c r="I29" s="2923"/>
      <c r="J29" s="2923"/>
      <c r="K29" s="2923"/>
      <c r="L29" s="2923"/>
      <c r="M29" s="2923"/>
    </row>
    <row r="30" spans="1:13" ht="16.5" customHeight="1">
      <c r="A30" s="2924" t="s">
        <v>1544</v>
      </c>
      <c r="B30" s="2924"/>
      <c r="C30" s="2924"/>
      <c r="D30" s="2924"/>
      <c r="E30" s="2924"/>
      <c r="F30" s="2924"/>
      <c r="G30" s="2924"/>
      <c r="H30" s="2924"/>
      <c r="I30" s="2924"/>
      <c r="J30" s="2924"/>
      <c r="K30" s="2924"/>
      <c r="L30" s="2924"/>
      <c r="M30" s="2924"/>
    </row>
    <row r="31" spans="1:13" ht="29.65" customHeight="1">
      <c r="A31" s="2698" t="s">
        <v>1545</v>
      </c>
      <c r="B31" s="2698"/>
      <c r="C31" s="2698"/>
      <c r="D31" s="2698"/>
      <c r="E31" s="2698"/>
      <c r="F31" s="2698"/>
      <c r="G31" s="2698"/>
      <c r="H31" s="2698"/>
      <c r="I31" s="2698"/>
      <c r="J31" s="2698"/>
      <c r="K31" s="2698"/>
      <c r="L31" s="2698"/>
      <c r="M31" s="2698"/>
    </row>
    <row r="32" spans="1:13">
      <c r="A32" s="1588"/>
      <c r="B32" s="1588"/>
      <c r="C32" s="1588"/>
      <c r="D32" s="1588"/>
      <c r="E32" s="1588"/>
      <c r="F32" s="1588"/>
      <c r="G32" s="1588"/>
      <c r="H32" s="1588"/>
      <c r="I32" s="1588"/>
      <c r="J32" s="1588"/>
      <c r="K32" s="1588"/>
      <c r="L32" s="1588"/>
      <c r="M32" s="1588"/>
    </row>
  </sheetData>
  <mergeCells count="17">
    <mergeCell ref="A29:M29"/>
    <mergeCell ref="A2:M2"/>
    <mergeCell ref="A3:M3"/>
    <mergeCell ref="A4:M4"/>
    <mergeCell ref="A31:M31"/>
    <mergeCell ref="A5:H5"/>
    <mergeCell ref="B6:D6"/>
    <mergeCell ref="E6:G6"/>
    <mergeCell ref="H6:J6"/>
    <mergeCell ref="A28:M28"/>
    <mergeCell ref="A30:M30"/>
    <mergeCell ref="A23:M23"/>
    <mergeCell ref="K6:M6"/>
    <mergeCell ref="A24:M24"/>
    <mergeCell ref="A25:M25"/>
    <mergeCell ref="A27:M27"/>
    <mergeCell ref="A26:M26"/>
  </mergeCells>
  <printOptions horizontalCentered="1" verticalCentered="1" headings="1"/>
  <pageMargins left="0.25" right="0.25" top="0.5" bottom="0.5" header="0.3" footer="0.3"/>
  <pageSetup scale="57" orientation="landscape" r:id="rId1"/>
  <headerFooter>
    <oddHeader>&amp;CPacific Gas and Electric Company | Program Year 2023
Appendix A: ESA, CARE, and FERA Program Tables</oddHeader>
  </headerFooter>
  <customProperties>
    <customPr name="_pios_id" r:id="rId2"/>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14E74C-48DC-4EE0-A7B2-FB9153F5AB91}">
  <sheetPr>
    <pageSetUpPr fitToPage="1"/>
  </sheetPr>
  <dimension ref="A2:J15"/>
  <sheetViews>
    <sheetView tabSelected="1" view="pageLayout" zoomScaleNormal="78" workbookViewId="0">
      <selection activeCell="C7" sqref="C7"/>
    </sheetView>
  </sheetViews>
  <sheetFormatPr defaultColWidth="9.453125" defaultRowHeight="12.5"/>
  <cols>
    <col min="1" max="1" width="67.54296875" customWidth="1"/>
    <col min="2" max="2" width="21.54296875" customWidth="1"/>
    <col min="3" max="3" width="98" customWidth="1"/>
    <col min="4" max="4" width="7.453125" customWidth="1"/>
    <col min="5" max="5" width="19.453125" customWidth="1"/>
    <col min="6" max="6" width="23.453125" customWidth="1"/>
    <col min="7" max="7" width="28.54296875" customWidth="1"/>
  </cols>
  <sheetData>
    <row r="2" spans="1:10" ht="15.5">
      <c r="A2" s="2579" t="s">
        <v>1546</v>
      </c>
      <c r="B2" s="2579"/>
      <c r="C2" s="2579"/>
      <c r="D2" s="69"/>
      <c r="E2" s="69"/>
      <c r="F2" s="69"/>
      <c r="G2" s="69"/>
      <c r="H2" s="69"/>
      <c r="I2" s="69"/>
      <c r="J2" s="69"/>
    </row>
    <row r="3" spans="1:10" ht="15.5">
      <c r="A3" s="2579" t="s">
        <v>0</v>
      </c>
      <c r="B3" s="2579"/>
      <c r="C3" s="2579"/>
      <c r="D3" s="69"/>
      <c r="E3" s="69"/>
      <c r="F3" s="69"/>
      <c r="G3" s="69"/>
      <c r="H3" s="69"/>
      <c r="I3" s="69"/>
      <c r="J3" s="69"/>
    </row>
    <row r="4" spans="1:10" ht="15.5">
      <c r="A4" s="2579" t="s">
        <v>38</v>
      </c>
      <c r="B4" s="2579"/>
      <c r="C4" s="2579"/>
      <c r="D4" s="69"/>
      <c r="E4" s="69"/>
      <c r="F4" s="69"/>
      <c r="G4" s="69"/>
      <c r="H4" s="69"/>
      <c r="I4" s="69"/>
      <c r="J4" s="69"/>
    </row>
    <row r="5" spans="1:10" ht="16" thickBot="1">
      <c r="A5" s="2927"/>
      <c r="B5" s="2927"/>
      <c r="C5" s="2927"/>
      <c r="D5" s="105"/>
      <c r="E5" s="105"/>
      <c r="F5" s="105"/>
      <c r="G5" s="105"/>
      <c r="H5" s="105"/>
      <c r="I5" s="105"/>
      <c r="J5" s="105"/>
    </row>
    <row r="6" spans="1:10" ht="26.5" thickBot="1">
      <c r="A6" s="1039" t="s">
        <v>938</v>
      </c>
      <c r="B6" s="1040" t="s">
        <v>939</v>
      </c>
      <c r="C6" s="1041" t="s">
        <v>940</v>
      </c>
      <c r="E6" s="76"/>
      <c r="F6" s="181"/>
      <c r="G6" s="76"/>
    </row>
    <row r="7" spans="1:10" ht="51">
      <c r="A7" s="1042" t="s">
        <v>941</v>
      </c>
      <c r="B7" s="271">
        <v>13</v>
      </c>
      <c r="C7" s="1853" t="s">
        <v>942</v>
      </c>
      <c r="D7" s="1847"/>
      <c r="E7" s="48"/>
      <c r="F7" s="340"/>
      <c r="G7" s="178"/>
    </row>
    <row r="8" spans="1:10" ht="62.5">
      <c r="A8" s="1042" t="s">
        <v>943</v>
      </c>
      <c r="B8" s="271">
        <v>15</v>
      </c>
      <c r="C8" s="1852" t="s">
        <v>944</v>
      </c>
    </row>
    <row r="9" spans="1:10">
      <c r="A9" s="1042" t="s">
        <v>945</v>
      </c>
      <c r="B9" s="271">
        <v>0</v>
      </c>
      <c r="C9" s="1851" t="s">
        <v>62</v>
      </c>
      <c r="D9" s="1847"/>
    </row>
    <row r="10" spans="1:10">
      <c r="A10" s="1042" t="s">
        <v>946</v>
      </c>
      <c r="B10" s="271">
        <v>0</v>
      </c>
      <c r="C10" s="1851" t="s">
        <v>62</v>
      </c>
      <c r="D10" s="1847"/>
    </row>
    <row r="11" spans="1:10" ht="25">
      <c r="A11" s="1042" t="s">
        <v>947</v>
      </c>
      <c r="B11" s="271">
        <v>3</v>
      </c>
      <c r="C11" s="1851" t="s">
        <v>948</v>
      </c>
      <c r="D11" s="1847"/>
    </row>
    <row r="12" spans="1:10" ht="409.5">
      <c r="A12" s="1042" t="s">
        <v>949</v>
      </c>
      <c r="B12" s="271">
        <v>102</v>
      </c>
      <c r="C12" s="1850" t="s">
        <v>950</v>
      </c>
      <c r="D12" s="1847"/>
    </row>
    <row r="13" spans="1:10" ht="153" customHeight="1">
      <c r="A13" s="1042" t="s">
        <v>951</v>
      </c>
      <c r="B13" s="271">
        <v>38</v>
      </c>
      <c r="C13" s="1846" t="s">
        <v>952</v>
      </c>
      <c r="D13" s="1847"/>
    </row>
    <row r="14" spans="1:10" ht="25.5" thickBot="1">
      <c r="A14" s="1043" t="s">
        <v>953</v>
      </c>
      <c r="B14" s="1044">
        <v>5</v>
      </c>
      <c r="C14" s="1848" t="s">
        <v>954</v>
      </c>
      <c r="D14" s="1847"/>
    </row>
    <row r="15" spans="1:10" ht="14.15" customHeight="1" thickBot="1">
      <c r="A15" s="2851" t="s">
        <v>1547</v>
      </c>
      <c r="B15" s="2852"/>
      <c r="C15" s="2852"/>
      <c r="D15" s="1849"/>
      <c r="E15" s="16"/>
      <c r="F15" s="16"/>
      <c r="G15" s="16"/>
      <c r="H15" s="16"/>
      <c r="I15" s="16"/>
      <c r="J15" s="16"/>
    </row>
  </sheetData>
  <mergeCells count="5">
    <mergeCell ref="A4:C4"/>
    <mergeCell ref="A5:C5"/>
    <mergeCell ref="A2:C2"/>
    <mergeCell ref="A3:C3"/>
    <mergeCell ref="A15:C15"/>
  </mergeCells>
  <printOptions horizontalCentered="1" verticalCentered="1" headings="1"/>
  <pageMargins left="0.25" right="0.25" top="0.5" bottom="0.5" header="0.3" footer="0.3"/>
  <pageSetup scale="62" orientation="landscape" r:id="rId1"/>
  <headerFooter>
    <oddHeader>&amp;CPacific Gas and Electric Company | Program Year 2024
Appendix A: ESA, CARE, and FERA Program Tables</oddHeader>
  </headerFooter>
  <customProperties>
    <customPr name="_pios_id" r:id="rId2"/>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747FA3-8D7A-4D4C-A7AD-865167258718}">
  <sheetPr>
    <pageSetUpPr fitToPage="1"/>
  </sheetPr>
  <dimension ref="A2:R320"/>
  <sheetViews>
    <sheetView view="pageLayout" zoomScale="10" zoomScaleNormal="75" zoomScalePageLayoutView="10" workbookViewId="0">
      <selection activeCell="I17" sqref="I17"/>
    </sheetView>
  </sheetViews>
  <sheetFormatPr defaultColWidth="8.54296875" defaultRowHeight="12.5"/>
  <cols>
    <col min="1" max="1" width="26.54296875" customWidth="1"/>
    <col min="2" max="2" width="15.453125" customWidth="1"/>
    <col min="3" max="3" width="18.453125" customWidth="1"/>
    <col min="4" max="5" width="14.54296875" customWidth="1"/>
    <col min="6" max="6" width="12.54296875" customWidth="1"/>
    <col min="7" max="7" width="22.26953125" customWidth="1"/>
    <col min="8" max="8" width="22.7265625" customWidth="1"/>
    <col min="9" max="9" width="18.453125" customWidth="1"/>
    <col min="10" max="10" width="20.453125" customWidth="1"/>
    <col min="11" max="11" width="21.54296875" customWidth="1"/>
    <col min="12" max="12" width="20.453125" customWidth="1"/>
    <col min="13" max="13" width="17.453125" customWidth="1"/>
    <col min="14" max="14" width="20.7265625" customWidth="1"/>
    <col min="15" max="15" width="6.54296875" customWidth="1"/>
    <col min="16" max="16" width="19.453125" customWidth="1"/>
    <col min="17" max="17" width="22.453125" customWidth="1"/>
    <col min="18" max="18" width="38.54296875" customWidth="1"/>
    <col min="19" max="20" width="14.54296875" customWidth="1"/>
    <col min="21" max="21" width="15.453125" customWidth="1"/>
    <col min="22" max="22" width="14.54296875" customWidth="1"/>
    <col min="23" max="23" width="16.453125" customWidth="1"/>
    <col min="24" max="25" width="14.453125" customWidth="1"/>
    <col min="27" max="27" width="13.54296875" customWidth="1"/>
    <col min="28" max="28" width="14.453125" customWidth="1"/>
    <col min="29" max="29" width="12.453125" customWidth="1"/>
    <col min="30" max="30" width="11.54296875" customWidth="1"/>
    <col min="31" max="31" width="13.54296875" customWidth="1"/>
    <col min="32" max="32" width="12.54296875" customWidth="1"/>
    <col min="33" max="33" width="11.54296875" customWidth="1"/>
    <col min="35" max="35" width="12.453125" customWidth="1"/>
    <col min="36" max="36" width="13" customWidth="1"/>
    <col min="37" max="37" width="12.453125" customWidth="1"/>
    <col min="38" max="38" width="16.453125" customWidth="1"/>
    <col min="39" max="40" width="12.453125" customWidth="1"/>
    <col min="41" max="41" width="13" customWidth="1"/>
    <col min="42" max="42" width="11.54296875" customWidth="1"/>
    <col min="43" max="43" width="13.54296875" customWidth="1"/>
    <col min="44" max="45" width="12.453125" customWidth="1"/>
    <col min="46" max="46" width="14.54296875" customWidth="1"/>
    <col min="47" max="47" width="12.453125" customWidth="1"/>
    <col min="48" max="48" width="15.453125" customWidth="1"/>
    <col min="49" max="49" width="12.54296875" customWidth="1"/>
    <col min="50" max="50" width="9.54296875" customWidth="1"/>
    <col min="51" max="51" width="12.453125" customWidth="1"/>
    <col min="52" max="53" width="12.54296875" customWidth="1"/>
    <col min="54" max="54" width="13.54296875" customWidth="1"/>
    <col min="55" max="55" width="13" customWidth="1"/>
    <col min="56" max="56" width="15.453125" customWidth="1"/>
    <col min="57" max="57" width="12.54296875" customWidth="1"/>
    <col min="58" max="58" width="10" customWidth="1"/>
  </cols>
  <sheetData>
    <row r="2" spans="1:18" ht="15.5">
      <c r="A2" s="2579" t="s">
        <v>955</v>
      </c>
      <c r="B2" s="2579"/>
      <c r="C2" s="2579"/>
      <c r="D2" s="2579"/>
      <c r="E2" s="2579"/>
      <c r="F2" s="2579"/>
      <c r="G2" s="2579"/>
      <c r="H2" s="2579"/>
      <c r="I2" s="2579"/>
      <c r="J2" s="2579"/>
      <c r="K2" s="2579"/>
      <c r="L2" s="2579"/>
      <c r="M2" s="2579"/>
      <c r="N2" s="2579"/>
    </row>
    <row r="3" spans="1:18" ht="15.5">
      <c r="A3" s="2579" t="s">
        <v>0</v>
      </c>
      <c r="B3" s="2579"/>
      <c r="C3" s="2579"/>
      <c r="D3" s="2579"/>
      <c r="E3" s="2579"/>
      <c r="F3" s="2579"/>
      <c r="G3" s="2579"/>
      <c r="H3" s="2579"/>
      <c r="I3" s="2579"/>
      <c r="J3" s="2579"/>
      <c r="K3" s="2579"/>
      <c r="L3" s="2579"/>
      <c r="M3" s="2579"/>
      <c r="N3" s="2579"/>
    </row>
    <row r="4" spans="1:18" ht="15.5">
      <c r="A4" s="2579" t="s">
        <v>38</v>
      </c>
      <c r="B4" s="2579"/>
      <c r="C4" s="2579"/>
      <c r="D4" s="2579"/>
      <c r="E4" s="2579"/>
      <c r="F4" s="2579"/>
      <c r="G4" s="2579"/>
      <c r="H4" s="2579"/>
      <c r="I4" s="2579"/>
      <c r="J4" s="2579"/>
      <c r="K4" s="2579"/>
      <c r="L4" s="2579"/>
      <c r="M4" s="2579"/>
      <c r="N4" s="2579"/>
    </row>
    <row r="5" spans="1:18" ht="15.5">
      <c r="A5" s="76"/>
      <c r="B5" s="76"/>
      <c r="C5" s="76"/>
      <c r="D5" s="76"/>
      <c r="E5" s="76"/>
      <c r="F5" s="76"/>
      <c r="G5" s="76"/>
      <c r="H5" s="76"/>
      <c r="I5" s="76"/>
      <c r="J5" s="76"/>
      <c r="K5" s="76"/>
      <c r="L5" s="76"/>
      <c r="M5" s="76"/>
      <c r="N5" s="76"/>
    </row>
    <row r="6" spans="1:18" ht="16" thickBot="1">
      <c r="A6" s="76"/>
      <c r="B6" s="76"/>
      <c r="C6" s="76"/>
      <c r="D6" s="76"/>
      <c r="E6" s="76"/>
      <c r="F6" s="76"/>
      <c r="G6" s="76"/>
      <c r="H6" s="76"/>
      <c r="I6" s="76"/>
      <c r="J6" s="76"/>
      <c r="K6" s="76"/>
      <c r="L6" s="76"/>
      <c r="M6" s="76"/>
      <c r="N6" s="76"/>
    </row>
    <row r="7" spans="1:18" ht="30.75" customHeight="1" thickBot="1">
      <c r="A7" s="2910" t="s">
        <v>956</v>
      </c>
      <c r="B7" s="2911"/>
    </row>
    <row r="8" spans="1:18" ht="80.5" thickBot="1">
      <c r="A8" s="429" t="s">
        <v>957</v>
      </c>
      <c r="B8" s="430" t="s">
        <v>1548</v>
      </c>
      <c r="C8" s="430" t="s">
        <v>1549</v>
      </c>
      <c r="D8" s="430" t="s">
        <v>958</v>
      </c>
      <c r="E8" s="430" t="s">
        <v>1550</v>
      </c>
      <c r="F8" s="430" t="s">
        <v>1551</v>
      </c>
      <c r="G8" s="430" t="s">
        <v>1552</v>
      </c>
      <c r="H8" s="430" t="s">
        <v>959</v>
      </c>
      <c r="I8" s="430" t="s">
        <v>960</v>
      </c>
      <c r="J8" s="430" t="s">
        <v>961</v>
      </c>
      <c r="K8" s="430" t="s">
        <v>1553</v>
      </c>
      <c r="L8" s="430" t="s">
        <v>962</v>
      </c>
      <c r="M8" s="430" t="s">
        <v>1554</v>
      </c>
      <c r="N8" s="430" t="s">
        <v>1555</v>
      </c>
      <c r="P8" s="76"/>
      <c r="Q8" s="181"/>
      <c r="R8" s="76"/>
    </row>
    <row r="9" spans="1:18" ht="15.5">
      <c r="A9" s="2963" t="s">
        <v>963</v>
      </c>
      <c r="B9" s="2964"/>
      <c r="C9" s="2964"/>
      <c r="D9" s="2964"/>
      <c r="E9" s="2964"/>
      <c r="F9" s="2964"/>
      <c r="G9" s="2964"/>
      <c r="H9" s="2964"/>
      <c r="I9" s="2964"/>
      <c r="J9" s="2964"/>
      <c r="K9" s="2964"/>
      <c r="L9" s="2964"/>
      <c r="M9" s="2964"/>
      <c r="N9" s="2965"/>
      <c r="P9" s="48"/>
      <c r="Q9" s="279"/>
      <c r="R9" s="46"/>
    </row>
    <row r="10" spans="1:18" ht="13">
      <c r="A10" s="431" t="s">
        <v>463</v>
      </c>
      <c r="B10" s="432"/>
      <c r="C10" s="432"/>
      <c r="D10" s="433"/>
      <c r="E10" s="432"/>
      <c r="F10" s="433"/>
      <c r="G10" s="434"/>
      <c r="H10" s="434"/>
      <c r="I10" s="434"/>
      <c r="J10" s="434"/>
      <c r="K10" s="434"/>
      <c r="L10" s="434"/>
      <c r="M10" s="434"/>
      <c r="N10" s="435"/>
    </row>
    <row r="11" spans="1:18">
      <c r="A11" s="2410" t="s">
        <v>964</v>
      </c>
      <c r="B11" s="2411">
        <v>1220990</v>
      </c>
      <c r="C11" s="2411">
        <v>45403</v>
      </c>
      <c r="D11" s="2412">
        <f t="shared" ref="D11:D59" si="0">IFERROR(C11/B11,0)</f>
        <v>3.7185398733814365E-2</v>
      </c>
      <c r="E11" s="2411">
        <v>103813</v>
      </c>
      <c r="F11" s="2412">
        <f t="shared" ref="F11:F23" si="1">IFERROR(C11/E11,0)</f>
        <v>0.43735370329342182</v>
      </c>
      <c r="G11" s="2413">
        <v>596.0807076506253</v>
      </c>
      <c r="H11" s="2413">
        <v>596.64685771228847</v>
      </c>
      <c r="I11" s="2413">
        <v>0.2316177130680678</v>
      </c>
      <c r="J11" s="2413">
        <v>27.815741114804499</v>
      </c>
      <c r="K11" s="2413">
        <v>28.814205464037705</v>
      </c>
      <c r="L11" s="2414">
        <v>1720.181679264138</v>
      </c>
      <c r="M11" s="2415">
        <v>9.9595774043546415E-2</v>
      </c>
      <c r="N11" s="2415">
        <v>8.5063428485640566E-2</v>
      </c>
    </row>
    <row r="12" spans="1:18">
      <c r="A12" s="2410" t="s">
        <v>965</v>
      </c>
      <c r="B12" s="2411">
        <v>118126</v>
      </c>
      <c r="C12" s="2411">
        <v>5349</v>
      </c>
      <c r="D12" s="2412">
        <f t="shared" si="0"/>
        <v>4.5282156341533618E-2</v>
      </c>
      <c r="E12" s="2411">
        <v>10428</v>
      </c>
      <c r="F12" s="2412">
        <f t="shared" si="1"/>
        <v>0.51294591484464902</v>
      </c>
      <c r="G12" s="2413">
        <v>451.58600954339124</v>
      </c>
      <c r="H12" s="2413">
        <v>451.66016841315178</v>
      </c>
      <c r="I12" s="2413">
        <v>0.15874282672156503</v>
      </c>
      <c r="J12" s="2413">
        <v>18.072689726795115</v>
      </c>
      <c r="K12" s="2413">
        <v>18.734827170657304</v>
      </c>
      <c r="L12" s="2414">
        <v>1485.3665403412176</v>
      </c>
      <c r="M12" s="2415">
        <v>9.0002194228877182E-3</v>
      </c>
      <c r="N12" s="2415">
        <v>1.1288375844344231E-2</v>
      </c>
    </row>
    <row r="13" spans="1:18">
      <c r="A13" s="2410" t="s">
        <v>966</v>
      </c>
      <c r="B13" s="2411">
        <v>517585</v>
      </c>
      <c r="C13" s="2411">
        <v>16</v>
      </c>
      <c r="D13" s="2412">
        <f t="shared" si="0"/>
        <v>3.0912796931904905E-5</v>
      </c>
      <c r="E13" s="2411">
        <v>37297</v>
      </c>
      <c r="F13" s="2412">
        <f t="shared" si="1"/>
        <v>4.2898892672332893E-4</v>
      </c>
      <c r="G13" s="2413">
        <v>450.71375</v>
      </c>
      <c r="H13" s="2413">
        <v>452.51431249999996</v>
      </c>
      <c r="I13" s="2413">
        <v>7.4844687499999979E-2</v>
      </c>
      <c r="J13" s="2413">
        <v>8.5717821250000021</v>
      </c>
      <c r="K13" s="2413">
        <v>8.5675258750000012</v>
      </c>
      <c r="L13" s="2414">
        <v>1207.8474943632186</v>
      </c>
      <c r="M13" s="2415">
        <v>3.4833739083391296E-2</v>
      </c>
      <c r="N13" s="2415">
        <v>5.4597338375796195E-2</v>
      </c>
    </row>
    <row r="14" spans="1:18" ht="13">
      <c r="A14" s="1478" t="s">
        <v>967</v>
      </c>
      <c r="B14" s="1479" t="s">
        <v>968</v>
      </c>
      <c r="C14" s="1479"/>
      <c r="D14" s="1480"/>
      <c r="E14" s="1479"/>
      <c r="F14" s="1481"/>
      <c r="G14" s="1482" t="s">
        <v>968</v>
      </c>
      <c r="H14" s="1482"/>
      <c r="I14" s="1482"/>
      <c r="J14" s="1482"/>
      <c r="K14" s="1482"/>
      <c r="L14" s="1483" t="s">
        <v>968</v>
      </c>
      <c r="M14" s="1484"/>
      <c r="N14" s="1484"/>
    </row>
    <row r="15" spans="1:18">
      <c r="A15" s="2410" t="s">
        <v>969</v>
      </c>
      <c r="B15" s="2411">
        <v>747776</v>
      </c>
      <c r="C15" s="2411">
        <v>37530</v>
      </c>
      <c r="D15" s="2412">
        <f t="shared" si="0"/>
        <v>5.018882660047929E-2</v>
      </c>
      <c r="E15" s="2411">
        <v>78044</v>
      </c>
      <c r="F15" s="2416">
        <f t="shared" si="1"/>
        <v>0.48088257905796727</v>
      </c>
      <c r="G15" s="2413">
        <v>620.38201998249838</v>
      </c>
      <c r="H15" s="2413">
        <v>621.07828343066376</v>
      </c>
      <c r="I15" s="2413">
        <v>0.2496294439026473</v>
      </c>
      <c r="J15" s="2413">
        <v>29.217498581654539</v>
      </c>
      <c r="K15" s="2413">
        <v>30.396699112654193</v>
      </c>
      <c r="L15" s="2414">
        <v>1855.7610550111647</v>
      </c>
      <c r="M15" s="2415">
        <v>6.2312376454650299E-2</v>
      </c>
      <c r="N15" s="2415">
        <v>6.4927774625898979E-2</v>
      </c>
    </row>
    <row r="16" spans="1:18">
      <c r="A16" s="2410" t="s">
        <v>970</v>
      </c>
      <c r="B16" s="2411">
        <v>1108933</v>
      </c>
      <c r="C16" s="2411">
        <v>13238</v>
      </c>
      <c r="D16" s="2412">
        <f t="shared" si="0"/>
        <v>1.1937601279788769E-2</v>
      </c>
      <c r="E16" s="2411">
        <v>75461</v>
      </c>
      <c r="F16" s="2416">
        <f t="shared" si="1"/>
        <v>0.17542836697101813</v>
      </c>
      <c r="G16" s="2413">
        <v>467.61828518636997</v>
      </c>
      <c r="H16" s="2413">
        <v>467.61828518636997</v>
      </c>
      <c r="I16" s="2413">
        <v>0.1505441203047431</v>
      </c>
      <c r="J16" s="2413">
        <v>19.84354113667688</v>
      </c>
      <c r="K16" s="2413">
        <v>20.191838771312689</v>
      </c>
      <c r="L16" s="2414">
        <v>1238.0645611242653</v>
      </c>
      <c r="M16" s="2415">
        <v>6.6498618484978664E-2</v>
      </c>
      <c r="N16" s="2415">
        <v>5.9058158144871663E-2</v>
      </c>
    </row>
    <row r="17" spans="1:14" ht="13">
      <c r="A17" s="2969" t="s">
        <v>971</v>
      </c>
      <c r="B17" s="2970"/>
      <c r="C17" s="2970"/>
      <c r="D17" s="2970"/>
      <c r="E17" s="2970"/>
      <c r="F17" s="2970"/>
      <c r="G17" s="2970"/>
      <c r="H17" s="2970"/>
      <c r="I17" s="2970"/>
      <c r="J17" s="2970"/>
      <c r="K17" s="2970"/>
      <c r="L17" s="2970"/>
      <c r="M17" s="2970"/>
      <c r="N17" s="2971"/>
    </row>
    <row r="18" spans="1:14">
      <c r="A18" s="2410" t="s">
        <v>972</v>
      </c>
      <c r="B18" s="2411">
        <v>1051307</v>
      </c>
      <c r="C18" s="2411">
        <v>12459</v>
      </c>
      <c r="D18" s="2412">
        <f t="shared" si="0"/>
        <v>1.1850962658861779E-2</v>
      </c>
      <c r="E18" s="2411">
        <v>18189</v>
      </c>
      <c r="F18" s="2412">
        <f t="shared" si="1"/>
        <v>0.68497443509813627</v>
      </c>
      <c r="G18" s="2413">
        <v>524.59838409062297</v>
      </c>
      <c r="H18" s="2413">
        <v>525.01264079314353</v>
      </c>
      <c r="I18" s="2413">
        <v>0.19846270886176795</v>
      </c>
      <c r="J18" s="2413">
        <v>29.021732848937962</v>
      </c>
      <c r="K18" s="2413">
        <v>29.459679162953293</v>
      </c>
      <c r="L18" s="2414">
        <v>1424.1056983520778</v>
      </c>
      <c r="M18" s="2415">
        <v>4.3159060805481118E-2</v>
      </c>
      <c r="N18" s="2415">
        <v>6.5071149885511131E-2</v>
      </c>
    </row>
    <row r="19" spans="1:14">
      <c r="A19" s="2410" t="s">
        <v>973</v>
      </c>
      <c r="B19" s="2411">
        <v>805404</v>
      </c>
      <c r="C19" s="2411">
        <v>38309</v>
      </c>
      <c r="D19" s="2412">
        <f t="shared" si="0"/>
        <v>4.7564948771051545E-2</v>
      </c>
      <c r="E19" s="2411">
        <v>53169</v>
      </c>
      <c r="F19" s="2412">
        <f t="shared" si="1"/>
        <v>0.72051383324869755</v>
      </c>
      <c r="G19" s="2413">
        <v>490.62587486358336</v>
      </c>
      <c r="H19" s="2413">
        <v>490.98824909872275</v>
      </c>
      <c r="I19" s="2413">
        <v>0.18427535451270177</v>
      </c>
      <c r="J19" s="2413">
        <v>24.470644625579144</v>
      </c>
      <c r="K19" s="2413">
        <v>24.962538994897518</v>
      </c>
      <c r="L19" s="2414">
        <v>1401.0710743627612</v>
      </c>
      <c r="M19" s="2415">
        <v>5.8421752186661513E-2</v>
      </c>
      <c r="N19" s="2415">
        <v>5.9250955509876864E-2</v>
      </c>
    </row>
    <row r="20" spans="1:14" ht="15">
      <c r="A20" s="2410" t="s">
        <v>1556</v>
      </c>
      <c r="B20" s="2411">
        <v>838419</v>
      </c>
      <c r="C20" s="2411">
        <v>22895</v>
      </c>
      <c r="D20" s="2412">
        <f t="shared" si="0"/>
        <v>2.7307348712278707E-2</v>
      </c>
      <c r="E20" s="2411">
        <v>31878</v>
      </c>
      <c r="F20" s="2412">
        <f t="shared" si="1"/>
        <v>0.71820691385908775</v>
      </c>
      <c r="G20" s="2413">
        <v>578.31378528081689</v>
      </c>
      <c r="H20" s="2413">
        <v>578.67233496415395</v>
      </c>
      <c r="I20" s="2413">
        <v>0.20216414269486643</v>
      </c>
      <c r="J20" s="2413">
        <v>25.072422398568126</v>
      </c>
      <c r="K20" s="2413">
        <v>26.078247966945526</v>
      </c>
      <c r="L20" s="2414">
        <v>1716.1330627887055</v>
      </c>
      <c r="M20" s="2415">
        <v>5.7128695572539454E-2</v>
      </c>
      <c r="N20" s="2415">
        <v>5.3919187953909944E-2</v>
      </c>
    </row>
    <row r="21" spans="1:14">
      <c r="A21" s="2410" t="s">
        <v>974</v>
      </c>
      <c r="B21" s="2411">
        <v>142749</v>
      </c>
      <c r="C21" s="2411">
        <v>1058</v>
      </c>
      <c r="D21" s="2412">
        <f t="shared" si="0"/>
        <v>7.411610589216037E-3</v>
      </c>
      <c r="E21" s="2411">
        <v>1344</v>
      </c>
      <c r="F21" s="2412">
        <f t="shared" si="1"/>
        <v>0.78720238095238093</v>
      </c>
      <c r="G21" s="2417">
        <v>576.94263705103765</v>
      </c>
      <c r="H21" s="2417">
        <v>576.94263705103765</v>
      </c>
      <c r="I21" s="2417">
        <v>0.22085073345935735</v>
      </c>
      <c r="J21" s="2417">
        <v>25.832001336483501</v>
      </c>
      <c r="K21" s="2417">
        <v>26.617047529300095</v>
      </c>
      <c r="L21" s="2414">
        <v>1696.5962760099335</v>
      </c>
      <c r="M21" s="2418">
        <v>7.1902123261594925E-2</v>
      </c>
      <c r="N21" s="2418">
        <v>6.6066499581799235E-2</v>
      </c>
    </row>
    <row r="22" spans="1:14" ht="15">
      <c r="A22" s="2410" t="s">
        <v>1557</v>
      </c>
      <c r="B22" s="2411">
        <v>787035</v>
      </c>
      <c r="C22" s="2411">
        <v>11900</v>
      </c>
      <c r="D22" s="2412">
        <f t="shared" si="0"/>
        <v>1.5120039134218936E-2</v>
      </c>
      <c r="E22" s="2411">
        <v>38355</v>
      </c>
      <c r="F22" s="2412">
        <f t="shared" si="1"/>
        <v>0.31025941858949291</v>
      </c>
      <c r="G22" s="2413">
        <v>579.19386789925272</v>
      </c>
      <c r="H22" s="2413">
        <v>579.61842462194181</v>
      </c>
      <c r="I22" s="2413">
        <v>0.20117261974789283</v>
      </c>
      <c r="J22" s="2413">
        <v>23.476129134710529</v>
      </c>
      <c r="K22" s="2413">
        <v>24.423295384458768</v>
      </c>
      <c r="L22" s="2414">
        <v>1658.4178915351381</v>
      </c>
      <c r="M22" s="2415">
        <v>6.7348124174331711E-2</v>
      </c>
      <c r="N22" s="2415">
        <v>6.4494860260193757E-2</v>
      </c>
    </row>
    <row r="23" spans="1:14" ht="14.5">
      <c r="A23" s="2410" t="s">
        <v>1558</v>
      </c>
      <c r="B23" s="2411">
        <v>650777</v>
      </c>
      <c r="C23" s="2411">
        <v>24364</v>
      </c>
      <c r="D23" s="2412">
        <f t="shared" si="0"/>
        <v>3.7438323726868034E-2</v>
      </c>
      <c r="E23" s="2411">
        <v>26617</v>
      </c>
      <c r="F23" s="2416">
        <f t="shared" si="1"/>
        <v>0.91535484840515458</v>
      </c>
      <c r="G23" s="2413">
        <v>531.27627926465107</v>
      </c>
      <c r="H23" s="2413">
        <v>531.63806263355616</v>
      </c>
      <c r="I23" s="2413">
        <v>0.2239386244869378</v>
      </c>
      <c r="J23" s="2413">
        <v>26.838579289411285</v>
      </c>
      <c r="K23" s="2413">
        <v>27.45056967161447</v>
      </c>
      <c r="L23" s="2414">
        <v>1507.7238652168908</v>
      </c>
      <c r="M23" s="2415">
        <v>6.6869261077992584E-2</v>
      </c>
      <c r="N23" s="2415">
        <v>7.4551609137253574E-2</v>
      </c>
    </row>
    <row r="24" spans="1:14" ht="13">
      <c r="A24" s="2966" t="s">
        <v>975</v>
      </c>
      <c r="B24" s="2967"/>
      <c r="C24" s="2967"/>
      <c r="D24" s="2967"/>
      <c r="E24" s="2967"/>
      <c r="F24" s="2967"/>
      <c r="G24" s="2967"/>
      <c r="H24" s="2967"/>
      <c r="I24" s="2967"/>
      <c r="J24" s="2967"/>
      <c r="K24" s="2967"/>
      <c r="L24" s="2967"/>
      <c r="M24" s="2967"/>
      <c r="N24" s="2968"/>
    </row>
    <row r="25" spans="1:14">
      <c r="A25" s="2419" t="s">
        <v>976</v>
      </c>
      <c r="B25" s="2411">
        <v>533471</v>
      </c>
      <c r="C25" s="2411">
        <v>10133</v>
      </c>
      <c r="D25" s="2412">
        <f t="shared" si="0"/>
        <v>1.8994472051901603E-2</v>
      </c>
      <c r="E25" s="2411">
        <v>14113</v>
      </c>
      <c r="F25" s="2416">
        <f t="shared" ref="F25:F51" si="2">IFERROR(C25/E25,0)</f>
        <v>0.71799050520796426</v>
      </c>
      <c r="G25" s="2420">
        <v>572.06875170241381</v>
      </c>
      <c r="H25" s="2420">
        <v>572.52895322220058</v>
      </c>
      <c r="I25" s="2420">
        <v>0.22717448998323153</v>
      </c>
      <c r="J25" s="2420">
        <v>31.005353247019244</v>
      </c>
      <c r="K25" s="2420">
        <v>32.368099568938192</v>
      </c>
      <c r="L25" s="2421">
        <v>1777.0327747811064</v>
      </c>
      <c r="M25" s="2422">
        <v>7.6890961250324436E-2</v>
      </c>
      <c r="N25" s="2422">
        <v>8.6365886481947748E-2</v>
      </c>
    </row>
    <row r="26" spans="1:14">
      <c r="A26" s="2423" t="s">
        <v>977</v>
      </c>
      <c r="B26" s="2411">
        <v>368521</v>
      </c>
      <c r="C26" s="2411">
        <v>10234</v>
      </c>
      <c r="D26" s="2412">
        <f t="shared" si="0"/>
        <v>2.7770466269222107E-2</v>
      </c>
      <c r="E26" s="2411">
        <v>48009</v>
      </c>
      <c r="F26" s="2416">
        <f t="shared" si="2"/>
        <v>0.21316836426503363</v>
      </c>
      <c r="G26" s="2424">
        <v>584.19427514684094</v>
      </c>
      <c r="H26" s="2424">
        <v>584.32064197658667</v>
      </c>
      <c r="I26" s="2424">
        <v>0.21933103845402077</v>
      </c>
      <c r="J26" s="2424">
        <v>19.043981670549201</v>
      </c>
      <c r="K26" s="2424">
        <v>19.860753225539646</v>
      </c>
      <c r="L26" s="2138">
        <v>1585.7010832509081</v>
      </c>
      <c r="M26" s="2425">
        <v>6.512756690600234E-2</v>
      </c>
      <c r="N26" s="2425">
        <v>6.6587348498423779E-2</v>
      </c>
    </row>
    <row r="27" spans="1:14" ht="14.5">
      <c r="A27" s="2423" t="s">
        <v>1559</v>
      </c>
      <c r="B27" s="2411">
        <v>1911</v>
      </c>
      <c r="C27" s="2411">
        <v>148</v>
      </c>
      <c r="D27" s="2412">
        <f t="shared" si="0"/>
        <v>7.7446363160648873E-2</v>
      </c>
      <c r="E27" s="2411">
        <v>210</v>
      </c>
      <c r="F27" s="2416">
        <f t="shared" si="2"/>
        <v>0.70476190476190481</v>
      </c>
      <c r="G27" s="2424">
        <v>561.77666216216267</v>
      </c>
      <c r="H27" s="2424">
        <v>561.77666216216267</v>
      </c>
      <c r="I27" s="2424">
        <v>0.20717081756756772</v>
      </c>
      <c r="J27" s="2424">
        <v>21.083163324324381</v>
      </c>
      <c r="K27" s="2424">
        <v>22.404340837837914</v>
      </c>
      <c r="L27" s="2138">
        <v>1573.3173099850851</v>
      </c>
      <c r="M27" s="2425">
        <v>5.9384425175704296E-2</v>
      </c>
      <c r="N27" s="2425">
        <v>6.7143832243071272E-2</v>
      </c>
    </row>
    <row r="28" spans="1:14">
      <c r="A28" s="2423" t="s">
        <v>978</v>
      </c>
      <c r="B28" s="2411">
        <v>23581</v>
      </c>
      <c r="C28" s="2411">
        <v>4530</v>
      </c>
      <c r="D28" s="2412">
        <f t="shared" si="0"/>
        <v>0.19210381239133201</v>
      </c>
      <c r="E28" s="2411">
        <v>4135</v>
      </c>
      <c r="F28" s="2416">
        <f t="shared" si="2"/>
        <v>1.0955259975816203</v>
      </c>
      <c r="G28" s="2424">
        <v>468.09678543044066</v>
      </c>
      <c r="H28" s="2424">
        <v>468.15943973507655</v>
      </c>
      <c r="I28" s="2424">
        <v>0.1344527697571789</v>
      </c>
      <c r="J28" s="2424">
        <v>15.689642781897595</v>
      </c>
      <c r="K28" s="2424">
        <v>15.986627431787179</v>
      </c>
      <c r="L28" s="2138">
        <v>1205.0479081959284</v>
      </c>
      <c r="M28" s="2425">
        <v>3.5108136610698316E-2</v>
      </c>
      <c r="N28" s="2425">
        <v>3.1824833229001204E-2</v>
      </c>
    </row>
    <row r="29" spans="1:14" ht="14.5">
      <c r="A29" s="2423" t="s">
        <v>1560</v>
      </c>
      <c r="B29" s="2411">
        <v>2942</v>
      </c>
      <c r="C29" s="2411">
        <v>284</v>
      </c>
      <c r="D29" s="2412">
        <f t="shared" si="0"/>
        <v>9.6532970768184914E-2</v>
      </c>
      <c r="E29" s="2411">
        <v>264</v>
      </c>
      <c r="F29" s="2416">
        <f t="shared" si="2"/>
        <v>1.0757575757575757</v>
      </c>
      <c r="G29" s="2424">
        <v>491.71566197183239</v>
      </c>
      <c r="H29" s="2424">
        <v>491.71566197183239</v>
      </c>
      <c r="I29" s="2424">
        <v>0.11845908802816936</v>
      </c>
      <c r="J29" s="2424">
        <v>3.9854002535211328</v>
      </c>
      <c r="K29" s="2424">
        <v>3.9854002535211328</v>
      </c>
      <c r="L29" s="2138">
        <v>968.11436350327119</v>
      </c>
      <c r="M29" s="2425">
        <v>3.874827911519562E-2</v>
      </c>
      <c r="N29" s="2425">
        <v>4.4779778129450928E-2</v>
      </c>
    </row>
    <row r="30" spans="1:14">
      <c r="A30" s="2423" t="s">
        <v>979</v>
      </c>
      <c r="B30" s="2411">
        <v>30733</v>
      </c>
      <c r="C30" s="2411">
        <v>146</v>
      </c>
      <c r="D30" s="2412">
        <f t="shared" si="0"/>
        <v>4.7505938242280287E-3</v>
      </c>
      <c r="E30" s="2411">
        <v>1339</v>
      </c>
      <c r="F30" s="2416">
        <f t="shared" si="2"/>
        <v>0.10903659447348768</v>
      </c>
      <c r="G30" s="2424">
        <v>754.47531111111061</v>
      </c>
      <c r="H30" s="2424">
        <v>754.47531111111061</v>
      </c>
      <c r="I30" s="2424">
        <v>0.16517777037037104</v>
      </c>
      <c r="J30" s="2424">
        <v>13.359889985185205</v>
      </c>
      <c r="K30" s="2424">
        <v>13.359889985185205</v>
      </c>
      <c r="L30" s="2138">
        <v>1928.6627725075</v>
      </c>
      <c r="M30" s="2425">
        <v>6.6415080203442833E-2</v>
      </c>
      <c r="N30" s="2425">
        <v>9.9256240603159025E-3</v>
      </c>
    </row>
    <row r="31" spans="1:14">
      <c r="A31" s="2423" t="s">
        <v>980</v>
      </c>
      <c r="B31" s="2411">
        <v>114846</v>
      </c>
      <c r="C31" s="2411">
        <v>2296</v>
      </c>
      <c r="D31" s="2412">
        <f t="shared" si="0"/>
        <v>1.9991989272591121E-2</v>
      </c>
      <c r="E31" s="2411">
        <v>9151</v>
      </c>
      <c r="F31" s="2416">
        <f t="shared" si="2"/>
        <v>0.25090154081521143</v>
      </c>
      <c r="G31" s="2424">
        <v>354.42077743902524</v>
      </c>
      <c r="H31" s="2424">
        <v>354.42077743902524</v>
      </c>
      <c r="I31" s="2424">
        <v>9.5894503919860513E-2</v>
      </c>
      <c r="J31" s="2424">
        <v>16.279575425957653</v>
      </c>
      <c r="K31" s="2424">
        <v>16.279575425957653</v>
      </c>
      <c r="L31" s="2138">
        <v>1239.0610645382442</v>
      </c>
      <c r="M31" s="2425">
        <v>1.9035435707558154E-2</v>
      </c>
      <c r="N31" s="2425">
        <v>1.8312233325036731E-2</v>
      </c>
    </row>
    <row r="32" spans="1:14">
      <c r="A32" s="2423" t="s">
        <v>981</v>
      </c>
      <c r="B32" s="2411">
        <v>444296</v>
      </c>
      <c r="C32" s="2411">
        <v>10397</v>
      </c>
      <c r="D32" s="2412">
        <f t="shared" si="0"/>
        <v>2.3401065956029313E-2</v>
      </c>
      <c r="E32" s="2411">
        <v>35529</v>
      </c>
      <c r="F32" s="2416">
        <f t="shared" si="2"/>
        <v>0.29263418615778658</v>
      </c>
      <c r="G32" s="2424">
        <v>436.88548215833521</v>
      </c>
      <c r="H32" s="2424">
        <v>437.09823352892295</v>
      </c>
      <c r="I32" s="2424">
        <v>8.5444393286528295E-2</v>
      </c>
      <c r="J32" s="2424">
        <v>18.659720126480888</v>
      </c>
      <c r="K32" s="2424">
        <v>18.659720126480888</v>
      </c>
      <c r="L32" s="2138">
        <v>1284.7479871623802</v>
      </c>
      <c r="M32" s="2425">
        <v>7.1328241985034319E-2</v>
      </c>
      <c r="N32" s="2425">
        <v>4.3802159921316641E-2</v>
      </c>
    </row>
    <row r="33" spans="1:14">
      <c r="A33" s="2423" t="s">
        <v>982</v>
      </c>
      <c r="B33" s="2411">
        <v>161837</v>
      </c>
      <c r="C33" s="2411">
        <v>5030</v>
      </c>
      <c r="D33" s="2412">
        <f t="shared" si="0"/>
        <v>3.1080655227173019E-2</v>
      </c>
      <c r="E33" s="2411">
        <v>16238</v>
      </c>
      <c r="F33" s="2416">
        <f t="shared" si="2"/>
        <v>0.309767212710925</v>
      </c>
      <c r="G33" s="2424">
        <v>516.4391306162953</v>
      </c>
      <c r="H33" s="2424">
        <v>516.64290218687188</v>
      </c>
      <c r="I33" s="2424">
        <v>0.1344257614314171</v>
      </c>
      <c r="J33" s="2424">
        <v>28.726008411131911</v>
      </c>
      <c r="K33" s="2424">
        <v>28.726008411131911</v>
      </c>
      <c r="L33" s="2138">
        <v>1498.6455969369247</v>
      </c>
      <c r="M33" s="2425">
        <v>3.1095805070827029E-2</v>
      </c>
      <c r="N33" s="2425">
        <v>4.6633130537551803E-2</v>
      </c>
    </row>
    <row r="34" spans="1:14">
      <c r="A34" s="2423" t="s">
        <v>983</v>
      </c>
      <c r="B34" s="2411">
        <v>46480</v>
      </c>
      <c r="C34" s="2411">
        <v>481</v>
      </c>
      <c r="D34" s="2412">
        <f t="shared" si="0"/>
        <v>1.0348537005163512E-2</v>
      </c>
      <c r="E34" s="2411">
        <v>1500</v>
      </c>
      <c r="F34" s="2416">
        <f t="shared" si="2"/>
        <v>0.32066666666666666</v>
      </c>
      <c r="G34" s="2424">
        <v>503.37385177452973</v>
      </c>
      <c r="H34" s="2424">
        <v>505.47964509394524</v>
      </c>
      <c r="I34" s="2424">
        <v>4.5008436325678663E-2</v>
      </c>
      <c r="J34" s="2424">
        <v>-0.26211837160751628</v>
      </c>
      <c r="K34" s="2424">
        <v>-0.26211837160751628</v>
      </c>
      <c r="L34" s="2138">
        <v>766.71751854202114</v>
      </c>
      <c r="M34" s="2425">
        <v>2.4355227974382124E-2</v>
      </c>
      <c r="N34" s="2425">
        <v>0</v>
      </c>
    </row>
    <row r="35" spans="1:14">
      <c r="A35" s="2423" t="s">
        <v>984</v>
      </c>
      <c r="B35" s="2411">
        <v>159476</v>
      </c>
      <c r="C35" s="2411">
        <v>3090</v>
      </c>
      <c r="D35" s="2412">
        <f t="shared" si="0"/>
        <v>1.9375956256740826E-2</v>
      </c>
      <c r="E35" s="2411">
        <v>22631</v>
      </c>
      <c r="F35" s="2416">
        <f t="shared" si="2"/>
        <v>0.13653837656312137</v>
      </c>
      <c r="G35" s="2424">
        <v>560.73220621928988</v>
      </c>
      <c r="H35" s="2424">
        <v>560.95232405889703</v>
      </c>
      <c r="I35" s="2424">
        <v>0.17991945761048234</v>
      </c>
      <c r="J35" s="2424">
        <v>23.276522875940152</v>
      </c>
      <c r="K35" s="2424">
        <v>23.276522875940152</v>
      </c>
      <c r="L35" s="2138">
        <v>1541.9351530027977</v>
      </c>
      <c r="M35" s="2425">
        <v>4.1538795927053104E-2</v>
      </c>
      <c r="N35" s="2425">
        <v>5.5953179990240749E-2</v>
      </c>
    </row>
    <row r="36" spans="1:14">
      <c r="A36" s="2426" t="s">
        <v>985</v>
      </c>
      <c r="B36" s="2411">
        <v>569851</v>
      </c>
      <c r="C36" s="2411">
        <v>15117</v>
      </c>
      <c r="D36" s="2412">
        <f t="shared" si="0"/>
        <v>2.652798714049813E-2</v>
      </c>
      <c r="E36" s="2411">
        <v>95974</v>
      </c>
      <c r="F36" s="2416">
        <f t="shared" si="2"/>
        <v>0.15751140934002958</v>
      </c>
      <c r="G36" s="2424">
        <v>504.78776834039257</v>
      </c>
      <c r="H36" s="2424">
        <v>505.5012009659136</v>
      </c>
      <c r="I36" s="2424">
        <v>0.2180119059998103</v>
      </c>
      <c r="J36" s="2424">
        <v>29.678935401611284</v>
      </c>
      <c r="K36" s="2424">
        <v>29.678935401611284</v>
      </c>
      <c r="L36" s="2138">
        <v>1768.3557562642018</v>
      </c>
      <c r="M36" s="2425">
        <v>6.6542020609068359E-2</v>
      </c>
      <c r="N36" s="2425">
        <v>6.5953189781358404E-2</v>
      </c>
    </row>
    <row r="37" spans="1:14">
      <c r="A37" s="2426" t="s">
        <v>986</v>
      </c>
      <c r="B37" s="2411">
        <v>304499</v>
      </c>
      <c r="C37" s="2411">
        <v>14077</v>
      </c>
      <c r="D37" s="2412">
        <f t="shared" si="0"/>
        <v>4.6230036880252477E-2</v>
      </c>
      <c r="E37" s="2411">
        <v>67694</v>
      </c>
      <c r="F37" s="2416">
        <f t="shared" si="2"/>
        <v>0.20795048305610542</v>
      </c>
      <c r="G37" s="2424">
        <v>762.59934712465372</v>
      </c>
      <c r="H37" s="2424">
        <v>762.9183158457738</v>
      </c>
      <c r="I37" s="2424">
        <v>0.32938221731704165</v>
      </c>
      <c r="J37" s="2424">
        <v>31.053623033917862</v>
      </c>
      <c r="K37" s="2424">
        <v>31.053623033917862</v>
      </c>
      <c r="L37" s="2138">
        <v>1984.3207159192534</v>
      </c>
      <c r="M37" s="2425">
        <v>9.3754530012866211E-2</v>
      </c>
      <c r="N37" s="2425">
        <v>0.11333439063473673</v>
      </c>
    </row>
    <row r="38" spans="1:14">
      <c r="A38" s="2426" t="s">
        <v>987</v>
      </c>
      <c r="B38" s="2411">
        <v>5384</v>
      </c>
      <c r="C38" s="2411">
        <v>13</v>
      </c>
      <c r="D38" s="2412">
        <f t="shared" si="0"/>
        <v>2.4145616641901933E-3</v>
      </c>
      <c r="E38" s="2411">
        <v>314</v>
      </c>
      <c r="F38" s="2416">
        <f t="shared" si="2"/>
        <v>4.1401273885350316E-2</v>
      </c>
      <c r="G38" s="2424">
        <v>0</v>
      </c>
      <c r="H38" s="2424">
        <v>0</v>
      </c>
      <c r="I38" s="2424">
        <v>0</v>
      </c>
      <c r="J38" s="2424">
        <v>6.3159487692307703</v>
      </c>
      <c r="K38" s="2424">
        <v>6.3159487692307703</v>
      </c>
      <c r="L38" s="2138">
        <v>650.29432531106124</v>
      </c>
      <c r="M38" s="2425">
        <v>0</v>
      </c>
      <c r="N38" s="2425">
        <v>1.830709788182832E-2</v>
      </c>
    </row>
    <row r="39" spans="1:14">
      <c r="A39" s="2426" t="s">
        <v>988</v>
      </c>
      <c r="B39" s="2411">
        <v>19305</v>
      </c>
      <c r="C39" s="2411">
        <v>121</v>
      </c>
      <c r="D39" s="2412">
        <f t="shared" si="0"/>
        <v>6.2678062678062675E-3</v>
      </c>
      <c r="E39" s="2411">
        <v>724</v>
      </c>
      <c r="F39" s="2416">
        <f t="shared" si="2"/>
        <v>0.16712707182320441</v>
      </c>
      <c r="G39" s="2424">
        <v>637.70709090909156</v>
      </c>
      <c r="H39" s="2424">
        <v>637.70709090909156</v>
      </c>
      <c r="I39" s="2424">
        <v>0.15332694214876058</v>
      </c>
      <c r="J39" s="2424">
        <v>2.6742380165289306</v>
      </c>
      <c r="K39" s="2424">
        <v>2.6742380165289306</v>
      </c>
      <c r="L39" s="2138">
        <v>1361.2640393002102</v>
      </c>
      <c r="M39" s="2425">
        <v>4.2724580658521479E-2</v>
      </c>
      <c r="N39" s="2425">
        <v>2.6477604124048818E-2</v>
      </c>
    </row>
    <row r="40" spans="1:14" ht="15">
      <c r="A40" s="2426" t="s">
        <v>989</v>
      </c>
      <c r="B40" s="2411">
        <v>167363</v>
      </c>
      <c r="C40" s="2411">
        <v>7376</v>
      </c>
      <c r="D40" s="2412">
        <f t="shared" si="0"/>
        <v>4.40718677365965E-2</v>
      </c>
      <c r="E40" s="2411">
        <v>7933</v>
      </c>
      <c r="F40" s="2416">
        <f t="shared" si="2"/>
        <v>0.92978696583890075</v>
      </c>
      <c r="G40" s="2424">
        <v>425.14699837310286</v>
      </c>
      <c r="H40" s="2424">
        <v>425.57719766811363</v>
      </c>
      <c r="I40" s="2424">
        <v>0.16226998454447938</v>
      </c>
      <c r="J40" s="2424">
        <v>19.064013781181288</v>
      </c>
      <c r="K40" s="2424">
        <v>19.710230276843244</v>
      </c>
      <c r="L40" s="2138">
        <v>1205.9797546366699</v>
      </c>
      <c r="M40" s="2425">
        <v>7.0563817157361472E-2</v>
      </c>
      <c r="N40" s="2425">
        <v>5.2663021494975933E-2</v>
      </c>
    </row>
    <row r="41" spans="1:14" ht="13">
      <c r="A41" s="2966" t="s">
        <v>990</v>
      </c>
      <c r="B41" s="2967"/>
      <c r="C41" s="2967"/>
      <c r="D41" s="2967"/>
      <c r="E41" s="2967"/>
      <c r="F41" s="2967"/>
      <c r="G41" s="2967"/>
      <c r="H41" s="2967"/>
      <c r="I41" s="2967"/>
      <c r="J41" s="2967"/>
      <c r="K41" s="2967"/>
      <c r="L41" s="2967"/>
      <c r="M41" s="2967"/>
      <c r="N41" s="2968"/>
    </row>
    <row r="42" spans="1:14">
      <c r="A42" s="2423" t="s">
        <v>991</v>
      </c>
      <c r="B42" s="2411">
        <v>1436346</v>
      </c>
      <c r="C42" s="2411">
        <v>47236</v>
      </c>
      <c r="D42" s="2412">
        <f t="shared" si="0"/>
        <v>3.2886226577718738E-2</v>
      </c>
      <c r="E42" s="2411">
        <v>54787</v>
      </c>
      <c r="F42" s="2416">
        <f t="shared" si="2"/>
        <v>0.86217533356453169</v>
      </c>
      <c r="G42" s="2424">
        <v>567.72568229743729</v>
      </c>
      <c r="H42" s="2424">
        <v>568.15080453471376</v>
      </c>
      <c r="I42" s="2424">
        <v>0.20654354299678065</v>
      </c>
      <c r="J42" s="2424">
        <v>26.428767094676306</v>
      </c>
      <c r="K42" s="2424">
        <v>27.377258693541044</v>
      </c>
      <c r="L42" s="2138">
        <v>1656.9471655782895</v>
      </c>
      <c r="M42" s="2425">
        <v>6.5398650189775059E-2</v>
      </c>
      <c r="N42" s="2425">
        <v>6.6071917736690772E-2</v>
      </c>
    </row>
    <row r="43" spans="1:14">
      <c r="A43" s="2423" t="s">
        <v>992</v>
      </c>
      <c r="B43" s="2411">
        <v>156547</v>
      </c>
      <c r="C43" s="2411">
        <v>622</v>
      </c>
      <c r="D43" s="2412">
        <f t="shared" si="0"/>
        <v>3.973247650865235E-3</v>
      </c>
      <c r="E43" s="2411">
        <v>1051</v>
      </c>
      <c r="F43" s="2416">
        <f t="shared" si="2"/>
        <v>0.59181731684110372</v>
      </c>
      <c r="G43" s="2424">
        <v>631.51166881028882</v>
      </c>
      <c r="H43" s="2424">
        <v>632.12922508038514</v>
      </c>
      <c r="I43" s="2424">
        <v>0.25193530868167224</v>
      </c>
      <c r="J43" s="2424">
        <v>29.277231655948487</v>
      </c>
      <c r="K43" s="2424">
        <v>30.218152929260352</v>
      </c>
      <c r="L43" s="2138">
        <v>1834.9849426671954</v>
      </c>
      <c r="M43" s="2425">
        <v>6.6502913733181221E-2</v>
      </c>
      <c r="N43" s="2425">
        <v>7.9365666950979893E-2</v>
      </c>
    </row>
    <row r="44" spans="1:14" ht="15">
      <c r="A44" s="2423" t="s">
        <v>1561</v>
      </c>
      <c r="B44" s="2411">
        <v>44883</v>
      </c>
      <c r="C44" s="2411">
        <v>760</v>
      </c>
      <c r="D44" s="2412">
        <f t="shared" si="0"/>
        <v>1.6932914466501792E-2</v>
      </c>
      <c r="E44" s="2411">
        <v>2507</v>
      </c>
      <c r="F44" s="2416">
        <f t="shared" si="2"/>
        <v>0.30315117670522534</v>
      </c>
      <c r="G44" s="2417">
        <v>433.85622500000005</v>
      </c>
      <c r="H44" s="2417">
        <v>434.34485789473683</v>
      </c>
      <c r="I44" s="2417">
        <v>0.13697534078947396</v>
      </c>
      <c r="J44" s="2417">
        <v>20.259134871052588</v>
      </c>
      <c r="K44" s="2417">
        <v>20.580705976315752</v>
      </c>
      <c r="L44" s="2138">
        <v>1140.6456806653382</v>
      </c>
      <c r="M44" s="2418">
        <v>6.030806574923548E-2</v>
      </c>
      <c r="N44" s="2418">
        <v>5.4902804528597797E-2</v>
      </c>
    </row>
    <row r="45" spans="1:14" ht="15">
      <c r="A45" s="2423" t="s">
        <v>1562</v>
      </c>
      <c r="B45" s="2411">
        <v>493526</v>
      </c>
      <c r="C45" s="2411">
        <v>14285</v>
      </c>
      <c r="D45" s="2412">
        <f t="shared" si="0"/>
        <v>2.8944776972236519E-2</v>
      </c>
      <c r="E45" s="2411">
        <v>20715</v>
      </c>
      <c r="F45" s="2416">
        <f t="shared" si="2"/>
        <v>0.68959691045136373</v>
      </c>
      <c r="G45" s="2424">
        <v>512.42898151916904</v>
      </c>
      <c r="H45" s="2424">
        <v>512.90673965707583</v>
      </c>
      <c r="I45" s="2424">
        <v>0.20663057843887953</v>
      </c>
      <c r="J45" s="2424">
        <v>24.642885613657725</v>
      </c>
      <c r="K45" s="2424">
        <v>25.137243829968789</v>
      </c>
      <c r="L45" s="2138">
        <v>1441.0385929847769</v>
      </c>
      <c r="M45" s="2425">
        <v>6.7853413866415399E-2</v>
      </c>
      <c r="N45" s="2425">
        <v>6.6782887841890848E-2</v>
      </c>
    </row>
    <row r="46" spans="1:14" ht="15">
      <c r="A46" s="2423" t="s">
        <v>1563</v>
      </c>
      <c r="B46" s="2411">
        <v>27989</v>
      </c>
      <c r="C46" s="2411">
        <v>11270</v>
      </c>
      <c r="D46" s="2412">
        <f t="shared" si="0"/>
        <v>0.40265818714494978</v>
      </c>
      <c r="E46" s="2411">
        <v>14472</v>
      </c>
      <c r="F46" s="2416">
        <f t="shared" si="2"/>
        <v>0.77874516307352126</v>
      </c>
      <c r="G46" s="2424">
        <v>636.84759937898684</v>
      </c>
      <c r="H46" s="2424">
        <v>637.50331739140927</v>
      </c>
      <c r="I46" s="2424">
        <v>0.22537331703636385</v>
      </c>
      <c r="J46" s="2424">
        <v>33.091513523343473</v>
      </c>
      <c r="K46" s="2424">
        <v>34.203537425739647</v>
      </c>
      <c r="L46" s="2138">
        <v>1761.1040475991049</v>
      </c>
      <c r="M46" s="2425">
        <v>6.8893076523040553E-2</v>
      </c>
      <c r="N46" s="2425">
        <v>7.7136395159308799E-2</v>
      </c>
    </row>
    <row r="47" spans="1:14" ht="15">
      <c r="A47" s="2423" t="s">
        <v>1564</v>
      </c>
      <c r="B47" s="2411">
        <v>1088589</v>
      </c>
      <c r="C47" s="2411">
        <v>29753</v>
      </c>
      <c r="D47" s="2412">
        <f t="shared" si="0"/>
        <v>2.7331711049808513E-2</v>
      </c>
      <c r="E47" s="2411">
        <v>32244</v>
      </c>
      <c r="F47" s="2416">
        <f t="shared" si="2"/>
        <v>0.92274531695819373</v>
      </c>
      <c r="G47" s="2424">
        <v>534.21625241172205</v>
      </c>
      <c r="H47" s="2424">
        <v>534.65221967552748</v>
      </c>
      <c r="I47" s="2424">
        <v>0.21551917655364461</v>
      </c>
      <c r="J47" s="2424">
        <v>27.776198072706119</v>
      </c>
      <c r="K47" s="2424">
        <v>28.293152097913797</v>
      </c>
      <c r="L47" s="2138">
        <v>1493.8405498926679</v>
      </c>
      <c r="M47" s="2425">
        <v>5.9252024446730486E-2</v>
      </c>
      <c r="N47" s="2425">
        <v>7.1221020699246462E-2</v>
      </c>
    </row>
    <row r="48" spans="1:14" ht="14.5">
      <c r="A48" s="2423" t="s">
        <v>1565</v>
      </c>
      <c r="B48" s="2411"/>
      <c r="C48" s="2411"/>
      <c r="D48" s="2412"/>
      <c r="E48" s="2411"/>
      <c r="F48" s="2412"/>
      <c r="G48" s="2424"/>
      <c r="H48" s="2424"/>
      <c r="I48" s="2424"/>
      <c r="J48" s="2424"/>
      <c r="K48" s="2424"/>
      <c r="L48" s="2138"/>
      <c r="M48" s="2425"/>
      <c r="N48" s="2425"/>
    </row>
    <row r="49" spans="1:14">
      <c r="A49" s="2427" t="s">
        <v>993</v>
      </c>
      <c r="B49" s="2411">
        <v>561146</v>
      </c>
      <c r="C49" s="2411">
        <v>22529</v>
      </c>
      <c r="D49" s="2412">
        <f t="shared" si="0"/>
        <v>4.0148196725985748E-2</v>
      </c>
      <c r="E49" s="2411">
        <v>24808</v>
      </c>
      <c r="F49" s="2416">
        <f t="shared" si="2"/>
        <v>0.90813447275072556</v>
      </c>
      <c r="G49" s="2424">
        <v>504.55884735243626</v>
      </c>
      <c r="H49" s="2424">
        <v>504.929543876916</v>
      </c>
      <c r="I49" s="2424">
        <v>0.19992468018992487</v>
      </c>
      <c r="J49" s="2424">
        <v>26.019452110754507</v>
      </c>
      <c r="K49" s="2424">
        <v>26.599783299888774</v>
      </c>
      <c r="L49" s="2138">
        <v>1434.8604496892706</v>
      </c>
      <c r="M49" s="2425">
        <v>6.3610545556282941E-2</v>
      </c>
      <c r="N49" s="2425">
        <v>6.7935906294398191E-2</v>
      </c>
    </row>
    <row r="50" spans="1:14">
      <c r="A50" s="2427" t="s">
        <v>994</v>
      </c>
      <c r="B50" s="2411">
        <v>859052</v>
      </c>
      <c r="C50" s="2411">
        <v>20953</v>
      </c>
      <c r="D50" s="2412">
        <f t="shared" si="0"/>
        <v>2.4390840135405073E-2</v>
      </c>
      <c r="E50" s="2411">
        <v>22796</v>
      </c>
      <c r="F50" s="2416">
        <f t="shared" si="2"/>
        <v>0.91915248289173535</v>
      </c>
      <c r="G50" s="2424">
        <v>491.58459065541467</v>
      </c>
      <c r="H50" s="2424">
        <v>491.96906972762389</v>
      </c>
      <c r="I50" s="2424">
        <v>0.17512392702708915</v>
      </c>
      <c r="J50" s="2424">
        <v>25.42335866788542</v>
      </c>
      <c r="K50" s="2424">
        <v>25.859740590283199</v>
      </c>
      <c r="L50" s="2138">
        <v>1398.3380680549965</v>
      </c>
      <c r="M50" s="2425">
        <v>4.9321219088533631E-2</v>
      </c>
      <c r="N50" s="2425">
        <v>5.7911978742335807E-2</v>
      </c>
    </row>
    <row r="51" spans="1:14">
      <c r="A51" s="2427" t="s">
        <v>995</v>
      </c>
      <c r="B51" s="2411">
        <v>435483</v>
      </c>
      <c r="C51" s="2411">
        <v>6495</v>
      </c>
      <c r="D51" s="2412">
        <f t="shared" si="0"/>
        <v>1.4914474273392991E-2</v>
      </c>
      <c r="E51" s="2411">
        <v>6996</v>
      </c>
      <c r="F51" s="2416">
        <f t="shared" si="2"/>
        <v>0.92838765008576329</v>
      </c>
      <c r="G51" s="2424">
        <v>513.46567482678995</v>
      </c>
      <c r="H51" s="2424">
        <v>513.80814949961518</v>
      </c>
      <c r="I51" s="2424">
        <v>0.18340922263281145</v>
      </c>
      <c r="J51" s="2424">
        <v>23.713056455734641</v>
      </c>
      <c r="K51" s="2424">
        <v>24.046508226635432</v>
      </c>
      <c r="L51" s="2138">
        <v>1366.2521580429186</v>
      </c>
      <c r="M51" s="2425">
        <v>4.2225795627203119E-2</v>
      </c>
      <c r="N51" s="2425">
        <v>5.3528344143870518E-2</v>
      </c>
    </row>
    <row r="52" spans="1:14" ht="14.5">
      <c r="A52" s="2423" t="s">
        <v>1566</v>
      </c>
      <c r="B52" s="2411">
        <v>233604</v>
      </c>
      <c r="C52" s="2411">
        <v>49974</v>
      </c>
      <c r="D52" s="2412">
        <f t="shared" si="0"/>
        <v>0.21392613140185956</v>
      </c>
      <c r="E52" s="2411">
        <v>48313</v>
      </c>
      <c r="F52" s="2412">
        <f t="shared" ref="F52" si="3">IFERROR(C52/E52,0)</f>
        <v>1.034379980543539</v>
      </c>
      <c r="G52" s="2424">
        <v>500.2936679473969</v>
      </c>
      <c r="H52" s="2424">
        <v>500.66649751877418</v>
      </c>
      <c r="I52" s="2424">
        <v>0.18738984331848468</v>
      </c>
      <c r="J52" s="2424">
        <v>25.47015623226331</v>
      </c>
      <c r="K52" s="2424">
        <v>25.958081173872717</v>
      </c>
      <c r="L52" s="2138">
        <v>1410.6806544374915</v>
      </c>
      <c r="M52" s="2425">
        <v>5.367957810594387E-2</v>
      </c>
      <c r="N52" s="2425">
        <v>6.1522116503051477E-2</v>
      </c>
    </row>
    <row r="53" spans="1:14" ht="13">
      <c r="A53" s="2966" t="s">
        <v>996</v>
      </c>
      <c r="B53" s="2967"/>
      <c r="C53" s="2967"/>
      <c r="D53" s="2967"/>
      <c r="E53" s="2967"/>
      <c r="F53" s="2967"/>
      <c r="G53" s="2967"/>
      <c r="H53" s="2967"/>
      <c r="I53" s="2967"/>
      <c r="J53" s="2967"/>
      <c r="K53" s="2967"/>
      <c r="L53" s="2967"/>
      <c r="M53" s="2967"/>
      <c r="N53" s="2968"/>
    </row>
    <row r="54" spans="1:14">
      <c r="A54" s="2423" t="s">
        <v>997</v>
      </c>
      <c r="B54" s="2411">
        <v>115242</v>
      </c>
      <c r="C54" s="2411">
        <v>6948</v>
      </c>
      <c r="D54" s="2412">
        <f t="shared" si="0"/>
        <v>6.0290519081584837E-2</v>
      </c>
      <c r="E54" s="2411">
        <v>8046</v>
      </c>
      <c r="F54" s="2412">
        <f>IFERROR(C54/E54,0)</f>
        <v>0.86353467561521258</v>
      </c>
      <c r="G54" s="2424">
        <v>597.15222135866463</v>
      </c>
      <c r="H54" s="2424">
        <v>597.61563874496289</v>
      </c>
      <c r="I54" s="2424">
        <v>0.21921539910769117</v>
      </c>
      <c r="J54" s="2424">
        <v>24.912762672135621</v>
      </c>
      <c r="K54" s="2424">
        <v>25.766525982440974</v>
      </c>
      <c r="L54" s="2138">
        <v>1751.4524506622081</v>
      </c>
      <c r="M54" s="2425">
        <v>1.7256241044897112E-2</v>
      </c>
      <c r="N54" s="2425">
        <v>2.2263416150255247E-2</v>
      </c>
    </row>
    <row r="55" spans="1:14" ht="15">
      <c r="A55" s="1485" t="s">
        <v>1567</v>
      </c>
      <c r="B55" s="1486" t="s">
        <v>968</v>
      </c>
      <c r="C55" s="1486" t="s">
        <v>968</v>
      </c>
      <c r="D55" s="1486"/>
      <c r="E55" s="1486"/>
      <c r="F55" s="1486"/>
      <c r="G55" s="1486" t="s">
        <v>968</v>
      </c>
      <c r="H55" s="1486" t="s">
        <v>968</v>
      </c>
      <c r="I55" s="1486" t="s">
        <v>968</v>
      </c>
      <c r="J55" s="1486" t="s">
        <v>968</v>
      </c>
      <c r="K55" s="1486" t="s">
        <v>968</v>
      </c>
      <c r="L55" s="1486" t="s">
        <v>968</v>
      </c>
      <c r="M55" s="1486"/>
      <c r="N55" s="1487"/>
    </row>
    <row r="56" spans="1:14">
      <c r="A56" s="2428" t="s">
        <v>993</v>
      </c>
      <c r="B56" s="2411">
        <v>929182</v>
      </c>
      <c r="C56" s="2411">
        <v>31212</v>
      </c>
      <c r="D56" s="2412">
        <f t="shared" si="0"/>
        <v>3.3590835810422499E-2</v>
      </c>
      <c r="E56" s="2411">
        <v>34170</v>
      </c>
      <c r="F56" s="2412">
        <f>IFERROR(C56/E56,0)</f>
        <v>0.91343283582089552</v>
      </c>
      <c r="G56" s="2424">
        <v>512.18744300287847</v>
      </c>
      <c r="H56" s="2424">
        <v>512.63367711155479</v>
      </c>
      <c r="I56" s="2424">
        <v>0.202075614667448</v>
      </c>
      <c r="J56" s="2424">
        <v>28.148599048000314</v>
      </c>
      <c r="K56" s="2424">
        <v>28.747980866531798</v>
      </c>
      <c r="L56" s="2138">
        <v>1481.8065144113402</v>
      </c>
      <c r="M56" s="2429">
        <v>6.6734520260961369E-2</v>
      </c>
      <c r="N56" s="2429">
        <v>7.4270709889182884E-2</v>
      </c>
    </row>
    <row r="57" spans="1:14">
      <c r="A57" s="2428" t="s">
        <v>994</v>
      </c>
      <c r="B57" s="2411">
        <v>549855</v>
      </c>
      <c r="C57" s="2411">
        <v>14306</v>
      </c>
      <c r="D57" s="2412">
        <f t="shared" si="0"/>
        <v>2.6017768320739106E-2</v>
      </c>
      <c r="E57" s="2411">
        <v>15604</v>
      </c>
      <c r="F57" s="2412">
        <f>IFERROR(C57/E57,0)</f>
        <v>0.91681620097410921</v>
      </c>
      <c r="G57" s="2424">
        <v>473.94969488334141</v>
      </c>
      <c r="H57" s="2424">
        <v>474.22325842311506</v>
      </c>
      <c r="I57" s="2424">
        <v>0.16498795323640178</v>
      </c>
      <c r="J57" s="2424">
        <v>21.196494612265322</v>
      </c>
      <c r="K57" s="2424">
        <v>21.531640521394468</v>
      </c>
      <c r="L57" s="2138">
        <v>1305.8350674314875</v>
      </c>
      <c r="M57" s="2429">
        <v>4.0148216423832393E-2</v>
      </c>
      <c r="N57" s="2429">
        <v>4.3794410355920091E-2</v>
      </c>
    </row>
    <row r="58" spans="1:14">
      <c r="A58" s="2428" t="s">
        <v>995</v>
      </c>
      <c r="B58" s="2430">
        <v>377651</v>
      </c>
      <c r="C58" s="2430">
        <v>4459</v>
      </c>
      <c r="D58" s="2412">
        <f t="shared" si="0"/>
        <v>1.1807197650741029E-2</v>
      </c>
      <c r="E58" s="2430">
        <v>4826</v>
      </c>
      <c r="F58" s="2412">
        <f>IFERROR(C58/E58,0)</f>
        <v>0.9239535847492748</v>
      </c>
      <c r="G58" s="2424">
        <v>501.3722700156838</v>
      </c>
      <c r="H58" s="2424">
        <v>501.54951289525314</v>
      </c>
      <c r="I58" s="2424">
        <v>0.1563614980937498</v>
      </c>
      <c r="J58" s="2424">
        <v>20.429030509529998</v>
      </c>
      <c r="K58" s="2424">
        <v>20.626621524555752</v>
      </c>
      <c r="L58" s="2138">
        <v>1248.6510372376724</v>
      </c>
      <c r="M58" s="2429">
        <v>3.6977083119380763E-2</v>
      </c>
      <c r="N58" s="2429">
        <v>4.5498954364209351E-2</v>
      </c>
    </row>
    <row r="59" spans="1:14" ht="13" thickBot="1">
      <c r="A59" s="2431" t="s">
        <v>998</v>
      </c>
      <c r="B59" s="2432">
        <v>652954</v>
      </c>
      <c r="C59" s="2432">
        <v>14257</v>
      </c>
      <c r="D59" s="2412">
        <f t="shared" si="0"/>
        <v>2.1834616221050793E-2</v>
      </c>
      <c r="E59" s="2432">
        <v>19769</v>
      </c>
      <c r="F59" s="2433">
        <f>IFERROR(C59/E59,0)</f>
        <v>0.72117962466487939</v>
      </c>
      <c r="G59" s="2434">
        <v>616.21457697987739</v>
      </c>
      <c r="H59" s="2434">
        <v>616.60320768760016</v>
      </c>
      <c r="I59" s="2434">
        <v>0.21761438675732642</v>
      </c>
      <c r="J59" s="2434">
        <v>25.089253191632238</v>
      </c>
      <c r="K59" s="2434">
        <v>26.166379082914244</v>
      </c>
      <c r="L59" s="2435">
        <v>1847.6354683753084</v>
      </c>
      <c r="M59" s="2436">
        <v>4.2980719605208717E-2</v>
      </c>
      <c r="N59" s="2436">
        <v>4.4802237842200422E-2</v>
      </c>
    </row>
    <row r="60" spans="1:14" ht="14.5">
      <c r="A60" s="1488" t="s">
        <v>1568</v>
      </c>
      <c r="B60" s="2027"/>
      <c r="C60" s="2027"/>
      <c r="D60" s="2028"/>
      <c r="E60" s="2027"/>
      <c r="F60" s="2028"/>
      <c r="G60" s="2027"/>
      <c r="H60" s="2027"/>
      <c r="I60" s="2027"/>
      <c r="J60" s="2027"/>
      <c r="K60" s="2027"/>
      <c r="L60" s="2027"/>
      <c r="M60" s="2027"/>
      <c r="N60" s="1489"/>
    </row>
    <row r="61" spans="1:14" ht="14.5">
      <c r="A61" s="1490" t="s">
        <v>1570</v>
      </c>
      <c r="B61" s="1463"/>
      <c r="C61" s="1463"/>
      <c r="D61" s="1491"/>
      <c r="E61" s="1463"/>
      <c r="F61" s="1491"/>
      <c r="G61" s="1463"/>
      <c r="H61" s="1463"/>
      <c r="I61" s="1463"/>
      <c r="J61" s="1463"/>
      <c r="K61" s="1463"/>
      <c r="L61" s="1463"/>
      <c r="M61" s="1463"/>
      <c r="N61" s="1492"/>
    </row>
    <row r="62" spans="1:14" ht="14.5">
      <c r="A62" s="1490" t="s">
        <v>1569</v>
      </c>
      <c r="B62" s="1463"/>
      <c r="C62" s="1463"/>
      <c r="D62" s="1491"/>
      <c r="E62" s="1463"/>
      <c r="F62" s="1491"/>
      <c r="G62" s="1463"/>
      <c r="H62" s="1463"/>
      <c r="I62" s="1463"/>
      <c r="J62" s="1463"/>
      <c r="K62" s="1463"/>
      <c r="L62" s="1463"/>
      <c r="M62" s="1463"/>
      <c r="N62" s="1492"/>
    </row>
    <row r="63" spans="1:14" ht="14.5">
      <c r="A63" s="1490" t="s">
        <v>1571</v>
      </c>
      <c r="B63" s="1463"/>
      <c r="C63" s="1463"/>
      <c r="D63" s="1491"/>
      <c r="E63" s="1463"/>
      <c r="F63" s="1491"/>
      <c r="G63" s="1463"/>
      <c r="H63" s="1463"/>
      <c r="I63" s="1463"/>
      <c r="J63" s="1463"/>
      <c r="K63" s="1463"/>
      <c r="L63" s="1463"/>
      <c r="M63" s="1463"/>
      <c r="N63" s="1492"/>
    </row>
    <row r="64" spans="1:14" ht="15.65" customHeight="1">
      <c r="A64" s="2978" t="s">
        <v>1572</v>
      </c>
      <c r="B64" s="2979"/>
      <c r="C64" s="2979"/>
      <c r="D64" s="2979"/>
      <c r="E64" s="2979"/>
      <c r="F64" s="2979"/>
      <c r="G64" s="2979"/>
      <c r="H64" s="2979"/>
      <c r="I64" s="2979"/>
      <c r="J64" s="2979"/>
      <c r="K64" s="2979"/>
      <c r="L64" s="2979"/>
      <c r="M64" s="2979"/>
      <c r="N64" s="2980"/>
    </row>
    <row r="65" spans="1:14">
      <c r="A65" s="2978"/>
      <c r="B65" s="2979"/>
      <c r="C65" s="2979"/>
      <c r="D65" s="2979"/>
      <c r="E65" s="2979"/>
      <c r="F65" s="2979"/>
      <c r="G65" s="2979"/>
      <c r="H65" s="2979"/>
      <c r="I65" s="2979"/>
      <c r="J65" s="2979"/>
      <c r="K65" s="2979"/>
      <c r="L65" s="2979"/>
      <c r="M65" s="2979"/>
      <c r="N65" s="2980"/>
    </row>
    <row r="66" spans="1:14" ht="14.5">
      <c r="A66" s="1490" t="s">
        <v>1575</v>
      </c>
      <c r="B66" s="1463"/>
      <c r="C66" s="1463"/>
      <c r="D66" s="1491"/>
      <c r="E66" s="1463"/>
      <c r="F66" s="1491"/>
      <c r="G66" s="1463"/>
      <c r="H66" s="1463"/>
      <c r="I66" s="1463"/>
      <c r="J66" s="1463"/>
      <c r="K66" s="1463"/>
      <c r="L66" s="1463"/>
      <c r="M66" s="1463"/>
      <c r="N66" s="1492"/>
    </row>
    <row r="67" spans="1:14" ht="14.5">
      <c r="A67" s="1490" t="s">
        <v>1573</v>
      </c>
      <c r="B67" s="1463"/>
      <c r="C67" s="1463"/>
      <c r="D67" s="1491"/>
      <c r="E67" s="1463"/>
      <c r="F67" s="1491"/>
      <c r="G67" s="1463"/>
      <c r="H67" s="1463"/>
      <c r="I67" s="1463"/>
      <c r="J67" s="1463"/>
      <c r="K67" s="1463"/>
      <c r="L67" s="1463"/>
      <c r="M67" s="1463"/>
      <c r="N67" s="1492"/>
    </row>
    <row r="68" spans="1:14" ht="15.65" customHeight="1">
      <c r="A68" s="2978" t="s">
        <v>1574</v>
      </c>
      <c r="B68" s="2979"/>
      <c r="C68" s="2979"/>
      <c r="D68" s="2979"/>
      <c r="E68" s="2979"/>
      <c r="F68" s="2979"/>
      <c r="G68" s="2979"/>
      <c r="H68" s="2979"/>
      <c r="I68" s="2979"/>
      <c r="J68" s="2979"/>
      <c r="K68" s="2979"/>
      <c r="L68" s="2979"/>
      <c r="M68" s="2979"/>
      <c r="N68" s="2980"/>
    </row>
    <row r="69" spans="1:14">
      <c r="A69" s="2978"/>
      <c r="B69" s="2979"/>
      <c r="C69" s="2979"/>
      <c r="D69" s="2979"/>
      <c r="E69" s="2979"/>
      <c r="F69" s="2979"/>
      <c r="G69" s="2979"/>
      <c r="H69" s="2979"/>
      <c r="I69" s="2979"/>
      <c r="J69" s="2979"/>
      <c r="K69" s="2979"/>
      <c r="L69" s="2979"/>
      <c r="M69" s="2979"/>
      <c r="N69" s="2980"/>
    </row>
    <row r="70" spans="1:14" ht="15.65" customHeight="1">
      <c r="A70" s="2978" t="s">
        <v>1576</v>
      </c>
      <c r="B70" s="2979"/>
      <c r="C70" s="2979"/>
      <c r="D70" s="2979"/>
      <c r="E70" s="2979"/>
      <c r="F70" s="2979"/>
      <c r="G70" s="2979"/>
      <c r="H70" s="2979"/>
      <c r="I70" s="2979"/>
      <c r="J70" s="2979"/>
      <c r="K70" s="2979"/>
      <c r="L70" s="2979"/>
      <c r="M70" s="2979"/>
      <c r="N70" s="2980"/>
    </row>
    <row r="71" spans="1:14">
      <c r="A71" s="2978"/>
      <c r="B71" s="2979"/>
      <c r="C71" s="2979"/>
      <c r="D71" s="2979"/>
      <c r="E71" s="2979"/>
      <c r="F71" s="2979"/>
      <c r="G71" s="2979"/>
      <c r="H71" s="2979"/>
      <c r="I71" s="2979"/>
      <c r="J71" s="2979"/>
      <c r="K71" s="2979"/>
      <c r="L71" s="2979"/>
      <c r="M71" s="2979"/>
      <c r="N71" s="2980"/>
    </row>
    <row r="72" spans="1:14" ht="13.5">
      <c r="A72" s="1490" t="s">
        <v>999</v>
      </c>
      <c r="B72" s="1463"/>
      <c r="C72" s="1463"/>
      <c r="D72" s="1491"/>
      <c r="E72" s="1463"/>
      <c r="F72" s="1491"/>
      <c r="G72" s="1463"/>
      <c r="H72" s="1463"/>
      <c r="I72" s="1463"/>
      <c r="J72" s="1463"/>
      <c r="K72" s="1463"/>
      <c r="L72" s="1463"/>
      <c r="M72" s="1463"/>
      <c r="N72" s="1492"/>
    </row>
    <row r="73" spans="1:14" ht="13.5">
      <c r="A73" s="1490" t="s">
        <v>1000</v>
      </c>
      <c r="B73" s="1463"/>
      <c r="C73" s="1463"/>
      <c r="D73" s="1491"/>
      <c r="E73" s="1463"/>
      <c r="F73" s="1491"/>
      <c r="G73" s="1463"/>
      <c r="H73" s="1463"/>
      <c r="I73" s="1463"/>
      <c r="J73" s="1463"/>
      <c r="K73" s="1463"/>
      <c r="L73" s="1463"/>
      <c r="M73" s="1463"/>
      <c r="N73" s="1492"/>
    </row>
    <row r="74" spans="1:14" ht="14.5">
      <c r="A74" s="1490" t="s">
        <v>1577</v>
      </c>
      <c r="B74" s="1463"/>
      <c r="C74" s="1463"/>
      <c r="D74" s="1491"/>
      <c r="E74" s="1463"/>
      <c r="F74" s="1491"/>
      <c r="G74" s="1463"/>
      <c r="H74" s="1463"/>
      <c r="I74" s="1463"/>
      <c r="J74" s="1463"/>
      <c r="K74" s="1463"/>
      <c r="L74" s="1463"/>
      <c r="M74" s="1463"/>
      <c r="N74" s="1492"/>
    </row>
    <row r="75" spans="1:14" ht="14.5">
      <c r="A75" s="1490" t="s">
        <v>1578</v>
      </c>
      <c r="B75" s="1463"/>
      <c r="C75" s="1463"/>
      <c r="D75" s="1491"/>
      <c r="E75" s="1463"/>
      <c r="F75" s="1491"/>
      <c r="G75" s="1463"/>
      <c r="H75" s="1463"/>
      <c r="I75" s="1463"/>
      <c r="J75" s="1463"/>
      <c r="K75" s="1463"/>
      <c r="L75" s="1463"/>
      <c r="M75" s="1463"/>
      <c r="N75" s="1492"/>
    </row>
    <row r="76" spans="1:14" ht="13.5">
      <c r="A76" s="1490" t="s">
        <v>1001</v>
      </c>
      <c r="B76" s="1463"/>
      <c r="C76" s="1463"/>
      <c r="D76" s="1491"/>
      <c r="E76" s="1463"/>
      <c r="F76" s="1491"/>
      <c r="G76" s="1463"/>
      <c r="H76" s="1463"/>
      <c r="I76" s="1463"/>
      <c r="J76" s="1463"/>
      <c r="K76" s="1463"/>
      <c r="L76" s="1463"/>
      <c r="M76" s="1463"/>
      <c r="N76" s="1492"/>
    </row>
    <row r="77" spans="1:14" ht="15.65" customHeight="1">
      <c r="A77" s="2978" t="s">
        <v>1579</v>
      </c>
      <c r="B77" s="2979"/>
      <c r="C77" s="2979"/>
      <c r="D77" s="2979"/>
      <c r="E77" s="2979"/>
      <c r="F77" s="2979"/>
      <c r="G77" s="2979"/>
      <c r="H77" s="2979"/>
      <c r="I77" s="2979"/>
      <c r="J77" s="2979"/>
      <c r="K77" s="2979"/>
      <c r="L77" s="2979"/>
      <c r="M77" s="2979"/>
      <c r="N77" s="2980"/>
    </row>
    <row r="78" spans="1:14">
      <c r="A78" s="2978"/>
      <c r="B78" s="2979"/>
      <c r="C78" s="2979"/>
      <c r="D78" s="2979"/>
      <c r="E78" s="2979"/>
      <c r="F78" s="2979"/>
      <c r="G78" s="2979"/>
      <c r="H78" s="2979"/>
      <c r="I78" s="2979"/>
      <c r="J78" s="2979"/>
      <c r="K78" s="2979"/>
      <c r="L78" s="2979"/>
      <c r="M78" s="2979"/>
      <c r="N78" s="2980"/>
    </row>
    <row r="79" spans="1:14" ht="15.65" customHeight="1">
      <c r="A79" s="2978" t="s">
        <v>1584</v>
      </c>
      <c r="B79" s="2979"/>
      <c r="C79" s="2979"/>
      <c r="D79" s="2979"/>
      <c r="E79" s="2979"/>
      <c r="F79" s="2979"/>
      <c r="G79" s="2979"/>
      <c r="H79" s="2979"/>
      <c r="I79" s="2979"/>
      <c r="J79" s="2979"/>
      <c r="K79" s="2979"/>
      <c r="L79" s="2979"/>
      <c r="M79" s="2979"/>
      <c r="N79" s="2980"/>
    </row>
    <row r="80" spans="1:14">
      <c r="A80" s="2978"/>
      <c r="B80" s="2979"/>
      <c r="C80" s="2979"/>
      <c r="D80" s="2979"/>
      <c r="E80" s="2979"/>
      <c r="F80" s="2979"/>
      <c r="G80" s="2979"/>
      <c r="H80" s="2979"/>
      <c r="I80" s="2979"/>
      <c r="J80" s="2979"/>
      <c r="K80" s="2979"/>
      <c r="L80" s="2979"/>
      <c r="M80" s="2979"/>
      <c r="N80" s="2980"/>
    </row>
    <row r="81" spans="1:18" ht="15.65" customHeight="1">
      <c r="A81" s="2978" t="s">
        <v>1580</v>
      </c>
      <c r="B81" s="2979"/>
      <c r="C81" s="2979"/>
      <c r="D81" s="2979"/>
      <c r="E81" s="2979"/>
      <c r="F81" s="2979"/>
      <c r="G81" s="2979"/>
      <c r="H81" s="2979"/>
      <c r="I81" s="2979"/>
      <c r="J81" s="2979"/>
      <c r="K81" s="2979"/>
      <c r="L81" s="2979"/>
      <c r="M81" s="2979"/>
      <c r="N81" s="2980"/>
    </row>
    <row r="82" spans="1:18">
      <c r="A82" s="2978"/>
      <c r="B82" s="2979"/>
      <c r="C82" s="2979"/>
      <c r="D82" s="2979"/>
      <c r="E82" s="2979"/>
      <c r="F82" s="2979"/>
      <c r="G82" s="2979"/>
      <c r="H82" s="2979"/>
      <c r="I82" s="2979"/>
      <c r="J82" s="2979"/>
      <c r="K82" s="2979"/>
      <c r="L82" s="2979"/>
      <c r="M82" s="2979"/>
      <c r="N82" s="2980"/>
    </row>
    <row r="83" spans="1:18" ht="14.5">
      <c r="A83" s="1490" t="s">
        <v>1585</v>
      </c>
      <c r="B83" s="1463"/>
      <c r="C83" s="1463"/>
      <c r="D83" s="1491"/>
      <c r="E83" s="1463"/>
      <c r="F83" s="1491"/>
      <c r="G83" s="1463"/>
      <c r="H83" s="1463"/>
      <c r="I83" s="1463"/>
      <c r="J83" s="1463"/>
      <c r="K83" s="1463"/>
      <c r="L83" s="1463"/>
      <c r="M83" s="1463"/>
      <c r="N83" s="1492"/>
    </row>
    <row r="84" spans="1:18" ht="14.5">
      <c r="A84" s="1490" t="s">
        <v>1581</v>
      </c>
      <c r="B84" s="1463"/>
      <c r="C84" s="1463"/>
      <c r="D84" s="1491"/>
      <c r="E84" s="1463"/>
      <c r="F84" s="1491"/>
      <c r="G84" s="1463"/>
      <c r="H84" s="1463"/>
      <c r="I84" s="1463"/>
      <c r="J84" s="1463"/>
      <c r="K84" s="1463"/>
      <c r="L84" s="1463"/>
      <c r="M84" s="1463"/>
      <c r="N84" s="1492"/>
    </row>
    <row r="85" spans="1:18" ht="15.65" customHeight="1">
      <c r="A85" s="2978" t="s">
        <v>1582</v>
      </c>
      <c r="B85" s="2979"/>
      <c r="C85" s="2979"/>
      <c r="D85" s="2979"/>
      <c r="E85" s="2979"/>
      <c r="F85" s="2979"/>
      <c r="G85" s="2979"/>
      <c r="H85" s="2979"/>
      <c r="I85" s="2979"/>
      <c r="J85" s="2979"/>
      <c r="K85" s="2979"/>
      <c r="L85" s="2979"/>
      <c r="M85" s="2979"/>
      <c r="N85" s="2980"/>
    </row>
    <row r="86" spans="1:18">
      <c r="A86" s="2978"/>
      <c r="B86" s="2979"/>
      <c r="C86" s="2979"/>
      <c r="D86" s="2979"/>
      <c r="E86" s="2979"/>
      <c r="F86" s="2979"/>
      <c r="G86" s="2979"/>
      <c r="H86" s="2979"/>
      <c r="I86" s="2979"/>
      <c r="J86" s="2979"/>
      <c r="K86" s="2979"/>
      <c r="L86" s="2979"/>
      <c r="M86" s="2979"/>
      <c r="N86" s="2980"/>
    </row>
    <row r="87" spans="1:18" ht="14.5">
      <c r="A87" s="1490" t="s">
        <v>1583</v>
      </c>
      <c r="B87" s="1463"/>
      <c r="C87" s="1463"/>
      <c r="D87" s="1491"/>
      <c r="E87" s="1463"/>
      <c r="F87" s="1491"/>
      <c r="G87" s="1463"/>
      <c r="H87" s="1463"/>
      <c r="I87" s="1463"/>
      <c r="J87" s="1463"/>
      <c r="K87" s="1463"/>
      <c r="L87" s="1463"/>
      <c r="M87" s="1463"/>
      <c r="N87" s="1492"/>
    </row>
    <row r="88" spans="1:18">
      <c r="A88" s="1490"/>
      <c r="B88" s="1463"/>
      <c r="C88" s="1463"/>
      <c r="D88" s="1491"/>
      <c r="E88" s="1463"/>
      <c r="F88" s="1491"/>
      <c r="G88" s="1463"/>
      <c r="H88" s="1463"/>
      <c r="I88" s="1463"/>
      <c r="J88" s="1463"/>
      <c r="K88" s="1463"/>
      <c r="L88" s="1463"/>
      <c r="M88" s="1463"/>
      <c r="N88" s="1492"/>
    </row>
    <row r="89" spans="1:18" ht="14.15" customHeight="1">
      <c r="A89" s="2976"/>
      <c r="B89" s="2977"/>
      <c r="C89" s="2977"/>
      <c r="D89" s="2977"/>
      <c r="E89" s="2977"/>
      <c r="F89" s="2977"/>
      <c r="G89" s="2977"/>
      <c r="H89" s="2977"/>
      <c r="I89" s="2977"/>
      <c r="J89" s="2977"/>
      <c r="K89" s="2977"/>
      <c r="L89" s="2977"/>
      <c r="M89" s="2977"/>
      <c r="N89" s="1492"/>
    </row>
    <row r="90" spans="1:18" ht="32.15" customHeight="1">
      <c r="A90" s="71"/>
      <c r="D90" s="72"/>
      <c r="F90" s="72"/>
    </row>
    <row r="91" spans="1:18" ht="29.25" customHeight="1" thickBot="1">
      <c r="A91" s="2981" t="s">
        <v>1002</v>
      </c>
      <c r="B91" s="2982"/>
    </row>
    <row r="92" spans="1:18" ht="79" thickBot="1">
      <c r="A92" s="429" t="s">
        <v>957</v>
      </c>
      <c r="B92" s="351" t="s">
        <v>1003</v>
      </c>
      <c r="C92" s="351" t="s">
        <v>1004</v>
      </c>
      <c r="D92" s="351" t="s">
        <v>958</v>
      </c>
      <c r="E92" s="351" t="s">
        <v>1005</v>
      </c>
      <c r="F92" s="351" t="s">
        <v>1006</v>
      </c>
      <c r="G92" s="351" t="s">
        <v>1007</v>
      </c>
      <c r="H92" s="351" t="s">
        <v>1008</v>
      </c>
      <c r="I92" s="351" t="s">
        <v>1009</v>
      </c>
      <c r="J92" s="351" t="s">
        <v>1010</v>
      </c>
      <c r="K92" s="351" t="s">
        <v>1011</v>
      </c>
      <c r="L92" s="351" t="s">
        <v>1012</v>
      </c>
      <c r="M92" s="351" t="s">
        <v>1013</v>
      </c>
      <c r="N92" s="351" t="s">
        <v>1014</v>
      </c>
      <c r="P92" s="69"/>
      <c r="Q92" s="69"/>
      <c r="R92" s="69"/>
    </row>
    <row r="93" spans="1:18" ht="13">
      <c r="A93" s="2940" t="s">
        <v>975</v>
      </c>
      <c r="B93" s="2941"/>
      <c r="C93" s="2941"/>
      <c r="D93" s="2941"/>
      <c r="E93" s="2941"/>
      <c r="F93" s="2941"/>
      <c r="G93" s="2941"/>
      <c r="H93" s="2941"/>
      <c r="I93" s="2941"/>
      <c r="J93" s="2941"/>
      <c r="K93" s="2941"/>
      <c r="L93" s="2941"/>
      <c r="M93" s="2941"/>
      <c r="N93" s="2942"/>
    </row>
    <row r="94" spans="1:18" ht="13">
      <c r="A94" s="59" t="s">
        <v>976</v>
      </c>
      <c r="B94" s="1197">
        <v>3</v>
      </c>
      <c r="C94" s="1425">
        <v>0</v>
      </c>
      <c r="D94" s="1426">
        <v>0</v>
      </c>
      <c r="E94" s="1425">
        <v>0</v>
      </c>
      <c r="F94" s="1199">
        <v>0</v>
      </c>
      <c r="G94" s="2052">
        <v>29090.176797000004</v>
      </c>
      <c r="H94" s="2052">
        <v>29090.176797000004</v>
      </c>
      <c r="I94" s="1500">
        <v>0.26164133333333334</v>
      </c>
      <c r="J94" s="1500">
        <v>119.83857833333336</v>
      </c>
      <c r="K94" s="1500">
        <v>119.83857833333336</v>
      </c>
      <c r="L94" s="2054">
        <v>21990.1466666667</v>
      </c>
      <c r="M94" s="1500">
        <v>5.4323392711484599</v>
      </c>
      <c r="N94" s="1500">
        <v>0.34836796027131789</v>
      </c>
    </row>
    <row r="95" spans="1:18" ht="13">
      <c r="A95" s="60" t="s">
        <v>977</v>
      </c>
      <c r="B95" s="1197">
        <v>8</v>
      </c>
      <c r="C95" s="1425">
        <v>0</v>
      </c>
      <c r="D95" s="1426">
        <v>0</v>
      </c>
      <c r="E95" s="1425">
        <v>0</v>
      </c>
      <c r="F95" s="1199">
        <v>0</v>
      </c>
      <c r="G95" s="2052">
        <v>26931.384506624996</v>
      </c>
      <c r="H95" s="2052">
        <v>25584.759506624996</v>
      </c>
      <c r="I95" s="1500">
        <v>0.72367112499999964</v>
      </c>
      <c r="J95" s="1500">
        <v>-0.48042724999999731</v>
      </c>
      <c r="K95" s="1500">
        <v>-0.48042724999999731</v>
      </c>
      <c r="L95" s="2054">
        <v>16980.697499999995</v>
      </c>
      <c r="M95" s="1500">
        <v>3.3417774546004462</v>
      </c>
      <c r="N95" s="1500">
        <v>-1.0200153927813107E-3</v>
      </c>
    </row>
    <row r="96" spans="1:18" ht="13">
      <c r="A96" s="60" t="s">
        <v>1015</v>
      </c>
      <c r="B96" s="1197">
        <v>0</v>
      </c>
      <c r="C96" s="1425">
        <v>0</v>
      </c>
      <c r="D96" s="1426">
        <v>0</v>
      </c>
      <c r="E96" s="1425">
        <v>0</v>
      </c>
      <c r="F96" s="1199">
        <v>0</v>
      </c>
      <c r="G96" s="2052" t="s">
        <v>115</v>
      </c>
      <c r="H96" s="2052" t="s">
        <v>115</v>
      </c>
      <c r="I96" s="1500" t="s">
        <v>115</v>
      </c>
      <c r="J96" s="1500" t="s">
        <v>115</v>
      </c>
      <c r="K96" s="1500" t="s">
        <v>115</v>
      </c>
      <c r="L96" s="2053" t="s">
        <v>115</v>
      </c>
      <c r="M96" s="1500" t="s">
        <v>115</v>
      </c>
      <c r="N96" s="1500" t="s">
        <v>115</v>
      </c>
    </row>
    <row r="97" spans="1:14" ht="13">
      <c r="A97" s="60" t="s">
        <v>1016</v>
      </c>
      <c r="B97" s="1197">
        <v>1</v>
      </c>
      <c r="C97" s="1425">
        <v>0</v>
      </c>
      <c r="D97" s="1426">
        <v>0</v>
      </c>
      <c r="E97" s="1425">
        <v>0</v>
      </c>
      <c r="F97" s="1199">
        <v>0</v>
      </c>
      <c r="G97" s="2052">
        <v>729.89960499999995</v>
      </c>
      <c r="H97" s="2052">
        <v>729.89960499999995</v>
      </c>
      <c r="I97" s="1500">
        <v>1.0539E-2</v>
      </c>
      <c r="J97" s="1500">
        <v>-10.132077000000001</v>
      </c>
      <c r="K97" s="1500">
        <v>-10.132077000000001</v>
      </c>
      <c r="L97" s="2053">
        <v>251.39000000000001</v>
      </c>
      <c r="M97" s="1500">
        <v>7.8959282237126782E-2</v>
      </c>
      <c r="N97" s="1500">
        <v>0</v>
      </c>
    </row>
    <row r="98" spans="1:14" ht="13">
      <c r="A98" s="60" t="s">
        <v>1017</v>
      </c>
      <c r="B98" s="1197">
        <v>0</v>
      </c>
      <c r="C98" s="1425">
        <v>0</v>
      </c>
      <c r="D98" s="1426">
        <v>0</v>
      </c>
      <c r="E98" s="1425">
        <v>0</v>
      </c>
      <c r="F98" s="1199">
        <v>0</v>
      </c>
      <c r="G98" s="2052" t="s">
        <v>115</v>
      </c>
      <c r="H98" s="2052" t="s">
        <v>115</v>
      </c>
      <c r="I98" s="1500" t="s">
        <v>115</v>
      </c>
      <c r="J98" s="1500" t="s">
        <v>115</v>
      </c>
      <c r="K98" s="1500" t="s">
        <v>115</v>
      </c>
      <c r="L98" s="2053" t="s">
        <v>115</v>
      </c>
      <c r="M98" s="1500" t="s">
        <v>115</v>
      </c>
      <c r="N98" s="1500" t="s">
        <v>115</v>
      </c>
    </row>
    <row r="99" spans="1:14" ht="13">
      <c r="A99" s="806" t="s">
        <v>979</v>
      </c>
      <c r="B99" s="1197">
        <v>0</v>
      </c>
      <c r="C99" s="1425">
        <v>0</v>
      </c>
      <c r="D99" s="1426">
        <v>0</v>
      </c>
      <c r="E99" s="1425">
        <v>0</v>
      </c>
      <c r="F99" s="1199">
        <v>0</v>
      </c>
      <c r="G99" s="2052" t="s">
        <v>115</v>
      </c>
      <c r="H99" s="2052" t="s">
        <v>115</v>
      </c>
      <c r="I99" s="1500" t="s">
        <v>115</v>
      </c>
      <c r="J99" s="1500" t="s">
        <v>115</v>
      </c>
      <c r="K99" s="1500" t="s">
        <v>115</v>
      </c>
      <c r="L99" s="2053" t="s">
        <v>115</v>
      </c>
      <c r="M99" s="1500"/>
      <c r="N99" s="1500"/>
    </row>
    <row r="100" spans="1:14" ht="13">
      <c r="A100" s="1200" t="s">
        <v>980</v>
      </c>
      <c r="B100" s="1197">
        <v>2</v>
      </c>
      <c r="C100" s="1425">
        <v>0</v>
      </c>
      <c r="D100" s="1426">
        <v>0</v>
      </c>
      <c r="E100" s="1425">
        <v>0</v>
      </c>
      <c r="F100" s="1199">
        <v>0</v>
      </c>
      <c r="G100" s="2052">
        <v>422.14980250000002</v>
      </c>
      <c r="H100" s="2052">
        <v>422.14980250000002</v>
      </c>
      <c r="I100" s="1500">
        <v>5.2694999999999999E-3</v>
      </c>
      <c r="J100" s="1500">
        <v>21.077961500000001</v>
      </c>
      <c r="K100" s="1500">
        <v>23.387961499999999</v>
      </c>
      <c r="L100" s="2054">
        <v>418.69499999999999</v>
      </c>
      <c r="M100" s="1500">
        <v>-5.8803427009332776E-2</v>
      </c>
      <c r="N100" s="1500">
        <v>0.10037124523809524</v>
      </c>
    </row>
    <row r="101" spans="1:14" ht="13">
      <c r="A101" s="1200" t="s">
        <v>981</v>
      </c>
      <c r="B101" s="1197">
        <v>2</v>
      </c>
      <c r="C101" s="1425">
        <v>0</v>
      </c>
      <c r="D101" s="1426">
        <v>0</v>
      </c>
      <c r="E101" s="1425">
        <v>0</v>
      </c>
      <c r="F101" s="1199">
        <v>0</v>
      </c>
      <c r="G101" s="2052">
        <v>815.20499999999993</v>
      </c>
      <c r="H101" s="2052">
        <v>815.20499999999993</v>
      </c>
      <c r="I101" s="1500">
        <v>5.7499999999999999E-3</v>
      </c>
      <c r="J101" s="1500">
        <v>190.0155</v>
      </c>
      <c r="K101" s="1500">
        <v>203.0455</v>
      </c>
      <c r="L101" s="2054">
        <v>1354.76</v>
      </c>
      <c r="M101" s="1500">
        <v>1.7421143736376456E-2</v>
      </c>
      <c r="N101" s="1500">
        <v>0.46572426470588235</v>
      </c>
    </row>
    <row r="102" spans="1:14" ht="13">
      <c r="A102" s="1200" t="s">
        <v>982</v>
      </c>
      <c r="B102" s="1197">
        <v>0</v>
      </c>
      <c r="C102" s="1425">
        <v>0</v>
      </c>
      <c r="D102" s="1426">
        <v>0</v>
      </c>
      <c r="E102" s="1425">
        <v>0</v>
      </c>
      <c r="F102" s="1199">
        <v>0</v>
      </c>
      <c r="G102" s="2052" t="s">
        <v>115</v>
      </c>
      <c r="H102" s="2052" t="s">
        <v>115</v>
      </c>
      <c r="I102" s="1500" t="s">
        <v>115</v>
      </c>
      <c r="J102" s="1500" t="s">
        <v>115</v>
      </c>
      <c r="K102" s="1500" t="s">
        <v>115</v>
      </c>
      <c r="L102" s="2053" t="s">
        <v>115</v>
      </c>
      <c r="M102" s="1500"/>
      <c r="N102" s="1500"/>
    </row>
    <row r="103" spans="1:14" ht="13">
      <c r="A103" s="1200" t="s">
        <v>983</v>
      </c>
      <c r="B103" s="1197">
        <v>0</v>
      </c>
      <c r="C103" s="1425">
        <v>0</v>
      </c>
      <c r="D103" s="1426">
        <v>0</v>
      </c>
      <c r="E103" s="1425">
        <v>0</v>
      </c>
      <c r="F103" s="1199">
        <v>0</v>
      </c>
      <c r="G103" s="2052" t="s">
        <v>115</v>
      </c>
      <c r="H103" s="2052" t="s">
        <v>115</v>
      </c>
      <c r="I103" s="1500" t="s">
        <v>115</v>
      </c>
      <c r="J103" s="1500" t="s">
        <v>115</v>
      </c>
      <c r="K103" s="1500" t="s">
        <v>115</v>
      </c>
      <c r="L103" s="2053" t="s">
        <v>115</v>
      </c>
      <c r="M103" s="1500"/>
      <c r="N103" s="1500"/>
    </row>
    <row r="104" spans="1:14" ht="13">
      <c r="A104" s="1200" t="s">
        <v>984</v>
      </c>
      <c r="B104" s="1197">
        <v>0</v>
      </c>
      <c r="C104" s="1425">
        <v>0</v>
      </c>
      <c r="D104" s="1426">
        <v>0</v>
      </c>
      <c r="E104" s="1425">
        <v>0</v>
      </c>
      <c r="F104" s="1199">
        <v>0</v>
      </c>
      <c r="G104" s="2052" t="s">
        <v>115</v>
      </c>
      <c r="H104" s="2052" t="s">
        <v>115</v>
      </c>
      <c r="I104" s="1500" t="s">
        <v>115</v>
      </c>
      <c r="J104" s="1500" t="s">
        <v>115</v>
      </c>
      <c r="K104" s="1500" t="s">
        <v>115</v>
      </c>
      <c r="L104" s="2053" t="s">
        <v>115</v>
      </c>
      <c r="M104" s="1500"/>
      <c r="N104" s="1500"/>
    </row>
    <row r="105" spans="1:14" ht="13">
      <c r="A105" s="1200" t="s">
        <v>985</v>
      </c>
      <c r="B105" s="1197">
        <v>2</v>
      </c>
      <c r="C105" s="1425">
        <v>0</v>
      </c>
      <c r="D105" s="1426">
        <v>0</v>
      </c>
      <c r="E105" s="1425">
        <v>0</v>
      </c>
      <c r="F105" s="1199">
        <v>0</v>
      </c>
      <c r="G105" s="2052">
        <v>4977.1400000000003</v>
      </c>
      <c r="H105" s="2052">
        <v>4977.1400000000003</v>
      </c>
      <c r="I105" s="1500">
        <v>0.33209999999999995</v>
      </c>
      <c r="J105" s="1500">
        <v>1067.1215000000002</v>
      </c>
      <c r="K105" s="1500">
        <v>1587.5807500000001</v>
      </c>
      <c r="L105" s="2054">
        <v>51580.245000000003</v>
      </c>
      <c r="M105" s="1500">
        <v>-2.023227642276423</v>
      </c>
      <c r="N105" s="1500">
        <v>3.1111413994169101</v>
      </c>
    </row>
    <row r="106" spans="1:14" ht="13">
      <c r="A106" s="1200" t="s">
        <v>986</v>
      </c>
      <c r="B106" s="1197">
        <v>2</v>
      </c>
      <c r="C106" s="1425">
        <v>0</v>
      </c>
      <c r="D106" s="1426">
        <v>0</v>
      </c>
      <c r="E106" s="1425">
        <v>0</v>
      </c>
      <c r="F106" s="1199">
        <v>0</v>
      </c>
      <c r="G106" s="2052">
        <v>72320.933026500003</v>
      </c>
      <c r="H106" s="2052">
        <v>66934.433026500003</v>
      </c>
      <c r="I106" s="1500">
        <v>1.8627789999999997</v>
      </c>
      <c r="J106" s="1500">
        <v>353.64971600000001</v>
      </c>
      <c r="K106" s="1500">
        <v>197.62252850000002</v>
      </c>
      <c r="L106" s="2054">
        <v>39636.579999999994</v>
      </c>
      <c r="M106" s="1500">
        <v>158.94710555274725</v>
      </c>
      <c r="N106" s="1500">
        <v>0</v>
      </c>
    </row>
    <row r="107" spans="1:14" ht="13">
      <c r="A107" s="1200" t="s">
        <v>987</v>
      </c>
      <c r="B107" s="1197">
        <v>0</v>
      </c>
      <c r="C107" s="1425">
        <v>0</v>
      </c>
      <c r="D107" s="1426">
        <v>0</v>
      </c>
      <c r="E107" s="1425">
        <v>0</v>
      </c>
      <c r="F107" s="1199">
        <v>0</v>
      </c>
      <c r="G107" s="2052" t="s">
        <v>115</v>
      </c>
      <c r="H107" s="2052" t="s">
        <v>115</v>
      </c>
      <c r="I107" s="1500" t="s">
        <v>115</v>
      </c>
      <c r="J107" s="1500" t="s">
        <v>115</v>
      </c>
      <c r="K107" s="1500" t="s">
        <v>115</v>
      </c>
      <c r="L107" s="2053" t="s">
        <v>115</v>
      </c>
      <c r="M107" s="1500" t="s">
        <v>115</v>
      </c>
      <c r="N107" s="1500" t="s">
        <v>115</v>
      </c>
    </row>
    <row r="108" spans="1:14" ht="13">
      <c r="A108" s="1200" t="s">
        <v>988</v>
      </c>
      <c r="B108" s="1197">
        <v>0</v>
      </c>
      <c r="C108" s="1425">
        <v>0</v>
      </c>
      <c r="D108" s="1426">
        <v>0</v>
      </c>
      <c r="E108" s="1425">
        <v>0</v>
      </c>
      <c r="F108" s="1199">
        <v>0</v>
      </c>
      <c r="G108" s="2052" t="s">
        <v>115</v>
      </c>
      <c r="H108" s="2052" t="s">
        <v>115</v>
      </c>
      <c r="I108" s="1500" t="s">
        <v>115</v>
      </c>
      <c r="J108" s="1500" t="s">
        <v>115</v>
      </c>
      <c r="K108" s="1500" t="s">
        <v>115</v>
      </c>
      <c r="L108" s="2053" t="s">
        <v>115</v>
      </c>
      <c r="M108" s="1500" t="s">
        <v>115</v>
      </c>
      <c r="N108" s="1500" t="s">
        <v>115</v>
      </c>
    </row>
    <row r="109" spans="1:14" ht="13">
      <c r="A109" s="1200" t="s">
        <v>1018</v>
      </c>
      <c r="B109" s="1197">
        <v>3</v>
      </c>
      <c r="C109" s="1425">
        <v>0</v>
      </c>
      <c r="D109" s="1426">
        <v>0</v>
      </c>
      <c r="E109" s="1425">
        <v>0</v>
      </c>
      <c r="F109" s="1199">
        <v>0</v>
      </c>
      <c r="G109" s="2052">
        <v>175</v>
      </c>
      <c r="H109" s="2052">
        <v>175</v>
      </c>
      <c r="I109" s="1500">
        <v>0</v>
      </c>
      <c r="J109" s="1500">
        <v>1179.7885416666668</v>
      </c>
      <c r="K109" s="1500">
        <v>1527.91</v>
      </c>
      <c r="L109" s="2054">
        <v>41474.51666666667</v>
      </c>
      <c r="M109" s="1500">
        <v>0</v>
      </c>
      <c r="N109" s="1500">
        <v>0.68117121343341036</v>
      </c>
    </row>
    <row r="110" spans="1:14" ht="13">
      <c r="A110" s="2943" t="s">
        <v>1019</v>
      </c>
      <c r="B110" s="2944"/>
      <c r="C110" s="2945"/>
      <c r="D110" s="2945"/>
      <c r="E110" s="2945"/>
      <c r="F110" s="2945"/>
      <c r="G110" s="2944"/>
      <c r="H110" s="2944"/>
      <c r="I110" s="2944"/>
      <c r="J110" s="2944"/>
      <c r="K110" s="2944"/>
      <c r="L110" s="2944"/>
      <c r="M110" s="2944"/>
      <c r="N110" s="2946"/>
    </row>
    <row r="111" spans="1:14" ht="13">
      <c r="A111" s="107" t="s">
        <v>1020</v>
      </c>
      <c r="B111" s="1197">
        <v>7</v>
      </c>
      <c r="C111" s="1425">
        <v>0</v>
      </c>
      <c r="D111" s="1426">
        <v>0</v>
      </c>
      <c r="E111" s="1425">
        <v>0</v>
      </c>
      <c r="F111" s="1199">
        <v>0</v>
      </c>
      <c r="G111" s="2052">
        <v>19568.977903428575</v>
      </c>
      <c r="H111" s="2052">
        <v>18029.977903428578</v>
      </c>
      <c r="I111" s="2052">
        <v>0.70042785714285694</v>
      </c>
      <c r="J111" s="2052">
        <v>266.92600100000004</v>
      </c>
      <c r="K111" s="2052">
        <v>119.34937599999998</v>
      </c>
      <c r="L111" s="2055">
        <v>22208.372857142855</v>
      </c>
      <c r="M111" s="2052">
        <v>2.3622619390908466</v>
      </c>
      <c r="N111" s="2052">
        <v>0.88679734551495026</v>
      </c>
    </row>
    <row r="112" spans="1:14" ht="13">
      <c r="A112" s="107" t="s">
        <v>1021</v>
      </c>
      <c r="B112" s="1197">
        <v>12</v>
      </c>
      <c r="C112" s="1425">
        <v>0</v>
      </c>
      <c r="D112" s="1426">
        <v>0</v>
      </c>
      <c r="E112" s="1425">
        <v>0</v>
      </c>
      <c r="F112" s="1199">
        <v>0</v>
      </c>
      <c r="G112" s="2052">
        <v>9735.554544833336</v>
      </c>
      <c r="H112" s="2052">
        <v>8837.804544833336</v>
      </c>
      <c r="I112" s="2052">
        <v>0.44567099999999976</v>
      </c>
      <c r="J112" s="2052">
        <v>253.90196208333327</v>
      </c>
      <c r="K112" s="2052">
        <v>438.36680583333327</v>
      </c>
      <c r="L112" s="2055">
        <v>23458.074166666669</v>
      </c>
      <c r="M112" s="2052">
        <v>1.8697051171179828</v>
      </c>
      <c r="N112" s="2052">
        <v>0.47193673249690199</v>
      </c>
    </row>
    <row r="113" spans="1:15" ht="13">
      <c r="A113" s="107" t="s">
        <v>1022</v>
      </c>
      <c r="B113" s="1197"/>
      <c r="C113" s="1425">
        <v>0</v>
      </c>
      <c r="D113" s="1426">
        <v>0</v>
      </c>
      <c r="E113" s="1425">
        <v>0</v>
      </c>
      <c r="F113" s="1199">
        <v>0</v>
      </c>
      <c r="G113" s="2052" t="s">
        <v>115</v>
      </c>
      <c r="H113" s="2052" t="s">
        <v>115</v>
      </c>
      <c r="I113" s="2052" t="s">
        <v>115</v>
      </c>
      <c r="J113" s="2052" t="s">
        <v>115</v>
      </c>
      <c r="K113" s="2052" t="s">
        <v>115</v>
      </c>
      <c r="L113" s="2052" t="s">
        <v>115</v>
      </c>
      <c r="M113" s="2052" t="s">
        <v>115</v>
      </c>
      <c r="N113" s="2052" t="s">
        <v>115</v>
      </c>
    </row>
    <row r="114" spans="1:15" ht="13">
      <c r="A114" s="1142" t="s">
        <v>993</v>
      </c>
      <c r="B114" s="1197">
        <v>8</v>
      </c>
      <c r="C114" s="1425">
        <v>0</v>
      </c>
      <c r="D114" s="1426">
        <v>0</v>
      </c>
      <c r="E114" s="1425">
        <v>0</v>
      </c>
      <c r="F114" s="1199">
        <v>0</v>
      </c>
      <c r="G114" s="2052">
        <v>16854.018165500001</v>
      </c>
      <c r="H114" s="2052">
        <v>15507.393165500005</v>
      </c>
      <c r="I114" s="2052">
        <v>0.52041312499999992</v>
      </c>
      <c r="J114" s="2052">
        <v>503.21381025000005</v>
      </c>
      <c r="K114" s="2052">
        <v>630.88645087499981</v>
      </c>
      <c r="L114" s="2055">
        <v>35003.755000000005</v>
      </c>
      <c r="M114" s="2052">
        <v>2.0045216657350147</v>
      </c>
      <c r="N114" s="2052">
        <v>1.2009876139618139</v>
      </c>
    </row>
    <row r="115" spans="1:15" s="203" customFormat="1" ht="13">
      <c r="A115" s="1142" t="s">
        <v>994</v>
      </c>
      <c r="B115" s="1197">
        <v>10</v>
      </c>
      <c r="C115" s="1425">
        <v>0</v>
      </c>
      <c r="D115" s="1426">
        <v>0</v>
      </c>
      <c r="E115" s="1425">
        <v>0</v>
      </c>
      <c r="F115" s="1199">
        <v>0</v>
      </c>
      <c r="G115" s="2052">
        <v>12355.635112000005</v>
      </c>
      <c r="H115" s="2052">
        <v>12294.491112000005</v>
      </c>
      <c r="I115" s="2052">
        <v>0.26236309999999996</v>
      </c>
      <c r="J115" s="2052">
        <v>216.01053349999998</v>
      </c>
      <c r="K115" s="2052">
        <v>94.693521000000004</v>
      </c>
      <c r="L115" s="2055">
        <v>641.01900000000001</v>
      </c>
      <c r="M115" s="2052">
        <v>0.12957783302046086</v>
      </c>
      <c r="N115" s="2052">
        <v>0.27908337661498706</v>
      </c>
    </row>
    <row r="116" spans="1:15" s="203" customFormat="1" ht="13">
      <c r="A116" s="1142" t="s">
        <v>995</v>
      </c>
      <c r="B116" s="1197">
        <v>4</v>
      </c>
      <c r="C116" s="1425">
        <v>0</v>
      </c>
      <c r="D116" s="1426">
        <v>0</v>
      </c>
      <c r="E116" s="1425">
        <v>0</v>
      </c>
      <c r="F116" s="1199">
        <v>0</v>
      </c>
      <c r="G116" s="2052">
        <v>14524.479901249999</v>
      </c>
      <c r="H116" s="2052">
        <v>14524.479901249999</v>
      </c>
      <c r="I116" s="2052">
        <v>0.14261500000000002</v>
      </c>
      <c r="J116" s="2052">
        <v>21.156693249999996</v>
      </c>
      <c r="K116" s="2052">
        <v>71.05544325000001</v>
      </c>
      <c r="L116" s="2055">
        <v>18943.497499999998</v>
      </c>
      <c r="M116" s="2052">
        <v>1.6264815118980962</v>
      </c>
      <c r="N116" s="2052">
        <v>7.8942885261194015E-2</v>
      </c>
    </row>
    <row r="117" spans="1:15" s="203" customFormat="1" ht="13">
      <c r="A117" s="107" t="s">
        <v>1023</v>
      </c>
      <c r="B117" s="1197">
        <v>22</v>
      </c>
      <c r="C117" s="1425">
        <v>0</v>
      </c>
      <c r="D117" s="1426">
        <v>0</v>
      </c>
      <c r="E117" s="1425">
        <v>0</v>
      </c>
      <c r="F117" s="1199">
        <v>0</v>
      </c>
      <c r="G117" s="2052">
        <v>14385.746184045456</v>
      </c>
      <c r="H117" s="2052">
        <v>13868.271638590913</v>
      </c>
      <c r="I117" s="2052">
        <v>0.33442709090909073</v>
      </c>
      <c r="J117" s="2052">
        <v>285.02011772727269</v>
      </c>
      <c r="K117" s="2052">
        <v>285.37493590909088</v>
      </c>
      <c r="L117" s="2055">
        <v>16464.282727272734</v>
      </c>
      <c r="M117" s="2052">
        <v>0.29955950657071523</v>
      </c>
      <c r="N117" s="2052">
        <v>0.51540708449778061</v>
      </c>
    </row>
    <row r="118" spans="1:15" s="203" customFormat="1" ht="13">
      <c r="A118" s="107" t="s">
        <v>1024</v>
      </c>
      <c r="B118" s="1197"/>
      <c r="C118" s="1425">
        <v>0</v>
      </c>
      <c r="D118" s="1426">
        <v>0</v>
      </c>
      <c r="E118" s="1425">
        <v>0</v>
      </c>
      <c r="F118" s="1199">
        <v>0</v>
      </c>
      <c r="G118" s="2052" t="s">
        <v>115</v>
      </c>
      <c r="H118" s="2052" t="s">
        <v>115</v>
      </c>
      <c r="I118" s="2052" t="s">
        <v>115</v>
      </c>
      <c r="J118" s="2052" t="s">
        <v>115</v>
      </c>
      <c r="K118" s="2052" t="s">
        <v>115</v>
      </c>
      <c r="L118" s="2055" t="s">
        <v>115</v>
      </c>
      <c r="M118" s="2052" t="s">
        <v>115</v>
      </c>
      <c r="N118" s="2052" t="s">
        <v>115</v>
      </c>
    </row>
    <row r="119" spans="1:15" s="203" customFormat="1" ht="13">
      <c r="A119" s="1427" t="s">
        <v>993</v>
      </c>
      <c r="B119" s="1197">
        <v>10</v>
      </c>
      <c r="C119" s="1425">
        <v>0</v>
      </c>
      <c r="D119" s="1426">
        <v>0</v>
      </c>
      <c r="E119" s="1425">
        <v>0</v>
      </c>
      <c r="F119" s="1199">
        <v>0</v>
      </c>
      <c r="G119" s="2052">
        <v>16556.709605299995</v>
      </c>
      <c r="H119" s="2052">
        <v>15418.265605299996</v>
      </c>
      <c r="I119" s="2052">
        <v>0.58087909999999976</v>
      </c>
      <c r="J119" s="2052">
        <v>334.82254570000009</v>
      </c>
      <c r="K119" s="2052">
        <v>513.13185819999978</v>
      </c>
      <c r="L119" s="2055">
        <v>21395.347999999998</v>
      </c>
      <c r="M119" s="2052">
        <v>0.18562166022355256</v>
      </c>
      <c r="N119" s="2052">
        <v>0.638974323854962</v>
      </c>
    </row>
    <row r="120" spans="1:15" s="203" customFormat="1" ht="13">
      <c r="A120" s="1427" t="s">
        <v>994</v>
      </c>
      <c r="B120" s="1197">
        <v>12</v>
      </c>
      <c r="C120" s="1425">
        <v>0</v>
      </c>
      <c r="D120" s="1426">
        <v>0</v>
      </c>
      <c r="E120" s="1425">
        <v>0</v>
      </c>
      <c r="F120" s="1199">
        <v>0</v>
      </c>
      <c r="G120" s="2052">
        <v>12576.609999666667</v>
      </c>
      <c r="H120" s="2052">
        <v>12576.609999666667</v>
      </c>
      <c r="I120" s="2052">
        <v>0.12905041666666664</v>
      </c>
      <c r="J120" s="2052">
        <v>243.51809441666663</v>
      </c>
      <c r="K120" s="2052">
        <v>95.577500666666694</v>
      </c>
      <c r="L120" s="2055">
        <v>12355.061666666663</v>
      </c>
      <c r="M120" s="2052">
        <v>0.9171304601229977</v>
      </c>
      <c r="N120" s="2052">
        <v>0.42204175808781047</v>
      </c>
    </row>
    <row r="121" spans="1:15" s="203" customFormat="1" ht="13">
      <c r="A121" s="1428" t="s">
        <v>995</v>
      </c>
      <c r="B121" s="1197">
        <v>0</v>
      </c>
      <c r="C121" s="1425">
        <v>0</v>
      </c>
      <c r="D121" s="1426">
        <v>0</v>
      </c>
      <c r="E121" s="1425">
        <v>0</v>
      </c>
      <c r="F121" s="1199">
        <v>0</v>
      </c>
      <c r="G121" s="2052" t="s">
        <v>115</v>
      </c>
      <c r="H121" s="2052" t="s">
        <v>115</v>
      </c>
      <c r="I121" s="2052" t="s">
        <v>115</v>
      </c>
      <c r="J121" s="2052" t="s">
        <v>115</v>
      </c>
      <c r="K121" s="2052" t="s">
        <v>115</v>
      </c>
      <c r="L121" s="2055" t="s">
        <v>115</v>
      </c>
      <c r="M121" s="2052"/>
      <c r="N121" s="2052"/>
    </row>
    <row r="123" spans="1:15" s="727" customFormat="1" ht="18.75" customHeight="1">
      <c r="A123" s="1429" t="s">
        <v>1025</v>
      </c>
      <c r="B123" s="1430"/>
      <c r="C123" s="1431"/>
      <c r="D123" s="1431"/>
      <c r="E123" s="1431"/>
      <c r="F123" s="1431"/>
      <c r="G123" s="1432"/>
      <c r="H123" s="1432"/>
      <c r="I123" s="1432"/>
      <c r="J123" s="1432"/>
      <c r="K123" s="1432"/>
      <c r="L123" s="1433"/>
      <c r="M123" s="1430"/>
      <c r="N123" s="1430"/>
    </row>
    <row r="124" spans="1:15" s="727" customFormat="1">
      <c r="A124" s="1434" t="s">
        <v>1026</v>
      </c>
      <c r="B124" s="1430"/>
      <c r="C124" s="1431"/>
      <c r="D124" s="1431"/>
      <c r="E124" s="1431"/>
      <c r="F124" s="1431"/>
      <c r="G124" s="1432"/>
      <c r="H124" s="1432"/>
      <c r="I124" s="1432"/>
      <c r="J124" s="1432"/>
      <c r="K124" s="1432"/>
      <c r="L124" s="1433"/>
      <c r="M124" s="1430"/>
      <c r="N124" s="1430"/>
    </row>
    <row r="125" spans="1:15" s="727" customFormat="1">
      <c r="A125" s="1429" t="s">
        <v>1027</v>
      </c>
      <c r="B125" s="1430"/>
      <c r="C125" s="1431"/>
      <c r="D125" s="1431"/>
      <c r="E125" s="1431"/>
      <c r="F125" s="1431"/>
      <c r="G125" s="1432"/>
      <c r="H125" s="1432"/>
      <c r="I125" s="1432"/>
      <c r="J125" s="1432"/>
      <c r="K125" s="1432"/>
      <c r="L125" s="1433"/>
      <c r="M125" s="1430"/>
      <c r="N125" s="1430"/>
    </row>
    <row r="126" spans="1:15" s="727" customFormat="1">
      <c r="A126" s="2947" t="s">
        <v>1028</v>
      </c>
      <c r="B126" s="2947"/>
      <c r="C126" s="2947"/>
      <c r="D126" s="2947"/>
      <c r="E126" s="2947"/>
      <c r="F126" s="2947"/>
      <c r="G126" s="2947"/>
      <c r="H126" s="2947"/>
      <c r="I126" s="2947"/>
      <c r="J126" s="2947"/>
      <c r="K126" s="2947"/>
      <c r="L126" s="2947"/>
      <c r="M126" s="414"/>
      <c r="N126" s="414"/>
      <c r="O126" s="728"/>
    </row>
    <row r="127" spans="1:15" s="727" customFormat="1">
      <c r="A127" s="2947" t="s">
        <v>1029</v>
      </c>
      <c r="B127" s="2947"/>
      <c r="C127" s="2947"/>
      <c r="D127" s="2947"/>
      <c r="E127" s="2947"/>
      <c r="F127" s="2947"/>
      <c r="G127" s="2947"/>
      <c r="H127" s="2947"/>
      <c r="I127" s="2947"/>
      <c r="J127" s="2947"/>
      <c r="K127" s="2947"/>
      <c r="L127" s="2947"/>
      <c r="M127" s="1430"/>
      <c r="N127" s="1430"/>
    </row>
    <row r="128" spans="1:15" s="727" customFormat="1">
      <c r="A128" s="2947" t="s">
        <v>1030</v>
      </c>
      <c r="B128" s="2947"/>
      <c r="C128" s="2947"/>
      <c r="D128" s="2947"/>
      <c r="E128" s="2947"/>
      <c r="F128" s="2947"/>
      <c r="G128" s="2947"/>
      <c r="H128" s="2947"/>
      <c r="I128" s="2947"/>
      <c r="J128" s="2947"/>
      <c r="K128" s="2947"/>
      <c r="L128" s="2947"/>
      <c r="M128" s="1430"/>
      <c r="N128" s="1430"/>
    </row>
    <row r="129" spans="1:18" s="727" customFormat="1" ht="41.15" customHeight="1">
      <c r="A129" s="2947" t="s">
        <v>1031</v>
      </c>
      <c r="B129" s="2947"/>
      <c r="C129" s="2947"/>
      <c r="D129" s="2947"/>
      <c r="E129" s="2947"/>
      <c r="F129" s="2947"/>
      <c r="G129" s="2947"/>
      <c r="H129" s="2947"/>
      <c r="I129" s="2947"/>
      <c r="J129" s="2947"/>
      <c r="K129" s="2947"/>
      <c r="L129" s="2947"/>
      <c r="M129" s="1430"/>
      <c r="N129" s="1430"/>
    </row>
    <row r="130" spans="1:18" s="727" customFormat="1" ht="41.15" customHeight="1">
      <c r="A130" s="2947" t="s">
        <v>1032</v>
      </c>
      <c r="B130" s="2947"/>
      <c r="C130" s="2947"/>
      <c r="D130" s="2947"/>
      <c r="E130" s="2947"/>
      <c r="F130" s="2947"/>
      <c r="G130" s="2947"/>
      <c r="H130" s="2947"/>
      <c r="I130" s="2947"/>
      <c r="J130" s="2947"/>
      <c r="K130" s="2947"/>
      <c r="L130" s="2947"/>
      <c r="M130" s="1430"/>
      <c r="N130" s="1430"/>
    </row>
    <row r="131" spans="1:18" s="727" customFormat="1">
      <c r="A131" s="1430" t="s">
        <v>1033</v>
      </c>
      <c r="B131" s="1430"/>
      <c r="C131" s="1430"/>
      <c r="D131" s="1430"/>
      <c r="E131" s="1430"/>
      <c r="F131" s="1430"/>
      <c r="G131" s="1430"/>
      <c r="H131" s="1430"/>
      <c r="I131" s="414"/>
      <c r="J131" s="414"/>
      <c r="K131" s="414"/>
      <c r="L131" s="414"/>
      <c r="M131" s="1430"/>
      <c r="N131" s="1430"/>
    </row>
    <row r="132" spans="1:18" s="727" customFormat="1">
      <c r="A132" s="1430" t="s">
        <v>1034</v>
      </c>
      <c r="B132" s="1430"/>
      <c r="C132" s="1430"/>
      <c r="D132" s="1430"/>
      <c r="E132" s="1430"/>
      <c r="F132" s="1430"/>
      <c r="G132" s="1430"/>
      <c r="H132" s="1430"/>
      <c r="I132" s="1430"/>
      <c r="J132" s="1430"/>
      <c r="K132" s="1430"/>
      <c r="L132" s="1430"/>
      <c r="M132" s="1430"/>
      <c r="N132" s="1430"/>
    </row>
    <row r="133" spans="1:18" s="727" customFormat="1">
      <c r="A133" s="1430" t="s">
        <v>1035</v>
      </c>
      <c r="B133" s="1430"/>
      <c r="C133" s="1430"/>
      <c r="D133" s="1430"/>
      <c r="E133" s="1430"/>
      <c r="F133" s="1430"/>
      <c r="G133" s="1430"/>
      <c r="H133" s="1430"/>
      <c r="I133" s="1430"/>
      <c r="J133" s="1430"/>
      <c r="K133" s="1430"/>
      <c r="L133" s="1430"/>
      <c r="M133" s="1430"/>
      <c r="N133" s="1430"/>
    </row>
    <row r="134" spans="1:18" s="727" customFormat="1">
      <c r="A134" s="1430" t="s">
        <v>1036</v>
      </c>
      <c r="B134" s="1430"/>
      <c r="C134" s="1430"/>
      <c r="D134" s="1430"/>
      <c r="E134" s="1430"/>
      <c r="F134" s="1430"/>
      <c r="G134" s="1430"/>
      <c r="H134" s="1430"/>
      <c r="I134" s="1430"/>
      <c r="J134" s="1430"/>
      <c r="K134" s="1430"/>
      <c r="L134" s="1430"/>
      <c r="M134" s="1430"/>
      <c r="N134" s="1430"/>
    </row>
    <row r="135" spans="1:18" s="727" customFormat="1">
      <c r="A135" s="1430" t="s">
        <v>1037</v>
      </c>
      <c r="B135" s="1430"/>
      <c r="C135" s="1430"/>
      <c r="D135" s="1430"/>
      <c r="E135" s="1430"/>
      <c r="F135" s="1430"/>
      <c r="G135" s="1430"/>
      <c r="H135" s="1430"/>
      <c r="I135" s="1430"/>
      <c r="J135" s="1430"/>
      <c r="K135" s="1430"/>
      <c r="L135" s="1430"/>
      <c r="M135" s="1430"/>
      <c r="N135" s="1430"/>
    </row>
    <row r="136" spans="1:18" s="727" customFormat="1" ht="38.9" customHeight="1">
      <c r="A136" s="2947" t="s">
        <v>1038</v>
      </c>
      <c r="B136" s="2947"/>
      <c r="C136" s="2947"/>
      <c r="D136" s="2947"/>
      <c r="E136" s="2947"/>
      <c r="F136" s="2947"/>
      <c r="G136" s="2947"/>
      <c r="H136" s="2947"/>
      <c r="I136" s="2947"/>
      <c r="J136" s="2947"/>
      <c r="K136" s="2947"/>
      <c r="L136" s="2947"/>
      <c r="M136" s="1430"/>
      <c r="N136" s="1430"/>
    </row>
    <row r="137" spans="1:18" s="727" customFormat="1" ht="30.65" customHeight="1">
      <c r="A137" s="2947" t="s">
        <v>1039</v>
      </c>
      <c r="B137" s="2947"/>
      <c r="C137" s="2947"/>
      <c r="D137" s="2947"/>
      <c r="E137" s="2947"/>
      <c r="F137" s="2947"/>
      <c r="G137" s="2947"/>
      <c r="H137" s="2947"/>
      <c r="I137" s="2947"/>
      <c r="J137" s="2947"/>
      <c r="K137" s="2947"/>
      <c r="L137" s="2947"/>
      <c r="M137" s="1430"/>
      <c r="N137" s="1430"/>
    </row>
    <row r="138" spans="1:18" s="727" customFormat="1" ht="38.9" customHeight="1">
      <c r="A138" s="2947" t="s">
        <v>1040</v>
      </c>
      <c r="B138" s="2947"/>
      <c r="C138" s="2947"/>
      <c r="D138" s="2947"/>
      <c r="E138" s="2947"/>
      <c r="F138" s="2947"/>
      <c r="G138" s="2947"/>
      <c r="H138" s="2947"/>
      <c r="I138" s="2947"/>
      <c r="J138" s="2947"/>
      <c r="K138" s="2947"/>
      <c r="L138" s="2947"/>
      <c r="M138" s="1430"/>
      <c r="N138" s="1430"/>
    </row>
    <row r="139" spans="1:18" s="727" customFormat="1" ht="28.4" customHeight="1">
      <c r="A139" s="2947" t="s">
        <v>1041</v>
      </c>
      <c r="B139" s="2947"/>
      <c r="C139" s="2947"/>
      <c r="D139" s="2947"/>
      <c r="E139" s="2947"/>
      <c r="F139" s="2947"/>
      <c r="G139" s="2947"/>
      <c r="H139" s="2947"/>
      <c r="I139" s="2947"/>
      <c r="J139" s="2947"/>
      <c r="K139" s="2947"/>
      <c r="L139" s="2947"/>
      <c r="M139" s="1430"/>
      <c r="N139" s="1430"/>
    </row>
    <row r="140" spans="1:18" s="727" customFormat="1" ht="28.4" customHeight="1">
      <c r="A140" s="1430" t="s">
        <v>1042</v>
      </c>
      <c r="B140" s="414"/>
      <c r="C140" s="414"/>
      <c r="D140" s="414"/>
      <c r="E140" s="414"/>
      <c r="F140" s="414"/>
      <c r="G140" s="414"/>
      <c r="H140" s="414"/>
      <c r="I140" s="414"/>
      <c r="J140" s="414"/>
      <c r="K140" s="414"/>
      <c r="L140" s="414"/>
      <c r="M140" s="1430"/>
      <c r="N140" s="1430"/>
    </row>
    <row r="141" spans="1:18" ht="13" thickBot="1"/>
    <row r="142" spans="1:18" ht="29.25" customHeight="1" thickBot="1">
      <c r="A142" s="2910" t="s">
        <v>1043</v>
      </c>
      <c r="B142" s="2911"/>
    </row>
    <row r="143" spans="1:18" ht="79" thickBot="1">
      <c r="A143" s="1495" t="s">
        <v>957</v>
      </c>
      <c r="B143" s="1496" t="s">
        <v>1044</v>
      </c>
      <c r="C143" s="1496" t="s">
        <v>1045</v>
      </c>
      <c r="D143" s="1496" t="s">
        <v>958</v>
      </c>
      <c r="E143" s="1496" t="s">
        <v>1046</v>
      </c>
      <c r="F143" s="1496" t="s">
        <v>1047</v>
      </c>
      <c r="G143" s="1496" t="s">
        <v>1048</v>
      </c>
      <c r="H143" s="1496" t="s">
        <v>1049</v>
      </c>
      <c r="I143" s="1496" t="s">
        <v>1050</v>
      </c>
      <c r="J143" s="1496" t="s">
        <v>1051</v>
      </c>
      <c r="K143" s="1496" t="s">
        <v>1052</v>
      </c>
      <c r="L143" s="1496" t="s">
        <v>1053</v>
      </c>
      <c r="M143" s="1496" t="s">
        <v>1013</v>
      </c>
      <c r="N143" s="1496" t="s">
        <v>1014</v>
      </c>
      <c r="P143" s="69"/>
      <c r="Q143" s="69"/>
      <c r="R143" s="69"/>
    </row>
    <row r="144" spans="1:18" ht="13">
      <c r="A144" s="2948" t="s">
        <v>967</v>
      </c>
      <c r="B144" s="2949"/>
      <c r="C144" s="2949"/>
      <c r="D144" s="2949"/>
      <c r="E144" s="2949"/>
      <c r="F144" s="2949"/>
      <c r="G144" s="2949"/>
      <c r="H144" s="2949"/>
      <c r="I144" s="2949"/>
      <c r="J144" s="2949"/>
      <c r="K144" s="2949"/>
      <c r="L144" s="2949"/>
      <c r="M144" s="2949"/>
      <c r="N144" s="2950"/>
    </row>
    <row r="145" spans="1:14" ht="13">
      <c r="A145" s="1497" t="s">
        <v>969</v>
      </c>
      <c r="B145" s="1498"/>
      <c r="C145" s="1499">
        <v>671</v>
      </c>
      <c r="D145" s="1498"/>
      <c r="E145" s="1498"/>
      <c r="F145" s="1498"/>
      <c r="G145" s="1500">
        <v>281.14656631892785</v>
      </c>
      <c r="H145" s="1500">
        <v>284.90757078986684</v>
      </c>
      <c r="I145" s="1500">
        <v>6.3180998509686975E-2</v>
      </c>
      <c r="J145" s="1500">
        <v>15.619526117734752</v>
      </c>
      <c r="K145" s="1500">
        <v>15.714664269746677</v>
      </c>
      <c r="L145" s="1500">
        <v>1016.6821460506533</v>
      </c>
      <c r="M145" s="1500">
        <v>6.0370746471747443E-2</v>
      </c>
      <c r="N145" s="1500">
        <v>8.0930187138522028E-2</v>
      </c>
    </row>
    <row r="146" spans="1:14" ht="13">
      <c r="A146" s="1497" t="s">
        <v>970</v>
      </c>
      <c r="B146" s="1498"/>
      <c r="C146" s="1499">
        <v>16494</v>
      </c>
      <c r="D146" s="1498"/>
      <c r="E146" s="1498"/>
      <c r="F146" s="1498"/>
      <c r="G146" s="1500">
        <v>246.66158015034006</v>
      </c>
      <c r="H146" s="1500">
        <v>246.66216236205344</v>
      </c>
      <c r="I146" s="1500">
        <v>6.3880440887578438E-2</v>
      </c>
      <c r="J146" s="1500">
        <v>11.027751433973108</v>
      </c>
      <c r="K146" s="1500">
        <v>11.140275824660636</v>
      </c>
      <c r="L146" s="1500">
        <v>841.74297380838266</v>
      </c>
      <c r="M146" s="1500">
        <v>6.0190722340248914E-2</v>
      </c>
      <c r="N146" s="1500">
        <v>7.7660221366007809E-2</v>
      </c>
    </row>
    <row r="147" spans="1:14" ht="13">
      <c r="A147" s="2951" t="s">
        <v>971</v>
      </c>
      <c r="B147" s="2952"/>
      <c r="C147" s="2953"/>
      <c r="D147" s="2952"/>
      <c r="E147" s="2952"/>
      <c r="F147" s="2952"/>
      <c r="G147" s="2952"/>
      <c r="H147" s="2952"/>
      <c r="I147" s="2952"/>
      <c r="J147" s="2952"/>
      <c r="K147" s="2952"/>
      <c r="L147" s="2952"/>
      <c r="M147" s="2952"/>
      <c r="N147" s="2954"/>
    </row>
    <row r="148" spans="1:14" ht="13">
      <c r="A148" s="1497" t="s">
        <v>972</v>
      </c>
      <c r="B148" s="1498"/>
      <c r="C148" s="1499">
        <f>C146+C145</f>
        <v>17165</v>
      </c>
      <c r="D148" s="1498"/>
      <c r="E148" s="1498"/>
      <c r="F148" s="1498"/>
      <c r="G148" s="1500">
        <f t="shared" ref="G148:N148" si="4">G146+G145</f>
        <v>527.80814646926797</v>
      </c>
      <c r="H148" s="1500">
        <f t="shared" si="4"/>
        <v>531.56973315192022</v>
      </c>
      <c r="I148" s="1500">
        <f t="shared" si="4"/>
        <v>0.12706143939726541</v>
      </c>
      <c r="J148" s="1500">
        <f t="shared" si="4"/>
        <v>26.647277551707859</v>
      </c>
      <c r="K148" s="1500">
        <f t="shared" si="4"/>
        <v>26.854940094407311</v>
      </c>
      <c r="L148" s="1500">
        <f t="shared" si="4"/>
        <v>1858.4251198590359</v>
      </c>
      <c r="M148" s="1500">
        <f t="shared" si="4"/>
        <v>0.12056146881199636</v>
      </c>
      <c r="N148" s="1500">
        <f t="shared" si="4"/>
        <v>0.15859040850452982</v>
      </c>
    </row>
    <row r="149" spans="1:14" ht="13">
      <c r="A149" s="1497" t="s">
        <v>973</v>
      </c>
      <c r="B149" s="1498"/>
      <c r="C149" s="1499">
        <v>0</v>
      </c>
      <c r="D149" s="1498"/>
      <c r="E149" s="1498"/>
      <c r="F149" s="1498"/>
      <c r="G149" s="1500">
        <v>0</v>
      </c>
      <c r="H149" s="1500">
        <v>0</v>
      </c>
      <c r="I149" s="1500">
        <v>0</v>
      </c>
      <c r="J149" s="1500">
        <v>0</v>
      </c>
      <c r="K149" s="1500">
        <v>0</v>
      </c>
      <c r="L149" s="1500">
        <v>0</v>
      </c>
      <c r="M149" s="1500">
        <v>0</v>
      </c>
      <c r="N149" s="1500">
        <v>0</v>
      </c>
    </row>
    <row r="150" spans="1:14" ht="13">
      <c r="A150" s="1501" t="s">
        <v>1054</v>
      </c>
      <c r="B150" s="1498"/>
      <c r="C150" s="1499">
        <v>6714</v>
      </c>
      <c r="D150" s="1498"/>
      <c r="E150" s="1498"/>
      <c r="F150" s="1498"/>
      <c r="G150" s="1500">
        <v>249.92102532017202</v>
      </c>
      <c r="H150" s="1500">
        <v>250.03136773899826</v>
      </c>
      <c r="I150" s="1500">
        <v>6.0345428060762971E-2</v>
      </c>
      <c r="J150" s="1500">
        <v>11.228879573278967</v>
      </c>
      <c r="K150" s="1500">
        <v>9.0920951776885683</v>
      </c>
      <c r="L150" s="1500">
        <v>660.41231456673586</v>
      </c>
      <c r="M150" s="1500">
        <v>7.2231510208142197E-2</v>
      </c>
      <c r="N150" s="1500">
        <v>0.15382026812710914</v>
      </c>
    </row>
    <row r="151" spans="1:14" ht="13">
      <c r="A151" s="1501" t="s">
        <v>1055</v>
      </c>
      <c r="B151" s="1498"/>
      <c r="C151" s="1499">
        <v>242</v>
      </c>
      <c r="D151" s="1498"/>
      <c r="E151" s="1498"/>
      <c r="F151" s="1498"/>
      <c r="G151" s="1500">
        <v>304.17570661157043</v>
      </c>
      <c r="H151" s="1500">
        <v>304.95919008264485</v>
      </c>
      <c r="I151" s="1500">
        <v>7.9051049586777208E-2</v>
      </c>
      <c r="J151" s="1500">
        <v>12.555012028925699</v>
      </c>
      <c r="K151" s="1500">
        <v>10.22405583057858</v>
      </c>
      <c r="L151" s="1500">
        <v>817.19987603306356</v>
      </c>
      <c r="M151" s="1500">
        <v>9.2286318753510441E-2</v>
      </c>
      <c r="N151" s="1500">
        <v>0.22827294598046724</v>
      </c>
    </row>
    <row r="152" spans="1:14" ht="13">
      <c r="A152" s="1501" t="s">
        <v>1056</v>
      </c>
      <c r="B152" s="1498"/>
      <c r="C152" s="1499">
        <v>6287</v>
      </c>
      <c r="D152" s="1498"/>
      <c r="E152" s="1498"/>
      <c r="F152" s="1498"/>
      <c r="G152" s="1500">
        <v>249.37562525843393</v>
      </c>
      <c r="H152" s="1500">
        <v>249.60083060279518</v>
      </c>
      <c r="I152" s="1500">
        <v>5.4630615555908126E-2</v>
      </c>
      <c r="J152" s="1500">
        <v>11.629551798472924</v>
      </c>
      <c r="K152" s="1500">
        <v>13.250456636232716</v>
      </c>
      <c r="L152" s="1500">
        <v>802.29054397981815</v>
      </c>
      <c r="M152" s="1500">
        <v>6.8023902143599005E-2</v>
      </c>
      <c r="N152" s="1500">
        <v>7.1346943548913647E-2</v>
      </c>
    </row>
    <row r="153" spans="1:14" ht="13">
      <c r="A153" s="1501" t="s">
        <v>1020</v>
      </c>
      <c r="B153" s="1498"/>
      <c r="C153" s="1499">
        <v>8211</v>
      </c>
      <c r="D153" s="1498"/>
      <c r="E153" s="1498"/>
      <c r="F153" s="1498"/>
      <c r="G153" s="1500">
        <v>279.31397771277778</v>
      </c>
      <c r="H153" s="1500">
        <v>279.31397771277778</v>
      </c>
      <c r="I153" s="1500">
        <v>7.9494249665090222E-2</v>
      </c>
      <c r="J153" s="1500">
        <v>11.142576861283043</v>
      </c>
      <c r="K153" s="1500">
        <v>10.81011115710576</v>
      </c>
      <c r="L153" s="1500">
        <v>927.65862866895293</v>
      </c>
      <c r="M153" s="1500">
        <v>6.2951088057871932E-2</v>
      </c>
      <c r="N153" s="1500">
        <v>7.6319019597829066E-2</v>
      </c>
    </row>
    <row r="154" spans="1:14" ht="13">
      <c r="A154" s="2955" t="s">
        <v>975</v>
      </c>
      <c r="B154" s="2956"/>
      <c r="C154" s="2957"/>
      <c r="D154" s="2956"/>
      <c r="E154" s="2956"/>
      <c r="F154" s="2956"/>
      <c r="G154" s="2956"/>
      <c r="H154" s="2956"/>
      <c r="I154" s="2956"/>
      <c r="J154" s="2956"/>
      <c r="K154" s="2956"/>
      <c r="L154" s="2956"/>
      <c r="M154" s="2956"/>
      <c r="N154" s="2958"/>
    </row>
    <row r="155" spans="1:14" ht="13">
      <c r="A155" s="1502" t="s">
        <v>976</v>
      </c>
      <c r="B155" s="1498"/>
      <c r="C155" s="1499">
        <v>3497</v>
      </c>
      <c r="D155" s="1498"/>
      <c r="E155" s="1498"/>
      <c r="F155" s="1498"/>
      <c r="G155" s="1500">
        <v>302.79194967115171</v>
      </c>
      <c r="H155" s="1500">
        <v>302.79194967115171</v>
      </c>
      <c r="I155" s="1500">
        <v>8.7123579639695567E-2</v>
      </c>
      <c r="J155" s="1500">
        <v>11.357883053474096</v>
      </c>
      <c r="K155" s="1500">
        <v>11.573496436373739</v>
      </c>
      <c r="L155" s="1500">
        <v>1010.0351930227587</v>
      </c>
      <c r="M155" s="1500">
        <v>6.7678129117378569E-2</v>
      </c>
      <c r="N155" s="1500">
        <v>7.7264510567850997E-2</v>
      </c>
    </row>
    <row r="156" spans="1:14" ht="13">
      <c r="A156" s="1502" t="s">
        <v>977</v>
      </c>
      <c r="B156" s="1498"/>
      <c r="C156" s="1499">
        <v>3244</v>
      </c>
      <c r="D156" s="1498"/>
      <c r="E156" s="1498"/>
      <c r="F156" s="1498"/>
      <c r="G156" s="1500">
        <v>297.27600030826574</v>
      </c>
      <c r="H156" s="1500">
        <v>297.27600030826574</v>
      </c>
      <c r="I156" s="1500">
        <v>0.10978283785450546</v>
      </c>
      <c r="J156" s="1500">
        <v>9.8092745764483329</v>
      </c>
      <c r="K156" s="1500">
        <v>9.9076099648576985</v>
      </c>
      <c r="L156" s="1500">
        <v>897.93452836006827</v>
      </c>
      <c r="M156" s="1500">
        <v>6.7135501424630928E-2</v>
      </c>
      <c r="N156" s="1500">
        <v>7.4312686185214638E-2</v>
      </c>
    </row>
    <row r="157" spans="1:14" ht="13">
      <c r="A157" s="1502" t="s">
        <v>1057</v>
      </c>
      <c r="B157" s="1498"/>
      <c r="C157" s="1499">
        <v>0</v>
      </c>
      <c r="D157" s="1498"/>
      <c r="E157" s="1498"/>
      <c r="F157" s="1498"/>
      <c r="G157" s="1500" t="s">
        <v>115</v>
      </c>
      <c r="H157" s="1500" t="s">
        <v>115</v>
      </c>
      <c r="I157" s="1500" t="s">
        <v>115</v>
      </c>
      <c r="J157" s="1500" t="s">
        <v>115</v>
      </c>
      <c r="K157" s="1500" t="s">
        <v>115</v>
      </c>
      <c r="L157" s="1500" t="s">
        <v>115</v>
      </c>
      <c r="M157" s="1500" t="s">
        <v>115</v>
      </c>
      <c r="N157" s="1500" t="s">
        <v>115</v>
      </c>
    </row>
    <row r="158" spans="1:14" ht="13">
      <c r="A158" s="1502" t="s">
        <v>978</v>
      </c>
      <c r="B158" s="1498"/>
      <c r="C158" s="1499">
        <v>1855</v>
      </c>
      <c r="D158" s="1498"/>
      <c r="E158" s="1498"/>
      <c r="F158" s="1498"/>
      <c r="G158" s="1500">
        <v>228.40266684636345</v>
      </c>
      <c r="H158" s="1500">
        <v>228.40266684636345</v>
      </c>
      <c r="I158" s="1500">
        <v>7.3642379514824025E-2</v>
      </c>
      <c r="J158" s="1500">
        <v>6.0758775876011057</v>
      </c>
      <c r="K158" s="1500">
        <v>6.0758775876011057</v>
      </c>
      <c r="L158" s="1500">
        <v>766.85410242584499</v>
      </c>
      <c r="M158" s="1500">
        <v>6.7674864250774361E-2</v>
      </c>
      <c r="N158" s="1500">
        <v>6.6042147691316361E-2</v>
      </c>
    </row>
    <row r="159" spans="1:14" ht="13">
      <c r="A159" s="1502" t="s">
        <v>1058</v>
      </c>
      <c r="B159" s="1498"/>
      <c r="C159" s="1499">
        <v>113</v>
      </c>
      <c r="D159" s="1498"/>
      <c r="E159" s="1498"/>
      <c r="F159" s="1498"/>
      <c r="G159" s="1500">
        <v>194.15792920353928</v>
      </c>
      <c r="H159" s="1500">
        <v>194.15792920353928</v>
      </c>
      <c r="I159" s="1500">
        <v>6.6146424778761134E-2</v>
      </c>
      <c r="J159" s="1500">
        <v>2.4584415929203622</v>
      </c>
      <c r="K159" s="1500">
        <v>2.4584415929203622</v>
      </c>
      <c r="L159" s="1500">
        <v>537.90920353982256</v>
      </c>
      <c r="M159" s="1500">
        <v>5.6638835823669569E-2</v>
      </c>
      <c r="N159" s="1500">
        <v>0.12292207964601812</v>
      </c>
    </row>
    <row r="160" spans="1:14" ht="13">
      <c r="A160" s="1503" t="s">
        <v>979</v>
      </c>
      <c r="B160" s="1498"/>
      <c r="C160" s="1499">
        <v>168</v>
      </c>
      <c r="D160" s="1498"/>
      <c r="E160" s="1498"/>
      <c r="F160" s="1498"/>
      <c r="G160" s="1500">
        <v>197.82785714285714</v>
      </c>
      <c r="H160" s="1500">
        <v>197.82785714285714</v>
      </c>
      <c r="I160" s="1500">
        <v>3.2147214285714286E-2</v>
      </c>
      <c r="J160" s="1500">
        <v>12.089450000000006</v>
      </c>
      <c r="K160" s="1500">
        <v>23.261614880952429</v>
      </c>
      <c r="L160" s="1500">
        <v>808.61279761904962</v>
      </c>
      <c r="M160" s="1500">
        <v>6.4797856908895238E-2</v>
      </c>
      <c r="N160" s="1500">
        <v>5.3023903508771959E-2</v>
      </c>
    </row>
    <row r="161" spans="1:14" ht="13">
      <c r="A161" s="1504" t="s">
        <v>980</v>
      </c>
      <c r="B161" s="1498"/>
      <c r="C161" s="1499">
        <v>1035</v>
      </c>
      <c r="D161" s="1498"/>
      <c r="E161" s="1498"/>
      <c r="F161" s="1498"/>
      <c r="G161" s="1500">
        <v>140.61777874396233</v>
      </c>
      <c r="H161" s="1500">
        <v>140.61777874396233</v>
      </c>
      <c r="I161" s="1500">
        <v>2.5260508212561053E-2</v>
      </c>
      <c r="J161" s="1500">
        <v>6.9745176222220655</v>
      </c>
      <c r="K161" s="1500">
        <v>6.2270265700482348</v>
      </c>
      <c r="L161" s="1500">
        <v>532.58265700482491</v>
      </c>
      <c r="M161" s="1500">
        <v>5.0059728993934613E-2</v>
      </c>
      <c r="N161" s="1500">
        <v>4.7770668645356611E-2</v>
      </c>
    </row>
    <row r="162" spans="1:14" ht="13">
      <c r="A162" s="1504" t="s">
        <v>981</v>
      </c>
      <c r="B162" s="1498"/>
      <c r="C162" s="1499">
        <v>4892</v>
      </c>
      <c r="D162" s="1498"/>
      <c r="E162" s="1498"/>
      <c r="F162" s="1498"/>
      <c r="G162" s="1500">
        <v>226.39638675388619</v>
      </c>
      <c r="H162" s="1500">
        <v>226.50191210139226</v>
      </c>
      <c r="I162" s="1500">
        <v>2.7487432951757054E-2</v>
      </c>
      <c r="J162" s="1500">
        <v>13.3345699511449</v>
      </c>
      <c r="K162" s="1500">
        <v>8.3512349959112964</v>
      </c>
      <c r="L162" s="1500">
        <v>755.80711774340602</v>
      </c>
      <c r="M162" s="1500">
        <v>5.8727986187778518E-2</v>
      </c>
      <c r="N162" s="1500">
        <v>8.8308410272482776E-2</v>
      </c>
    </row>
    <row r="163" spans="1:14" ht="13">
      <c r="A163" s="1504" t="s">
        <v>982</v>
      </c>
      <c r="B163" s="1498"/>
      <c r="C163" s="1499">
        <v>2226</v>
      </c>
      <c r="D163" s="1498"/>
      <c r="E163" s="1498"/>
      <c r="F163" s="1498"/>
      <c r="G163" s="1500">
        <v>218.34109568733567</v>
      </c>
      <c r="H163" s="1500">
        <v>218.34109568733567</v>
      </c>
      <c r="I163" s="1500">
        <v>3.5682810422281198E-2</v>
      </c>
      <c r="J163" s="1500">
        <v>10.233658449235731</v>
      </c>
      <c r="K163" s="1500">
        <v>17.534025202156183</v>
      </c>
      <c r="L163" s="1500">
        <v>821.62426774480775</v>
      </c>
      <c r="M163" s="1500">
        <v>5.7884701931955371E-2</v>
      </c>
      <c r="N163" s="1500">
        <v>8.7467166232784027E-2</v>
      </c>
    </row>
    <row r="164" spans="1:14" ht="13">
      <c r="A164" s="1504" t="s">
        <v>983</v>
      </c>
      <c r="B164" s="1498"/>
      <c r="C164" s="1499">
        <v>10</v>
      </c>
      <c r="D164" s="1498"/>
      <c r="E164" s="1498"/>
      <c r="F164" s="1498"/>
      <c r="G164" s="1500">
        <v>358.50889999999993</v>
      </c>
      <c r="H164" s="1500">
        <v>358.50889999999993</v>
      </c>
      <c r="I164" s="1500">
        <v>2.9664000000000003E-2</v>
      </c>
      <c r="J164" s="1500">
        <v>2</v>
      </c>
      <c r="K164" s="1500">
        <v>1.9659499999999994</v>
      </c>
      <c r="L164" s="1500">
        <v>658.21600000000001</v>
      </c>
      <c r="M164" s="1500">
        <v>0.11007334970832051</v>
      </c>
      <c r="N164" s="1500">
        <v>0</v>
      </c>
    </row>
    <row r="165" spans="1:14" ht="13">
      <c r="A165" s="1504" t="s">
        <v>984</v>
      </c>
      <c r="B165" s="1498"/>
      <c r="C165" s="1499">
        <v>1663</v>
      </c>
      <c r="D165" s="1498"/>
      <c r="E165" s="1498"/>
      <c r="F165" s="1498"/>
      <c r="G165" s="1500">
        <v>247.09608238123636</v>
      </c>
      <c r="H165" s="1500">
        <v>247.26734455802531</v>
      </c>
      <c r="I165" s="1500">
        <v>9.0966871918219019E-2</v>
      </c>
      <c r="J165" s="1500">
        <v>14.241453217077026</v>
      </c>
      <c r="K165" s="1500">
        <v>15.489761996391396</v>
      </c>
      <c r="L165" s="1500">
        <v>930.29129284419162</v>
      </c>
      <c r="M165" s="1500">
        <v>6.0951179669767229E-2</v>
      </c>
      <c r="N165" s="1500">
        <v>8.0460187667101848E-2</v>
      </c>
    </row>
    <row r="166" spans="1:14" ht="13">
      <c r="A166" s="1504" t="s">
        <v>985</v>
      </c>
      <c r="B166" s="1498"/>
      <c r="C166" s="1499">
        <v>3246</v>
      </c>
      <c r="D166" s="1498"/>
      <c r="E166" s="1498"/>
      <c r="F166" s="1498"/>
      <c r="G166" s="1500">
        <v>208.16276863832712</v>
      </c>
      <c r="H166" s="1500">
        <v>208.29734165126612</v>
      </c>
      <c r="I166" s="1500">
        <v>6.2184339494763853E-2</v>
      </c>
      <c r="J166" s="1500">
        <v>9.008662208563825</v>
      </c>
      <c r="K166" s="1500">
        <v>10.134632777879862</v>
      </c>
      <c r="L166" s="1500">
        <v>783.5152341343578</v>
      </c>
      <c r="M166" s="1500">
        <v>5.6017967878990077E-2</v>
      </c>
      <c r="N166" s="1500">
        <v>6.8247440973968371E-2</v>
      </c>
    </row>
    <row r="167" spans="1:14" ht="13">
      <c r="A167" s="1504" t="s">
        <v>986</v>
      </c>
      <c r="B167" s="1498"/>
      <c r="C167" s="1499">
        <v>3949</v>
      </c>
      <c r="D167" s="1498"/>
      <c r="E167" s="1498"/>
      <c r="F167" s="1498"/>
      <c r="G167" s="1500">
        <v>354.37714434032165</v>
      </c>
      <c r="H167" s="1500">
        <v>354.48289718914413</v>
      </c>
      <c r="I167" s="1500">
        <v>0.12613918308433028</v>
      </c>
      <c r="J167" s="1500">
        <v>10.752154165611351</v>
      </c>
      <c r="K167" s="1500">
        <v>11.56600711066074</v>
      </c>
      <c r="L167" s="1500">
        <v>1082.7159812612954</v>
      </c>
      <c r="M167" s="1500">
        <v>6.5649711808136654E-2</v>
      </c>
      <c r="N167" s="1500">
        <v>7.5189889270009455E-2</v>
      </c>
    </row>
    <row r="168" spans="1:14" ht="13">
      <c r="A168" s="1504" t="s">
        <v>987</v>
      </c>
      <c r="B168" s="1498"/>
      <c r="C168" s="1499">
        <v>0</v>
      </c>
      <c r="D168" s="1498"/>
      <c r="E168" s="1498"/>
      <c r="F168" s="1498"/>
      <c r="G168" s="1500">
        <v>0</v>
      </c>
      <c r="H168" s="1500">
        <v>0</v>
      </c>
      <c r="I168" s="1500">
        <v>0</v>
      </c>
      <c r="J168" s="1500">
        <v>0</v>
      </c>
      <c r="K168" s="1500">
        <v>0</v>
      </c>
      <c r="L168" s="1500">
        <v>0</v>
      </c>
      <c r="M168" s="1500">
        <v>0</v>
      </c>
      <c r="N168" s="1500">
        <v>0</v>
      </c>
    </row>
    <row r="169" spans="1:14" ht="13">
      <c r="A169" s="1504" t="s">
        <v>988</v>
      </c>
      <c r="B169" s="1498"/>
      <c r="C169" s="1499">
        <v>0</v>
      </c>
      <c r="D169" s="1498"/>
      <c r="E169" s="1498"/>
      <c r="F169" s="1498"/>
      <c r="G169" s="1500">
        <v>0</v>
      </c>
      <c r="H169" s="1500">
        <v>0</v>
      </c>
      <c r="I169" s="1500">
        <v>0</v>
      </c>
      <c r="J169" s="1500">
        <v>0</v>
      </c>
      <c r="K169" s="1500">
        <v>0</v>
      </c>
      <c r="L169" s="1500">
        <v>0</v>
      </c>
      <c r="M169" s="1500">
        <v>0</v>
      </c>
      <c r="N169" s="1500">
        <v>0</v>
      </c>
    </row>
    <row r="170" spans="1:14" ht="13">
      <c r="A170" s="1504" t="s">
        <v>1018</v>
      </c>
      <c r="B170" s="1498"/>
      <c r="C170" s="1499">
        <v>2173</v>
      </c>
      <c r="D170" s="1498"/>
      <c r="E170" s="1498"/>
      <c r="F170" s="1498"/>
      <c r="G170" s="1500">
        <v>272.66149654855064</v>
      </c>
      <c r="H170" s="1500">
        <v>272.66149654855064</v>
      </c>
      <c r="I170" s="1500">
        <v>6.717311826967251E-2</v>
      </c>
      <c r="J170" s="1500">
        <v>9.0744105508509065</v>
      </c>
      <c r="K170" s="1500">
        <v>10.458488306948489</v>
      </c>
      <c r="L170" s="1500">
        <v>887.60584905659402</v>
      </c>
      <c r="M170" s="1500">
        <v>6.0363404150664303E-2</v>
      </c>
      <c r="N170" s="1500">
        <v>8.0304518149123066E-2</v>
      </c>
    </row>
    <row r="171" spans="1:14" ht="13">
      <c r="A171" s="2955" t="s">
        <v>990</v>
      </c>
      <c r="B171" s="2956"/>
      <c r="C171" s="2957"/>
      <c r="D171" s="2956"/>
      <c r="E171" s="2956"/>
      <c r="F171" s="2956"/>
      <c r="G171" s="2956"/>
      <c r="H171" s="2956"/>
      <c r="I171" s="2956"/>
      <c r="J171" s="2956"/>
      <c r="K171" s="2956"/>
      <c r="L171" s="2956"/>
      <c r="M171" s="2956"/>
      <c r="N171" s="2958"/>
    </row>
    <row r="172" spans="1:14" ht="13">
      <c r="A172" s="1502" t="s">
        <v>991</v>
      </c>
      <c r="B172" s="1498"/>
      <c r="C172" s="1499">
        <v>16026</v>
      </c>
      <c r="D172" s="1498"/>
      <c r="E172" s="1498"/>
      <c r="F172" s="1498"/>
      <c r="G172" s="1500">
        <v>246.99731448893647</v>
      </c>
      <c r="H172" s="1500">
        <v>247.11381292897138</v>
      </c>
      <c r="I172" s="1500">
        <v>6.4189227006099761E-2</v>
      </c>
      <c r="J172" s="1500">
        <v>11.133575434353597</v>
      </c>
      <c r="K172" s="1500">
        <v>11.244396687317542</v>
      </c>
      <c r="L172" s="1500">
        <v>844.15545176564649</v>
      </c>
      <c r="M172" s="1500">
        <v>6.1335315244334859E-2</v>
      </c>
      <c r="N172" s="1500">
        <v>7.8405460805307026E-2</v>
      </c>
    </row>
    <row r="173" spans="1:14" ht="13">
      <c r="A173" s="1502" t="s">
        <v>992</v>
      </c>
      <c r="B173" s="1498"/>
      <c r="C173" s="1499">
        <v>0</v>
      </c>
      <c r="D173" s="1498"/>
      <c r="E173" s="1498"/>
      <c r="F173" s="1498"/>
      <c r="G173" s="1500" t="s">
        <v>115</v>
      </c>
      <c r="H173" s="1500" t="s">
        <v>115</v>
      </c>
      <c r="I173" s="1500" t="s">
        <v>115</v>
      </c>
      <c r="J173" s="1500" t="s">
        <v>115</v>
      </c>
      <c r="K173" s="1500" t="s">
        <v>115</v>
      </c>
      <c r="L173" s="1500" t="s">
        <v>115</v>
      </c>
      <c r="M173" s="1500" t="s">
        <v>115</v>
      </c>
      <c r="N173" s="1500" t="s">
        <v>115</v>
      </c>
    </row>
    <row r="174" spans="1:14" ht="13">
      <c r="A174" s="1502" t="s">
        <v>1059</v>
      </c>
      <c r="B174" s="1498"/>
      <c r="C174" s="1499">
        <v>931</v>
      </c>
      <c r="D174" s="1498"/>
      <c r="E174" s="1498"/>
      <c r="F174" s="1498"/>
      <c r="G174" s="1500">
        <v>246.60824704618926</v>
      </c>
      <c r="H174" s="1500">
        <v>246.60824704618926</v>
      </c>
      <c r="I174" s="1500">
        <v>6.3410092373791152E-2</v>
      </c>
      <c r="J174" s="1500">
        <v>11.016347244897981</v>
      </c>
      <c r="K174" s="1500">
        <v>11.852778087003264</v>
      </c>
      <c r="L174" s="1500">
        <v>854.49485499459524</v>
      </c>
      <c r="M174" s="1500">
        <v>5.2592929632371353E-2</v>
      </c>
      <c r="N174" s="1500">
        <v>7.5454433184232741E-2</v>
      </c>
    </row>
    <row r="175" spans="1:14" ht="13">
      <c r="A175" s="1502" t="s">
        <v>1060</v>
      </c>
      <c r="B175" s="1498"/>
      <c r="C175" s="1499">
        <v>6042</v>
      </c>
      <c r="D175" s="1498"/>
      <c r="E175" s="1498"/>
      <c r="F175" s="1498"/>
      <c r="G175" s="1500">
        <v>252.09923154581048</v>
      </c>
      <c r="H175" s="1500">
        <v>252.09923154581048</v>
      </c>
      <c r="I175" s="1500">
        <v>7.1691296590531625E-2</v>
      </c>
      <c r="J175" s="1500">
        <v>10.568205848725761</v>
      </c>
      <c r="K175" s="1500">
        <v>11.783873276233315</v>
      </c>
      <c r="L175" s="1500">
        <v>863.71719132756334</v>
      </c>
      <c r="M175" s="1500">
        <v>5.6932979120553409E-2</v>
      </c>
      <c r="N175" s="1500">
        <v>7.0927556031716521E-2</v>
      </c>
    </row>
    <row r="176" spans="1:14" ht="13">
      <c r="A176" s="1502" t="s">
        <v>1061</v>
      </c>
      <c r="B176" s="1498"/>
      <c r="C176" s="1499">
        <v>2611</v>
      </c>
      <c r="D176" s="1498"/>
      <c r="E176" s="1498"/>
      <c r="F176" s="1498"/>
      <c r="G176" s="1500">
        <v>202.88260015320319</v>
      </c>
      <c r="H176" s="1500">
        <v>202.88260015320319</v>
      </c>
      <c r="I176" s="1500">
        <v>3.4686827269245865E-2</v>
      </c>
      <c r="J176" s="1500">
        <v>11.610049693220059</v>
      </c>
      <c r="K176" s="1500">
        <v>8.8411264745302294</v>
      </c>
      <c r="L176" s="1500">
        <v>758.75788969758173</v>
      </c>
      <c r="M176" s="1500">
        <v>4.3649440652582444E-2</v>
      </c>
      <c r="N176" s="1500">
        <v>6.9107438650119396E-2</v>
      </c>
    </row>
    <row r="177" spans="1:14" ht="13">
      <c r="A177" s="1502" t="s">
        <v>1021</v>
      </c>
      <c r="B177" s="1498"/>
      <c r="C177" s="1499">
        <v>7793</v>
      </c>
      <c r="D177" s="1498"/>
      <c r="E177" s="1498"/>
      <c r="F177" s="1498"/>
      <c r="G177" s="1500">
        <v>275.80910868723947</v>
      </c>
      <c r="H177" s="1500">
        <v>275.80910868723947</v>
      </c>
      <c r="I177" s="1500">
        <v>8.3559034261524931E-2</v>
      </c>
      <c r="J177" s="1500">
        <v>10.871563975105781</v>
      </c>
      <c r="K177" s="1500">
        <v>12.714394720004881</v>
      </c>
      <c r="L177" s="1500">
        <v>941.98395226487901</v>
      </c>
      <c r="M177" s="1500">
        <v>6.3229965311150729E-2</v>
      </c>
      <c r="N177" s="1500">
        <v>7.1997112417919076E-2</v>
      </c>
    </row>
    <row r="178" spans="1:14" ht="13">
      <c r="A178" s="1502" t="s">
        <v>1022</v>
      </c>
      <c r="B178" s="1498"/>
      <c r="C178" s="1499"/>
      <c r="D178" s="1498"/>
      <c r="E178" s="1498"/>
      <c r="F178" s="1498"/>
      <c r="G178" s="1500"/>
      <c r="H178" s="1500"/>
      <c r="I178" s="1500"/>
      <c r="J178" s="1500"/>
      <c r="K178" s="1500"/>
      <c r="L178" s="1500"/>
      <c r="M178" s="1500"/>
      <c r="N178" s="1500"/>
    </row>
    <row r="179" spans="1:14" ht="13">
      <c r="A179" s="1505" t="s">
        <v>1062</v>
      </c>
      <c r="B179" s="1498"/>
      <c r="C179" s="1499">
        <v>7796</v>
      </c>
      <c r="D179" s="1498"/>
      <c r="E179" s="1498"/>
      <c r="F179" s="1498"/>
      <c r="G179" s="1500">
        <v>266.38163083628217</v>
      </c>
      <c r="H179" s="1500">
        <v>266.38163083628217</v>
      </c>
      <c r="I179" s="1500">
        <v>6.5230395330943214E-2</v>
      </c>
      <c r="J179" s="1500">
        <v>11.357673772190221</v>
      </c>
      <c r="K179" s="1500">
        <v>11.421334420086531</v>
      </c>
      <c r="L179" s="1500">
        <v>907.51198691647119</v>
      </c>
      <c r="M179" s="1500">
        <v>5.9740217725113738E-2</v>
      </c>
      <c r="N179" s="1500">
        <v>7.1884011216393803E-2</v>
      </c>
    </row>
    <row r="180" spans="1:14" ht="13">
      <c r="A180" s="1505" t="s">
        <v>1063</v>
      </c>
      <c r="B180" s="1498"/>
      <c r="C180" s="1499">
        <v>7798</v>
      </c>
      <c r="D180" s="1498"/>
      <c r="E180" s="1498"/>
      <c r="F180" s="1498"/>
      <c r="G180" s="1500">
        <v>234.85779007433109</v>
      </c>
      <c r="H180" s="1500">
        <v>234.85779007433109</v>
      </c>
      <c r="I180" s="1500">
        <v>6.5727802256990514E-2</v>
      </c>
      <c r="J180" s="1500">
        <v>10.118596479353311</v>
      </c>
      <c r="K180" s="1500">
        <v>11.088511418055692</v>
      </c>
      <c r="L180" s="1500">
        <v>795.02720056439523</v>
      </c>
      <c r="M180" s="1500">
        <v>6.1886110691523347E-2</v>
      </c>
      <c r="N180" s="1500">
        <v>8.8759618239941329E-2</v>
      </c>
    </row>
    <row r="181" spans="1:14" ht="13">
      <c r="A181" s="1505" t="s">
        <v>1064</v>
      </c>
      <c r="B181" s="1498"/>
      <c r="C181" s="1499">
        <v>1572</v>
      </c>
      <c r="D181" s="1498"/>
      <c r="E181" s="1498"/>
      <c r="F181" s="1498"/>
      <c r="G181" s="1500">
        <v>225.19733778626531</v>
      </c>
      <c r="H181" s="1500">
        <v>225.19733778626531</v>
      </c>
      <c r="I181" s="1500">
        <v>4.8269519083968919E-2</v>
      </c>
      <c r="J181" s="1500">
        <v>12.794129073154489</v>
      </c>
      <c r="K181" s="1500">
        <v>12.015959478370862</v>
      </c>
      <c r="L181" s="1500">
        <v>821.1237595419459</v>
      </c>
      <c r="M181" s="1500">
        <v>5.5020116732534888E-2</v>
      </c>
      <c r="N181" s="1500">
        <v>6.0349665439407965E-2</v>
      </c>
    </row>
    <row r="182" spans="1:14" ht="13">
      <c r="A182" s="1505" t="s">
        <v>1023</v>
      </c>
      <c r="B182" s="1498"/>
      <c r="C182" s="1499">
        <v>17166</v>
      </c>
      <c r="D182" s="1498"/>
      <c r="E182" s="1498"/>
      <c r="F182" s="1498"/>
      <c r="G182" s="1500">
        <v>248.28978538970745</v>
      </c>
      <c r="H182" s="1500">
        <v>248.28978538970745</v>
      </c>
      <c r="I182" s="1500">
        <v>6.3903136898498913E-2</v>
      </c>
      <c r="J182" s="1500">
        <v>10.92634341005196</v>
      </c>
      <c r="K182" s="1500">
        <v>11.324596497550596</v>
      </c>
      <c r="L182" s="1500">
        <v>848.50239484998542</v>
      </c>
      <c r="M182" s="1500">
        <v>6.0206058532906753E-2</v>
      </c>
      <c r="N182" s="1500">
        <v>7.6407995874489223E-2</v>
      </c>
    </row>
    <row r="183" spans="1:14" ht="13">
      <c r="A183" s="2959" t="s">
        <v>996</v>
      </c>
      <c r="B183" s="2960"/>
      <c r="C183" s="2961"/>
      <c r="D183" s="2960"/>
      <c r="E183" s="2960"/>
      <c r="F183" s="2960"/>
      <c r="G183" s="2960"/>
      <c r="H183" s="2960"/>
      <c r="I183" s="2960"/>
      <c r="J183" s="2960"/>
      <c r="K183" s="2960"/>
      <c r="L183" s="2960"/>
      <c r="M183" s="2960"/>
      <c r="N183" s="2962"/>
    </row>
    <row r="184" spans="1:14" ht="13">
      <c r="A184" s="1505" t="s">
        <v>997</v>
      </c>
      <c r="B184" s="1498"/>
      <c r="C184" s="1499">
        <v>1184</v>
      </c>
      <c r="D184" s="1498"/>
      <c r="E184" s="1498"/>
      <c r="F184" s="1498"/>
      <c r="G184" s="1500">
        <v>277.26036570946371</v>
      </c>
      <c r="H184" s="1500">
        <v>277.34077618243668</v>
      </c>
      <c r="I184" s="1500">
        <v>8.1832670608107755E-2</v>
      </c>
      <c r="J184" s="1500">
        <v>10.700894309121606</v>
      </c>
      <c r="K184" s="1500">
        <v>10.823322180743229</v>
      </c>
      <c r="L184" s="1500">
        <v>925.04795608101858</v>
      </c>
      <c r="M184" s="1500">
        <v>5.8605023400858956E-2</v>
      </c>
      <c r="N184" s="1500">
        <v>8.360073679001255E-2</v>
      </c>
    </row>
    <row r="185" spans="1:14" ht="13">
      <c r="A185" s="1505" t="s">
        <v>1024</v>
      </c>
      <c r="B185" s="1498"/>
      <c r="C185" s="1499"/>
      <c r="D185" s="1498"/>
      <c r="E185" s="1498"/>
      <c r="F185" s="1498"/>
      <c r="G185" s="1500"/>
      <c r="H185" s="1500"/>
      <c r="I185" s="1500"/>
      <c r="J185" s="1500"/>
      <c r="K185" s="1500"/>
      <c r="L185" s="1500"/>
      <c r="M185" s="1500"/>
      <c r="N185" s="1500"/>
    </row>
    <row r="186" spans="1:14" ht="13">
      <c r="A186" s="1505" t="s">
        <v>1062</v>
      </c>
      <c r="B186" s="1498"/>
      <c r="C186" s="1499">
        <v>9743</v>
      </c>
      <c r="D186" s="1498"/>
      <c r="E186" s="1498"/>
      <c r="F186" s="1498"/>
      <c r="G186" s="1500">
        <v>265.2633589243186</v>
      </c>
      <c r="H186" s="1500">
        <v>265.2633589243186</v>
      </c>
      <c r="I186" s="1500">
        <v>7.0076658113528117E-2</v>
      </c>
      <c r="J186" s="1500">
        <v>10.989709371752946</v>
      </c>
      <c r="K186" s="1500">
        <v>11.880092908548438</v>
      </c>
      <c r="L186" s="1500">
        <v>897.60837216490836</v>
      </c>
      <c r="M186" s="1500">
        <v>6.1036207759852412E-2</v>
      </c>
      <c r="N186" s="1500">
        <v>7.685111448778284E-2</v>
      </c>
    </row>
    <row r="187" spans="1:14" ht="13">
      <c r="A187" s="1505" t="s">
        <v>1063</v>
      </c>
      <c r="B187" s="1498"/>
      <c r="C187" s="1499">
        <v>4651</v>
      </c>
      <c r="D187" s="1498"/>
      <c r="E187" s="1498"/>
      <c r="F187" s="1498"/>
      <c r="G187" s="1500">
        <v>238.84165340787624</v>
      </c>
      <c r="H187" s="1500">
        <v>238.84165340787624</v>
      </c>
      <c r="I187" s="1500">
        <v>6.8415606106216789E-2</v>
      </c>
      <c r="J187" s="1500">
        <v>10.760646625886508</v>
      </c>
      <c r="K187" s="1500">
        <v>10.211713710814509</v>
      </c>
      <c r="L187" s="1500">
        <v>814.66696624393694</v>
      </c>
      <c r="M187" s="1500">
        <v>6.0960095305736664E-2</v>
      </c>
      <c r="N187" s="1500">
        <v>8.2774204814511601E-2</v>
      </c>
    </row>
    <row r="188" spans="1:14" ht="13">
      <c r="A188" s="1505" t="s">
        <v>1064</v>
      </c>
      <c r="B188" s="1498"/>
      <c r="C188" s="1499">
        <v>2772</v>
      </c>
      <c r="D188" s="1498"/>
      <c r="E188" s="1498"/>
      <c r="F188" s="1498"/>
      <c r="G188" s="1500">
        <v>204.48377344877821</v>
      </c>
      <c r="H188" s="1500">
        <v>204.48377344877821</v>
      </c>
      <c r="I188" s="1500">
        <v>3.4633255411254685E-2</v>
      </c>
      <c r="J188" s="1500">
        <v>10.981639650432152</v>
      </c>
      <c r="K188" s="1500">
        <v>11.239393145742547</v>
      </c>
      <c r="L188" s="1500">
        <v>732.67593073605326</v>
      </c>
      <c r="M188" s="1500">
        <v>5.5400643036786296E-2</v>
      </c>
      <c r="N188" s="1500">
        <v>6.7372022395289277E-2</v>
      </c>
    </row>
    <row r="189" spans="1:14" ht="13.5" thickBot="1">
      <c r="A189" s="1506" t="s">
        <v>998</v>
      </c>
      <c r="B189" s="1507"/>
      <c r="C189" s="2051">
        <v>4857</v>
      </c>
      <c r="D189" s="1507"/>
      <c r="E189" s="1507"/>
      <c r="F189" s="1507"/>
      <c r="G189" s="1789">
        <v>254.4051828288913</v>
      </c>
      <c r="H189" s="1789">
        <v>254.61151080912549</v>
      </c>
      <c r="I189" s="1789">
        <v>6.614764875437866E-2</v>
      </c>
      <c r="J189" s="1789">
        <v>9.4895155278975043</v>
      </c>
      <c r="K189" s="1789">
        <v>9.578246761169094</v>
      </c>
      <c r="L189" s="1789">
        <v>703.61985999604224</v>
      </c>
      <c r="M189" s="1789">
        <v>6.7302958420341619E-2</v>
      </c>
      <c r="N189" s="1789">
        <v>9.8849120082265665E-2</v>
      </c>
    </row>
    <row r="190" spans="1:14">
      <c r="A190" s="272" t="s">
        <v>1065</v>
      </c>
      <c r="N190" s="21"/>
    </row>
    <row r="191" spans="1:14">
      <c r="A191" s="1429" t="s">
        <v>1406</v>
      </c>
      <c r="B191" s="1430"/>
      <c r="C191" s="1431"/>
      <c r="D191" s="1431"/>
      <c r="E191" s="1431"/>
      <c r="F191" s="1431"/>
      <c r="G191" s="1432"/>
      <c r="H191" s="1432"/>
      <c r="I191" s="1432"/>
      <c r="J191" s="1432"/>
      <c r="K191" s="1432"/>
      <c r="L191" s="1433"/>
      <c r="M191" s="1430"/>
      <c r="N191" s="21"/>
    </row>
    <row r="192" spans="1:14" s="203" customFormat="1">
      <c r="A192" s="1434" t="s">
        <v>1405</v>
      </c>
      <c r="B192" s="1430"/>
      <c r="C192" s="1431"/>
      <c r="D192" s="1431"/>
      <c r="E192" s="1431"/>
      <c r="F192" s="1431"/>
      <c r="G192" s="1432"/>
      <c r="H192" s="1432"/>
      <c r="I192" s="1432"/>
      <c r="J192" s="1432"/>
      <c r="K192" s="1432"/>
      <c r="L192" s="1433"/>
      <c r="M192" s="1430"/>
      <c r="N192"/>
    </row>
    <row r="193" spans="1:15" s="727" customFormat="1">
      <c r="A193" s="1429" t="s">
        <v>1027</v>
      </c>
      <c r="B193" s="1430"/>
      <c r="C193" s="1431"/>
      <c r="D193" s="1431"/>
      <c r="E193" s="1431"/>
      <c r="F193" s="1431"/>
      <c r="G193" s="1432"/>
      <c r="H193" s="1432"/>
      <c r="I193" s="1432"/>
      <c r="J193" s="1432"/>
      <c r="K193" s="1432"/>
      <c r="L193" s="1433"/>
      <c r="M193" s="1430"/>
      <c r="N193" s="1430"/>
    </row>
    <row r="194" spans="1:15" s="727" customFormat="1">
      <c r="A194" s="2947" t="s">
        <v>1028</v>
      </c>
      <c r="B194" s="2947"/>
      <c r="C194" s="2947"/>
      <c r="D194" s="2947"/>
      <c r="E194" s="2947"/>
      <c r="F194" s="2947"/>
      <c r="G194" s="2947"/>
      <c r="H194" s="2947"/>
      <c r="I194" s="2947"/>
      <c r="J194" s="2947"/>
      <c r="K194" s="2947"/>
      <c r="L194" s="2947"/>
      <c r="M194" s="414"/>
      <c r="N194" s="1430"/>
    </row>
    <row r="195" spans="1:15" s="727" customFormat="1">
      <c r="A195" s="2947" t="s">
        <v>1029</v>
      </c>
      <c r="B195" s="2947"/>
      <c r="C195" s="2947"/>
      <c r="D195" s="2947"/>
      <c r="E195" s="2947"/>
      <c r="F195" s="2947"/>
      <c r="G195" s="2947"/>
      <c r="H195" s="2947"/>
      <c r="I195" s="2947"/>
      <c r="J195" s="2947"/>
      <c r="K195" s="2947"/>
      <c r="L195" s="2947"/>
      <c r="M195" s="1430"/>
      <c r="N195" s="1430"/>
    </row>
    <row r="196" spans="1:15" s="727" customFormat="1" ht="12.75" customHeight="1">
      <c r="A196" s="2947" t="s">
        <v>1030</v>
      </c>
      <c r="B196" s="2947"/>
      <c r="C196" s="2947"/>
      <c r="D196" s="2947"/>
      <c r="E196" s="2947"/>
      <c r="F196" s="2947"/>
      <c r="G196" s="2947"/>
      <c r="H196" s="2947"/>
      <c r="I196" s="2947"/>
      <c r="J196" s="2947"/>
      <c r="K196" s="2947"/>
      <c r="L196" s="2947"/>
      <c r="M196" s="1430"/>
      <c r="N196" s="414"/>
      <c r="O196" s="728"/>
    </row>
    <row r="197" spans="1:15" s="727" customFormat="1" ht="12.75" customHeight="1">
      <c r="A197" s="2947" t="s">
        <v>1031</v>
      </c>
      <c r="B197" s="2947"/>
      <c r="C197" s="2947"/>
      <c r="D197" s="2947"/>
      <c r="E197" s="2947"/>
      <c r="F197" s="2947"/>
      <c r="G197" s="2947"/>
      <c r="H197" s="2947"/>
      <c r="I197" s="2947"/>
      <c r="J197" s="2947"/>
      <c r="K197" s="2947"/>
      <c r="L197" s="2947"/>
      <c r="M197" s="1430"/>
      <c r="N197" s="1430"/>
    </row>
    <row r="198" spans="1:15" s="727" customFormat="1" ht="12.75" customHeight="1">
      <c r="A198" s="2947" t="s">
        <v>1032</v>
      </c>
      <c r="B198" s="2947"/>
      <c r="C198" s="2947"/>
      <c r="D198" s="2947"/>
      <c r="E198" s="2947"/>
      <c r="F198" s="2947"/>
      <c r="G198" s="2947"/>
      <c r="H198" s="2947"/>
      <c r="I198" s="2947"/>
      <c r="J198" s="2947"/>
      <c r="K198" s="2947"/>
      <c r="L198" s="2947"/>
      <c r="M198" s="1430"/>
      <c r="N198" s="1430"/>
    </row>
    <row r="199" spans="1:15" s="727" customFormat="1">
      <c r="A199" s="1430" t="s">
        <v>1033</v>
      </c>
      <c r="B199" s="1430"/>
      <c r="C199" s="1430"/>
      <c r="D199" s="1430"/>
      <c r="E199" s="1430"/>
      <c r="F199" s="1430"/>
      <c r="G199" s="1430"/>
      <c r="H199" s="1430"/>
      <c r="I199" s="414"/>
      <c r="J199" s="414"/>
      <c r="K199" s="414"/>
      <c r="L199" s="414"/>
      <c r="M199" s="1430"/>
      <c r="N199" s="1430"/>
    </row>
    <row r="200" spans="1:15" s="727" customFormat="1">
      <c r="A200" s="1430" t="s">
        <v>1034</v>
      </c>
      <c r="B200" s="1430"/>
      <c r="C200" s="1430"/>
      <c r="D200" s="1430"/>
      <c r="E200" s="1430"/>
      <c r="F200" s="1430"/>
      <c r="G200" s="1430"/>
      <c r="H200" s="1430"/>
      <c r="I200" s="1430"/>
      <c r="J200" s="1430"/>
      <c r="K200" s="1430"/>
      <c r="L200" s="1430"/>
      <c r="M200" s="1430"/>
      <c r="N200" s="1430"/>
    </row>
    <row r="201" spans="1:15" s="727" customFormat="1">
      <c r="A201" s="1430" t="s">
        <v>1035</v>
      </c>
      <c r="B201" s="1430"/>
      <c r="C201" s="1430"/>
      <c r="D201" s="1430"/>
      <c r="E201" s="1430"/>
      <c r="F201" s="1430"/>
      <c r="G201" s="1430"/>
      <c r="H201" s="1430"/>
      <c r="I201" s="1430"/>
      <c r="J201" s="1430"/>
      <c r="K201" s="1430"/>
      <c r="L201" s="1430"/>
      <c r="M201" s="1430"/>
      <c r="N201" s="1430"/>
    </row>
    <row r="202" spans="1:15" s="727" customFormat="1">
      <c r="A202" s="1430" t="s">
        <v>1036</v>
      </c>
      <c r="B202" s="1430"/>
      <c r="C202" s="1430"/>
      <c r="D202" s="1430"/>
      <c r="E202" s="1430"/>
      <c r="F202" s="1430"/>
      <c r="G202" s="1430"/>
      <c r="H202" s="1430"/>
      <c r="I202" s="1430"/>
      <c r="J202" s="1430"/>
      <c r="K202" s="1430"/>
      <c r="L202" s="1430"/>
      <c r="M202" s="1430"/>
      <c r="N202" s="1430"/>
    </row>
    <row r="203" spans="1:15" s="727" customFormat="1">
      <c r="A203" s="1430" t="s">
        <v>1037</v>
      </c>
      <c r="B203" s="1430"/>
      <c r="C203" s="1430"/>
      <c r="D203" s="1430"/>
      <c r="E203" s="1430"/>
      <c r="F203" s="1430"/>
      <c r="G203" s="1430"/>
      <c r="H203" s="1430"/>
      <c r="I203" s="1430"/>
      <c r="J203" s="1430"/>
      <c r="K203" s="1430"/>
      <c r="L203" s="1430"/>
      <c r="M203" s="1430"/>
      <c r="N203" s="1430"/>
    </row>
    <row r="204" spans="1:15" s="727" customFormat="1">
      <c r="A204" s="2947" t="s">
        <v>1038</v>
      </c>
      <c r="B204" s="2947"/>
      <c r="C204" s="2947"/>
      <c r="D204" s="2947"/>
      <c r="E204" s="2947"/>
      <c r="F204" s="2947"/>
      <c r="G204" s="2947"/>
      <c r="H204" s="2947"/>
      <c r="I204" s="2947"/>
      <c r="J204" s="2947"/>
      <c r="K204" s="2947"/>
      <c r="L204" s="2947"/>
      <c r="M204" s="1430"/>
      <c r="N204" s="1430"/>
    </row>
    <row r="205" spans="1:15" s="727" customFormat="1">
      <c r="A205" s="2947" t="s">
        <v>1039</v>
      </c>
      <c r="B205" s="2947"/>
      <c r="C205" s="2947"/>
      <c r="D205" s="2947"/>
      <c r="E205" s="2947"/>
      <c r="F205" s="2947"/>
      <c r="G205" s="2947"/>
      <c r="H205" s="2947"/>
      <c r="I205" s="2947"/>
      <c r="J205" s="2947"/>
      <c r="K205" s="2947"/>
      <c r="L205" s="2947"/>
      <c r="M205" s="1430"/>
      <c r="N205" s="1430"/>
    </row>
    <row r="206" spans="1:15" s="727" customFormat="1" ht="38.9" customHeight="1">
      <c r="A206" s="2947" t="s">
        <v>1040</v>
      </c>
      <c r="B206" s="2947"/>
      <c r="C206" s="2947"/>
      <c r="D206" s="2947"/>
      <c r="E206" s="2947"/>
      <c r="F206" s="2947"/>
      <c r="G206" s="2947"/>
      <c r="H206" s="2947"/>
      <c r="I206" s="2947"/>
      <c r="J206" s="2947"/>
      <c r="K206" s="2947"/>
      <c r="L206" s="2947"/>
      <c r="M206" s="1430"/>
      <c r="N206" s="1430"/>
    </row>
    <row r="207" spans="1:15" s="727" customFormat="1" ht="30.65" customHeight="1">
      <c r="A207" s="2947" t="s">
        <v>1041</v>
      </c>
      <c r="B207" s="2947"/>
      <c r="C207" s="2947"/>
      <c r="D207" s="2947"/>
      <c r="E207" s="2947"/>
      <c r="F207" s="2947"/>
      <c r="G207" s="2947"/>
      <c r="H207" s="2947"/>
      <c r="I207" s="2947"/>
      <c r="J207" s="2947"/>
      <c r="K207" s="2947"/>
      <c r="L207" s="2947"/>
      <c r="M207" s="1430"/>
      <c r="N207" s="1430"/>
    </row>
    <row r="208" spans="1:15" s="727" customFormat="1" ht="19.899999999999999" customHeight="1">
      <c r="A208" s="414"/>
      <c r="B208" s="414"/>
      <c r="C208" s="414"/>
      <c r="D208" s="414"/>
      <c r="E208" s="414"/>
      <c r="F208" s="414"/>
      <c r="G208" s="414"/>
      <c r="H208" s="414"/>
      <c r="I208" s="414"/>
      <c r="J208" s="414"/>
      <c r="K208" s="414"/>
      <c r="L208" s="414"/>
      <c r="M208" s="1430"/>
      <c r="N208" s="1430"/>
    </row>
    <row r="209" spans="1:18" ht="13" thickBot="1">
      <c r="A209" s="695"/>
      <c r="B209" s="21"/>
      <c r="C209" s="21"/>
      <c r="D209" s="479"/>
      <c r="E209" s="21"/>
      <c r="F209" s="479"/>
      <c r="G209" s="21"/>
      <c r="H209" s="21"/>
      <c r="I209" s="21"/>
      <c r="J209" s="21"/>
      <c r="K209" s="21"/>
      <c r="L209" s="21"/>
      <c r="M209" s="21"/>
      <c r="N209" s="21"/>
    </row>
    <row r="210" spans="1:18" ht="27" customHeight="1" thickBot="1">
      <c r="A210" s="2972" t="s">
        <v>1066</v>
      </c>
      <c r="B210" s="2973"/>
      <c r="C210" s="2974"/>
      <c r="M210" s="2975"/>
      <c r="N210" s="2975"/>
    </row>
    <row r="211" spans="1:18" ht="66" thickBot="1">
      <c r="A211" s="430" t="s">
        <v>957</v>
      </c>
      <c r="B211" s="351" t="s">
        <v>1067</v>
      </c>
      <c r="C211" s="351" t="s">
        <v>1068</v>
      </c>
      <c r="D211" s="351" t="s">
        <v>958</v>
      </c>
      <c r="E211" s="351" t="s">
        <v>1069</v>
      </c>
      <c r="F211" s="351" t="s">
        <v>1070</v>
      </c>
      <c r="G211" s="351" t="s">
        <v>1071</v>
      </c>
      <c r="H211" s="351" t="s">
        <v>1072</v>
      </c>
      <c r="I211" s="351" t="s">
        <v>960</v>
      </c>
      <c r="J211" s="351" t="s">
        <v>1073</v>
      </c>
      <c r="K211" s="351" t="s">
        <v>1074</v>
      </c>
      <c r="L211" s="351" t="s">
        <v>962</v>
      </c>
      <c r="M211" s="351" t="s">
        <v>1075</v>
      </c>
      <c r="N211" s="351" t="s">
        <v>1076</v>
      </c>
      <c r="P211" s="69"/>
      <c r="Q211" s="69"/>
      <c r="R211" s="69"/>
    </row>
    <row r="212" spans="1:18" ht="13.15" customHeight="1">
      <c r="A212" s="2963" t="s">
        <v>963</v>
      </c>
      <c r="B212" s="2964"/>
      <c r="C212" s="2964"/>
      <c r="D212" s="2964"/>
      <c r="E212" s="2964"/>
      <c r="F212" s="2964"/>
      <c r="G212" s="2964"/>
      <c r="H212" s="2964"/>
      <c r="I212" s="2964"/>
      <c r="J212" s="2964"/>
      <c r="K212" s="2964"/>
      <c r="L212" s="2964"/>
      <c r="M212" s="2964"/>
      <c r="N212" s="2965"/>
      <c r="P212" s="69"/>
      <c r="Q212" s="69"/>
      <c r="R212" s="69"/>
    </row>
    <row r="213" spans="1:18" ht="13.15" customHeight="1">
      <c r="A213" s="1190" t="s">
        <v>1077</v>
      </c>
      <c r="B213" s="696"/>
      <c r="C213" s="517"/>
      <c r="D213" s="697"/>
      <c r="E213" s="698"/>
      <c r="F213" s="697"/>
      <c r="G213" s="517"/>
      <c r="H213" s="517"/>
      <c r="I213" s="517"/>
      <c r="J213" s="517"/>
      <c r="K213" s="517"/>
      <c r="L213" s="517"/>
      <c r="M213" s="697"/>
      <c r="N213" s="697"/>
      <c r="P213" s="69"/>
      <c r="Q213" s="69"/>
      <c r="R213" s="69"/>
    </row>
    <row r="214" spans="1:18" ht="13.15" customHeight="1">
      <c r="A214" s="1190" t="s">
        <v>964</v>
      </c>
      <c r="B214" s="1909">
        <v>1220990</v>
      </c>
      <c r="C214" s="1195">
        <v>295</v>
      </c>
      <c r="D214" s="1910">
        <v>2.416072203703552E-4</v>
      </c>
      <c r="E214" s="1203">
        <v>76673</v>
      </c>
      <c r="F214" s="1910">
        <v>3.8475082493185345E-3</v>
      </c>
      <c r="G214" s="1191">
        <v>735.27783999999997</v>
      </c>
      <c r="H214" s="1191">
        <v>735.27783999999997</v>
      </c>
      <c r="I214" s="1194">
        <v>0.94442999999999999</v>
      </c>
      <c r="J214" s="1191">
        <v>90.994799999999998</v>
      </c>
      <c r="K214" s="1191">
        <v>90.994799999999998</v>
      </c>
      <c r="L214" s="1204">
        <v>16172.20054</v>
      </c>
      <c r="M214" s="1970">
        <v>0.1</v>
      </c>
      <c r="N214" s="1970">
        <v>0.21</v>
      </c>
      <c r="P214" s="69"/>
      <c r="Q214" s="69"/>
      <c r="R214" s="69"/>
    </row>
    <row r="215" spans="1:18" ht="13.15" customHeight="1">
      <c r="A215" s="1190" t="s">
        <v>965</v>
      </c>
      <c r="B215" s="1192">
        <v>118126</v>
      </c>
      <c r="C215" s="1191" t="s">
        <v>62</v>
      </c>
      <c r="D215" s="1910" t="s">
        <v>62</v>
      </c>
      <c r="E215" s="1191" t="s">
        <v>62</v>
      </c>
      <c r="F215" s="1911" t="s">
        <v>62</v>
      </c>
      <c r="G215" s="1192" t="s">
        <v>62</v>
      </c>
      <c r="H215" s="1192" t="s">
        <v>62</v>
      </c>
      <c r="I215" s="1205" t="s">
        <v>62</v>
      </c>
      <c r="J215" s="1192" t="s">
        <v>62</v>
      </c>
      <c r="K215" s="1192" t="s">
        <v>62</v>
      </c>
      <c r="L215" s="1192" t="s">
        <v>62</v>
      </c>
      <c r="M215" s="1971" t="s">
        <v>62</v>
      </c>
      <c r="N215" s="1971" t="s">
        <v>62</v>
      </c>
      <c r="P215" s="69"/>
      <c r="Q215" s="69"/>
      <c r="R215" s="69"/>
    </row>
    <row r="216" spans="1:18" ht="13.15" customHeight="1">
      <c r="A216" s="1190" t="s">
        <v>966</v>
      </c>
      <c r="B216" s="1192">
        <v>517585</v>
      </c>
      <c r="C216" s="1191" t="s">
        <v>62</v>
      </c>
      <c r="D216" s="1910" t="s">
        <v>62</v>
      </c>
      <c r="E216" s="1191" t="s">
        <v>62</v>
      </c>
      <c r="F216" s="1911" t="s">
        <v>62</v>
      </c>
      <c r="G216" s="1192" t="s">
        <v>62</v>
      </c>
      <c r="H216" s="1192" t="s">
        <v>62</v>
      </c>
      <c r="I216" s="1205" t="s">
        <v>62</v>
      </c>
      <c r="J216" s="1192" t="s">
        <v>62</v>
      </c>
      <c r="K216" s="1192" t="s">
        <v>62</v>
      </c>
      <c r="L216" s="1192" t="s">
        <v>62</v>
      </c>
      <c r="M216" s="1971" t="s">
        <v>62</v>
      </c>
      <c r="N216" s="1971" t="s">
        <v>62</v>
      </c>
      <c r="P216" s="69"/>
      <c r="Q216" s="69"/>
      <c r="R216" s="69"/>
    </row>
    <row r="217" spans="1:18" ht="13.15" customHeight="1">
      <c r="A217" s="1190" t="s">
        <v>1078</v>
      </c>
      <c r="B217" s="1912">
        <v>1856709</v>
      </c>
      <c r="C217" s="1191">
        <v>295</v>
      </c>
      <c r="D217" s="1910">
        <v>1.5888327142271622E-4</v>
      </c>
      <c r="E217" s="1191">
        <v>76673</v>
      </c>
      <c r="F217" s="1911">
        <v>3.8475082493185345E-3</v>
      </c>
      <c r="G217" s="1191">
        <v>735.27783999999997</v>
      </c>
      <c r="H217" s="1191">
        <v>735.27783999999997</v>
      </c>
      <c r="I217" s="1194">
        <v>0.94442999999999999</v>
      </c>
      <c r="J217" s="1191">
        <v>90.994799999999998</v>
      </c>
      <c r="K217" s="1191">
        <v>90.994799999999998</v>
      </c>
      <c r="L217" s="1204">
        <v>16172.20054</v>
      </c>
      <c r="M217" s="1970">
        <v>0.10071879285164829</v>
      </c>
      <c r="N217" s="1970">
        <v>0.21060187654940848</v>
      </c>
      <c r="P217" s="69"/>
      <c r="Q217" s="69"/>
      <c r="R217" s="69"/>
    </row>
    <row r="218" spans="1:18" ht="13.15" customHeight="1">
      <c r="A218" s="1190" t="s">
        <v>969</v>
      </c>
      <c r="B218" s="1909">
        <v>747776</v>
      </c>
      <c r="C218" s="1191">
        <v>276</v>
      </c>
      <c r="D218" s="1910">
        <v>3.6909448818897637E-4</v>
      </c>
      <c r="E218" s="1191">
        <v>70501</v>
      </c>
      <c r="F218" s="1911">
        <v>3.9148380874030157E-3</v>
      </c>
      <c r="G218" s="1191">
        <v>726.25980000000004</v>
      </c>
      <c r="H218" s="1191">
        <v>726.25980000000004</v>
      </c>
      <c r="I218" s="1194">
        <v>0.94381000000000004</v>
      </c>
      <c r="J218" s="1191">
        <v>90.498909999999995</v>
      </c>
      <c r="K218" s="1191">
        <v>90.498909999999995</v>
      </c>
      <c r="L218" s="1204">
        <v>16202.434859999999</v>
      </c>
      <c r="M218" s="1914">
        <v>0.1</v>
      </c>
      <c r="N218" s="1914">
        <v>0.21</v>
      </c>
      <c r="P218" s="69"/>
      <c r="Q218" s="69"/>
      <c r="R218" s="69"/>
    </row>
    <row r="219" spans="1:18" ht="13.15" customHeight="1">
      <c r="A219" s="1190" t="s">
        <v>970</v>
      </c>
      <c r="B219" s="1909">
        <v>1108933</v>
      </c>
      <c r="C219" s="1195">
        <v>19</v>
      </c>
      <c r="D219" s="1910">
        <v>1.7133586970538347E-5</v>
      </c>
      <c r="E219" s="1203">
        <v>5970</v>
      </c>
      <c r="F219" s="1198">
        <v>3.1825795644891122E-3</v>
      </c>
      <c r="G219" s="1191">
        <v>866.27668000000006</v>
      </c>
      <c r="H219" s="1191">
        <v>866.27668000000006</v>
      </c>
      <c r="I219" s="1194">
        <v>0.95342000000000005</v>
      </c>
      <c r="J219" s="1191">
        <v>98.198239999999998</v>
      </c>
      <c r="K219" s="1191">
        <v>98.198239999999998</v>
      </c>
      <c r="L219" s="1204">
        <v>15733.007369999999</v>
      </c>
      <c r="M219" s="1970">
        <v>0.09</v>
      </c>
      <c r="N219" s="1970">
        <v>0.21</v>
      </c>
      <c r="P219" s="69"/>
      <c r="Q219" s="69"/>
      <c r="R219" s="69"/>
    </row>
    <row r="220" spans="1:18" ht="13.15" customHeight="1">
      <c r="A220" s="1190" t="s">
        <v>971</v>
      </c>
      <c r="B220" s="1912">
        <v>1856711</v>
      </c>
      <c r="C220" s="1191">
        <v>295</v>
      </c>
      <c r="D220" s="1910">
        <v>1.5888310027785692E-4</v>
      </c>
      <c r="E220" s="1203">
        <v>76673</v>
      </c>
      <c r="F220" s="1198">
        <v>3.8475082493185345E-3</v>
      </c>
      <c r="G220" s="1191">
        <v>735.27783999999997</v>
      </c>
      <c r="H220" s="1191">
        <v>735.27783999999997</v>
      </c>
      <c r="I220" s="1194">
        <v>0.94442999999999999</v>
      </c>
      <c r="J220" s="1191">
        <v>90.994799999999998</v>
      </c>
      <c r="K220" s="1191">
        <v>90.994799999999998</v>
      </c>
      <c r="L220" s="1204">
        <v>16172.20054</v>
      </c>
      <c r="M220" s="1970">
        <v>0.1</v>
      </c>
      <c r="N220" s="1970">
        <v>0.21</v>
      </c>
      <c r="P220" s="69"/>
      <c r="Q220" s="69"/>
      <c r="R220" s="69"/>
    </row>
    <row r="221" spans="1:18" ht="13.15" customHeight="1">
      <c r="A221" s="1190" t="s">
        <v>1079</v>
      </c>
      <c r="B221" s="1909">
        <v>1051307</v>
      </c>
      <c r="C221" s="1191">
        <v>123</v>
      </c>
      <c r="D221" s="1910">
        <v>1.1699722345613603E-4</v>
      </c>
      <c r="E221" s="1203">
        <v>43070</v>
      </c>
      <c r="F221" s="1198">
        <v>2.8558161133039237E-3</v>
      </c>
      <c r="G221" s="1191">
        <v>740.52964999999995</v>
      </c>
      <c r="H221" s="1191">
        <v>740.52964999999995</v>
      </c>
      <c r="I221" s="1194">
        <v>0.93008000000000002</v>
      </c>
      <c r="J221" s="1191">
        <v>93.375190000000003</v>
      </c>
      <c r="K221" s="1191">
        <v>93.375190000000003</v>
      </c>
      <c r="L221" s="1204">
        <v>16451.935850000002</v>
      </c>
      <c r="M221" s="1914">
        <v>0.1</v>
      </c>
      <c r="N221" s="1914">
        <v>0.23</v>
      </c>
      <c r="P221" s="69"/>
      <c r="Q221" s="69"/>
      <c r="R221" s="69"/>
    </row>
    <row r="222" spans="1:18" ht="13.15" customHeight="1">
      <c r="A222" s="1190" t="s">
        <v>1080</v>
      </c>
      <c r="B222" s="1909">
        <v>805404</v>
      </c>
      <c r="C222" s="1191">
        <v>172</v>
      </c>
      <c r="D222" s="1910">
        <v>2.1355741963039666E-4</v>
      </c>
      <c r="E222" s="1203">
        <v>33603</v>
      </c>
      <c r="F222" s="1198">
        <v>5.1185906020295808E-3</v>
      </c>
      <c r="G222" s="1191">
        <v>731.52218000000005</v>
      </c>
      <c r="H222" s="1191">
        <v>731.52218000000005</v>
      </c>
      <c r="I222" s="1194">
        <v>0.95469999999999999</v>
      </c>
      <c r="J222" s="1191">
        <v>89.292550000000006</v>
      </c>
      <c r="K222" s="1191">
        <v>89.292550000000006</v>
      </c>
      <c r="L222" s="1204">
        <v>15972.15727</v>
      </c>
      <c r="M222" s="1914">
        <v>0.1</v>
      </c>
      <c r="N222" s="1914">
        <v>0.2</v>
      </c>
      <c r="P222" s="69"/>
      <c r="Q222" s="69"/>
      <c r="R222" s="69"/>
    </row>
    <row r="223" spans="1:18" ht="13.15" customHeight="1">
      <c r="A223" s="1190" t="s">
        <v>1081</v>
      </c>
      <c r="B223" s="1909">
        <v>838419</v>
      </c>
      <c r="C223" s="1191">
        <v>43</v>
      </c>
      <c r="D223" s="1910">
        <v>5.1287005661846878E-5</v>
      </c>
      <c r="E223" s="1203">
        <v>22060</v>
      </c>
      <c r="F223" s="1198">
        <v>1.9492293744333635E-3</v>
      </c>
      <c r="G223" s="1191">
        <v>609.58582999999999</v>
      </c>
      <c r="H223" s="1191">
        <v>609.58582999999999</v>
      </c>
      <c r="I223" s="1194">
        <v>0.92969000000000002</v>
      </c>
      <c r="J223" s="1191">
        <v>99.4953</v>
      </c>
      <c r="K223" s="1191">
        <v>99.4953</v>
      </c>
      <c r="L223" s="1204">
        <v>16259.60837</v>
      </c>
      <c r="M223" s="1914">
        <v>0.09</v>
      </c>
      <c r="N223" s="1914">
        <v>0.21</v>
      </c>
      <c r="P223" s="69"/>
      <c r="Q223" s="69"/>
      <c r="R223" s="69"/>
    </row>
    <row r="224" spans="1:18" ht="13.15" customHeight="1">
      <c r="A224" s="1190" t="s">
        <v>1082</v>
      </c>
      <c r="B224" s="1909">
        <v>142749</v>
      </c>
      <c r="C224" s="1195">
        <v>4</v>
      </c>
      <c r="D224" s="1910">
        <v>2.8021212057527549E-5</v>
      </c>
      <c r="E224" s="1203">
        <v>35</v>
      </c>
      <c r="F224" s="1198">
        <v>0.11428571428571428</v>
      </c>
      <c r="G224" s="1191">
        <v>457.28823</v>
      </c>
      <c r="H224" s="1191">
        <v>457.28823</v>
      </c>
      <c r="I224" s="1194">
        <v>0.68669999999999998</v>
      </c>
      <c r="J224" s="1191">
        <v>106.80041</v>
      </c>
      <c r="K224" s="1191">
        <v>106.80041</v>
      </c>
      <c r="L224" s="1204">
        <v>14216.475</v>
      </c>
      <c r="M224" s="1914">
        <v>0.06</v>
      </c>
      <c r="N224" s="1914">
        <v>0.23</v>
      </c>
      <c r="P224" s="69"/>
      <c r="Q224" s="69"/>
      <c r="R224" s="69"/>
    </row>
    <row r="225" spans="1:18" ht="13.15" customHeight="1">
      <c r="A225" s="1190" t="s">
        <v>1083</v>
      </c>
      <c r="B225" s="1909">
        <v>787035</v>
      </c>
      <c r="C225" s="1191">
        <v>28</v>
      </c>
      <c r="D225" s="1910">
        <v>3.5576562668750439E-5</v>
      </c>
      <c r="E225" s="1203">
        <v>5458</v>
      </c>
      <c r="F225" s="1198">
        <v>5.130084279956028E-3</v>
      </c>
      <c r="G225" s="1191">
        <v>703.33519000000001</v>
      </c>
      <c r="H225" s="1191">
        <v>703.33519000000001</v>
      </c>
      <c r="I225" s="1194">
        <v>0.8589</v>
      </c>
      <c r="J225" s="1191">
        <v>84.208060000000003</v>
      </c>
      <c r="K225" s="1191">
        <v>84.208060000000003</v>
      </c>
      <c r="L225" s="1204">
        <v>16956.486069999999</v>
      </c>
      <c r="M225" s="1914">
        <v>0.11</v>
      </c>
      <c r="N225" s="1914">
        <v>0.22</v>
      </c>
      <c r="P225" s="69"/>
      <c r="Q225" s="69"/>
      <c r="R225" s="69"/>
    </row>
    <row r="226" spans="1:18" ht="13.15" customHeight="1">
      <c r="A226" s="1190" t="s">
        <v>1084</v>
      </c>
      <c r="B226" s="1909">
        <v>650777</v>
      </c>
      <c r="C226" s="1191">
        <v>4</v>
      </c>
      <c r="D226" s="1910">
        <v>6.1464987238332027E-6</v>
      </c>
      <c r="E226" s="1203">
        <v>1179</v>
      </c>
      <c r="F226" s="1198">
        <v>3.3927056827820186E-3</v>
      </c>
      <c r="G226" s="1191">
        <v>1102.8598500000001</v>
      </c>
      <c r="H226" s="1191">
        <v>1102.8598500000001</v>
      </c>
      <c r="I226" s="1194">
        <v>0.89581</v>
      </c>
      <c r="J226" s="1191">
        <v>140.26372500000002</v>
      </c>
      <c r="K226" s="1191">
        <v>140.26372500000002</v>
      </c>
      <c r="L226" s="1204">
        <v>16689.084999999999</v>
      </c>
      <c r="M226" s="1914">
        <v>0.13</v>
      </c>
      <c r="N226" s="1914">
        <v>0.23</v>
      </c>
      <c r="P226" s="69"/>
      <c r="Q226" s="69"/>
      <c r="R226" s="69"/>
    </row>
    <row r="227" spans="1:18" ht="13.15" customHeight="1">
      <c r="A227" s="2939" t="s">
        <v>975</v>
      </c>
      <c r="B227" s="2935"/>
      <c r="C227" s="2935"/>
      <c r="D227" s="2935"/>
      <c r="E227" s="2935"/>
      <c r="F227" s="2935"/>
      <c r="G227" s="2935"/>
      <c r="H227" s="2935"/>
      <c r="I227" s="2935"/>
      <c r="J227" s="2935"/>
      <c r="K227" s="2935"/>
      <c r="L227" s="2935"/>
      <c r="M227" s="2935"/>
      <c r="N227" s="2936"/>
      <c r="O227" s="139"/>
      <c r="P227" s="69"/>
      <c r="Q227" s="69"/>
      <c r="R227" s="69"/>
    </row>
    <row r="228" spans="1:18" ht="13.15" customHeight="1">
      <c r="A228" s="107" t="s">
        <v>976</v>
      </c>
      <c r="B228" s="1909">
        <v>533471</v>
      </c>
      <c r="C228" s="1195">
        <v>84</v>
      </c>
      <c r="D228" s="1910">
        <v>1.5745935580378315E-4</v>
      </c>
      <c r="E228" s="1913">
        <v>25769</v>
      </c>
      <c r="F228" s="1911">
        <v>3.2597306841553805E-3</v>
      </c>
      <c r="G228" s="1191">
        <v>796.45693000000006</v>
      </c>
      <c r="H228" s="1191">
        <v>796.45693000000006</v>
      </c>
      <c r="I228" s="1206">
        <v>0.83711999999999998</v>
      </c>
      <c r="J228" s="1207">
        <v>83.388310000000004</v>
      </c>
      <c r="K228" s="1207">
        <v>83.388310000000004</v>
      </c>
      <c r="L228" s="1204">
        <v>15998.45667</v>
      </c>
      <c r="M228" s="1970">
        <v>0.1</v>
      </c>
      <c r="N228" s="1970">
        <v>0.21</v>
      </c>
      <c r="P228" s="69"/>
      <c r="Q228" s="69"/>
      <c r="R228" s="69"/>
    </row>
    <row r="229" spans="1:18" ht="13.15" customHeight="1">
      <c r="A229" s="107" t="s">
        <v>977</v>
      </c>
      <c r="B229" s="1909">
        <v>368521</v>
      </c>
      <c r="C229" s="1195">
        <v>41</v>
      </c>
      <c r="D229" s="1910">
        <v>1.1125553224917983E-4</v>
      </c>
      <c r="E229" s="1913">
        <v>10356</v>
      </c>
      <c r="F229" s="1914">
        <v>3.9590575511780609E-3</v>
      </c>
      <c r="G229" s="1191">
        <v>815.88478999999995</v>
      </c>
      <c r="H229" s="1191">
        <v>815.88478999999995</v>
      </c>
      <c r="I229" s="1194">
        <v>0.83487999999999996</v>
      </c>
      <c r="J229" s="1191">
        <v>79.843779999999995</v>
      </c>
      <c r="K229" s="1191">
        <v>79.843779999999995</v>
      </c>
      <c r="L229" s="1204">
        <v>16877.62098</v>
      </c>
      <c r="M229" s="1970">
        <v>0.1</v>
      </c>
      <c r="N229" s="1970">
        <v>0.2</v>
      </c>
      <c r="P229" s="69"/>
      <c r="Q229" s="69"/>
      <c r="R229" s="69"/>
    </row>
    <row r="230" spans="1:18" ht="13.15" customHeight="1">
      <c r="A230" s="107" t="s">
        <v>1085</v>
      </c>
      <c r="B230" s="1909">
        <v>1911</v>
      </c>
      <c r="C230" s="2059">
        <v>0</v>
      </c>
      <c r="D230" s="1970" t="s">
        <v>115</v>
      </c>
      <c r="E230" s="2060">
        <v>1</v>
      </c>
      <c r="F230" s="1970" t="s">
        <v>115</v>
      </c>
      <c r="G230" s="1973">
        <v>0</v>
      </c>
      <c r="H230" s="1973">
        <v>0</v>
      </c>
      <c r="I230" s="1972">
        <v>0</v>
      </c>
      <c r="J230" s="1973">
        <v>0</v>
      </c>
      <c r="K230" s="1973">
        <v>0</v>
      </c>
      <c r="L230" s="1973">
        <v>0</v>
      </c>
      <c r="M230" s="2061">
        <v>0</v>
      </c>
      <c r="N230" s="2061">
        <v>0</v>
      </c>
      <c r="P230" s="69"/>
      <c r="Q230" s="69"/>
      <c r="R230" s="69"/>
    </row>
    <row r="231" spans="1:18" ht="13.15" customHeight="1">
      <c r="A231" s="107" t="s">
        <v>978</v>
      </c>
      <c r="B231" s="1909">
        <v>23581</v>
      </c>
      <c r="C231" s="1195">
        <v>13</v>
      </c>
      <c r="D231" s="1910">
        <v>5.5129129383825958E-4</v>
      </c>
      <c r="E231" s="1913">
        <v>3362</v>
      </c>
      <c r="F231" s="1910">
        <v>3.8667459845330159E-3</v>
      </c>
      <c r="G231" s="1191">
        <v>509.21026999999998</v>
      </c>
      <c r="H231" s="1191">
        <v>509.21026999999998</v>
      </c>
      <c r="I231" s="1194">
        <v>0.63939000000000001</v>
      </c>
      <c r="J231" s="1191">
        <v>91.805880000000002</v>
      </c>
      <c r="K231" s="1191">
        <v>91.805880000000002</v>
      </c>
      <c r="L231" s="1204">
        <v>17076.147690000002</v>
      </c>
      <c r="M231" s="1914">
        <v>0.06</v>
      </c>
      <c r="N231" s="1914">
        <v>0.24</v>
      </c>
      <c r="P231" s="69"/>
      <c r="Q231" s="69"/>
      <c r="R231" s="69"/>
    </row>
    <row r="232" spans="1:18" ht="13.15" customHeight="1">
      <c r="A232" s="107" t="s">
        <v>1086</v>
      </c>
      <c r="B232" s="1909">
        <v>2942</v>
      </c>
      <c r="C232" s="1195">
        <v>2</v>
      </c>
      <c r="D232" s="1910">
        <v>6.7980965329707678E-4</v>
      </c>
      <c r="E232" s="1913">
        <v>527</v>
      </c>
      <c r="F232" s="1910">
        <v>3.7950664136622392E-3</v>
      </c>
      <c r="G232" s="1191">
        <v>208.54302000000001</v>
      </c>
      <c r="H232" s="1191">
        <v>208.54302000000001</v>
      </c>
      <c r="I232" s="1194">
        <v>0.1386</v>
      </c>
      <c r="J232" s="1191">
        <v>94.449299999999994</v>
      </c>
      <c r="K232" s="1191">
        <v>94.449299999999994</v>
      </c>
      <c r="L232" s="1204">
        <v>12450.924999999999</v>
      </c>
      <c r="M232" s="1914">
        <v>0.03</v>
      </c>
      <c r="N232" s="1914">
        <v>0.23</v>
      </c>
      <c r="P232" s="69"/>
      <c r="Q232" s="69"/>
      <c r="R232" s="69"/>
    </row>
    <row r="233" spans="1:18" ht="13.15" customHeight="1">
      <c r="A233" s="1200" t="s">
        <v>1087</v>
      </c>
      <c r="B233" s="1909">
        <v>159476</v>
      </c>
      <c r="C233" s="1195">
        <v>47</v>
      </c>
      <c r="D233" s="1910">
        <v>2.9471519225463395E-4</v>
      </c>
      <c r="E233" s="1913">
        <v>10400</v>
      </c>
      <c r="F233" s="1910">
        <v>4.5192307692307693E-3</v>
      </c>
      <c r="G233" s="1191">
        <v>698.05052999999998</v>
      </c>
      <c r="H233" s="1191">
        <v>698.05052999999998</v>
      </c>
      <c r="I233" s="1194">
        <v>0.83369000000000004</v>
      </c>
      <c r="J233" s="1191">
        <v>87.351740000000007</v>
      </c>
      <c r="K233" s="1191">
        <v>87.351740000000007</v>
      </c>
      <c r="L233" s="1204">
        <v>16604.428090000001</v>
      </c>
      <c r="M233" s="1970">
        <v>0.1</v>
      </c>
      <c r="N233" s="1970">
        <v>0.21</v>
      </c>
      <c r="P233" s="69"/>
      <c r="Q233" s="69"/>
      <c r="R233" s="69"/>
    </row>
    <row r="234" spans="1:18" ht="13.15" customHeight="1">
      <c r="A234" s="1200" t="s">
        <v>1088</v>
      </c>
      <c r="B234" s="1909">
        <v>569851</v>
      </c>
      <c r="C234" s="1195">
        <v>240</v>
      </c>
      <c r="D234" s="1910">
        <v>4.2116272499302448E-4</v>
      </c>
      <c r="E234" s="1913">
        <v>49075</v>
      </c>
      <c r="F234" s="1910">
        <v>4.8904737646459501E-3</v>
      </c>
      <c r="G234" s="1191">
        <v>714.20578</v>
      </c>
      <c r="H234" s="1191">
        <v>714.20578</v>
      </c>
      <c r="I234" s="1194">
        <v>0.95872000000000002</v>
      </c>
      <c r="J234" s="1191">
        <v>90.969089999999994</v>
      </c>
      <c r="K234" s="1191">
        <v>90.969089999999994</v>
      </c>
      <c r="L234" s="1204">
        <v>15960.309670000001</v>
      </c>
      <c r="M234" s="1970">
        <v>0.1</v>
      </c>
      <c r="N234" s="1970">
        <v>0.21</v>
      </c>
      <c r="P234" s="69"/>
      <c r="Q234" s="69"/>
      <c r="R234" s="69"/>
    </row>
    <row r="235" spans="1:18" ht="13.15" customHeight="1">
      <c r="A235" s="1200" t="s">
        <v>1089</v>
      </c>
      <c r="B235" s="1909">
        <v>304499</v>
      </c>
      <c r="C235" s="1195">
        <v>8</v>
      </c>
      <c r="D235" s="1910">
        <v>2.6272664278043605E-5</v>
      </c>
      <c r="E235" s="1913">
        <v>16932</v>
      </c>
      <c r="F235" s="1910">
        <v>4.7247814788566029E-4</v>
      </c>
      <c r="G235" s="1191">
        <v>1586.1501900000001</v>
      </c>
      <c r="H235" s="1191">
        <v>1586.1501900000001</v>
      </c>
      <c r="I235" s="1194">
        <v>1.1664699999999999</v>
      </c>
      <c r="J235" s="1191">
        <v>113.16903000000001</v>
      </c>
      <c r="K235" s="1191">
        <v>113.16903000000001</v>
      </c>
      <c r="L235" s="1204">
        <v>19989.59</v>
      </c>
      <c r="M235" s="1970">
        <v>0.16</v>
      </c>
      <c r="N235" s="1970">
        <v>0.24</v>
      </c>
      <c r="P235" s="69"/>
      <c r="Q235" s="69"/>
      <c r="R235" s="69"/>
    </row>
    <row r="236" spans="1:18" ht="13.15" customHeight="1">
      <c r="A236" s="1200" t="s">
        <v>1090</v>
      </c>
      <c r="B236" s="1909">
        <v>167363</v>
      </c>
      <c r="C236" s="1195">
        <v>11</v>
      </c>
      <c r="D236" s="1910">
        <v>6.5725399281800641E-5</v>
      </c>
      <c r="E236" s="1913">
        <v>5500</v>
      </c>
      <c r="F236" s="1910">
        <v>2E-3</v>
      </c>
      <c r="G236" s="1191">
        <v>635.64985999999999</v>
      </c>
      <c r="H236" s="1191">
        <v>635.64985999999999</v>
      </c>
      <c r="I236" s="1194">
        <v>1.0112399999999999</v>
      </c>
      <c r="J236" s="1191">
        <v>91.340950000000007</v>
      </c>
      <c r="K236" s="1191">
        <v>91.340950000000007</v>
      </c>
      <c r="L236" s="1204">
        <v>16042.38818</v>
      </c>
      <c r="M236" s="1970">
        <v>0.13</v>
      </c>
      <c r="N236" s="1970">
        <v>0.2</v>
      </c>
      <c r="P236" s="69"/>
      <c r="Q236" s="69"/>
      <c r="R236" s="69"/>
    </row>
    <row r="237" spans="1:18" ht="13.15" customHeight="1">
      <c r="A237" s="2939" t="s">
        <v>990</v>
      </c>
      <c r="B237" s="2935"/>
      <c r="C237" s="2935"/>
      <c r="D237" s="2935"/>
      <c r="E237" s="2935"/>
      <c r="F237" s="2935"/>
      <c r="G237" s="2935"/>
      <c r="H237" s="2935"/>
      <c r="I237" s="2935"/>
      <c r="J237" s="2935"/>
      <c r="K237" s="2935"/>
      <c r="L237" s="2935"/>
      <c r="M237" s="2935"/>
      <c r="N237" s="2936"/>
      <c r="P237" s="69"/>
      <c r="Q237" s="69"/>
      <c r="R237" s="69"/>
    </row>
    <row r="238" spans="1:18" ht="13.15" customHeight="1">
      <c r="A238" s="107" t="s">
        <v>991</v>
      </c>
      <c r="B238" s="1909">
        <v>1436346</v>
      </c>
      <c r="C238" s="1191">
        <v>133</v>
      </c>
      <c r="D238" s="1910">
        <v>9.2596073647992889E-5</v>
      </c>
      <c r="E238" s="1195">
        <v>53458</v>
      </c>
      <c r="F238" s="1910">
        <v>2.4879344532156085E-3</v>
      </c>
      <c r="G238" s="1191">
        <v>716.46384</v>
      </c>
      <c r="H238" s="1191">
        <v>716.46384</v>
      </c>
      <c r="I238" s="1194">
        <v>0.86646000000000001</v>
      </c>
      <c r="J238" s="1191">
        <v>90.972589999999997</v>
      </c>
      <c r="K238" s="1191">
        <v>90.972589999999997</v>
      </c>
      <c r="L238" s="1204">
        <v>15894.524890000001</v>
      </c>
      <c r="M238" s="1970">
        <v>0.09</v>
      </c>
      <c r="N238" s="1970">
        <v>0.22</v>
      </c>
      <c r="P238" s="69"/>
      <c r="Q238" s="69"/>
      <c r="R238" s="69"/>
    </row>
    <row r="239" spans="1:18" ht="13.15" customHeight="1">
      <c r="A239" s="107" t="s">
        <v>992</v>
      </c>
      <c r="B239" s="1915">
        <v>156547</v>
      </c>
      <c r="C239" s="1191">
        <v>3</v>
      </c>
      <c r="D239" s="1910">
        <v>1.9163573878771231E-5</v>
      </c>
      <c r="E239" s="1195">
        <v>1867</v>
      </c>
      <c r="F239" s="1910">
        <v>1.6068559185859668E-3</v>
      </c>
      <c r="G239" s="1191">
        <v>729.26512000000002</v>
      </c>
      <c r="H239" s="1191">
        <v>729.26512000000002</v>
      </c>
      <c r="I239" s="1194">
        <v>0.57750000000000012</v>
      </c>
      <c r="J239" s="1191">
        <v>118.65755</v>
      </c>
      <c r="K239" s="1191">
        <v>118.65755</v>
      </c>
      <c r="L239" s="1204">
        <v>19296.75333</v>
      </c>
      <c r="M239" s="1970">
        <v>0.08</v>
      </c>
      <c r="N239" s="1970">
        <v>0.24</v>
      </c>
      <c r="P239" s="69"/>
      <c r="Q239" s="69"/>
      <c r="R239" s="69"/>
    </row>
    <row r="240" spans="1:18" ht="13.15" customHeight="1">
      <c r="A240" s="107" t="s">
        <v>1091</v>
      </c>
      <c r="B240" s="1201">
        <v>44883</v>
      </c>
      <c r="C240" s="1191">
        <v>1</v>
      </c>
      <c r="D240" s="1910">
        <f>C240/B240</f>
        <v>2.228015061381815E-5</v>
      </c>
      <c r="E240" s="2059">
        <v>2196</v>
      </c>
      <c r="F240" s="1910">
        <v>4.5537340619307832E-4</v>
      </c>
      <c r="G240" s="1191">
        <v>821.28567587171847</v>
      </c>
      <c r="H240" s="1191">
        <v>821.28567587171847</v>
      </c>
      <c r="I240" s="1194">
        <v>0.79620000000000002</v>
      </c>
      <c r="J240" s="1191">
        <v>55.756908612078384</v>
      </c>
      <c r="K240" s="1191">
        <v>55.756908612078384</v>
      </c>
      <c r="L240" s="1204">
        <v>23117.989999999998</v>
      </c>
      <c r="M240" s="1911">
        <v>8.0688764043174835E-2</v>
      </c>
      <c r="N240" s="1911">
        <v>0.15466979007308412</v>
      </c>
      <c r="P240" s="69"/>
      <c r="Q240" s="69"/>
      <c r="R240" s="69"/>
    </row>
    <row r="241" spans="1:18" ht="13.15" customHeight="1">
      <c r="A241" s="107" t="s">
        <v>1092</v>
      </c>
      <c r="B241" s="1915">
        <v>493526</v>
      </c>
      <c r="C241" s="1191">
        <v>37</v>
      </c>
      <c r="D241" s="1910">
        <v>7.4970720894137295E-5</v>
      </c>
      <c r="E241" s="1195">
        <v>8016</v>
      </c>
      <c r="F241" s="1910">
        <v>4.615768463073852E-3</v>
      </c>
      <c r="G241" s="1191">
        <v>903.33817999999997</v>
      </c>
      <c r="H241" s="1191">
        <v>903.33817999999997</v>
      </c>
      <c r="I241" s="1194">
        <v>1.10314</v>
      </c>
      <c r="J241" s="1191">
        <v>99.419039999999995</v>
      </c>
      <c r="K241" s="1191">
        <v>99.419039999999995</v>
      </c>
      <c r="L241" s="1204">
        <v>15839.861080000001</v>
      </c>
      <c r="M241" s="1970">
        <v>0.09</v>
      </c>
      <c r="N241" s="1970">
        <v>0.21</v>
      </c>
      <c r="P241" s="69"/>
      <c r="Q241" s="69"/>
      <c r="R241" s="69"/>
    </row>
    <row r="242" spans="1:18" ht="13.15" customHeight="1">
      <c r="A242" s="107" t="s">
        <v>1093</v>
      </c>
      <c r="B242" s="1915">
        <v>27989</v>
      </c>
      <c r="C242" s="1191">
        <v>38</v>
      </c>
      <c r="D242" s="1910">
        <v>1.3576762299474794E-3</v>
      </c>
      <c r="E242" s="1195">
        <v>14640</v>
      </c>
      <c r="F242" s="1910">
        <v>2.5956284153005466E-3</v>
      </c>
      <c r="G242" s="1191">
        <v>1007.3633</v>
      </c>
      <c r="H242" s="1191">
        <v>1007.3633</v>
      </c>
      <c r="I242" s="1194">
        <v>1.11225</v>
      </c>
      <c r="J242" s="1191">
        <v>92.339910000000003</v>
      </c>
      <c r="K242" s="1191">
        <v>92.339910000000003</v>
      </c>
      <c r="L242" s="1204">
        <v>16709.48342</v>
      </c>
      <c r="M242" s="1970">
        <v>0.09</v>
      </c>
      <c r="N242" s="1970">
        <v>0.19</v>
      </c>
      <c r="P242" s="69"/>
      <c r="Q242" s="69"/>
      <c r="R242" s="69"/>
    </row>
    <row r="243" spans="1:18" ht="13.15" customHeight="1">
      <c r="A243" s="107" t="s">
        <v>1094</v>
      </c>
      <c r="B243" s="1915">
        <v>1088589</v>
      </c>
      <c r="C243" s="1916">
        <v>0</v>
      </c>
      <c r="D243" s="1910" t="s">
        <v>115</v>
      </c>
      <c r="E243" s="1195">
        <v>382</v>
      </c>
      <c r="F243" s="1910" t="s">
        <v>115</v>
      </c>
      <c r="G243" s="1209">
        <v>0</v>
      </c>
      <c r="H243" s="1209">
        <v>0</v>
      </c>
      <c r="I243" s="1209">
        <v>0</v>
      </c>
      <c r="J243" s="1209">
        <v>0</v>
      </c>
      <c r="K243" s="1209">
        <v>0</v>
      </c>
      <c r="L243" s="1209">
        <v>0</v>
      </c>
      <c r="M243" s="1191">
        <v>0</v>
      </c>
      <c r="N243" s="1191">
        <v>0</v>
      </c>
      <c r="P243" s="69"/>
      <c r="Q243" s="69"/>
      <c r="R243" s="69"/>
    </row>
    <row r="244" spans="1:18" ht="13.15" customHeight="1">
      <c r="A244" s="107" t="s">
        <v>1095</v>
      </c>
      <c r="B244" s="1915">
        <v>1855681</v>
      </c>
      <c r="C244" s="1191">
        <v>295</v>
      </c>
      <c r="D244" s="1910">
        <v>1.5897128870748798E-4</v>
      </c>
      <c r="E244" s="1195">
        <v>76673</v>
      </c>
      <c r="F244" s="1910">
        <v>3.8475082493185345E-3</v>
      </c>
      <c r="G244" s="1191">
        <v>735.27783999999997</v>
      </c>
      <c r="H244" s="1191">
        <v>735.27783999999997</v>
      </c>
      <c r="I244" s="1194">
        <v>0.94442999999999999</v>
      </c>
      <c r="J244" s="1191">
        <v>90.994799999999998</v>
      </c>
      <c r="K244" s="1191">
        <v>90.994799999999998</v>
      </c>
      <c r="L244" s="1204">
        <v>16172.20054</v>
      </c>
      <c r="M244" s="1970">
        <v>0.1</v>
      </c>
      <c r="N244" s="1970">
        <v>0.21</v>
      </c>
      <c r="P244" s="69"/>
      <c r="Q244" s="69"/>
      <c r="R244" s="69"/>
    </row>
    <row r="245" spans="1:18" ht="13.15" customHeight="1">
      <c r="A245" s="1142" t="s">
        <v>993</v>
      </c>
      <c r="B245" s="1909">
        <v>561146</v>
      </c>
      <c r="C245" s="1191">
        <v>91</v>
      </c>
      <c r="D245" s="1910">
        <v>1.6216813449619171E-4</v>
      </c>
      <c r="E245" s="1195">
        <v>25943</v>
      </c>
      <c r="F245" s="1910">
        <v>3.5076899356281076E-3</v>
      </c>
      <c r="G245" s="1191">
        <v>849.41903000000002</v>
      </c>
      <c r="H245" s="1191">
        <v>849.41903000000002</v>
      </c>
      <c r="I245" s="1194">
        <v>0.91351000000000004</v>
      </c>
      <c r="J245" s="1191">
        <v>89.159490000000005</v>
      </c>
      <c r="K245" s="1191">
        <v>89.159490000000005</v>
      </c>
      <c r="L245" s="1204">
        <v>16177.270109999999</v>
      </c>
      <c r="M245" s="1970">
        <v>0.11</v>
      </c>
      <c r="N245" s="1970">
        <v>0.21</v>
      </c>
      <c r="P245" s="69"/>
      <c r="Q245" s="69"/>
      <c r="R245" s="69"/>
    </row>
    <row r="246" spans="1:18" ht="13.15" customHeight="1">
      <c r="A246" s="1142" t="s">
        <v>994</v>
      </c>
      <c r="B246" s="1909">
        <v>859052</v>
      </c>
      <c r="C246" s="1191">
        <v>118</v>
      </c>
      <c r="D246" s="1910">
        <v>1.3736071855952842E-4</v>
      </c>
      <c r="E246" s="1195">
        <v>29423</v>
      </c>
      <c r="F246" s="1910">
        <v>4.0104680012235322E-3</v>
      </c>
      <c r="G246" s="1191">
        <v>684.91332999999997</v>
      </c>
      <c r="H246" s="1191">
        <v>684.91332999999997</v>
      </c>
      <c r="I246" s="1194">
        <v>0.90695000000000003</v>
      </c>
      <c r="J246" s="1191">
        <v>88.715350000000001</v>
      </c>
      <c r="K246" s="1191">
        <v>88.715350000000001</v>
      </c>
      <c r="L246" s="1204">
        <v>16447.496859999999</v>
      </c>
      <c r="M246" s="1970">
        <v>0.1</v>
      </c>
      <c r="N246" s="1970">
        <v>0.22</v>
      </c>
      <c r="P246" s="69"/>
      <c r="Q246" s="69"/>
      <c r="R246" s="69"/>
    </row>
    <row r="247" spans="1:18" ht="13.15" customHeight="1">
      <c r="A247" s="1142" t="s">
        <v>995</v>
      </c>
      <c r="B247" s="1909">
        <v>435483</v>
      </c>
      <c r="C247" s="1191">
        <v>77</v>
      </c>
      <c r="D247" s="1910">
        <v>1.7681516844515171E-4</v>
      </c>
      <c r="E247" s="1195">
        <v>12710</v>
      </c>
      <c r="F247" s="1910">
        <v>6.0582218725413065E-3</v>
      </c>
      <c r="G247" s="1191">
        <v>686.34176000000002</v>
      </c>
      <c r="H247" s="1191">
        <v>686.34176000000002</v>
      </c>
      <c r="I247" s="1208">
        <v>1.03755</v>
      </c>
      <c r="J247" s="1191">
        <v>91.18056</v>
      </c>
      <c r="K247" s="1191">
        <v>91.18056</v>
      </c>
      <c r="L247" s="1204">
        <v>15562.64234</v>
      </c>
      <c r="M247" s="1970">
        <v>0.09</v>
      </c>
      <c r="N247" s="1970">
        <v>0.19</v>
      </c>
      <c r="P247" s="69"/>
      <c r="Q247" s="69"/>
      <c r="R247" s="69"/>
    </row>
    <row r="248" spans="1:18" ht="13.15" customHeight="1">
      <c r="A248" s="107" t="s">
        <v>1096</v>
      </c>
      <c r="B248" s="1909">
        <v>233604</v>
      </c>
      <c r="C248" s="1191">
        <v>22</v>
      </c>
      <c r="D248" s="1910">
        <v>9.4176469581000319E-5</v>
      </c>
      <c r="E248" s="1195">
        <v>17241</v>
      </c>
      <c r="F248" s="1910">
        <v>1.2760280726175975E-3</v>
      </c>
      <c r="G248" s="1191">
        <v>884.14233999999999</v>
      </c>
      <c r="H248" s="1191">
        <v>884.14233999999999</v>
      </c>
      <c r="I248" s="1194">
        <v>1.06392</v>
      </c>
      <c r="J248" s="1191">
        <v>100.89089</v>
      </c>
      <c r="K248" s="1191">
        <v>100.89089</v>
      </c>
      <c r="L248" s="1204">
        <v>17726.43636</v>
      </c>
      <c r="M248" s="1970">
        <v>0.13</v>
      </c>
      <c r="N248" s="1970">
        <v>0.23</v>
      </c>
      <c r="P248" s="69"/>
      <c r="Q248" s="69"/>
      <c r="R248" s="69"/>
    </row>
    <row r="249" spans="1:18" ht="13.15" customHeight="1">
      <c r="A249" s="2939" t="s">
        <v>996</v>
      </c>
      <c r="B249" s="2935"/>
      <c r="C249" s="2935"/>
      <c r="D249" s="2935"/>
      <c r="E249" s="2935"/>
      <c r="F249" s="2935"/>
      <c r="G249" s="2935"/>
      <c r="H249" s="2935"/>
      <c r="I249" s="2935"/>
      <c r="J249" s="2935"/>
      <c r="K249" s="2935"/>
      <c r="L249" s="2935"/>
      <c r="M249" s="2935"/>
      <c r="N249" s="2936"/>
      <c r="O249" s="139"/>
      <c r="P249" s="69"/>
      <c r="Q249" s="69"/>
      <c r="R249" s="69"/>
    </row>
    <row r="250" spans="1:18" ht="13.15" customHeight="1">
      <c r="A250" s="107" t="s">
        <v>997</v>
      </c>
      <c r="B250" s="1909">
        <v>115242</v>
      </c>
      <c r="C250" s="1191">
        <v>17</v>
      </c>
      <c r="D250" s="1910">
        <v>1.4751566269242117E-4</v>
      </c>
      <c r="E250" s="1913">
        <v>8163</v>
      </c>
      <c r="F250" s="1910">
        <v>2.0825676834497122E-3</v>
      </c>
      <c r="G250" s="1191">
        <v>874.40306999999996</v>
      </c>
      <c r="H250" s="1191">
        <v>874.40306999999996</v>
      </c>
      <c r="I250" s="1194">
        <v>0.92083999999999999</v>
      </c>
      <c r="J250" s="1191">
        <v>107.33681</v>
      </c>
      <c r="K250" s="1191">
        <v>107.33681</v>
      </c>
      <c r="L250" s="1204">
        <v>15963.45235</v>
      </c>
      <c r="M250" s="1970">
        <v>0.11</v>
      </c>
      <c r="N250" s="1970">
        <v>0.24</v>
      </c>
      <c r="P250" s="69"/>
      <c r="Q250" s="69"/>
      <c r="R250" s="69"/>
    </row>
    <row r="251" spans="1:18" ht="13.15" customHeight="1">
      <c r="A251" s="107" t="s">
        <v>1097</v>
      </c>
      <c r="B251" s="1915">
        <v>1856688</v>
      </c>
      <c r="C251" s="1191">
        <v>295</v>
      </c>
      <c r="D251" s="1910">
        <v>1.5888506846599968E-4</v>
      </c>
      <c r="E251" s="1913">
        <v>76673</v>
      </c>
      <c r="F251" s="1910">
        <v>3.8475082493185345E-3</v>
      </c>
      <c r="G251" s="1191">
        <v>735.27783999999997</v>
      </c>
      <c r="H251" s="1191">
        <v>735.27783999999997</v>
      </c>
      <c r="I251" s="1194">
        <v>0.94442999999999999</v>
      </c>
      <c r="J251" s="1191">
        <v>90.994799999999998</v>
      </c>
      <c r="K251" s="1191">
        <v>90.994799999999998</v>
      </c>
      <c r="L251" s="1204">
        <v>16172.20054</v>
      </c>
      <c r="M251" s="1970">
        <v>0.1</v>
      </c>
      <c r="N251" s="1970">
        <v>0.21</v>
      </c>
      <c r="P251" s="69"/>
      <c r="Q251" s="69"/>
      <c r="R251" s="69"/>
    </row>
    <row r="252" spans="1:18" ht="13.15" customHeight="1">
      <c r="A252" s="1142" t="s">
        <v>993</v>
      </c>
      <c r="B252" s="1917">
        <v>929182</v>
      </c>
      <c r="C252" s="1195">
        <v>173</v>
      </c>
      <c r="D252" s="1910">
        <v>1.8618526833279165E-4</v>
      </c>
      <c r="E252" s="1913">
        <v>47501</v>
      </c>
      <c r="F252" s="1910">
        <v>3.6420285888718131E-3</v>
      </c>
      <c r="G252" s="1195">
        <v>785.38544000000002</v>
      </c>
      <c r="H252" s="1195">
        <v>785.38544000000002</v>
      </c>
      <c r="I252" s="1193">
        <v>0.94767999999999997</v>
      </c>
      <c r="J252" s="1195">
        <v>89.096909999999994</v>
      </c>
      <c r="K252" s="1195">
        <v>89.096909999999994</v>
      </c>
      <c r="L252" s="1210">
        <v>16365.359829999999</v>
      </c>
      <c r="M252" s="1970">
        <v>0.1</v>
      </c>
      <c r="N252" s="1970">
        <v>0.21</v>
      </c>
      <c r="P252" s="69"/>
      <c r="Q252" s="69"/>
      <c r="R252" s="69"/>
    </row>
    <row r="253" spans="1:18" ht="13.15" customHeight="1">
      <c r="A253" s="1142" t="s">
        <v>994</v>
      </c>
      <c r="B253" s="1917">
        <v>549855</v>
      </c>
      <c r="C253" s="1195">
        <v>77</v>
      </c>
      <c r="D253" s="1910">
        <v>1.4003691882405361E-4</v>
      </c>
      <c r="E253" s="1913">
        <v>14904</v>
      </c>
      <c r="F253" s="1910">
        <v>5.1663982823403117E-3</v>
      </c>
      <c r="G253" s="1191">
        <v>676.91075999999998</v>
      </c>
      <c r="H253" s="1191">
        <v>676.91075999999998</v>
      </c>
      <c r="I253" s="1194">
        <v>0.93903000000000003</v>
      </c>
      <c r="J253" s="1191">
        <v>85.955830000000006</v>
      </c>
      <c r="K253" s="1191">
        <v>85.955830000000006</v>
      </c>
      <c r="L253" s="1204">
        <v>15938.360780000001</v>
      </c>
      <c r="M253" s="1970">
        <v>0.1</v>
      </c>
      <c r="N253" s="1970">
        <v>0.2</v>
      </c>
      <c r="P253" s="69"/>
      <c r="Q253" s="69"/>
      <c r="R253" s="69"/>
    </row>
    <row r="254" spans="1:18" ht="13.15" customHeight="1">
      <c r="A254" s="1142" t="s">
        <v>995</v>
      </c>
      <c r="B254" s="1918">
        <v>377651</v>
      </c>
      <c r="C254" s="1195">
        <v>36</v>
      </c>
      <c r="D254" s="1910">
        <v>9.5326107967409063E-5</v>
      </c>
      <c r="E254" s="1913">
        <v>5671</v>
      </c>
      <c r="F254" s="1910">
        <v>6.3480867571856815E-3</v>
      </c>
      <c r="G254" s="1195">
        <v>638.09474</v>
      </c>
      <c r="H254" s="1195">
        <v>638.09474</v>
      </c>
      <c r="I254" s="1193">
        <v>0.9385</v>
      </c>
      <c r="J254" s="1195">
        <v>99.179569999999998</v>
      </c>
      <c r="K254" s="1195">
        <v>99.179569999999998</v>
      </c>
      <c r="L254" s="1210">
        <v>15355.51778</v>
      </c>
      <c r="M254" s="1970">
        <v>0.09</v>
      </c>
      <c r="N254" s="1970">
        <v>0.21</v>
      </c>
      <c r="P254" s="69"/>
      <c r="Q254" s="69"/>
      <c r="R254" s="69"/>
    </row>
    <row r="255" spans="1:18" ht="13.15" customHeight="1" thickBot="1">
      <c r="A255" s="1202" t="s">
        <v>998</v>
      </c>
      <c r="B255" s="1919">
        <v>652954</v>
      </c>
      <c r="C255" s="1196">
        <v>22</v>
      </c>
      <c r="D255" s="1920">
        <v>3.3693031974687347E-5</v>
      </c>
      <c r="E255" s="1921">
        <v>643</v>
      </c>
      <c r="F255" s="1920">
        <v>3.4214618973561428E-2</v>
      </c>
      <c r="G255" s="1196">
        <v>277.46721000000002</v>
      </c>
      <c r="H255" s="1196">
        <v>277.46721000000002</v>
      </c>
      <c r="I255" s="1211">
        <v>0.78029999999999999</v>
      </c>
      <c r="J255" s="1196">
        <v>78.942130000000006</v>
      </c>
      <c r="K255" s="1196">
        <v>78.942130000000006</v>
      </c>
      <c r="L255" s="1212">
        <v>14867.77636</v>
      </c>
      <c r="M255" s="1974">
        <v>0.05</v>
      </c>
      <c r="N255" s="1974">
        <v>0.2</v>
      </c>
      <c r="P255" s="69"/>
      <c r="Q255" s="69"/>
      <c r="R255" s="69"/>
    </row>
    <row r="256" spans="1:18" ht="15.5">
      <c r="A256" s="699"/>
      <c r="B256" s="2001"/>
      <c r="C256" s="2029"/>
      <c r="D256" s="2030"/>
      <c r="E256" s="2001"/>
      <c r="F256" s="2030"/>
      <c r="G256" s="2031"/>
      <c r="H256" s="2031"/>
      <c r="I256" s="2031"/>
      <c r="J256" s="2031"/>
      <c r="K256" s="2031"/>
      <c r="L256" s="2032"/>
      <c r="M256" s="2001"/>
      <c r="N256" s="616"/>
      <c r="P256" s="69"/>
      <c r="Q256" s="69"/>
      <c r="R256" s="69"/>
    </row>
    <row r="257" spans="1:18" ht="26.9" customHeight="1">
      <c r="A257" s="2674" t="s">
        <v>1098</v>
      </c>
      <c r="B257" s="2674"/>
      <c r="C257" s="2674"/>
      <c r="D257" s="2674"/>
      <c r="E257" s="2674"/>
      <c r="F257" s="2674"/>
      <c r="G257" s="2674"/>
      <c r="H257" s="2674"/>
      <c r="I257" s="2674"/>
      <c r="J257" s="2674"/>
      <c r="K257" s="2674"/>
      <c r="L257" s="2674"/>
      <c r="M257" s="2674"/>
      <c r="N257" s="2675"/>
      <c r="P257" s="69"/>
      <c r="Q257" s="69"/>
      <c r="R257" s="69"/>
    </row>
    <row r="258" spans="1:18" s="376" customFormat="1">
      <c r="A258" s="2928" t="s">
        <v>1099</v>
      </c>
      <c r="B258" s="2928"/>
      <c r="C258" s="2928"/>
      <c r="D258" s="2928"/>
      <c r="E258" s="2928"/>
      <c r="F258" s="2928"/>
      <c r="G258" s="2928"/>
      <c r="H258" s="2928"/>
      <c r="I258" s="2928"/>
      <c r="J258" s="2928"/>
      <c r="K258" s="2928"/>
      <c r="L258" s="2928"/>
      <c r="M258" s="2928"/>
      <c r="N258" s="2929"/>
    </row>
    <row r="259" spans="1:18" s="376" customFormat="1" ht="12.65" customHeight="1">
      <c r="A259" s="2930" t="s">
        <v>1100</v>
      </c>
      <c r="B259" s="2930"/>
      <c r="C259" s="2930"/>
      <c r="D259" s="2930"/>
      <c r="E259" s="2930"/>
      <c r="F259" s="2930"/>
      <c r="G259" s="2930"/>
      <c r="H259" s="2930"/>
      <c r="I259" s="2930"/>
      <c r="J259" s="2930"/>
      <c r="K259" s="2930"/>
      <c r="L259" s="2930"/>
      <c r="M259" s="2930"/>
      <c r="N259" s="2931"/>
    </row>
    <row r="260" spans="1:18" s="376" customFormat="1" ht="12.65" customHeight="1">
      <c r="A260" s="2928" t="s">
        <v>1101</v>
      </c>
      <c r="B260" s="2928"/>
      <c r="C260" s="2928"/>
      <c r="D260" s="2928"/>
      <c r="E260" s="2928"/>
      <c r="F260" s="2928"/>
      <c r="G260" s="2928"/>
      <c r="H260" s="2928"/>
      <c r="I260" s="2928"/>
      <c r="J260" s="2928"/>
      <c r="K260" s="2928"/>
      <c r="L260" s="2928"/>
      <c r="M260" s="2928"/>
      <c r="N260" s="2929"/>
    </row>
    <row r="261" spans="1:18" s="376" customFormat="1" ht="12.65" customHeight="1">
      <c r="A261" s="2674" t="s">
        <v>1102</v>
      </c>
      <c r="B261" s="2674"/>
      <c r="C261" s="2674"/>
      <c r="D261" s="2674"/>
      <c r="E261" s="2674"/>
      <c r="F261" s="2674"/>
      <c r="G261" s="2674"/>
      <c r="H261" s="2674"/>
      <c r="I261" s="2674"/>
      <c r="J261" s="2674"/>
      <c r="K261" s="2674"/>
      <c r="L261" s="2674"/>
      <c r="M261" s="2674"/>
      <c r="N261" s="2675"/>
    </row>
    <row r="262" spans="1:18" s="376" customFormat="1" ht="28.5" customHeight="1">
      <c r="A262" s="2932" t="s">
        <v>1103</v>
      </c>
      <c r="B262" s="2932"/>
      <c r="C262" s="2932"/>
      <c r="D262" s="2932"/>
      <c r="E262" s="2932"/>
      <c r="F262" s="2932"/>
      <c r="G262" s="2932"/>
      <c r="H262" s="2932"/>
      <c r="I262" s="2932"/>
      <c r="J262" s="2932"/>
      <c r="K262" s="2932"/>
      <c r="L262" s="2932"/>
      <c r="M262" s="2932"/>
      <c r="N262" s="2933"/>
    </row>
    <row r="263" spans="1:18" s="376" customFormat="1" ht="25.4" customHeight="1">
      <c r="A263" s="2932" t="s">
        <v>1104</v>
      </c>
      <c r="B263" s="2932"/>
      <c r="C263" s="2932"/>
      <c r="D263" s="2932"/>
      <c r="E263" s="2932"/>
      <c r="F263" s="2932"/>
      <c r="G263" s="2932"/>
      <c r="H263" s="2932"/>
      <c r="I263" s="2932"/>
      <c r="J263" s="2932"/>
      <c r="K263" s="2932"/>
      <c r="L263" s="2932"/>
      <c r="M263" s="2932"/>
      <c r="N263" s="2933"/>
    </row>
    <row r="264" spans="1:18" s="376" customFormat="1" ht="12.65" customHeight="1">
      <c r="A264" s="2674" t="s">
        <v>1105</v>
      </c>
      <c r="B264" s="2674"/>
      <c r="C264" s="2674"/>
      <c r="D264" s="2674"/>
      <c r="E264" s="2674"/>
      <c r="F264" s="2674"/>
      <c r="G264" s="2674"/>
      <c r="H264" s="2674"/>
      <c r="I264" s="2674"/>
      <c r="J264" s="2674"/>
      <c r="K264" s="2674"/>
      <c r="L264" s="2674"/>
      <c r="M264" s="2674"/>
      <c r="N264" s="2675"/>
    </row>
    <row r="265" spans="1:18" s="376" customFormat="1" ht="12.65" customHeight="1">
      <c r="A265" s="2674" t="s">
        <v>1106</v>
      </c>
      <c r="B265" s="2674"/>
      <c r="C265" s="2674"/>
      <c r="D265" s="2674"/>
      <c r="E265" s="2674"/>
      <c r="F265" s="2674"/>
      <c r="G265" s="2674"/>
      <c r="H265" s="2674"/>
      <c r="I265" s="2674"/>
      <c r="J265" s="2674"/>
      <c r="K265" s="2674"/>
      <c r="L265" s="2674"/>
      <c r="M265" s="2674"/>
      <c r="N265" s="2675"/>
    </row>
    <row r="266" spans="1:18" s="376" customFormat="1" ht="12.65" customHeight="1">
      <c r="A266" s="2674" t="s">
        <v>1107</v>
      </c>
      <c r="B266" s="2674"/>
      <c r="C266" s="2674"/>
      <c r="D266" s="2674"/>
      <c r="E266" s="2674"/>
      <c r="F266" s="2674"/>
      <c r="G266" s="2674"/>
      <c r="H266" s="2674"/>
      <c r="I266" s="2674"/>
      <c r="J266" s="2674"/>
      <c r="K266" s="2674"/>
      <c r="L266" s="2674"/>
      <c r="M266" s="2674"/>
      <c r="N266" s="2675"/>
    </row>
    <row r="267" spans="1:18" s="376" customFormat="1" ht="12.65" customHeight="1">
      <c r="A267" s="2674" t="s">
        <v>1108</v>
      </c>
      <c r="B267" s="2674"/>
      <c r="C267" s="2674"/>
      <c r="D267" s="2674"/>
      <c r="E267" s="2674"/>
      <c r="F267" s="2674"/>
      <c r="G267" s="2674"/>
      <c r="H267" s="2674"/>
      <c r="I267" s="2674"/>
      <c r="J267" s="2674"/>
      <c r="K267" s="2674"/>
      <c r="L267" s="2674"/>
      <c r="M267" s="2674"/>
      <c r="N267" s="2675"/>
    </row>
    <row r="268" spans="1:18" s="376" customFormat="1" ht="37.5" customHeight="1">
      <c r="A268" s="2674" t="s">
        <v>1109</v>
      </c>
      <c r="B268" s="2674"/>
      <c r="C268" s="2674"/>
      <c r="D268" s="2674"/>
      <c r="E268" s="2674"/>
      <c r="F268" s="2674"/>
      <c r="G268" s="2674"/>
      <c r="H268" s="2674"/>
      <c r="I268" s="2674"/>
      <c r="J268" s="2674"/>
      <c r="K268" s="2674"/>
      <c r="L268" s="2674"/>
      <c r="M268" s="2674"/>
      <c r="N268" s="2675"/>
    </row>
    <row r="269" spans="1:18" s="376" customFormat="1" ht="12.65" customHeight="1">
      <c r="A269" s="2674" t="s">
        <v>1110</v>
      </c>
      <c r="B269" s="2674"/>
      <c r="C269" s="2674"/>
      <c r="D269" s="2674"/>
      <c r="E269" s="2674"/>
      <c r="F269" s="2674"/>
      <c r="G269" s="2674"/>
      <c r="H269" s="2674"/>
      <c r="I269" s="2674"/>
      <c r="J269" s="2674"/>
      <c r="K269" s="2674"/>
      <c r="L269" s="2674"/>
      <c r="M269" s="2674"/>
      <c r="N269" s="2675"/>
    </row>
    <row r="270" spans="1:18" s="376" customFormat="1" ht="30.65" customHeight="1">
      <c r="A270" s="2674" t="s">
        <v>1111</v>
      </c>
      <c r="B270" s="2674"/>
      <c r="C270" s="2674"/>
      <c r="D270" s="2674"/>
      <c r="E270" s="2674"/>
      <c r="F270" s="2674"/>
      <c r="G270" s="2674"/>
      <c r="H270" s="2674"/>
      <c r="I270" s="2674"/>
      <c r="J270" s="2674"/>
      <c r="K270" s="2674"/>
      <c r="L270" s="2674"/>
      <c r="M270" s="2674"/>
      <c r="N270" s="2675"/>
    </row>
    <row r="271" spans="1:18" s="376" customFormat="1" ht="12.65" customHeight="1">
      <c r="A271" s="2674" t="s">
        <v>1112</v>
      </c>
      <c r="B271" s="2674"/>
      <c r="C271" s="2674"/>
      <c r="D271" s="2674"/>
      <c r="E271" s="2674"/>
      <c r="F271" s="2674"/>
      <c r="G271" s="2674"/>
      <c r="H271" s="2674"/>
      <c r="I271" s="2674"/>
      <c r="J271" s="2674"/>
      <c r="K271" s="2674"/>
      <c r="L271" s="2674"/>
      <c r="M271" s="2674"/>
      <c r="N271" s="2675"/>
    </row>
    <row r="272" spans="1:18" s="376" customFormat="1">
      <c r="A272" s="2674" t="s">
        <v>1113</v>
      </c>
      <c r="B272" s="2674"/>
      <c r="C272" s="2674"/>
      <c r="D272" s="2674"/>
      <c r="E272" s="2674"/>
      <c r="F272" s="2674"/>
      <c r="G272" s="2674"/>
      <c r="H272" s="2674"/>
      <c r="I272" s="2674"/>
      <c r="J272" s="2674"/>
      <c r="K272" s="2674"/>
      <c r="L272" s="2674"/>
      <c r="M272" s="2674"/>
      <c r="N272" s="2675"/>
    </row>
    <row r="273" spans="1:18" s="376" customFormat="1" ht="12.65" customHeight="1">
      <c r="A273" s="2932" t="s">
        <v>1114</v>
      </c>
      <c r="B273" s="2932"/>
      <c r="C273" s="2932"/>
      <c r="D273" s="2932"/>
      <c r="E273" s="2932"/>
      <c r="F273" s="2932"/>
      <c r="G273" s="2932"/>
      <c r="H273" s="2932"/>
      <c r="I273" s="2932"/>
      <c r="J273" s="2932"/>
      <c r="K273" s="2932"/>
      <c r="L273" s="2932"/>
      <c r="M273" s="2932"/>
      <c r="N273" s="2933"/>
    </row>
    <row r="274" spans="1:18" s="376" customFormat="1" ht="12.65" customHeight="1">
      <c r="A274" s="2932" t="s">
        <v>1115</v>
      </c>
      <c r="B274" s="2932"/>
      <c r="C274" s="2932"/>
      <c r="D274" s="2932"/>
      <c r="E274" s="2932"/>
      <c r="F274" s="2932"/>
      <c r="G274" s="2932"/>
      <c r="H274" s="2932"/>
      <c r="I274" s="2932"/>
      <c r="J274" s="2932"/>
      <c r="K274" s="2932"/>
      <c r="L274" s="2932"/>
      <c r="M274" s="2932"/>
      <c r="N274" s="2933"/>
    </row>
    <row r="275" spans="1:18" s="376" customFormat="1" ht="25.4" customHeight="1">
      <c r="A275" s="2674" t="s">
        <v>1116</v>
      </c>
      <c r="B275" s="2674"/>
      <c r="C275" s="2674"/>
      <c r="D275" s="2674"/>
      <c r="E275" s="2674"/>
      <c r="F275" s="2674"/>
      <c r="G275" s="2674"/>
      <c r="H275" s="2674"/>
      <c r="I275" s="2674"/>
      <c r="J275" s="2674"/>
      <c r="K275" s="2674"/>
      <c r="L275" s="2674"/>
      <c r="M275" s="2674"/>
      <c r="N275" s="2675"/>
    </row>
    <row r="276" spans="1:18" s="376" customFormat="1" ht="12.65" customHeight="1">
      <c r="A276" s="2674" t="s">
        <v>1117</v>
      </c>
      <c r="B276" s="2674"/>
      <c r="C276" s="2674"/>
      <c r="D276" s="2674"/>
      <c r="E276" s="2674"/>
      <c r="F276" s="2674"/>
      <c r="G276" s="2674"/>
      <c r="H276" s="2674"/>
      <c r="I276" s="2674"/>
      <c r="J276" s="2674"/>
      <c r="K276" s="2674"/>
      <c r="L276" s="2674"/>
      <c r="M276" s="2674"/>
      <c r="N276" s="2675"/>
    </row>
    <row r="277" spans="1:18" s="376" customFormat="1" ht="25.4" customHeight="1">
      <c r="A277" s="2674" t="s">
        <v>1118</v>
      </c>
      <c r="B277" s="2674"/>
      <c r="C277" s="2674"/>
      <c r="D277" s="2674"/>
      <c r="E277" s="2674"/>
      <c r="F277" s="2674"/>
      <c r="G277" s="2674"/>
      <c r="H277" s="2674"/>
      <c r="I277" s="2674"/>
      <c r="J277" s="2674"/>
      <c r="K277" s="2674"/>
      <c r="L277" s="2674"/>
      <c r="M277" s="2674"/>
      <c r="N277" s="2675"/>
    </row>
    <row r="278" spans="1:18" s="376" customFormat="1" ht="25.4" customHeight="1">
      <c r="A278" s="2674" t="s">
        <v>1119</v>
      </c>
      <c r="B278" s="2674"/>
      <c r="C278" s="2674"/>
      <c r="D278" s="2674"/>
      <c r="E278" s="2674"/>
      <c r="F278" s="2674"/>
      <c r="G278" s="2674"/>
      <c r="H278" s="2674"/>
      <c r="I278" s="2674"/>
      <c r="J278" s="2674"/>
      <c r="K278" s="2674"/>
      <c r="L278" s="2674"/>
      <c r="M278" s="2674"/>
      <c r="N278" s="2675"/>
    </row>
    <row r="279" spans="1:18" s="376" customFormat="1" ht="29.9" customHeight="1">
      <c r="A279" s="2674" t="s">
        <v>1120</v>
      </c>
      <c r="B279" s="2674"/>
      <c r="C279" s="2674"/>
      <c r="D279" s="2674"/>
      <c r="E279" s="2674"/>
      <c r="F279" s="2674"/>
      <c r="G279" s="2674"/>
      <c r="H279" s="2674"/>
      <c r="I279" s="2674"/>
      <c r="J279" s="2674"/>
      <c r="K279" s="2674"/>
      <c r="L279" s="2674"/>
      <c r="M279" s="2674"/>
      <c r="N279" s="2675"/>
    </row>
    <row r="280" spans="1:18" s="376" customFormat="1" ht="25.4" customHeight="1">
      <c r="A280" s="2674" t="s">
        <v>1121</v>
      </c>
      <c r="B280" s="2674"/>
      <c r="C280" s="2674"/>
      <c r="D280" s="2674"/>
      <c r="E280" s="2674"/>
      <c r="F280" s="2674"/>
      <c r="G280" s="2674"/>
      <c r="H280" s="2674"/>
      <c r="I280" s="2674"/>
      <c r="J280" s="2674"/>
      <c r="K280" s="2674"/>
      <c r="L280" s="2674"/>
      <c r="M280" s="2674"/>
      <c r="N280" s="2675"/>
    </row>
    <row r="281" spans="1:18">
      <c r="A281" s="2937"/>
      <c r="B281" s="2937"/>
      <c r="C281" s="2937"/>
      <c r="D281" s="2937"/>
      <c r="E281" s="2937"/>
      <c r="F281" s="2937"/>
      <c r="G281" s="2937"/>
      <c r="H281" s="2937"/>
      <c r="I281" s="2937"/>
      <c r="J281" s="2937"/>
      <c r="K281" s="2937"/>
      <c r="L281" s="2937"/>
      <c r="M281" s="2937"/>
      <c r="N281" s="2938"/>
    </row>
    <row r="282" spans="1:18" ht="23.15" customHeight="1" thickBot="1">
      <c r="A282" s="414"/>
      <c r="B282" s="414"/>
      <c r="C282" s="414"/>
      <c r="D282" s="414"/>
      <c r="E282" s="414"/>
      <c r="F282" s="414"/>
      <c r="G282" s="414"/>
      <c r="H282" s="414"/>
      <c r="I282" s="414"/>
      <c r="J282" s="414"/>
      <c r="K282" s="414"/>
      <c r="L282" s="414"/>
    </row>
    <row r="283" spans="1:18" ht="30.75" customHeight="1" thickBot="1">
      <c r="A283" s="1059" t="s">
        <v>1122</v>
      </c>
      <c r="B283" s="1060"/>
      <c r="M283" s="123"/>
      <c r="N283" s="123"/>
    </row>
    <row r="284" spans="1:18" ht="65.5" thickBot="1">
      <c r="A284" s="430" t="s">
        <v>957</v>
      </c>
      <c r="B284" s="351" t="s">
        <v>1123</v>
      </c>
      <c r="C284" s="351" t="s">
        <v>1124</v>
      </c>
      <c r="D284" s="351" t="s">
        <v>958</v>
      </c>
      <c r="E284" s="351" t="s">
        <v>1125</v>
      </c>
      <c r="F284" s="351" t="s">
        <v>1126</v>
      </c>
      <c r="G284" s="1213" t="s">
        <v>1127</v>
      </c>
      <c r="H284" s="1213" t="s">
        <v>1128</v>
      </c>
      <c r="I284" s="1213" t="s">
        <v>960</v>
      </c>
      <c r="J284" s="1213" t="s">
        <v>1129</v>
      </c>
      <c r="K284" s="1213" t="s">
        <v>1130</v>
      </c>
      <c r="L284" s="1213" t="s">
        <v>962</v>
      </c>
      <c r="M284" s="1213" t="s">
        <v>1075</v>
      </c>
      <c r="N284" s="1213" t="s">
        <v>1076</v>
      </c>
      <c r="P284" s="2549"/>
      <c r="Q284" s="2549"/>
      <c r="R284" s="2549"/>
    </row>
    <row r="285" spans="1:18" ht="13">
      <c r="A285" s="1056" t="s">
        <v>963</v>
      </c>
      <c r="B285" s="1057"/>
      <c r="C285" s="1057"/>
      <c r="D285" s="1057"/>
      <c r="E285" s="1057"/>
      <c r="F285" s="1057"/>
      <c r="G285" s="1057"/>
      <c r="H285" s="1057"/>
      <c r="I285" s="1057"/>
      <c r="J285" s="1057"/>
      <c r="K285" s="1057"/>
      <c r="L285" s="1057"/>
      <c r="M285" s="1057"/>
      <c r="N285" s="1058"/>
    </row>
    <row r="286" spans="1:18" ht="13">
      <c r="A286" s="108" t="s">
        <v>463</v>
      </c>
      <c r="B286" s="700"/>
      <c r="C286" s="700"/>
      <c r="D286" s="701"/>
      <c r="E286" s="700"/>
      <c r="F286" s="702"/>
      <c r="G286" s="703"/>
      <c r="H286" s="704"/>
      <c r="I286" s="704"/>
      <c r="J286" s="704"/>
      <c r="K286" s="704"/>
      <c r="L286" s="704"/>
      <c r="M286" s="704"/>
      <c r="N286" s="704"/>
    </row>
    <row r="287" spans="1:18" ht="13">
      <c r="A287" s="108" t="s">
        <v>964</v>
      </c>
      <c r="B287" s="700"/>
      <c r="C287" s="700"/>
      <c r="D287" s="701"/>
      <c r="E287" s="700"/>
      <c r="F287" s="701"/>
      <c r="G287" s="704"/>
      <c r="H287" s="704"/>
      <c r="I287" s="704"/>
      <c r="J287" s="704"/>
      <c r="K287" s="704"/>
      <c r="L287" s="704"/>
      <c r="M287" s="704"/>
      <c r="N287" s="704"/>
    </row>
    <row r="288" spans="1:18" ht="13">
      <c r="A288" s="108" t="s">
        <v>965</v>
      </c>
      <c r="B288" s="705"/>
      <c r="C288" s="705"/>
      <c r="D288" s="701"/>
      <c r="E288" s="705"/>
      <c r="F288" s="706"/>
      <c r="G288" s="704"/>
      <c r="H288" s="704"/>
      <c r="I288" s="704"/>
      <c r="J288" s="704"/>
      <c r="K288" s="704"/>
      <c r="L288" s="704"/>
      <c r="M288" s="704"/>
      <c r="N288" s="704"/>
    </row>
    <row r="289" spans="1:15" ht="13">
      <c r="A289" s="108" t="s">
        <v>966</v>
      </c>
      <c r="B289" s="705"/>
      <c r="C289" s="705"/>
      <c r="D289" s="701"/>
      <c r="E289" s="705"/>
      <c r="F289" s="706"/>
      <c r="G289" s="704"/>
      <c r="H289" s="704"/>
      <c r="I289" s="704"/>
      <c r="J289" s="704"/>
      <c r="K289" s="704"/>
      <c r="L289" s="704"/>
      <c r="M289" s="704"/>
      <c r="N289" s="704"/>
    </row>
    <row r="290" spans="1:15" ht="13">
      <c r="A290" s="108" t="s">
        <v>967</v>
      </c>
      <c r="B290" s="705"/>
      <c r="C290" s="705"/>
      <c r="D290" s="701"/>
      <c r="E290" s="705"/>
      <c r="F290" s="706"/>
      <c r="G290" s="704"/>
      <c r="H290" s="704"/>
      <c r="I290" s="704"/>
      <c r="J290" s="704"/>
      <c r="K290" s="704"/>
      <c r="L290" s="704"/>
      <c r="M290" s="704"/>
      <c r="N290" s="704"/>
    </row>
    <row r="291" spans="1:15" ht="13">
      <c r="A291" s="108" t="s">
        <v>969</v>
      </c>
      <c r="B291" s="705"/>
      <c r="C291" s="705"/>
      <c r="D291" s="701"/>
      <c r="E291" s="705"/>
      <c r="F291" s="707"/>
      <c r="G291" s="704"/>
      <c r="H291" s="704"/>
      <c r="I291" s="704"/>
      <c r="J291" s="704"/>
      <c r="K291" s="704"/>
      <c r="L291" s="704"/>
      <c r="M291" s="704"/>
      <c r="N291" s="704"/>
    </row>
    <row r="292" spans="1:15" ht="13">
      <c r="A292" s="108" t="s">
        <v>970</v>
      </c>
      <c r="B292" s="708"/>
      <c r="C292" s="708"/>
      <c r="D292" s="701"/>
      <c r="E292" s="708"/>
      <c r="F292" s="709"/>
      <c r="G292" s="704"/>
      <c r="H292" s="710"/>
      <c r="I292" s="710"/>
      <c r="J292" s="710"/>
      <c r="K292" s="710"/>
      <c r="L292" s="710"/>
      <c r="M292" s="710"/>
      <c r="N292" s="711"/>
      <c r="O292" s="139"/>
    </row>
    <row r="293" spans="1:15" ht="13">
      <c r="A293" s="108" t="s">
        <v>971</v>
      </c>
      <c r="B293" s="708"/>
      <c r="C293" s="708"/>
      <c r="D293" s="701"/>
      <c r="E293" s="708"/>
      <c r="F293" s="712"/>
      <c r="G293" s="704"/>
      <c r="H293" s="704"/>
      <c r="I293" s="704"/>
      <c r="J293" s="704"/>
      <c r="K293" s="704"/>
      <c r="L293" s="704"/>
      <c r="M293" s="704"/>
      <c r="N293" s="704"/>
    </row>
    <row r="294" spans="1:15" ht="13">
      <c r="A294" s="108" t="s">
        <v>1131</v>
      </c>
      <c r="B294" s="708"/>
      <c r="C294" s="708"/>
      <c r="D294" s="701"/>
      <c r="E294" s="708"/>
      <c r="F294" s="712"/>
      <c r="G294" s="713"/>
      <c r="H294" s="704"/>
      <c r="I294" s="704"/>
      <c r="J294" s="704"/>
      <c r="K294" s="704"/>
      <c r="L294" s="704"/>
      <c r="M294" s="704"/>
      <c r="N294" s="704"/>
    </row>
    <row r="295" spans="1:15" ht="13">
      <c r="A295" s="108" t="s">
        <v>1132</v>
      </c>
      <c r="B295" s="708"/>
      <c r="C295" s="708"/>
      <c r="D295" s="701"/>
      <c r="E295" s="708"/>
      <c r="F295" s="712"/>
      <c r="G295" s="704"/>
      <c r="H295" s="704"/>
      <c r="I295" s="704"/>
      <c r="J295" s="704"/>
      <c r="K295" s="704"/>
      <c r="L295" s="704"/>
      <c r="M295" s="704"/>
      <c r="N295" s="704"/>
    </row>
    <row r="296" spans="1:15" ht="13">
      <c r="A296" s="108" t="s">
        <v>1133</v>
      </c>
      <c r="B296" s="708"/>
      <c r="C296" s="708"/>
      <c r="D296" s="701"/>
      <c r="E296" s="708"/>
      <c r="F296" s="712"/>
      <c r="G296" s="704"/>
      <c r="H296" s="704"/>
      <c r="I296" s="704"/>
      <c r="J296" s="704"/>
      <c r="K296" s="704"/>
      <c r="L296" s="704"/>
      <c r="M296" s="704"/>
      <c r="N296" s="704"/>
    </row>
    <row r="297" spans="1:15" ht="13">
      <c r="A297" s="108" t="s">
        <v>1134</v>
      </c>
      <c r="B297" s="708"/>
      <c r="C297" s="708"/>
      <c r="D297" s="701"/>
      <c r="E297" s="708"/>
      <c r="F297" s="712"/>
      <c r="G297" s="713"/>
      <c r="H297" s="713"/>
      <c r="I297" s="713"/>
      <c r="J297" s="713"/>
      <c r="K297" s="713"/>
      <c r="L297" s="713"/>
      <c r="M297" s="713"/>
      <c r="N297" s="713"/>
    </row>
    <row r="298" spans="1:15" ht="13">
      <c r="A298" s="2934" t="s">
        <v>975</v>
      </c>
      <c r="B298" s="2935"/>
      <c r="C298" s="2935"/>
      <c r="D298" s="2935"/>
      <c r="E298" s="2935"/>
      <c r="F298" s="2935"/>
      <c r="G298" s="2935"/>
      <c r="H298" s="2935"/>
      <c r="I298" s="2935"/>
      <c r="J298" s="2935"/>
      <c r="K298" s="2935"/>
      <c r="L298" s="2935"/>
      <c r="M298" s="2935"/>
      <c r="N298" s="2936"/>
      <c r="O298" s="139"/>
    </row>
    <row r="299" spans="1:15">
      <c r="A299" s="59" t="s">
        <v>976</v>
      </c>
      <c r="B299" s="705"/>
      <c r="C299" s="705"/>
      <c r="D299" s="701"/>
      <c r="E299" s="705"/>
      <c r="F299" s="706"/>
      <c r="G299" s="705"/>
      <c r="H299" s="705"/>
      <c r="I299" s="705"/>
      <c r="J299" s="705"/>
      <c r="K299" s="705"/>
      <c r="L299" s="705"/>
      <c r="M299" s="705"/>
      <c r="N299" s="705"/>
    </row>
    <row r="300" spans="1:15">
      <c r="A300" s="60" t="s">
        <v>977</v>
      </c>
      <c r="B300" s="705"/>
      <c r="C300" s="705"/>
      <c r="D300" s="701"/>
      <c r="E300" s="705"/>
      <c r="F300" s="706"/>
      <c r="G300" s="705"/>
      <c r="H300" s="705"/>
      <c r="I300" s="705"/>
      <c r="J300" s="700"/>
      <c r="K300" s="700"/>
      <c r="L300" s="700"/>
      <c r="M300" s="700"/>
      <c r="N300" s="700"/>
    </row>
    <row r="301" spans="1:15">
      <c r="A301" s="60" t="s">
        <v>1015</v>
      </c>
      <c r="B301" s="700"/>
      <c r="C301" s="700"/>
      <c r="D301" s="701"/>
      <c r="E301" s="700"/>
      <c r="F301" s="701"/>
      <c r="G301" s="700"/>
      <c r="H301" s="700"/>
      <c r="I301" s="700"/>
      <c r="J301" s="700"/>
      <c r="K301" s="700"/>
      <c r="L301" s="700"/>
      <c r="M301" s="700"/>
      <c r="N301" s="700"/>
    </row>
    <row r="302" spans="1:15">
      <c r="A302" s="60" t="s">
        <v>1016</v>
      </c>
      <c r="B302" s="700"/>
      <c r="C302" s="700"/>
      <c r="D302" s="701"/>
      <c r="E302" s="700"/>
      <c r="F302" s="701"/>
      <c r="G302" s="700"/>
      <c r="H302" s="700"/>
      <c r="I302" s="700"/>
      <c r="J302" s="700"/>
      <c r="K302" s="700"/>
      <c r="L302" s="700"/>
      <c r="M302" s="700"/>
      <c r="N302" s="700"/>
    </row>
    <row r="303" spans="1:15">
      <c r="A303" s="60" t="s">
        <v>1017</v>
      </c>
      <c r="B303" s="700"/>
      <c r="C303" s="700"/>
      <c r="D303" s="701"/>
      <c r="E303" s="700"/>
      <c r="F303" s="701"/>
      <c r="G303" s="700"/>
      <c r="H303" s="700"/>
      <c r="I303" s="700"/>
      <c r="J303" s="700"/>
      <c r="K303" s="700"/>
      <c r="L303" s="700"/>
      <c r="M303" s="700"/>
      <c r="N303" s="700"/>
    </row>
    <row r="304" spans="1:15">
      <c r="A304" s="61" t="s">
        <v>1135</v>
      </c>
      <c r="B304" s="700"/>
      <c r="C304" s="700"/>
      <c r="D304" s="701"/>
      <c r="E304" s="700"/>
      <c r="F304" s="701"/>
      <c r="G304" s="700"/>
      <c r="H304" s="700"/>
      <c r="I304" s="700"/>
      <c r="J304" s="700"/>
      <c r="K304" s="700"/>
      <c r="L304" s="700"/>
      <c r="M304" s="700"/>
      <c r="N304" s="700"/>
    </row>
    <row r="305" spans="1:15">
      <c r="A305" s="61" t="s">
        <v>1136</v>
      </c>
      <c r="B305" s="700"/>
      <c r="C305" s="700"/>
      <c r="D305" s="701"/>
      <c r="E305" s="700"/>
      <c r="F305" s="701"/>
      <c r="G305" s="700"/>
      <c r="H305" s="700"/>
      <c r="I305" s="700"/>
      <c r="J305" s="700"/>
      <c r="K305" s="700"/>
      <c r="L305" s="700"/>
      <c r="M305" s="700"/>
      <c r="N305" s="700"/>
    </row>
    <row r="306" spans="1:15">
      <c r="A306" s="61" t="s">
        <v>1137</v>
      </c>
      <c r="B306" s="700"/>
      <c r="C306" s="700"/>
      <c r="D306" s="701"/>
      <c r="E306" s="700"/>
      <c r="F306" s="701"/>
      <c r="G306" s="700"/>
      <c r="H306" s="700"/>
      <c r="I306" s="700"/>
      <c r="J306" s="700"/>
      <c r="K306" s="700"/>
      <c r="L306" s="700"/>
      <c r="M306" s="700"/>
      <c r="N306" s="700"/>
    </row>
    <row r="307" spans="1:15">
      <c r="A307" s="61" t="s">
        <v>1138</v>
      </c>
      <c r="B307" s="700"/>
      <c r="C307" s="700"/>
      <c r="D307" s="701"/>
      <c r="E307" s="700"/>
      <c r="F307" s="701"/>
      <c r="G307" s="700"/>
      <c r="H307" s="700"/>
      <c r="I307" s="700"/>
      <c r="J307" s="700"/>
      <c r="K307" s="700"/>
      <c r="L307" s="700"/>
      <c r="M307" s="700"/>
      <c r="N307" s="700"/>
    </row>
    <row r="308" spans="1:15">
      <c r="A308" s="61" t="s">
        <v>1139</v>
      </c>
      <c r="B308" s="700"/>
      <c r="C308" s="700"/>
      <c r="D308" s="701"/>
      <c r="E308" s="700"/>
      <c r="F308" s="701"/>
      <c r="G308" s="700"/>
      <c r="H308" s="700"/>
      <c r="I308" s="700"/>
      <c r="J308" s="700"/>
      <c r="K308" s="700"/>
      <c r="L308" s="700"/>
      <c r="M308" s="700"/>
      <c r="N308" s="700"/>
    </row>
    <row r="309" spans="1:15" ht="13">
      <c r="A309" s="2934" t="s">
        <v>990</v>
      </c>
      <c r="B309" s="2935"/>
      <c r="C309" s="2935"/>
      <c r="D309" s="2935"/>
      <c r="E309" s="2935"/>
      <c r="F309" s="2935"/>
      <c r="G309" s="2935"/>
      <c r="H309" s="2935"/>
      <c r="I309" s="2935"/>
      <c r="J309" s="2935"/>
      <c r="K309" s="2935"/>
      <c r="L309" s="2935"/>
      <c r="M309" s="2935"/>
      <c r="N309" s="2936"/>
      <c r="O309" s="139"/>
    </row>
    <row r="310" spans="1:15">
      <c r="A310" s="60" t="s">
        <v>991</v>
      </c>
      <c r="B310" s="700"/>
      <c r="C310" s="700"/>
      <c r="D310" s="701"/>
      <c r="E310" s="700"/>
      <c r="F310" s="701"/>
      <c r="G310" s="700"/>
      <c r="H310" s="700"/>
      <c r="I310" s="700"/>
      <c r="J310" s="700"/>
      <c r="K310" s="700"/>
      <c r="L310" s="700"/>
      <c r="M310" s="700"/>
      <c r="N310" s="700"/>
    </row>
    <row r="311" spans="1:15">
      <c r="A311" s="60" t="s">
        <v>1140</v>
      </c>
      <c r="B311" s="700"/>
      <c r="C311" s="700"/>
      <c r="D311" s="701"/>
      <c r="E311" s="700"/>
      <c r="F311" s="701"/>
      <c r="G311" s="700"/>
      <c r="H311" s="700"/>
      <c r="I311" s="700"/>
      <c r="J311" s="700"/>
      <c r="K311" s="700"/>
      <c r="L311" s="700"/>
      <c r="M311" s="700"/>
      <c r="N311" s="700"/>
    </row>
    <row r="312" spans="1:15">
      <c r="A312" s="60" t="s">
        <v>1141</v>
      </c>
      <c r="B312" s="700"/>
      <c r="C312" s="700"/>
      <c r="D312" s="701"/>
      <c r="E312" s="700"/>
      <c r="F312" s="701"/>
      <c r="G312" s="700"/>
      <c r="H312" s="700"/>
      <c r="I312" s="700"/>
      <c r="J312" s="700"/>
      <c r="K312" s="700"/>
      <c r="L312" s="700"/>
      <c r="M312" s="700"/>
      <c r="N312" s="700"/>
    </row>
    <row r="313" spans="1:15">
      <c r="A313" s="60" t="s">
        <v>1142</v>
      </c>
      <c r="B313" s="700"/>
      <c r="C313" s="700"/>
      <c r="D313" s="701"/>
      <c r="E313" s="700"/>
      <c r="F313" s="701"/>
      <c r="G313" s="700"/>
      <c r="H313" s="700"/>
      <c r="I313" s="700"/>
      <c r="J313" s="700"/>
      <c r="K313" s="700"/>
      <c r="L313" s="700"/>
      <c r="M313" s="700"/>
      <c r="N313" s="700"/>
    </row>
    <row r="314" spans="1:15">
      <c r="A314" s="60" t="s">
        <v>1143</v>
      </c>
      <c r="B314" s="700"/>
      <c r="C314" s="700"/>
      <c r="D314" s="701"/>
      <c r="E314" s="700"/>
      <c r="F314" s="701"/>
      <c r="G314" s="700"/>
      <c r="H314" s="700"/>
      <c r="I314" s="700"/>
      <c r="J314" s="700"/>
      <c r="K314" s="700"/>
      <c r="L314" s="700"/>
      <c r="M314" s="700"/>
      <c r="N314" s="700"/>
    </row>
    <row r="315" spans="1:15">
      <c r="A315" s="60" t="s">
        <v>1144</v>
      </c>
      <c r="B315" s="700"/>
      <c r="C315" s="700"/>
      <c r="D315" s="701"/>
      <c r="E315" s="700"/>
      <c r="F315" s="701"/>
      <c r="G315" s="700"/>
      <c r="H315" s="700"/>
      <c r="I315" s="700"/>
      <c r="J315" s="700"/>
      <c r="K315" s="700"/>
      <c r="L315" s="700"/>
      <c r="M315" s="700"/>
      <c r="N315" s="700"/>
    </row>
    <row r="316" spans="1:15">
      <c r="A316" s="60" t="s">
        <v>1145</v>
      </c>
      <c r="B316" s="700"/>
      <c r="C316" s="700"/>
      <c r="D316" s="701"/>
      <c r="E316" s="700"/>
      <c r="F316" s="701"/>
      <c r="G316" s="700"/>
      <c r="H316" s="700"/>
      <c r="I316" s="700"/>
      <c r="J316" s="700"/>
      <c r="K316" s="700"/>
      <c r="L316" s="700"/>
      <c r="M316" s="700"/>
      <c r="N316" s="700"/>
    </row>
    <row r="317" spans="1:15" ht="13">
      <c r="A317" s="2934" t="s">
        <v>996</v>
      </c>
      <c r="B317" s="2935"/>
      <c r="C317" s="2935"/>
      <c r="D317" s="2935"/>
      <c r="E317" s="2935"/>
      <c r="F317" s="2935"/>
      <c r="G317" s="2935"/>
      <c r="H317" s="2935"/>
      <c r="I317" s="2935"/>
      <c r="J317" s="2935"/>
      <c r="K317" s="2935"/>
      <c r="L317" s="2935"/>
      <c r="M317" s="2935"/>
      <c r="N317" s="2936"/>
      <c r="O317" s="139"/>
    </row>
    <row r="318" spans="1:15">
      <c r="A318" s="60" t="s">
        <v>997</v>
      </c>
      <c r="B318" s="700"/>
      <c r="C318" s="700"/>
      <c r="D318" s="701"/>
      <c r="E318" s="700"/>
      <c r="F318" s="701"/>
      <c r="G318" s="700"/>
      <c r="H318" s="700"/>
      <c r="I318" s="700"/>
      <c r="J318" s="700"/>
      <c r="K318" s="700"/>
      <c r="L318" s="700"/>
      <c r="M318" s="700"/>
      <c r="N318" s="700"/>
    </row>
    <row r="319" spans="1:15">
      <c r="A319" s="60" t="s">
        <v>1146</v>
      </c>
      <c r="B319" s="700"/>
      <c r="C319" s="700"/>
      <c r="D319" s="701"/>
      <c r="E319" s="700"/>
      <c r="F319" s="701"/>
      <c r="G319" s="700"/>
      <c r="H319" s="700"/>
      <c r="I319" s="700"/>
      <c r="J319" s="700"/>
      <c r="K319" s="700"/>
      <c r="L319" s="700"/>
      <c r="M319" s="700"/>
      <c r="N319" s="700"/>
    </row>
    <row r="320" spans="1:15" ht="13" thickBot="1">
      <c r="A320" s="62" t="s">
        <v>998</v>
      </c>
      <c r="B320" s="714"/>
      <c r="C320" s="714"/>
      <c r="D320" s="715"/>
      <c r="E320" s="714"/>
      <c r="F320" s="715"/>
      <c r="G320" s="714"/>
      <c r="H320" s="714"/>
      <c r="I320" s="714"/>
      <c r="J320" s="714"/>
      <c r="K320" s="714"/>
      <c r="L320" s="714"/>
      <c r="M320" s="714"/>
      <c r="N320" s="714"/>
    </row>
  </sheetData>
  <autoFilter ref="A8:R87" xr:uid="{FD747FA3-8D7A-4D4C-A7AD-865167258718}"/>
  <mergeCells count="79">
    <mergeCell ref="P284:R284"/>
    <mergeCell ref="A2:N2"/>
    <mergeCell ref="A3:N3"/>
    <mergeCell ref="A4:N4"/>
    <mergeCell ref="M210:N210"/>
    <mergeCell ref="A89:M89"/>
    <mergeCell ref="A64:N65"/>
    <mergeCell ref="A68:N69"/>
    <mergeCell ref="A70:N71"/>
    <mergeCell ref="A77:N78"/>
    <mergeCell ref="A79:N80"/>
    <mergeCell ref="A81:N82"/>
    <mergeCell ref="A7:B7"/>
    <mergeCell ref="A91:B91"/>
    <mergeCell ref="A142:B142"/>
    <mergeCell ref="A85:N86"/>
    <mergeCell ref="A207:L207"/>
    <mergeCell ref="A212:N212"/>
    <mergeCell ref="A194:L194"/>
    <mergeCell ref="A195:L195"/>
    <mergeCell ref="A204:L204"/>
    <mergeCell ref="A205:L205"/>
    <mergeCell ref="A210:C210"/>
    <mergeCell ref="A183:N183"/>
    <mergeCell ref="A9:N9"/>
    <mergeCell ref="A24:N24"/>
    <mergeCell ref="A17:N17"/>
    <mergeCell ref="A41:N41"/>
    <mergeCell ref="A53:N53"/>
    <mergeCell ref="A136:L136"/>
    <mergeCell ref="A137:L137"/>
    <mergeCell ref="A126:L126"/>
    <mergeCell ref="A127:L127"/>
    <mergeCell ref="A128:L128"/>
    <mergeCell ref="A129:L129"/>
    <mergeCell ref="A130:L130"/>
    <mergeCell ref="A227:N227"/>
    <mergeCell ref="A237:N237"/>
    <mergeCell ref="A249:N249"/>
    <mergeCell ref="A276:N276"/>
    <mergeCell ref="A93:N93"/>
    <mergeCell ref="A110:N110"/>
    <mergeCell ref="A206:L206"/>
    <mergeCell ref="A138:L138"/>
    <mergeCell ref="A139:L139"/>
    <mergeCell ref="A196:L196"/>
    <mergeCell ref="A197:L197"/>
    <mergeCell ref="A198:L198"/>
    <mergeCell ref="A144:N144"/>
    <mergeCell ref="A147:N147"/>
    <mergeCell ref="A154:N154"/>
    <mergeCell ref="A171:N171"/>
    <mergeCell ref="A272:N272"/>
    <mergeCell ref="A273:N273"/>
    <mergeCell ref="A274:N274"/>
    <mergeCell ref="A275:N275"/>
    <mergeCell ref="A317:N317"/>
    <mergeCell ref="A298:N298"/>
    <mergeCell ref="A309:N309"/>
    <mergeCell ref="A277:N277"/>
    <mergeCell ref="A278:N278"/>
    <mergeCell ref="A279:N279"/>
    <mergeCell ref="A280:N280"/>
    <mergeCell ref="A281:N281"/>
    <mergeCell ref="A267:N267"/>
    <mergeCell ref="A268:N268"/>
    <mergeCell ref="A269:N269"/>
    <mergeCell ref="A270:N270"/>
    <mergeCell ref="A271:N271"/>
    <mergeCell ref="A262:N262"/>
    <mergeCell ref="A263:N263"/>
    <mergeCell ref="A264:N264"/>
    <mergeCell ref="A265:N265"/>
    <mergeCell ref="A266:N266"/>
    <mergeCell ref="A257:N257"/>
    <mergeCell ref="A258:N258"/>
    <mergeCell ref="A259:N259"/>
    <mergeCell ref="A260:N260"/>
    <mergeCell ref="A261:N261"/>
  </mergeCells>
  <printOptions horizontalCentered="1" verticalCentered="1" headings="1"/>
  <pageMargins left="0.25" right="0.25" top="0.5" bottom="0.5" header="0.3" footer="0.3"/>
  <pageSetup scale="10" orientation="landscape" r:id="rId1"/>
  <headerFooter>
    <oddHeader>&amp;CPacific Gas and Electric Company | Program Year 2023
Appendix A: ESA, CARE, and FERA Program Tables</oddHeader>
  </headerFooter>
  <rowBreaks count="2" manualBreakCount="2">
    <brk id="209" max="16383" man="1"/>
    <brk id="282" max="16383" man="1"/>
  </rowBreaks>
  <customProperties>
    <customPr name="_pios_id" r:id="rId2"/>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2:N31"/>
  <sheetViews>
    <sheetView view="pageLayout" zoomScale="50" zoomScaleNormal="100" zoomScalePageLayoutView="50" workbookViewId="0">
      <selection activeCell="I17" sqref="I17"/>
    </sheetView>
  </sheetViews>
  <sheetFormatPr defaultColWidth="9.453125" defaultRowHeight="14"/>
  <cols>
    <col min="1" max="1" width="38.54296875" style="4" customWidth="1"/>
    <col min="2" max="3" width="14.54296875" style="4" customWidth="1"/>
    <col min="4" max="4" width="15.453125" style="4" customWidth="1"/>
    <col min="5" max="6" width="14.54296875" style="4" customWidth="1"/>
    <col min="7" max="7" width="16.54296875" style="4" customWidth="1"/>
    <col min="8" max="8" width="69.453125" style="4" bestFit="1" customWidth="1"/>
    <col min="9" max="9" width="6.453125" style="4" customWidth="1"/>
    <col min="10" max="10" width="18" style="4" customWidth="1"/>
    <col min="11" max="11" width="23" style="4" customWidth="1"/>
    <col min="12" max="12" width="15.54296875" style="4" customWidth="1"/>
    <col min="13" max="16384" width="9.453125" style="4"/>
  </cols>
  <sheetData>
    <row r="2" spans="1:14" ht="15.5">
      <c r="A2" s="2579" t="s">
        <v>1147</v>
      </c>
      <c r="B2" s="2579"/>
      <c r="C2" s="2579"/>
      <c r="D2" s="2579"/>
      <c r="E2" s="2579"/>
      <c r="F2" s="2579"/>
      <c r="G2" s="2579"/>
      <c r="H2" s="2579"/>
      <c r="I2" s="69"/>
      <c r="J2" s="69"/>
      <c r="K2" s="69"/>
      <c r="L2" s="69"/>
      <c r="M2" s="69"/>
      <c r="N2" s="69"/>
    </row>
    <row r="3" spans="1:14" ht="15.5">
      <c r="A3" s="2579" t="s">
        <v>0</v>
      </c>
      <c r="B3" s="2579"/>
      <c r="C3" s="2579"/>
      <c r="D3" s="2579"/>
      <c r="E3" s="2579"/>
      <c r="F3" s="2579"/>
      <c r="G3" s="2579"/>
      <c r="H3" s="2579"/>
      <c r="I3" s="69"/>
      <c r="J3" s="69"/>
      <c r="K3" s="69"/>
      <c r="L3" s="69"/>
      <c r="M3" s="69"/>
      <c r="N3" s="69"/>
    </row>
    <row r="4" spans="1:14" ht="15.5">
      <c r="A4" s="2579" t="s">
        <v>38</v>
      </c>
      <c r="B4" s="2579"/>
      <c r="C4" s="2579"/>
      <c r="D4" s="2579"/>
      <c r="E4" s="2579"/>
      <c r="F4" s="2579"/>
      <c r="G4" s="2579"/>
      <c r="H4" s="2579"/>
      <c r="I4" s="69"/>
      <c r="J4" s="69"/>
      <c r="K4" s="69"/>
      <c r="L4" s="69"/>
      <c r="M4" s="69"/>
      <c r="N4" s="69"/>
    </row>
    <row r="5" spans="1:14" ht="16" thickBot="1">
      <c r="A5" s="77"/>
      <c r="B5" s="77"/>
      <c r="C5" s="77"/>
      <c r="D5" s="77"/>
      <c r="E5" s="77"/>
      <c r="F5" s="77"/>
      <c r="G5" s="77"/>
      <c r="H5" s="76"/>
      <c r="I5" s="69"/>
      <c r="J5" s="69"/>
      <c r="K5" s="69"/>
      <c r="L5" s="69"/>
      <c r="M5" s="69"/>
      <c r="N5" s="69"/>
    </row>
    <row r="6" spans="1:14" customFormat="1" ht="15.5">
      <c r="A6" s="2991" t="s">
        <v>1148</v>
      </c>
      <c r="B6" s="2890" t="s">
        <v>1149</v>
      </c>
      <c r="C6" s="2891"/>
      <c r="D6" s="2892"/>
      <c r="E6" s="2990" t="s">
        <v>1586</v>
      </c>
      <c r="F6" s="2892" t="s">
        <v>1150</v>
      </c>
      <c r="G6" s="2990" t="s">
        <v>1587</v>
      </c>
      <c r="H6" s="2892" t="s">
        <v>1151</v>
      </c>
      <c r="J6" s="76"/>
      <c r="K6" s="181"/>
      <c r="L6" s="76"/>
    </row>
    <row r="7" spans="1:14" customFormat="1" ht="18" customHeight="1" thickBot="1">
      <c r="A7" s="2992"/>
      <c r="B7" s="1714" t="s">
        <v>43</v>
      </c>
      <c r="C7" s="165" t="s">
        <v>44</v>
      </c>
      <c r="D7" s="263" t="s">
        <v>45</v>
      </c>
      <c r="E7" s="2811"/>
      <c r="F7" s="2989"/>
      <c r="G7" s="2811"/>
      <c r="H7" s="2989"/>
      <c r="J7" s="48"/>
      <c r="K7" s="279"/>
      <c r="L7" s="178"/>
    </row>
    <row r="8" spans="1:14" customFormat="1" ht="15" customHeight="1">
      <c r="A8" s="2437" t="s">
        <v>1152</v>
      </c>
      <c r="B8" s="2438">
        <v>2675562.2800000003</v>
      </c>
      <c r="C8" s="2439">
        <v>668890.57000000007</v>
      </c>
      <c r="D8" s="2440">
        <f>B8+C8</f>
        <v>3344452.8500000006</v>
      </c>
      <c r="E8" s="2441">
        <v>7679465.3700000001</v>
      </c>
      <c r="F8" s="2442">
        <f>D8/E8</f>
        <v>0.43550594850849628</v>
      </c>
      <c r="G8" s="2443">
        <v>-267734.63</v>
      </c>
      <c r="H8" s="2444" t="s">
        <v>1153</v>
      </c>
      <c r="I8" s="198"/>
    </row>
    <row r="9" spans="1:14" customFormat="1" ht="12.5">
      <c r="A9" s="2437" t="s">
        <v>1154</v>
      </c>
      <c r="B9" s="2445">
        <v>427998.39200000005</v>
      </c>
      <c r="C9" s="2446">
        <v>106999.59800000001</v>
      </c>
      <c r="D9" s="2447">
        <f t="shared" ref="D9:D17" si="0">B9+C9</f>
        <v>534997.99000000011</v>
      </c>
      <c r="E9" s="2441">
        <v>895500</v>
      </c>
      <c r="F9" s="2442">
        <f t="shared" ref="F9:F17" si="1">D9/E9</f>
        <v>0.59742935790061436</v>
      </c>
      <c r="G9" s="2443">
        <v>0</v>
      </c>
      <c r="H9" s="2448" t="s">
        <v>115</v>
      </c>
      <c r="I9" s="198"/>
    </row>
    <row r="10" spans="1:14" customFormat="1" ht="12.5">
      <c r="A10" s="2449" t="s">
        <v>1155</v>
      </c>
      <c r="B10" s="2450">
        <v>965797.424</v>
      </c>
      <c r="C10" s="2451">
        <v>241449.356</v>
      </c>
      <c r="D10" s="2447">
        <f t="shared" si="0"/>
        <v>1207246.78</v>
      </c>
      <c r="E10" s="2452">
        <v>1551100</v>
      </c>
      <c r="F10" s="2442">
        <f t="shared" si="1"/>
        <v>0.77831653665140865</v>
      </c>
      <c r="G10" s="2443">
        <v>0</v>
      </c>
      <c r="H10" s="2453" t="s">
        <v>115</v>
      </c>
      <c r="I10" s="198"/>
    </row>
    <row r="11" spans="1:14" customFormat="1" ht="12.5">
      <c r="A11" s="2449" t="s">
        <v>1156</v>
      </c>
      <c r="B11" s="2450">
        <v>1130998.3840000001</v>
      </c>
      <c r="C11" s="2451">
        <v>282749.59600000002</v>
      </c>
      <c r="D11" s="2447">
        <f t="shared" si="0"/>
        <v>1413747.98</v>
      </c>
      <c r="E11" s="2452">
        <v>1413747.98</v>
      </c>
      <c r="F11" s="2442">
        <f t="shared" si="1"/>
        <v>1</v>
      </c>
      <c r="G11" s="2443">
        <v>256747.98</v>
      </c>
      <c r="H11" s="2454" t="s">
        <v>1157</v>
      </c>
      <c r="I11" s="198"/>
    </row>
    <row r="12" spans="1:14" customFormat="1" ht="15">
      <c r="A12" s="2449" t="s">
        <v>1588</v>
      </c>
      <c r="B12" s="2450">
        <v>409339.68800000002</v>
      </c>
      <c r="C12" s="2451">
        <v>102334.92200000001</v>
      </c>
      <c r="D12" s="2447">
        <f t="shared" si="0"/>
        <v>511674.61000000004</v>
      </c>
      <c r="E12" s="2452">
        <v>525000</v>
      </c>
      <c r="F12" s="2442">
        <f t="shared" si="1"/>
        <v>0.97461830476190481</v>
      </c>
      <c r="G12" s="2443">
        <v>0</v>
      </c>
      <c r="H12" s="2454" t="s">
        <v>115</v>
      </c>
      <c r="I12" s="198"/>
    </row>
    <row r="13" spans="1:14" customFormat="1" ht="15">
      <c r="A13" s="2455" t="s">
        <v>1589</v>
      </c>
      <c r="B13" s="2450">
        <v>28789.32</v>
      </c>
      <c r="C13" s="2451">
        <v>7197.33</v>
      </c>
      <c r="D13" s="2447">
        <f t="shared" si="0"/>
        <v>35986.65</v>
      </c>
      <c r="E13" s="2452">
        <v>35986.65</v>
      </c>
      <c r="F13" s="2442">
        <f t="shared" si="1"/>
        <v>1</v>
      </c>
      <c r="G13" s="2443">
        <v>10986.65</v>
      </c>
      <c r="H13" s="2454" t="s">
        <v>1157</v>
      </c>
      <c r="I13" s="198"/>
    </row>
    <row r="14" spans="1:14" customFormat="1" ht="15">
      <c r="A14" s="2449" t="s">
        <v>1590</v>
      </c>
      <c r="B14" s="2450">
        <v>49467</v>
      </c>
      <c r="C14" s="2451">
        <v>12366.75</v>
      </c>
      <c r="D14" s="2447">
        <f t="shared" si="0"/>
        <v>61833.75</v>
      </c>
      <c r="E14" s="2452">
        <v>200000</v>
      </c>
      <c r="F14" s="2442">
        <f t="shared" si="1"/>
        <v>0.30916874999999999</v>
      </c>
      <c r="G14" s="2443">
        <v>0</v>
      </c>
      <c r="H14" s="2454" t="s">
        <v>115</v>
      </c>
      <c r="I14" s="198"/>
    </row>
    <row r="15" spans="1:14" customFormat="1" ht="12.5">
      <c r="A15" s="2455" t="s">
        <v>93</v>
      </c>
      <c r="B15" s="2450">
        <v>246571.712</v>
      </c>
      <c r="C15" s="2451">
        <v>61642.928</v>
      </c>
      <c r="D15" s="2447">
        <f t="shared" si="0"/>
        <v>308214.64</v>
      </c>
      <c r="E15" s="2452">
        <v>391900</v>
      </c>
      <c r="F15" s="2442">
        <f t="shared" si="1"/>
        <v>0.7864624649145191</v>
      </c>
      <c r="G15" s="2443">
        <v>0</v>
      </c>
      <c r="H15" s="2454" t="s">
        <v>115</v>
      </c>
      <c r="I15" s="198"/>
    </row>
    <row r="16" spans="1:14" customFormat="1" ht="13">
      <c r="A16" s="2455" t="s">
        <v>94</v>
      </c>
      <c r="B16" s="2450">
        <v>533896.89600000007</v>
      </c>
      <c r="C16" s="2451">
        <v>133474.22400000002</v>
      </c>
      <c r="D16" s="2447">
        <f t="shared" si="0"/>
        <v>667371.12000000011</v>
      </c>
      <c r="E16" s="2452">
        <v>1199800</v>
      </c>
      <c r="F16" s="2442">
        <f t="shared" si="1"/>
        <v>0.55623530588431414</v>
      </c>
      <c r="G16" s="2443">
        <v>0</v>
      </c>
      <c r="H16" s="2453" t="s">
        <v>115</v>
      </c>
      <c r="I16" s="199"/>
    </row>
    <row r="17" spans="1:11" customFormat="1" ht="12.5">
      <c r="A17" s="2449" t="s">
        <v>95</v>
      </c>
      <c r="B17" s="2456">
        <v>9444.7839999999997</v>
      </c>
      <c r="C17" s="2457">
        <v>2361.1959999999999</v>
      </c>
      <c r="D17" s="2447">
        <f t="shared" si="0"/>
        <v>11805.98</v>
      </c>
      <c r="E17" s="2458">
        <v>178100</v>
      </c>
      <c r="F17" s="2442">
        <f t="shared" si="1"/>
        <v>6.6288489612577203E-2</v>
      </c>
      <c r="G17" s="2443">
        <v>0</v>
      </c>
      <c r="H17" s="2454" t="s">
        <v>115</v>
      </c>
      <c r="I17" s="198"/>
      <c r="K17" s="200"/>
    </row>
    <row r="18" spans="1:11" customFormat="1" ht="13" thickBot="1">
      <c r="A18" s="2459"/>
      <c r="B18" s="2460"/>
      <c r="C18" s="2461"/>
      <c r="D18" s="2462"/>
      <c r="E18" s="2463"/>
      <c r="F18" s="2464"/>
      <c r="G18" s="2465"/>
      <c r="H18" s="2464"/>
    </row>
    <row r="19" spans="1:11" customFormat="1" ht="16" thickTop="1">
      <c r="A19" s="948" t="s">
        <v>1158</v>
      </c>
      <c r="B19" s="949">
        <f>SUM(B8:B17)</f>
        <v>6477865.8800000008</v>
      </c>
      <c r="C19" s="950">
        <f>SUM(C8:C17)</f>
        <v>1619466.4700000002</v>
      </c>
      <c r="D19" s="951">
        <f>SUM(D8:D17)</f>
        <v>8097332.3500000024</v>
      </c>
      <c r="E19" s="952">
        <f>SUM(E8:E17)</f>
        <v>14070600.000000002</v>
      </c>
      <c r="F19" s="953">
        <f>D19/E19</f>
        <v>0.57547882464145106</v>
      </c>
      <c r="G19" s="954">
        <f>SUM(G8:G17)</f>
        <v>5.4569682106375694E-12</v>
      </c>
      <c r="H19" s="955" t="s">
        <v>115</v>
      </c>
      <c r="I19" s="143"/>
    </row>
    <row r="20" spans="1:11" customFormat="1" ht="13" thickBot="1">
      <c r="A20" s="2466"/>
      <c r="B20" s="2467"/>
      <c r="C20" s="2468"/>
      <c r="D20" s="2469"/>
      <c r="E20" s="2470"/>
      <c r="F20" s="2471"/>
      <c r="G20" s="2472"/>
      <c r="H20" s="2471"/>
    </row>
    <row r="21" spans="1:11" customFormat="1" ht="14.5">
      <c r="A21" s="2473" t="s">
        <v>1591</v>
      </c>
      <c r="B21" s="2438">
        <v>937864107.46000004</v>
      </c>
      <c r="C21" s="2439">
        <v>167909145.63999999</v>
      </c>
      <c r="D21" s="2440">
        <f>B21+C21</f>
        <v>1105773253.0999999</v>
      </c>
      <c r="E21" s="2474">
        <v>696394000</v>
      </c>
      <c r="F21" s="2475">
        <f>D21/E21</f>
        <v>1.5878558016008177</v>
      </c>
      <c r="G21" s="2451">
        <f>D21-E21</f>
        <v>409379253.0999999</v>
      </c>
      <c r="H21" s="2476" t="s">
        <v>115</v>
      </c>
    </row>
    <row r="22" spans="1:11" customFormat="1" ht="12.5">
      <c r="A22" s="2477" t="s">
        <v>1159</v>
      </c>
      <c r="B22" s="2450">
        <v>0</v>
      </c>
      <c r="C22" s="2451">
        <v>0</v>
      </c>
      <c r="D22" s="2447">
        <f t="shared" ref="D22" si="2">B22+C22</f>
        <v>0</v>
      </c>
      <c r="E22" s="2452">
        <v>0</v>
      </c>
      <c r="F22" s="2478">
        <v>0</v>
      </c>
      <c r="G22" s="2451">
        <v>0</v>
      </c>
      <c r="H22" s="2454" t="s">
        <v>115</v>
      </c>
    </row>
    <row r="23" spans="1:11" customFormat="1" ht="13" thickBot="1">
      <c r="A23" s="2459"/>
      <c r="B23" s="2460"/>
      <c r="C23" s="2461"/>
      <c r="D23" s="2462"/>
      <c r="E23" s="2463"/>
      <c r="F23" s="2464"/>
      <c r="G23" s="2465"/>
      <c r="H23" s="2464"/>
    </row>
    <row r="24" spans="1:11" customFormat="1" ht="29" thickTop="1" thickBot="1">
      <c r="A24" s="1790" t="s">
        <v>1160</v>
      </c>
      <c r="B24" s="1791">
        <f>B19+B21+B22</f>
        <v>944341973.34000003</v>
      </c>
      <c r="C24" s="956">
        <f t="shared" ref="C24:D24" si="3">C19+C21+C22</f>
        <v>169528612.10999998</v>
      </c>
      <c r="D24" s="1792">
        <f t="shared" si="3"/>
        <v>1113870585.4499998</v>
      </c>
      <c r="E24" s="957">
        <f>E19+E21+E22</f>
        <v>710464600</v>
      </c>
      <c r="F24" s="1793">
        <f>D24/E24</f>
        <v>1.5678058913139372</v>
      </c>
      <c r="G24" s="956">
        <f>G19+G21+G22</f>
        <v>409379253.0999999</v>
      </c>
      <c r="H24" s="1794" t="s">
        <v>115</v>
      </c>
      <c r="I24" s="143"/>
    </row>
    <row r="25" spans="1:11" s="136" customFormat="1" ht="12.75" customHeight="1">
      <c r="A25" s="2986" t="s">
        <v>1592</v>
      </c>
      <c r="B25" s="2987"/>
      <c r="C25" s="2987"/>
      <c r="D25" s="2987"/>
      <c r="E25" s="2987"/>
      <c r="F25" s="2987"/>
      <c r="G25" s="2987"/>
      <c r="H25" s="2988"/>
    </row>
    <row r="26" spans="1:11" s="136" customFormat="1" ht="11.25" customHeight="1">
      <c r="A26" s="2993" t="s">
        <v>1593</v>
      </c>
      <c r="B26" s="2994"/>
      <c r="C26" s="2994"/>
      <c r="D26" s="2994"/>
      <c r="E26" s="2994"/>
      <c r="F26" s="2994"/>
      <c r="G26" s="2994"/>
      <c r="H26" s="2995"/>
    </row>
    <row r="27" spans="1:11" s="136" customFormat="1" ht="3" customHeight="1">
      <c r="A27" s="2996"/>
      <c r="B27" s="2994"/>
      <c r="C27" s="2994"/>
      <c r="D27" s="2994"/>
      <c r="E27" s="2994"/>
      <c r="F27" s="2994"/>
      <c r="G27" s="2994"/>
      <c r="H27" s="2995"/>
    </row>
    <row r="28" spans="1:11" ht="12.75" customHeight="1">
      <c r="A28" s="2997" t="s">
        <v>1594</v>
      </c>
      <c r="B28" s="2998"/>
      <c r="C28" s="2998"/>
      <c r="D28" s="2998"/>
      <c r="E28" s="2998"/>
      <c r="F28" s="2998"/>
      <c r="G28" s="2998"/>
      <c r="H28" s="2999"/>
    </row>
    <row r="29" spans="1:11" ht="15">
      <c r="A29" s="2997" t="s">
        <v>1595</v>
      </c>
      <c r="B29" s="2998"/>
      <c r="C29" s="2998"/>
      <c r="D29" s="2998"/>
      <c r="E29" s="2998"/>
      <c r="F29" s="2998"/>
      <c r="G29" s="2998"/>
      <c r="H29" s="2999"/>
    </row>
    <row r="30" spans="1:11" ht="27" customHeight="1">
      <c r="A30" s="2993" t="s">
        <v>1596</v>
      </c>
      <c r="B30" s="2994"/>
      <c r="C30" s="2994"/>
      <c r="D30" s="2994"/>
      <c r="E30" s="2994"/>
      <c r="F30" s="2994"/>
      <c r="G30" s="2994"/>
      <c r="H30" s="2995"/>
    </row>
    <row r="31" spans="1:11" ht="32.15" customHeight="1" thickBot="1">
      <c r="A31" s="2983" t="s">
        <v>1597</v>
      </c>
      <c r="B31" s="2984"/>
      <c r="C31" s="2984"/>
      <c r="D31" s="2984"/>
      <c r="E31" s="2984"/>
      <c r="F31" s="2984"/>
      <c r="G31" s="2984"/>
      <c r="H31" s="2985"/>
    </row>
  </sheetData>
  <mergeCells count="15">
    <mergeCell ref="A31:H31"/>
    <mergeCell ref="A2:H2"/>
    <mergeCell ref="A3:H3"/>
    <mergeCell ref="A4:H4"/>
    <mergeCell ref="A25:H25"/>
    <mergeCell ref="F6:F7"/>
    <mergeCell ref="G6:G7"/>
    <mergeCell ref="H6:H7"/>
    <mergeCell ref="A6:A7"/>
    <mergeCell ref="E6:E7"/>
    <mergeCell ref="B6:D6"/>
    <mergeCell ref="A26:H27"/>
    <mergeCell ref="A28:H28"/>
    <mergeCell ref="A29:H29"/>
    <mergeCell ref="A30:H30"/>
  </mergeCells>
  <printOptions horizontalCentered="1" verticalCentered="1" headings="1"/>
  <pageMargins left="0.25" right="0.25" top="0.5" bottom="0.5" header="0.3" footer="0.3"/>
  <pageSetup scale="67" orientation="landscape" r:id="rId1"/>
  <headerFooter>
    <oddHeader>&amp;CPacific Gas and Electric Company | Program Year 2024
Appendix A: ESA, CARE, and FERA Program Tables</oddHeader>
  </headerFooter>
  <customProperties>
    <customPr name="_pios_id" r:id="rId2"/>
  </customProperties>
  <ignoredErrors>
    <ignoredError sqref="F18 F23 F20" evalError="1" calculatedColumn="1"/>
    <ignoredError sqref="F19 F24" formula="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2AFC34-A2C7-4848-A10F-F9D61C3AFAC1}">
  <sheetPr>
    <pageSetUpPr fitToPage="1"/>
  </sheetPr>
  <dimension ref="A2:AF32"/>
  <sheetViews>
    <sheetView view="pageLayout" zoomScale="60" zoomScaleNormal="90" zoomScalePageLayoutView="60" workbookViewId="0">
      <selection activeCell="I17" sqref="I17"/>
    </sheetView>
  </sheetViews>
  <sheetFormatPr defaultColWidth="9.453125" defaultRowHeight="14"/>
  <cols>
    <col min="1" max="1" width="15.453125" style="1" customWidth="1"/>
    <col min="2" max="2" width="11" style="4" customWidth="1"/>
    <col min="3" max="3" width="11.54296875" style="4" customWidth="1"/>
    <col min="4" max="4" width="12.26953125" style="4" customWidth="1"/>
    <col min="5" max="5" width="13.453125" style="4" customWidth="1"/>
    <col min="6" max="7" width="11.54296875" style="4" customWidth="1"/>
    <col min="8" max="8" width="11.453125" style="4" customWidth="1"/>
    <col min="9" max="9" width="12" style="4" customWidth="1"/>
    <col min="10" max="10" width="12.453125" style="4" customWidth="1"/>
    <col min="11" max="11" width="13.453125" style="4" customWidth="1"/>
    <col min="12" max="12" width="11.54296875" style="4" customWidth="1"/>
    <col min="13" max="13" width="13.453125" style="4" customWidth="1"/>
    <col min="14" max="14" width="11.453125" style="4" customWidth="1"/>
    <col min="15" max="15" width="15.453125" style="4" customWidth="1"/>
    <col min="16" max="16" width="12.453125" style="4" customWidth="1"/>
    <col min="17" max="17" width="10.54296875" style="4" customWidth="1"/>
    <col min="18" max="18" width="14.453125" style="4" customWidth="1"/>
    <col min="19" max="19" width="9.453125" style="4"/>
    <col min="20" max="20" width="11.453125" style="4" customWidth="1"/>
    <col min="21" max="21" width="10.54296875" style="4" customWidth="1"/>
    <col min="22" max="22" width="10.453125" style="4" customWidth="1"/>
    <col min="23" max="23" width="9.453125" style="4"/>
    <col min="24" max="24" width="7.453125" style="4" customWidth="1"/>
    <col min="25" max="25" width="6.54296875" style="4" bestFit="1" customWidth="1"/>
    <col min="26" max="26" width="11.54296875" style="4" customWidth="1"/>
    <col min="27" max="27" width="12" style="4" customWidth="1"/>
    <col min="28" max="28" width="12.7265625" style="4" customWidth="1"/>
    <col min="29" max="29" width="7" style="4" customWidth="1"/>
    <col min="30" max="30" width="16.54296875" style="4" customWidth="1"/>
    <col min="31" max="31" width="21.453125" style="4" customWidth="1"/>
    <col min="32" max="16383" width="9.453125" style="4"/>
    <col min="16384" max="16384" width="9.453125" style="4" bestFit="1"/>
  </cols>
  <sheetData>
    <row r="2" spans="1:32" ht="15.5">
      <c r="A2" s="2579" t="s">
        <v>1161</v>
      </c>
      <c r="B2" s="2579"/>
      <c r="C2" s="2579"/>
      <c r="D2" s="2579"/>
      <c r="E2" s="2579"/>
      <c r="F2" s="2579"/>
      <c r="G2" s="2579"/>
      <c r="H2" s="2579"/>
      <c r="I2" s="2579"/>
      <c r="J2" s="2579"/>
      <c r="K2" s="2579"/>
      <c r="L2" s="2579"/>
      <c r="M2" s="2579"/>
      <c r="N2" s="2579"/>
      <c r="O2" s="2579"/>
      <c r="P2" s="2579"/>
      <c r="Q2" s="2579"/>
      <c r="R2" s="2579"/>
      <c r="S2" s="2579"/>
      <c r="T2" s="2579"/>
      <c r="U2" s="2579"/>
      <c r="V2" s="2579"/>
      <c r="W2" s="2579"/>
      <c r="X2" s="2579"/>
      <c r="Y2" s="2579"/>
      <c r="Z2" s="2579"/>
      <c r="AA2" s="2579"/>
      <c r="AB2" s="2579"/>
    </row>
    <row r="3" spans="1:32" ht="15.5">
      <c r="A3" s="2579" t="s">
        <v>0</v>
      </c>
      <c r="B3" s="2579"/>
      <c r="C3" s="2579"/>
      <c r="D3" s="2579"/>
      <c r="E3" s="2579"/>
      <c r="F3" s="2579"/>
      <c r="G3" s="2579"/>
      <c r="H3" s="2579"/>
      <c r="I3" s="2579"/>
      <c r="J3" s="2579"/>
      <c r="K3" s="2579"/>
      <c r="L3" s="2579"/>
      <c r="M3" s="2579"/>
      <c r="N3" s="2579"/>
      <c r="O3" s="2579"/>
      <c r="P3" s="2579"/>
      <c r="Q3" s="2579"/>
      <c r="R3" s="2579"/>
      <c r="S3" s="2579"/>
      <c r="T3" s="2579"/>
      <c r="U3" s="2579"/>
      <c r="V3" s="2579"/>
      <c r="W3" s="2579"/>
      <c r="X3" s="2579"/>
      <c r="Y3" s="2579"/>
      <c r="Z3" s="2579"/>
      <c r="AA3" s="2579"/>
      <c r="AB3" s="2579"/>
    </row>
    <row r="4" spans="1:32" ht="15.5">
      <c r="A4" s="2579" t="s">
        <v>38</v>
      </c>
      <c r="B4" s="2579"/>
      <c r="C4" s="2579"/>
      <c r="D4" s="2579"/>
      <c r="E4" s="2579"/>
      <c r="F4" s="2579"/>
      <c r="G4" s="2579"/>
      <c r="H4" s="2579"/>
      <c r="I4" s="2579"/>
      <c r="J4" s="2579"/>
      <c r="K4" s="2579"/>
      <c r="L4" s="2579"/>
      <c r="M4" s="2579"/>
      <c r="N4" s="2579"/>
      <c r="O4" s="2579"/>
      <c r="P4" s="2579"/>
      <c r="Q4" s="2579"/>
      <c r="R4" s="2579"/>
      <c r="S4" s="2579"/>
      <c r="T4" s="2579"/>
      <c r="U4" s="2579"/>
      <c r="V4" s="2579"/>
      <c r="W4" s="2579"/>
      <c r="X4" s="2579"/>
      <c r="Y4" s="2579"/>
      <c r="Z4" s="2579"/>
      <c r="AA4" s="2579"/>
      <c r="AB4" s="2579"/>
    </row>
    <row r="5" spans="1:32" ht="14.5" thickBot="1"/>
    <row r="6" spans="1:32" ht="18.649999999999999" customHeight="1" thickBot="1">
      <c r="A6" s="3008"/>
      <c r="B6" s="3011" t="s">
        <v>1162</v>
      </c>
      <c r="C6" s="3012"/>
      <c r="D6" s="3012"/>
      <c r="E6" s="3012"/>
      <c r="F6" s="3012"/>
      <c r="G6" s="3012"/>
      <c r="H6" s="3012"/>
      <c r="I6" s="3012"/>
      <c r="J6" s="3012"/>
      <c r="K6" s="3013"/>
      <c r="L6" s="3014" t="s">
        <v>1163</v>
      </c>
      <c r="M6" s="3015"/>
      <c r="N6" s="3015"/>
      <c r="O6" s="3016"/>
      <c r="P6" s="3011" t="s">
        <v>1164</v>
      </c>
      <c r="Q6" s="3012"/>
      <c r="R6" s="3012"/>
      <c r="S6" s="3012"/>
      <c r="T6" s="3013"/>
      <c r="U6" s="2893" t="s">
        <v>1165</v>
      </c>
      <c r="V6" s="2895"/>
      <c r="W6" s="2866" t="s">
        <v>1166</v>
      </c>
      <c r="X6" s="2867"/>
      <c r="Y6" s="2868"/>
      <c r="Z6" s="3029" t="s">
        <v>1167</v>
      </c>
      <c r="AA6" s="3032" t="s">
        <v>1168</v>
      </c>
      <c r="AB6" s="3038" t="s">
        <v>1169</v>
      </c>
      <c r="AC6" s="52"/>
    </row>
    <row r="7" spans="1:32" ht="29.9" customHeight="1" thickBot="1">
      <c r="A7" s="3009"/>
      <c r="B7" s="3006" t="s">
        <v>1170</v>
      </c>
      <c r="C7" s="3000"/>
      <c r="D7" s="3000"/>
      <c r="E7" s="3017"/>
      <c r="F7" s="3018" t="s">
        <v>1171</v>
      </c>
      <c r="G7" s="3004"/>
      <c r="H7" s="3004"/>
      <c r="I7" s="3004"/>
      <c r="J7" s="3019"/>
      <c r="K7" s="3004" t="s">
        <v>1172</v>
      </c>
      <c r="L7" s="3006" t="s">
        <v>1173</v>
      </c>
      <c r="M7" s="3000" t="s">
        <v>1174</v>
      </c>
      <c r="N7" s="3000" t="s">
        <v>1175</v>
      </c>
      <c r="O7" s="3022" t="s">
        <v>1176</v>
      </c>
      <c r="P7" s="3006" t="s">
        <v>1177</v>
      </c>
      <c r="Q7" s="3000" t="s">
        <v>1178</v>
      </c>
      <c r="R7" s="3000" t="s">
        <v>1179</v>
      </c>
      <c r="S7" s="3027" t="s">
        <v>1180</v>
      </c>
      <c r="T7" s="3017" t="s">
        <v>1181</v>
      </c>
      <c r="U7" s="3006" t="s">
        <v>1182</v>
      </c>
      <c r="V7" s="3036" t="s">
        <v>1183</v>
      </c>
      <c r="W7" s="2880"/>
      <c r="X7" s="2881"/>
      <c r="Y7" s="3026"/>
      <c r="Z7" s="3030"/>
      <c r="AA7" s="3033"/>
      <c r="AB7" s="3039"/>
      <c r="AC7" s="52"/>
      <c r="AD7" s="76"/>
      <c r="AE7" s="181"/>
      <c r="AF7" s="76"/>
    </row>
    <row r="8" spans="1:32" ht="28" thickBot="1">
      <c r="A8" s="3010"/>
      <c r="B8" s="205" t="s">
        <v>1598</v>
      </c>
      <c r="C8" s="206" t="s">
        <v>1599</v>
      </c>
      <c r="D8" s="206" t="s">
        <v>1600</v>
      </c>
      <c r="E8" s="207" t="s">
        <v>1184</v>
      </c>
      <c r="F8" s="205" t="s">
        <v>1185</v>
      </c>
      <c r="G8" s="206" t="s">
        <v>1186</v>
      </c>
      <c r="H8" s="206" t="s">
        <v>1187</v>
      </c>
      <c r="I8" s="297" t="s">
        <v>1188</v>
      </c>
      <c r="J8" s="207" t="s">
        <v>1189</v>
      </c>
      <c r="K8" s="3005"/>
      <c r="L8" s="3007"/>
      <c r="M8" s="3001"/>
      <c r="N8" s="3001"/>
      <c r="O8" s="3023"/>
      <c r="P8" s="3007"/>
      <c r="Q8" s="3001"/>
      <c r="R8" s="3001"/>
      <c r="S8" s="3028"/>
      <c r="T8" s="3035"/>
      <c r="U8" s="3007"/>
      <c r="V8" s="3037"/>
      <c r="W8" s="1795" t="s">
        <v>1190</v>
      </c>
      <c r="X8" s="1795" t="s">
        <v>1191</v>
      </c>
      <c r="Y8" s="1795" t="s">
        <v>1192</v>
      </c>
      <c r="Z8" s="3031"/>
      <c r="AA8" s="3034"/>
      <c r="AB8" s="3040"/>
      <c r="AC8" s="52"/>
      <c r="AD8" s="48"/>
      <c r="AE8" s="340"/>
      <c r="AF8" s="178"/>
    </row>
    <row r="9" spans="1:32">
      <c r="A9" s="201" t="s">
        <v>1193</v>
      </c>
      <c r="B9" s="756">
        <v>0</v>
      </c>
      <c r="C9" s="757">
        <v>956</v>
      </c>
      <c r="D9" s="757">
        <v>0</v>
      </c>
      <c r="E9" s="758">
        <f t="shared" ref="E9:E20" si="0">SUM(B9:D9)</f>
        <v>956</v>
      </c>
      <c r="F9" s="756">
        <v>18708</v>
      </c>
      <c r="G9" s="757">
        <v>3833</v>
      </c>
      <c r="H9" s="757">
        <v>1990</v>
      </c>
      <c r="I9" s="759">
        <v>82</v>
      </c>
      <c r="J9" s="1796">
        <f>SUM(F9:I9)</f>
        <v>24613</v>
      </c>
      <c r="K9" s="760">
        <f t="shared" ref="K9:K20" si="1">E9+J9</f>
        <v>25569</v>
      </c>
      <c r="L9" s="756">
        <v>21094</v>
      </c>
      <c r="M9" s="757">
        <v>12604</v>
      </c>
      <c r="N9" s="761">
        <v>9296</v>
      </c>
      <c r="O9" s="762">
        <f>SUM(L9:N9)</f>
        <v>42994</v>
      </c>
      <c r="P9" s="763" t="s">
        <v>1194</v>
      </c>
      <c r="Q9" s="761">
        <v>1909</v>
      </c>
      <c r="R9" s="761">
        <v>4543</v>
      </c>
      <c r="S9" s="762">
        <v>9624</v>
      </c>
      <c r="T9" s="762">
        <f>SUM(Q9:S9)</f>
        <v>16076</v>
      </c>
      <c r="U9" s="1797">
        <f>K9+O9</f>
        <v>68563</v>
      </c>
      <c r="V9" s="1798">
        <f t="shared" ref="V9:V20" si="2">K9-T9</f>
        <v>9493</v>
      </c>
      <c r="W9" s="765"/>
      <c r="X9" s="766"/>
      <c r="Y9" s="766"/>
      <c r="Z9" s="767">
        <v>1412435</v>
      </c>
      <c r="AA9" s="757">
        <v>1436346</v>
      </c>
      <c r="AB9" s="768">
        <f>Z9/AA9</f>
        <v>0.98335289686468297</v>
      </c>
      <c r="AC9" s="52"/>
    </row>
    <row r="10" spans="1:32">
      <c r="A10" s="202" t="s">
        <v>1195</v>
      </c>
      <c r="B10" s="769">
        <v>0</v>
      </c>
      <c r="C10" s="770">
        <v>2271</v>
      </c>
      <c r="D10" s="770">
        <v>0</v>
      </c>
      <c r="E10" s="758">
        <f t="shared" si="0"/>
        <v>2271</v>
      </c>
      <c r="F10" s="769">
        <v>19198</v>
      </c>
      <c r="G10" s="770">
        <v>3273</v>
      </c>
      <c r="H10" s="770">
        <v>1047</v>
      </c>
      <c r="I10" s="1799">
        <v>97</v>
      </c>
      <c r="J10" s="771">
        <f t="shared" ref="J10:J20" si="3">F10+G10+H10+I10</f>
        <v>23615</v>
      </c>
      <c r="K10" s="760">
        <f t="shared" si="1"/>
        <v>25886</v>
      </c>
      <c r="L10" s="769">
        <v>22305</v>
      </c>
      <c r="M10" s="770">
        <v>24275</v>
      </c>
      <c r="N10" s="772">
        <v>11290</v>
      </c>
      <c r="O10" s="762">
        <f t="shared" ref="O10:O20" si="4">SUM(L10:N10)</f>
        <v>57870</v>
      </c>
      <c r="P10" s="773" t="s">
        <v>1194</v>
      </c>
      <c r="Q10" s="772">
        <v>1763</v>
      </c>
      <c r="R10" s="772">
        <v>6641</v>
      </c>
      <c r="S10" s="762">
        <v>9148</v>
      </c>
      <c r="T10" s="764">
        <f t="shared" ref="T10:T20" si="5">SUM(Q10:S10)</f>
        <v>17552</v>
      </c>
      <c r="U10" s="763">
        <f t="shared" ref="U10:U20" si="6">K10+O10</f>
        <v>83756</v>
      </c>
      <c r="V10" s="764">
        <f t="shared" si="2"/>
        <v>8334</v>
      </c>
      <c r="W10" s="774"/>
      <c r="X10" s="775"/>
      <c r="Y10" s="775"/>
      <c r="Z10" s="767">
        <v>1420769</v>
      </c>
      <c r="AA10" s="757">
        <v>1436346</v>
      </c>
      <c r="AB10" s="768">
        <f t="shared" ref="AB10:AB20" si="7">Z10/AA10</f>
        <v>0.98915512000590389</v>
      </c>
      <c r="AC10" s="113"/>
      <c r="AD10" s="3"/>
    </row>
    <row r="11" spans="1:32">
      <c r="A11" s="202" t="s">
        <v>1196</v>
      </c>
      <c r="B11" s="769">
        <v>0</v>
      </c>
      <c r="C11" s="770">
        <v>2090</v>
      </c>
      <c r="D11" s="770">
        <v>0</v>
      </c>
      <c r="E11" s="758">
        <f t="shared" si="0"/>
        <v>2090</v>
      </c>
      <c r="F11" s="769">
        <v>19220</v>
      </c>
      <c r="G11" s="770">
        <v>3738</v>
      </c>
      <c r="H11" s="770">
        <v>881</v>
      </c>
      <c r="I11" s="1799">
        <v>100</v>
      </c>
      <c r="J11" s="771">
        <f t="shared" si="3"/>
        <v>23939</v>
      </c>
      <c r="K11" s="760">
        <f t="shared" si="1"/>
        <v>26029</v>
      </c>
      <c r="L11" s="769">
        <v>27385</v>
      </c>
      <c r="M11" s="770">
        <v>29382</v>
      </c>
      <c r="N11" s="772">
        <v>7422</v>
      </c>
      <c r="O11" s="762">
        <f t="shared" si="4"/>
        <v>64189</v>
      </c>
      <c r="P11" s="773" t="s">
        <v>1194</v>
      </c>
      <c r="Q11" s="772">
        <v>5850</v>
      </c>
      <c r="R11" s="772">
        <v>26889</v>
      </c>
      <c r="S11" s="762">
        <v>11316</v>
      </c>
      <c r="T11" s="764">
        <f t="shared" si="5"/>
        <v>44055</v>
      </c>
      <c r="U11" s="763">
        <f t="shared" si="6"/>
        <v>90218</v>
      </c>
      <c r="V11" s="764">
        <f t="shared" si="2"/>
        <v>-18026</v>
      </c>
      <c r="W11" s="774"/>
      <c r="X11" s="775"/>
      <c r="Y11" s="775"/>
      <c r="Z11" s="767">
        <v>1402743</v>
      </c>
      <c r="AA11" s="757">
        <v>1436346</v>
      </c>
      <c r="AB11" s="768">
        <f t="shared" si="7"/>
        <v>0.97660521907674058</v>
      </c>
      <c r="AC11" s="113"/>
      <c r="AD11" s="3"/>
    </row>
    <row r="12" spans="1:32">
      <c r="A12" s="202" t="s">
        <v>1197</v>
      </c>
      <c r="B12" s="769">
        <v>0</v>
      </c>
      <c r="C12" s="770">
        <v>1412</v>
      </c>
      <c r="D12" s="770">
        <v>0</v>
      </c>
      <c r="E12" s="758">
        <f t="shared" si="0"/>
        <v>1412</v>
      </c>
      <c r="F12" s="769">
        <v>16985</v>
      </c>
      <c r="G12" s="770">
        <v>3771</v>
      </c>
      <c r="H12" s="770">
        <v>673</v>
      </c>
      <c r="I12" s="1799">
        <v>66</v>
      </c>
      <c r="J12" s="771">
        <f t="shared" si="3"/>
        <v>21495</v>
      </c>
      <c r="K12" s="760">
        <f t="shared" si="1"/>
        <v>22907</v>
      </c>
      <c r="L12" s="769">
        <v>27037</v>
      </c>
      <c r="M12" s="770">
        <v>25897</v>
      </c>
      <c r="N12" s="772">
        <v>6203</v>
      </c>
      <c r="O12" s="762">
        <f t="shared" si="4"/>
        <v>59137</v>
      </c>
      <c r="P12" s="773" t="s">
        <v>1194</v>
      </c>
      <c r="Q12" s="772">
        <v>5306</v>
      </c>
      <c r="R12" s="772">
        <v>17855</v>
      </c>
      <c r="S12" s="762">
        <v>10633</v>
      </c>
      <c r="T12" s="764">
        <f t="shared" si="5"/>
        <v>33794</v>
      </c>
      <c r="U12" s="763">
        <f t="shared" si="6"/>
        <v>82044</v>
      </c>
      <c r="V12" s="764">
        <f t="shared" si="2"/>
        <v>-10887</v>
      </c>
      <c r="W12" s="774"/>
      <c r="X12" s="775"/>
      <c r="Y12" s="775"/>
      <c r="Z12" s="767">
        <v>1391856</v>
      </c>
      <c r="AA12" s="757">
        <v>1436346</v>
      </c>
      <c r="AB12" s="768">
        <f t="shared" si="7"/>
        <v>0.96902556904812631</v>
      </c>
      <c r="AC12" s="113"/>
      <c r="AD12" s="3"/>
    </row>
    <row r="13" spans="1:32">
      <c r="A13" s="202" t="s">
        <v>1198</v>
      </c>
      <c r="B13" s="769">
        <v>0</v>
      </c>
      <c r="C13" s="770">
        <v>1783</v>
      </c>
      <c r="D13" s="770">
        <v>0</v>
      </c>
      <c r="E13" s="758">
        <f t="shared" si="0"/>
        <v>1783</v>
      </c>
      <c r="F13" s="769">
        <v>14380</v>
      </c>
      <c r="G13" s="770">
        <v>2913</v>
      </c>
      <c r="H13" s="770">
        <v>626</v>
      </c>
      <c r="I13" s="1799">
        <v>49</v>
      </c>
      <c r="J13" s="771">
        <f t="shared" si="3"/>
        <v>17968</v>
      </c>
      <c r="K13" s="760">
        <f t="shared" si="1"/>
        <v>19751</v>
      </c>
      <c r="L13" s="769">
        <v>12762</v>
      </c>
      <c r="M13" s="770">
        <v>22617</v>
      </c>
      <c r="N13" s="772">
        <v>6143</v>
      </c>
      <c r="O13" s="762">
        <f t="shared" si="4"/>
        <v>41522</v>
      </c>
      <c r="P13" s="773" t="s">
        <v>1194</v>
      </c>
      <c r="Q13" s="772">
        <v>6054</v>
      </c>
      <c r="R13" s="772">
        <v>16192</v>
      </c>
      <c r="S13" s="762">
        <v>10210</v>
      </c>
      <c r="T13" s="764">
        <f t="shared" si="5"/>
        <v>32456</v>
      </c>
      <c r="U13" s="763">
        <f t="shared" si="6"/>
        <v>61273</v>
      </c>
      <c r="V13" s="764">
        <f t="shared" si="2"/>
        <v>-12705</v>
      </c>
      <c r="W13" s="774"/>
      <c r="X13" s="775"/>
      <c r="Y13" s="775"/>
      <c r="Z13" s="767">
        <v>1379151</v>
      </c>
      <c r="AA13" s="757">
        <v>1436346</v>
      </c>
      <c r="AB13" s="768">
        <f t="shared" si="7"/>
        <v>0.96018020727596276</v>
      </c>
      <c r="AC13" s="113"/>
      <c r="AD13" s="3"/>
    </row>
    <row r="14" spans="1:32">
      <c r="A14" s="202" t="s">
        <v>1199</v>
      </c>
      <c r="B14" s="769">
        <v>0</v>
      </c>
      <c r="C14" s="770">
        <v>2102</v>
      </c>
      <c r="D14" s="770">
        <v>0</v>
      </c>
      <c r="E14" s="758">
        <f t="shared" si="0"/>
        <v>2102</v>
      </c>
      <c r="F14" s="769">
        <v>17507</v>
      </c>
      <c r="G14" s="770">
        <v>3407</v>
      </c>
      <c r="H14" s="770">
        <v>716</v>
      </c>
      <c r="I14" s="1799">
        <v>28</v>
      </c>
      <c r="J14" s="771">
        <f t="shared" si="3"/>
        <v>21658</v>
      </c>
      <c r="K14" s="760">
        <f t="shared" si="1"/>
        <v>23760</v>
      </c>
      <c r="L14" s="769">
        <v>13506</v>
      </c>
      <c r="M14" s="770">
        <v>21979</v>
      </c>
      <c r="N14" s="772">
        <v>4535</v>
      </c>
      <c r="O14" s="762">
        <f t="shared" si="4"/>
        <v>40020</v>
      </c>
      <c r="P14" s="773" t="s">
        <v>1194</v>
      </c>
      <c r="Q14" s="772">
        <v>5570</v>
      </c>
      <c r="R14" s="772">
        <v>16966</v>
      </c>
      <c r="S14" s="762">
        <v>11226</v>
      </c>
      <c r="T14" s="764">
        <f t="shared" si="5"/>
        <v>33762</v>
      </c>
      <c r="U14" s="763">
        <f t="shared" si="6"/>
        <v>63780</v>
      </c>
      <c r="V14" s="764">
        <f t="shared" si="2"/>
        <v>-10002</v>
      </c>
      <c r="W14" s="774"/>
      <c r="X14" s="775"/>
      <c r="Y14" s="775"/>
      <c r="Z14" s="767">
        <v>1369149</v>
      </c>
      <c r="AA14" s="757">
        <v>1436346</v>
      </c>
      <c r="AB14" s="768">
        <f t="shared" si="7"/>
        <v>0.95321670405320169</v>
      </c>
      <c r="AC14" s="113"/>
      <c r="AD14" s="3"/>
    </row>
    <row r="15" spans="1:32">
      <c r="A15" s="202" t="s">
        <v>1200</v>
      </c>
      <c r="B15" s="769">
        <v>0</v>
      </c>
      <c r="C15" s="770">
        <v>1774</v>
      </c>
      <c r="D15" s="770">
        <v>0</v>
      </c>
      <c r="E15" s="758">
        <f t="shared" si="0"/>
        <v>1774</v>
      </c>
      <c r="F15" s="769">
        <v>23790</v>
      </c>
      <c r="G15" s="770">
        <v>4893</v>
      </c>
      <c r="H15" s="770">
        <v>1081</v>
      </c>
      <c r="I15" s="1799">
        <v>285</v>
      </c>
      <c r="J15" s="771">
        <f t="shared" si="3"/>
        <v>30049</v>
      </c>
      <c r="K15" s="760">
        <f t="shared" si="1"/>
        <v>31823</v>
      </c>
      <c r="L15" s="769">
        <v>18557</v>
      </c>
      <c r="M15" s="770">
        <v>26124</v>
      </c>
      <c r="N15" s="772">
        <v>3970</v>
      </c>
      <c r="O15" s="762">
        <f t="shared" si="4"/>
        <v>48651</v>
      </c>
      <c r="P15" s="773" t="s">
        <v>1194</v>
      </c>
      <c r="Q15" s="772">
        <v>6542</v>
      </c>
      <c r="R15" s="772">
        <v>10417</v>
      </c>
      <c r="S15" s="762">
        <v>9203</v>
      </c>
      <c r="T15" s="764">
        <f t="shared" si="5"/>
        <v>26162</v>
      </c>
      <c r="U15" s="763">
        <f t="shared" si="6"/>
        <v>80474</v>
      </c>
      <c r="V15" s="764">
        <f t="shared" si="2"/>
        <v>5661</v>
      </c>
      <c r="W15" s="774"/>
      <c r="X15" s="775"/>
      <c r="Y15" s="775"/>
      <c r="Z15" s="767">
        <v>1374810</v>
      </c>
      <c r="AA15" s="757">
        <v>1436346</v>
      </c>
      <c r="AB15" s="768">
        <f t="shared" si="7"/>
        <v>0.95715795497742184</v>
      </c>
      <c r="AC15" s="113"/>
      <c r="AD15" s="3"/>
    </row>
    <row r="16" spans="1:32">
      <c r="A16" s="202" t="s">
        <v>1201</v>
      </c>
      <c r="B16" s="769">
        <v>0</v>
      </c>
      <c r="C16" s="770">
        <v>2019</v>
      </c>
      <c r="D16" s="770">
        <v>0</v>
      </c>
      <c r="E16" s="758">
        <f t="shared" si="0"/>
        <v>2019</v>
      </c>
      <c r="F16" s="769">
        <v>23676</v>
      </c>
      <c r="G16" s="770">
        <v>4261</v>
      </c>
      <c r="H16" s="770">
        <v>1074</v>
      </c>
      <c r="I16" s="1799">
        <v>184</v>
      </c>
      <c r="J16" s="771">
        <f t="shared" si="3"/>
        <v>29195</v>
      </c>
      <c r="K16" s="760">
        <f t="shared" si="1"/>
        <v>31214</v>
      </c>
      <c r="L16" s="769">
        <v>8300</v>
      </c>
      <c r="M16" s="770">
        <v>26400</v>
      </c>
      <c r="N16" s="772">
        <v>2803</v>
      </c>
      <c r="O16" s="762">
        <f t="shared" si="4"/>
        <v>37503</v>
      </c>
      <c r="P16" s="773" t="s">
        <v>1194</v>
      </c>
      <c r="Q16" s="772">
        <v>6311</v>
      </c>
      <c r="R16" s="772">
        <v>8260</v>
      </c>
      <c r="S16" s="762">
        <v>15352</v>
      </c>
      <c r="T16" s="764">
        <f t="shared" si="5"/>
        <v>29923</v>
      </c>
      <c r="U16" s="763">
        <f t="shared" si="6"/>
        <v>68717</v>
      </c>
      <c r="V16" s="764">
        <f t="shared" si="2"/>
        <v>1291</v>
      </c>
      <c r="W16" s="774"/>
      <c r="X16" s="775"/>
      <c r="Y16" s="775"/>
      <c r="Z16" s="767">
        <v>1376101</v>
      </c>
      <c r="AA16" s="757">
        <v>1436346</v>
      </c>
      <c r="AB16" s="768">
        <f t="shared" si="7"/>
        <v>0.95805676348177948</v>
      </c>
      <c r="AC16" s="113"/>
      <c r="AD16" s="3"/>
    </row>
    <row r="17" spans="1:30">
      <c r="A17" s="202" t="s">
        <v>1202</v>
      </c>
      <c r="B17" s="769">
        <v>0</v>
      </c>
      <c r="C17" s="770">
        <v>2727</v>
      </c>
      <c r="D17" s="770">
        <v>0</v>
      </c>
      <c r="E17" s="758">
        <f t="shared" si="0"/>
        <v>2727</v>
      </c>
      <c r="F17" s="769">
        <v>20623</v>
      </c>
      <c r="G17" s="770">
        <v>3389</v>
      </c>
      <c r="H17" s="770">
        <v>746</v>
      </c>
      <c r="I17" s="1799">
        <v>94</v>
      </c>
      <c r="J17" s="771">
        <f t="shared" si="3"/>
        <v>24852</v>
      </c>
      <c r="K17" s="760">
        <f t="shared" si="1"/>
        <v>27579</v>
      </c>
      <c r="L17" s="769">
        <v>6521</v>
      </c>
      <c r="M17" s="770">
        <v>26662</v>
      </c>
      <c r="N17" s="772">
        <v>2841</v>
      </c>
      <c r="O17" s="762">
        <f t="shared" si="4"/>
        <v>36024</v>
      </c>
      <c r="P17" s="773" t="s">
        <v>1194</v>
      </c>
      <c r="Q17" s="772">
        <v>5223</v>
      </c>
      <c r="R17" s="772">
        <v>7908</v>
      </c>
      <c r="S17" s="762">
        <v>10204</v>
      </c>
      <c r="T17" s="764">
        <f t="shared" si="5"/>
        <v>23335</v>
      </c>
      <c r="U17" s="763">
        <f t="shared" si="6"/>
        <v>63603</v>
      </c>
      <c r="V17" s="764">
        <f t="shared" si="2"/>
        <v>4244</v>
      </c>
      <c r="W17" s="774"/>
      <c r="X17" s="775"/>
      <c r="Y17" s="775"/>
      <c r="Z17" s="767">
        <v>1380345</v>
      </c>
      <c r="AA17" s="757">
        <v>1436346</v>
      </c>
      <c r="AB17" s="768">
        <f t="shared" si="7"/>
        <v>0.96101148330555453</v>
      </c>
      <c r="AC17" s="113"/>
      <c r="AD17" s="3"/>
    </row>
    <row r="18" spans="1:30">
      <c r="A18" s="202" t="s">
        <v>1203</v>
      </c>
      <c r="B18" s="769">
        <v>0</v>
      </c>
      <c r="C18" s="770">
        <v>4202</v>
      </c>
      <c r="D18" s="770">
        <v>0</v>
      </c>
      <c r="E18" s="758">
        <f t="shared" si="0"/>
        <v>4202</v>
      </c>
      <c r="F18" s="769">
        <v>16490</v>
      </c>
      <c r="G18" s="770">
        <v>3542</v>
      </c>
      <c r="H18" s="770">
        <v>680</v>
      </c>
      <c r="I18" s="1799">
        <v>67</v>
      </c>
      <c r="J18" s="771">
        <f t="shared" si="3"/>
        <v>20779</v>
      </c>
      <c r="K18" s="760">
        <f t="shared" si="1"/>
        <v>24981</v>
      </c>
      <c r="L18" s="769">
        <v>5245</v>
      </c>
      <c r="M18" s="770">
        <v>45429</v>
      </c>
      <c r="N18" s="772">
        <v>2588</v>
      </c>
      <c r="O18" s="762">
        <f t="shared" si="4"/>
        <v>53262</v>
      </c>
      <c r="P18" s="773" t="s">
        <v>1194</v>
      </c>
      <c r="Q18" s="772">
        <v>5365</v>
      </c>
      <c r="R18" s="772">
        <v>7057</v>
      </c>
      <c r="S18" s="762">
        <v>11755</v>
      </c>
      <c r="T18" s="764">
        <f t="shared" si="5"/>
        <v>24177</v>
      </c>
      <c r="U18" s="763">
        <f t="shared" si="6"/>
        <v>78243</v>
      </c>
      <c r="V18" s="764">
        <f t="shared" si="2"/>
        <v>804</v>
      </c>
      <c r="W18" s="774"/>
      <c r="X18" s="775"/>
      <c r="Y18" s="775"/>
      <c r="Z18" s="767">
        <v>1381149</v>
      </c>
      <c r="AA18" s="757">
        <v>1436346</v>
      </c>
      <c r="AB18" s="768">
        <f t="shared" si="7"/>
        <v>0.96157123701392277</v>
      </c>
      <c r="AC18" s="113"/>
      <c r="AD18" s="3"/>
    </row>
    <row r="19" spans="1:30">
      <c r="A19" s="202" t="s">
        <v>1204</v>
      </c>
      <c r="B19" s="769">
        <v>0</v>
      </c>
      <c r="C19" s="770">
        <v>998</v>
      </c>
      <c r="D19" s="770">
        <v>0</v>
      </c>
      <c r="E19" s="758">
        <f t="shared" si="0"/>
        <v>998</v>
      </c>
      <c r="F19" s="769">
        <v>12649</v>
      </c>
      <c r="G19" s="770">
        <v>2241</v>
      </c>
      <c r="H19" s="770">
        <v>519</v>
      </c>
      <c r="I19" s="1799">
        <v>96</v>
      </c>
      <c r="J19" s="771">
        <f t="shared" si="3"/>
        <v>15505</v>
      </c>
      <c r="K19" s="760">
        <f t="shared" si="1"/>
        <v>16503</v>
      </c>
      <c r="L19" s="769">
        <v>4702</v>
      </c>
      <c r="M19" s="770">
        <v>14022</v>
      </c>
      <c r="N19" s="772">
        <v>5693</v>
      </c>
      <c r="O19" s="762">
        <f t="shared" si="4"/>
        <v>24417</v>
      </c>
      <c r="P19" s="773" t="s">
        <v>1194</v>
      </c>
      <c r="Q19" s="772">
        <v>7435</v>
      </c>
      <c r="R19" s="772">
        <v>6852</v>
      </c>
      <c r="S19" s="762">
        <v>11110</v>
      </c>
      <c r="T19" s="764">
        <f t="shared" si="5"/>
        <v>25397</v>
      </c>
      <c r="U19" s="763">
        <f t="shared" si="6"/>
        <v>40920</v>
      </c>
      <c r="V19" s="764">
        <f t="shared" si="2"/>
        <v>-8894</v>
      </c>
      <c r="W19" s="774"/>
      <c r="X19" s="775"/>
      <c r="Y19" s="775"/>
      <c r="Z19" s="767">
        <v>1372255</v>
      </c>
      <c r="AA19" s="757">
        <v>1436346</v>
      </c>
      <c r="AB19" s="768">
        <f t="shared" si="7"/>
        <v>0.95537913566786836</v>
      </c>
      <c r="AC19" s="113"/>
      <c r="AD19" s="3"/>
    </row>
    <row r="20" spans="1:30" ht="14.5" thickBot="1">
      <c r="A20" s="717" t="s">
        <v>1205</v>
      </c>
      <c r="B20" s="776">
        <v>0</v>
      </c>
      <c r="C20" s="777">
        <v>836</v>
      </c>
      <c r="D20" s="777">
        <v>0</v>
      </c>
      <c r="E20" s="778">
        <f t="shared" si="0"/>
        <v>836</v>
      </c>
      <c r="F20" s="776">
        <v>16086</v>
      </c>
      <c r="G20" s="777">
        <v>2512</v>
      </c>
      <c r="H20" s="777">
        <v>626</v>
      </c>
      <c r="I20" s="779">
        <v>106</v>
      </c>
      <c r="J20" s="778">
        <f t="shared" si="3"/>
        <v>19330</v>
      </c>
      <c r="K20" s="780">
        <f t="shared" si="1"/>
        <v>20166</v>
      </c>
      <c r="L20" s="776">
        <v>5154</v>
      </c>
      <c r="M20" s="777">
        <v>16118</v>
      </c>
      <c r="N20" s="781">
        <v>10050</v>
      </c>
      <c r="O20" s="782">
        <f t="shared" si="4"/>
        <v>31322</v>
      </c>
      <c r="P20" s="783" t="s">
        <v>1194</v>
      </c>
      <c r="Q20" s="781">
        <v>7422</v>
      </c>
      <c r="R20" s="781">
        <v>4969</v>
      </c>
      <c r="S20" s="784">
        <v>8475</v>
      </c>
      <c r="T20" s="782">
        <f t="shared" si="5"/>
        <v>20866</v>
      </c>
      <c r="U20" s="783">
        <f t="shared" si="6"/>
        <v>51488</v>
      </c>
      <c r="V20" s="782">
        <f t="shared" si="2"/>
        <v>-700</v>
      </c>
      <c r="W20" s="785"/>
      <c r="X20" s="786"/>
      <c r="Y20" s="786"/>
      <c r="Z20" s="787">
        <v>1371555</v>
      </c>
      <c r="AA20" s="777">
        <v>1436346</v>
      </c>
      <c r="AB20" s="788">
        <f t="shared" si="7"/>
        <v>0.95489178791182627</v>
      </c>
      <c r="AC20" s="113"/>
      <c r="AD20" s="3"/>
    </row>
    <row r="21" spans="1:30" ht="15" thickTop="1" thickBot="1">
      <c r="A21" s="716" t="s">
        <v>1206</v>
      </c>
      <c r="B21" s="789">
        <f>SUM(B9:B20)</f>
        <v>0</v>
      </c>
      <c r="C21" s="789">
        <f t="shared" ref="C21:V21" si="8">SUM(C9:C20)</f>
        <v>23170</v>
      </c>
      <c r="D21" s="789">
        <f t="shared" si="8"/>
        <v>0</v>
      </c>
      <c r="E21" s="789">
        <f t="shared" si="8"/>
        <v>23170</v>
      </c>
      <c r="F21" s="789">
        <f t="shared" si="8"/>
        <v>219312</v>
      </c>
      <c r="G21" s="789">
        <f t="shared" si="8"/>
        <v>41773</v>
      </c>
      <c r="H21" s="789">
        <f t="shared" si="8"/>
        <v>10659</v>
      </c>
      <c r="I21" s="789">
        <f t="shared" si="8"/>
        <v>1254</v>
      </c>
      <c r="J21" s="789">
        <f>SUM(J9:J20)</f>
        <v>272998</v>
      </c>
      <c r="K21" s="789">
        <f t="shared" si="8"/>
        <v>296168</v>
      </c>
      <c r="L21" s="789">
        <f t="shared" si="8"/>
        <v>172568</v>
      </c>
      <c r="M21" s="789">
        <f t="shared" si="8"/>
        <v>291509</v>
      </c>
      <c r="N21" s="789">
        <f t="shared" si="8"/>
        <v>72834</v>
      </c>
      <c r="O21" s="789">
        <f t="shared" si="8"/>
        <v>536911</v>
      </c>
      <c r="P21" s="789" t="s">
        <v>1194</v>
      </c>
      <c r="Q21" s="789">
        <f t="shared" si="8"/>
        <v>64750</v>
      </c>
      <c r="R21" s="790">
        <f t="shared" si="8"/>
        <v>134549</v>
      </c>
      <c r="S21" s="789">
        <f t="shared" si="8"/>
        <v>128256</v>
      </c>
      <c r="T21" s="789">
        <f t="shared" si="8"/>
        <v>327555</v>
      </c>
      <c r="U21" s="789">
        <f t="shared" si="8"/>
        <v>833079</v>
      </c>
      <c r="V21" s="790">
        <f t="shared" si="8"/>
        <v>-31387</v>
      </c>
      <c r="W21" s="790">
        <v>895441</v>
      </c>
      <c r="X21" s="790">
        <v>450922</v>
      </c>
      <c r="Y21" s="790">
        <v>25192</v>
      </c>
      <c r="Z21" s="789">
        <v>1371555</v>
      </c>
      <c r="AA21" s="790">
        <v>1436346</v>
      </c>
      <c r="AB21" s="791">
        <f>Z21/AA21</f>
        <v>0.95489178791182627</v>
      </c>
      <c r="AC21" s="52"/>
    </row>
    <row r="22" spans="1:30" s="136" customFormat="1" ht="14.5">
      <c r="A22" s="3020" t="s">
        <v>1601</v>
      </c>
      <c r="B22" s="3021"/>
      <c r="C22" s="3021"/>
      <c r="D22" s="3021"/>
      <c r="E22" s="3021"/>
      <c r="F22" s="3021"/>
      <c r="G22" s="3021"/>
      <c r="H22" s="3021"/>
      <c r="I22" s="3021"/>
      <c r="J22" s="3021"/>
      <c r="K22" s="3021"/>
      <c r="L22" s="3021"/>
      <c r="M22" s="2033"/>
      <c r="N22" s="2033"/>
      <c r="O22" s="2033"/>
      <c r="P22" s="2033"/>
      <c r="Q22" s="2033"/>
      <c r="R22" s="2033"/>
      <c r="S22" s="2033"/>
      <c r="T22" s="2033"/>
      <c r="U22" s="2033"/>
      <c r="V22" s="2034"/>
      <c r="W22" s="2034"/>
      <c r="X22" s="2034"/>
      <c r="Y22" s="2034"/>
      <c r="Z22" s="2034"/>
      <c r="AA22" s="2034"/>
      <c r="AB22" s="436"/>
    </row>
    <row r="23" spans="1:30" s="136" customFormat="1" ht="14.5">
      <c r="A23" s="3002" t="s">
        <v>1602</v>
      </c>
      <c r="B23" s="3003"/>
      <c r="C23" s="3003"/>
      <c r="D23" s="3003"/>
      <c r="E23" s="3003"/>
      <c r="F23" s="3003"/>
      <c r="G23" s="3003"/>
      <c r="H23" s="3003"/>
      <c r="I23" s="3003"/>
      <c r="J23" s="3003"/>
      <c r="K23" s="3003"/>
      <c r="L23" s="3003"/>
      <c r="M23" s="428"/>
      <c r="N23" s="428"/>
      <c r="O23" s="428"/>
      <c r="P23" s="428"/>
      <c r="Q23" s="428"/>
      <c r="R23" s="428"/>
      <c r="S23" s="428"/>
      <c r="T23" s="428"/>
      <c r="U23" s="428"/>
      <c r="Z23" s="437"/>
      <c r="AB23" s="438"/>
    </row>
    <row r="24" spans="1:30" s="136" customFormat="1" ht="14.5">
      <c r="A24" s="3002" t="s">
        <v>1603</v>
      </c>
      <c r="B24" s="3003"/>
      <c r="C24" s="3003"/>
      <c r="D24" s="3003"/>
      <c r="E24" s="3003"/>
      <c r="F24" s="3003"/>
      <c r="G24" s="3003"/>
      <c r="H24" s="3003"/>
      <c r="I24" s="3003"/>
      <c r="J24" s="3003"/>
      <c r="K24" s="3003"/>
      <c r="L24" s="3003"/>
      <c r="M24" s="428"/>
      <c r="N24" s="428"/>
      <c r="O24" s="428"/>
      <c r="P24" s="428"/>
      <c r="Q24" s="428"/>
      <c r="R24" s="428"/>
      <c r="S24" s="428"/>
      <c r="T24" s="428"/>
      <c r="U24" s="428"/>
      <c r="V24" s="428"/>
      <c r="W24" s="428"/>
      <c r="X24" s="428"/>
      <c r="Y24" s="428"/>
      <c r="Z24" s="428"/>
      <c r="AB24" s="438"/>
    </row>
    <row r="25" spans="1:30" s="136" customFormat="1" ht="14.5">
      <c r="A25" s="3002" t="s">
        <v>1604</v>
      </c>
      <c r="B25" s="3003"/>
      <c r="C25" s="3003"/>
      <c r="D25" s="3003"/>
      <c r="E25" s="3003"/>
      <c r="F25" s="3003"/>
      <c r="G25" s="3003"/>
      <c r="H25" s="3003"/>
      <c r="I25" s="3003"/>
      <c r="J25" s="3003"/>
      <c r="K25" s="3003"/>
      <c r="L25" s="3003"/>
      <c r="M25" s="428"/>
      <c r="N25" s="428"/>
      <c r="O25" s="428"/>
      <c r="P25" s="428"/>
      <c r="Q25" s="428"/>
      <c r="R25" s="428"/>
      <c r="S25" s="428"/>
      <c r="T25" s="428"/>
      <c r="U25" s="428"/>
      <c r="V25" s="428"/>
      <c r="W25" s="428"/>
      <c r="X25" s="428"/>
      <c r="Y25" s="428"/>
      <c r="Z25" s="428"/>
      <c r="AB25" s="438"/>
    </row>
    <row r="26" spans="1:30" s="136" customFormat="1" ht="14.5">
      <c r="A26" s="3002" t="s">
        <v>1605</v>
      </c>
      <c r="B26" s="3003"/>
      <c r="C26" s="3003"/>
      <c r="D26" s="3003"/>
      <c r="E26" s="3003"/>
      <c r="F26" s="3003"/>
      <c r="G26" s="3003"/>
      <c r="H26" s="3003"/>
      <c r="I26" s="3003"/>
      <c r="J26" s="3003"/>
      <c r="K26" s="3003"/>
      <c r="L26" s="3003"/>
      <c r="M26" s="428"/>
      <c r="N26" s="428"/>
      <c r="O26" s="428"/>
      <c r="P26" s="428"/>
      <c r="Q26" s="428"/>
      <c r="R26" s="428"/>
      <c r="S26" s="428"/>
      <c r="T26" s="428"/>
      <c r="U26" s="428"/>
      <c r="V26" s="428"/>
      <c r="W26" s="428"/>
      <c r="X26" s="428"/>
      <c r="Y26" s="428"/>
      <c r="Z26" s="428"/>
      <c r="AB26" s="438"/>
    </row>
    <row r="27" spans="1:30" s="136" customFormat="1" ht="15" thickBot="1">
      <c r="A27" s="3024" t="s">
        <v>1606</v>
      </c>
      <c r="B27" s="3025"/>
      <c r="C27" s="3025"/>
      <c r="D27" s="3025"/>
      <c r="E27" s="3025"/>
      <c r="F27" s="3025"/>
      <c r="G27" s="3025"/>
      <c r="H27" s="3025"/>
      <c r="I27" s="3025"/>
      <c r="J27" s="3025"/>
      <c r="K27" s="3025"/>
      <c r="L27" s="3025"/>
      <c r="M27" s="439"/>
      <c r="N27" s="439"/>
      <c r="O27" s="439"/>
      <c r="P27" s="439"/>
      <c r="Q27" s="439"/>
      <c r="R27" s="439"/>
      <c r="S27" s="439"/>
      <c r="T27" s="439"/>
      <c r="U27" s="439"/>
      <c r="V27" s="439"/>
      <c r="W27" s="439"/>
      <c r="X27" s="439"/>
      <c r="Y27" s="439"/>
      <c r="Z27" s="439"/>
      <c r="AA27" s="439"/>
      <c r="AB27" s="440"/>
    </row>
    <row r="28" spans="1:30">
      <c r="A28" s="52"/>
      <c r="B28" s="204"/>
      <c r="C28" s="204"/>
      <c r="D28" s="204"/>
      <c r="E28" s="204"/>
      <c r="F28" s="204"/>
      <c r="G28" s="204"/>
      <c r="H28" s="204"/>
      <c r="I28" s="204"/>
      <c r="J28" s="204"/>
      <c r="K28" s="204"/>
      <c r="L28" s="204"/>
      <c r="M28" s="204"/>
      <c r="N28" s="204"/>
      <c r="O28" s="204"/>
      <c r="P28" s="204"/>
      <c r="Q28" s="204"/>
      <c r="R28" s="204"/>
      <c r="S28" s="204"/>
      <c r="T28" s="204"/>
      <c r="U28" s="204"/>
      <c r="V28" s="52"/>
      <c r="W28" s="52"/>
      <c r="X28" s="52"/>
      <c r="Y28" s="52"/>
      <c r="Z28" s="52"/>
      <c r="AA28" s="52"/>
      <c r="AB28" s="52"/>
      <c r="AC28" s="52"/>
    </row>
    <row r="29" spans="1:30">
      <c r="A29" s="52"/>
      <c r="B29" s="52"/>
      <c r="C29" s="52"/>
      <c r="D29" s="52"/>
      <c r="E29" s="52"/>
      <c r="F29" s="52"/>
      <c r="G29" s="52"/>
      <c r="H29" s="52"/>
      <c r="I29" s="52"/>
      <c r="J29" s="52"/>
      <c r="K29" s="52"/>
      <c r="L29" s="52"/>
      <c r="M29" s="52"/>
      <c r="N29" s="52"/>
      <c r="O29" s="52"/>
      <c r="P29" s="52"/>
      <c r="Q29" s="52"/>
      <c r="R29" s="52"/>
      <c r="S29" s="52"/>
      <c r="T29" s="52"/>
      <c r="U29" s="52"/>
      <c r="V29" s="52"/>
      <c r="W29" s="52"/>
      <c r="X29" s="52"/>
      <c r="Y29" s="52"/>
      <c r="Z29" s="52"/>
      <c r="AA29" s="52"/>
      <c r="AB29" s="52"/>
      <c r="AC29" s="52"/>
    </row>
    <row r="30" spans="1:30">
      <c r="A30" s="52"/>
      <c r="B30" s="52"/>
      <c r="C30" s="52"/>
      <c r="D30" s="52"/>
      <c r="E30" s="52"/>
      <c r="F30" s="52"/>
      <c r="G30" s="52"/>
      <c r="H30" s="52"/>
      <c r="I30" s="52"/>
      <c r="J30" s="52"/>
      <c r="K30" s="52"/>
      <c r="L30" s="52"/>
      <c r="M30" s="52"/>
      <c r="N30" s="52"/>
      <c r="O30" s="52"/>
      <c r="P30" s="52"/>
      <c r="Q30" s="52"/>
      <c r="R30" s="52"/>
      <c r="S30" s="52"/>
      <c r="T30" s="52"/>
      <c r="U30" s="52"/>
      <c r="V30" s="52"/>
      <c r="W30" s="52"/>
      <c r="X30" s="52"/>
      <c r="Y30" s="113"/>
      <c r="Z30" s="52"/>
      <c r="AA30" s="52"/>
      <c r="AB30" s="52"/>
      <c r="AC30" s="52"/>
    </row>
    <row r="31" spans="1:30">
      <c r="A31" s="52"/>
      <c r="B31" s="52"/>
      <c r="C31" s="52"/>
      <c r="D31" s="52"/>
      <c r="E31" s="52"/>
      <c r="F31" s="52"/>
      <c r="G31" s="52"/>
      <c r="H31" s="52"/>
      <c r="I31" s="52"/>
      <c r="J31" s="52"/>
      <c r="K31" s="52"/>
      <c r="L31" s="52"/>
      <c r="M31" s="52"/>
      <c r="N31" s="52"/>
      <c r="O31" s="52"/>
      <c r="P31" s="52"/>
      <c r="Q31" s="52"/>
      <c r="R31" s="52"/>
      <c r="S31" s="52"/>
      <c r="T31" s="52"/>
      <c r="U31" s="52"/>
      <c r="V31" s="52"/>
      <c r="W31" s="52"/>
      <c r="X31" s="52"/>
      <c r="Y31" s="52"/>
      <c r="Z31" s="52"/>
      <c r="AA31" s="52"/>
      <c r="AB31" s="52"/>
      <c r="AC31" s="52"/>
    </row>
    <row r="32" spans="1:30">
      <c r="A32" s="52"/>
      <c r="B32" s="52"/>
      <c r="C32" s="52"/>
      <c r="D32" s="52"/>
      <c r="E32" s="52"/>
      <c r="F32" s="52"/>
      <c r="G32" s="52"/>
      <c r="H32" s="52"/>
      <c r="I32" s="52"/>
      <c r="J32" s="52"/>
      <c r="K32" s="52"/>
      <c r="L32" s="52"/>
      <c r="M32" s="52"/>
      <c r="N32" s="52"/>
      <c r="O32" s="52"/>
      <c r="P32" s="52"/>
      <c r="Q32" s="52"/>
      <c r="R32" s="52"/>
      <c r="S32" s="52"/>
      <c r="T32" s="52"/>
      <c r="U32" s="52"/>
      <c r="V32" s="52"/>
      <c r="W32" s="52"/>
      <c r="X32" s="52"/>
      <c r="Y32" s="52"/>
      <c r="Z32" s="52"/>
      <c r="AA32" s="52"/>
      <c r="AB32" s="52"/>
      <c r="AC32" s="52"/>
    </row>
  </sheetData>
  <mergeCells count="32">
    <mergeCell ref="A27:L27"/>
    <mergeCell ref="A2:AB2"/>
    <mergeCell ref="A3:AB3"/>
    <mergeCell ref="A4:AB4"/>
    <mergeCell ref="W6:Y7"/>
    <mergeCell ref="R7:R8"/>
    <mergeCell ref="S7:S8"/>
    <mergeCell ref="P6:T6"/>
    <mergeCell ref="U6:V6"/>
    <mergeCell ref="Z6:Z8"/>
    <mergeCell ref="AA6:AA8"/>
    <mergeCell ref="T7:T8"/>
    <mergeCell ref="U7:U8"/>
    <mergeCell ref="V7:V8"/>
    <mergeCell ref="AB6:AB8"/>
    <mergeCell ref="P7:P8"/>
    <mergeCell ref="Q7:Q8"/>
    <mergeCell ref="A26:L26"/>
    <mergeCell ref="A25:L25"/>
    <mergeCell ref="K7:K8"/>
    <mergeCell ref="L7:L8"/>
    <mergeCell ref="A6:A8"/>
    <mergeCell ref="B6:K6"/>
    <mergeCell ref="L6:O6"/>
    <mergeCell ref="B7:E7"/>
    <mergeCell ref="F7:J7"/>
    <mergeCell ref="A22:L22"/>
    <mergeCell ref="M7:M8"/>
    <mergeCell ref="N7:N8"/>
    <mergeCell ref="O7:O8"/>
    <mergeCell ref="A23:L23"/>
    <mergeCell ref="A24:L24"/>
  </mergeCells>
  <printOptions horizontalCentered="1" verticalCentered="1" headings="1"/>
  <pageMargins left="0.25" right="0.25" top="0.5" bottom="0.5" header="0.3" footer="0.3"/>
  <pageSetup scale="41" firstPageNumber="98" orientation="landscape" r:id="rId1"/>
  <headerFooter>
    <oddHeader>&amp;CPacific Gas and Electric Company | Program Year 2024
Appendix A: ESA, CARE, and FERA Program Tables</oddHeader>
  </headerFooter>
  <customProperties>
    <customPr name="_pios_id" r:id="rId2"/>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1FD81-6715-4B97-8907-3AFA95009E09}">
  <sheetPr>
    <pageSetUpPr fitToPage="1"/>
  </sheetPr>
  <dimension ref="A2:O83"/>
  <sheetViews>
    <sheetView view="pageLayout" zoomScale="66" zoomScaleNormal="90" zoomScalePageLayoutView="66" workbookViewId="0">
      <selection activeCell="I17" sqref="I17"/>
    </sheetView>
  </sheetViews>
  <sheetFormatPr defaultColWidth="9.453125" defaultRowHeight="12.5"/>
  <cols>
    <col min="1" max="11" width="16.54296875" style="52" customWidth="1"/>
    <col min="12" max="12" width="7.453125" style="52" customWidth="1"/>
    <col min="13" max="13" width="14" style="52" bestFit="1" customWidth="1"/>
    <col min="14" max="14" width="37.453125" style="52" customWidth="1"/>
    <col min="15" max="15" width="19.54296875" style="52" customWidth="1"/>
    <col min="16" max="16384" width="9.453125" style="52"/>
  </cols>
  <sheetData>
    <row r="2" spans="1:15" ht="15.5">
      <c r="A2" s="2579" t="s">
        <v>1207</v>
      </c>
      <c r="B2" s="2579"/>
      <c r="C2" s="2579"/>
      <c r="D2" s="2579"/>
      <c r="E2" s="2579"/>
      <c r="F2" s="2579"/>
      <c r="G2" s="2579"/>
      <c r="H2" s="2579"/>
      <c r="I2" s="2579"/>
      <c r="J2" s="2579"/>
      <c r="K2" s="2579"/>
    </row>
    <row r="3" spans="1:15" ht="15.5">
      <c r="A3" s="2579" t="s">
        <v>0</v>
      </c>
      <c r="B3" s="2579"/>
      <c r="C3" s="2579"/>
      <c r="D3" s="2579"/>
      <c r="E3" s="2579"/>
      <c r="F3" s="2579"/>
      <c r="G3" s="2579"/>
      <c r="H3" s="2579"/>
      <c r="I3" s="2579"/>
      <c r="J3" s="2579"/>
      <c r="K3" s="2579"/>
    </row>
    <row r="4" spans="1:15" ht="15.5">
      <c r="A4" s="2579" t="s">
        <v>38</v>
      </c>
      <c r="B4" s="2579"/>
      <c r="C4" s="2579"/>
      <c r="D4" s="2579"/>
      <c r="E4" s="2579"/>
      <c r="F4" s="2579"/>
      <c r="G4" s="2579"/>
      <c r="H4" s="2579"/>
      <c r="I4" s="2579"/>
      <c r="J4" s="2579"/>
      <c r="K4" s="2579"/>
    </row>
    <row r="5" spans="1:15" ht="13" thickBot="1"/>
    <row r="6" spans="1:15" ht="30" customHeight="1" thickBot="1">
      <c r="A6" s="3042" t="s">
        <v>1208</v>
      </c>
      <c r="B6" s="3043"/>
      <c r="C6" s="3043"/>
      <c r="D6" s="3043"/>
      <c r="E6" s="3043"/>
      <c r="F6" s="3043"/>
      <c r="G6" s="3043"/>
      <c r="H6" s="3043"/>
      <c r="I6" s="3043"/>
      <c r="J6" s="3043"/>
      <c r="K6" s="3044"/>
      <c r="M6" s="76"/>
      <c r="N6" s="181"/>
      <c r="O6" s="76"/>
    </row>
    <row r="7" spans="1:15" ht="54.5" thickBot="1">
      <c r="A7" s="441" t="s">
        <v>1209</v>
      </c>
      <c r="B7" s="442" t="s">
        <v>1210</v>
      </c>
      <c r="C7" s="442" t="s">
        <v>1211</v>
      </c>
      <c r="D7" s="443" t="s">
        <v>1212</v>
      </c>
      <c r="E7" s="443" t="s">
        <v>1213</v>
      </c>
      <c r="F7" s="443" t="s">
        <v>1214</v>
      </c>
      <c r="G7" s="442" t="s">
        <v>1215</v>
      </c>
      <c r="H7" s="442" t="s">
        <v>1216</v>
      </c>
      <c r="I7" s="442" t="s">
        <v>1217</v>
      </c>
      <c r="J7" s="443" t="s">
        <v>1218</v>
      </c>
      <c r="K7" s="444" t="s">
        <v>1219</v>
      </c>
      <c r="L7" s="340"/>
      <c r="M7" s="178"/>
    </row>
    <row r="8" spans="1:15" ht="13">
      <c r="A8" s="859" t="s">
        <v>1193</v>
      </c>
      <c r="B8" s="757">
        <v>1412435</v>
      </c>
      <c r="C8" s="757">
        <v>8140</v>
      </c>
      <c r="D8" s="860">
        <f>C8/B8</f>
        <v>5.7630970628736898E-3</v>
      </c>
      <c r="E8" s="861">
        <f t="shared" ref="E8:E20" si="0">G8/C8</f>
        <v>0.63538083538083534</v>
      </c>
      <c r="F8" s="861">
        <f t="shared" ref="F8:F20" si="1">1-J8</f>
        <v>0.31400491400491404</v>
      </c>
      <c r="G8" s="757">
        <v>5172</v>
      </c>
      <c r="H8" s="757">
        <v>412</v>
      </c>
      <c r="I8" s="757">
        <f t="shared" ref="I8:I19" si="2">SUM(G8:H8)</f>
        <v>5584</v>
      </c>
      <c r="J8" s="861">
        <f t="shared" ref="J8:J19" si="3">IF(C8=0,0,I8/C8)</f>
        <v>0.68599508599508596</v>
      </c>
      <c r="K8" s="862">
        <f t="shared" ref="K8:K20" si="4">I8/B8</f>
        <v>3.9534562652440647E-3</v>
      </c>
      <c r="M8" s="1977"/>
    </row>
    <row r="9" spans="1:15" ht="13">
      <c r="A9" s="863" t="s">
        <v>1195</v>
      </c>
      <c r="B9" s="757">
        <v>1420769</v>
      </c>
      <c r="C9" s="770">
        <v>8088</v>
      </c>
      <c r="D9" s="860">
        <f t="shared" ref="D9:D19" si="5">C9/B9</f>
        <v>5.6926917746656916E-3</v>
      </c>
      <c r="E9" s="861">
        <f t="shared" si="0"/>
        <v>0.58555885262116714</v>
      </c>
      <c r="F9" s="861">
        <f t="shared" si="1"/>
        <v>0.34854104846686451</v>
      </c>
      <c r="G9" s="770">
        <v>4736</v>
      </c>
      <c r="H9" s="770">
        <v>533</v>
      </c>
      <c r="I9" s="757">
        <f t="shared" si="2"/>
        <v>5269</v>
      </c>
      <c r="J9" s="861">
        <f t="shared" si="3"/>
        <v>0.65145895153313549</v>
      </c>
      <c r="K9" s="862">
        <f t="shared" si="4"/>
        <v>3.7085550149250157E-3</v>
      </c>
      <c r="M9" s="1977"/>
    </row>
    <row r="10" spans="1:15" ht="13">
      <c r="A10" s="863" t="s">
        <v>1196</v>
      </c>
      <c r="B10" s="757">
        <v>1402743</v>
      </c>
      <c r="C10" s="770">
        <v>7937</v>
      </c>
      <c r="D10" s="860">
        <f t="shared" si="5"/>
        <v>5.6581996844753462E-3</v>
      </c>
      <c r="E10" s="861">
        <f t="shared" si="0"/>
        <v>0.63613455965730126</v>
      </c>
      <c r="F10" s="861">
        <f t="shared" si="1"/>
        <v>0.31472848683381627</v>
      </c>
      <c r="G10" s="770">
        <v>5049</v>
      </c>
      <c r="H10" s="770">
        <v>390</v>
      </c>
      <c r="I10" s="757">
        <f t="shared" si="2"/>
        <v>5439</v>
      </c>
      <c r="J10" s="861">
        <f t="shared" si="3"/>
        <v>0.68527151316618373</v>
      </c>
      <c r="K10" s="862">
        <f t="shared" si="4"/>
        <v>3.8774030595768432E-3</v>
      </c>
      <c r="M10" s="1977"/>
    </row>
    <row r="11" spans="1:15" ht="13">
      <c r="A11" s="863" t="s">
        <v>1197</v>
      </c>
      <c r="B11" s="757">
        <v>1391856</v>
      </c>
      <c r="C11" s="770">
        <v>7890</v>
      </c>
      <c r="D11" s="860">
        <f t="shared" si="5"/>
        <v>5.6686898644687381E-3</v>
      </c>
      <c r="E11" s="861">
        <f t="shared" si="0"/>
        <v>0.59632446134347272</v>
      </c>
      <c r="F11" s="861">
        <f t="shared" si="1"/>
        <v>0.34588086185044364</v>
      </c>
      <c r="G11" s="770">
        <v>4705</v>
      </c>
      <c r="H11" s="770">
        <v>456</v>
      </c>
      <c r="I11" s="757">
        <f t="shared" si="2"/>
        <v>5161</v>
      </c>
      <c r="J11" s="861">
        <f t="shared" si="3"/>
        <v>0.65411913814955636</v>
      </c>
      <c r="K11" s="862">
        <f t="shared" si="4"/>
        <v>3.7079985285834167E-3</v>
      </c>
      <c r="M11" s="1977"/>
    </row>
    <row r="12" spans="1:15" ht="13">
      <c r="A12" s="863" t="s">
        <v>1198</v>
      </c>
      <c r="B12" s="757">
        <v>1379151</v>
      </c>
      <c r="C12" s="770">
        <v>7910</v>
      </c>
      <c r="D12" s="860">
        <f t="shared" si="5"/>
        <v>5.7354125835387135E-3</v>
      </c>
      <c r="E12" s="861">
        <f t="shared" si="0"/>
        <v>0.64728192161820486</v>
      </c>
      <c r="F12" s="861">
        <f t="shared" si="1"/>
        <v>0.31049304677623257</v>
      </c>
      <c r="G12" s="770">
        <v>5120</v>
      </c>
      <c r="H12" s="770">
        <v>334</v>
      </c>
      <c r="I12" s="757">
        <f t="shared" si="2"/>
        <v>5454</v>
      </c>
      <c r="J12" s="861">
        <f t="shared" si="3"/>
        <v>0.68950695322376743</v>
      </c>
      <c r="K12" s="862">
        <f t="shared" si="4"/>
        <v>3.9546068559570347E-3</v>
      </c>
      <c r="M12" s="1977"/>
    </row>
    <row r="13" spans="1:15" ht="13">
      <c r="A13" s="863" t="s">
        <v>1199</v>
      </c>
      <c r="B13" s="757">
        <v>1369149</v>
      </c>
      <c r="C13" s="770">
        <v>7817</v>
      </c>
      <c r="D13" s="860">
        <f t="shared" si="5"/>
        <v>5.7093859032143323E-3</v>
      </c>
      <c r="E13" s="861">
        <f t="shared" si="0"/>
        <v>0.71549187667903291</v>
      </c>
      <c r="F13" s="861">
        <f t="shared" si="1"/>
        <v>0.25252654471024694</v>
      </c>
      <c r="G13" s="770">
        <v>5593</v>
      </c>
      <c r="H13" s="770">
        <v>250</v>
      </c>
      <c r="I13" s="757">
        <f t="shared" si="2"/>
        <v>5843</v>
      </c>
      <c r="J13" s="861">
        <f t="shared" si="3"/>
        <v>0.74747345528975306</v>
      </c>
      <c r="K13" s="862">
        <f t="shared" si="4"/>
        <v>4.2676144086582248E-3</v>
      </c>
      <c r="M13" s="1977"/>
    </row>
    <row r="14" spans="1:15" ht="13">
      <c r="A14" s="863" t="s">
        <v>1200</v>
      </c>
      <c r="B14" s="757">
        <v>1374810</v>
      </c>
      <c r="C14" s="770">
        <v>7754</v>
      </c>
      <c r="D14" s="860">
        <f t="shared" si="5"/>
        <v>5.6400520799237712E-3</v>
      </c>
      <c r="E14" s="861">
        <f t="shared" si="0"/>
        <v>0.63876708795460413</v>
      </c>
      <c r="F14" s="861">
        <f t="shared" si="1"/>
        <v>0.31325767345885991</v>
      </c>
      <c r="G14" s="770">
        <v>4953</v>
      </c>
      <c r="H14" s="770">
        <v>372</v>
      </c>
      <c r="I14" s="757">
        <f t="shared" si="2"/>
        <v>5325</v>
      </c>
      <c r="J14" s="861">
        <f t="shared" si="3"/>
        <v>0.68674232654114009</v>
      </c>
      <c r="K14" s="862">
        <f t="shared" si="4"/>
        <v>3.8732624871800469E-3</v>
      </c>
      <c r="M14" s="1977"/>
    </row>
    <row r="15" spans="1:15" ht="13">
      <c r="A15" s="863" t="s">
        <v>1201</v>
      </c>
      <c r="B15" s="757">
        <v>1376101</v>
      </c>
      <c r="C15" s="770">
        <v>7438</v>
      </c>
      <c r="D15" s="860">
        <f t="shared" si="5"/>
        <v>5.4051265132428507E-3</v>
      </c>
      <c r="E15" s="861">
        <f t="shared" si="0"/>
        <v>0.64721699381554176</v>
      </c>
      <c r="F15" s="861">
        <f t="shared" si="1"/>
        <v>0.31204624899166444</v>
      </c>
      <c r="G15" s="770">
        <v>4814</v>
      </c>
      <c r="H15" s="770">
        <v>303</v>
      </c>
      <c r="I15" s="757">
        <f t="shared" si="2"/>
        <v>5117</v>
      </c>
      <c r="J15" s="861">
        <f t="shared" si="3"/>
        <v>0.68795375100833556</v>
      </c>
      <c r="K15" s="862">
        <f t="shared" si="4"/>
        <v>3.718477059460025E-3</v>
      </c>
      <c r="M15" s="1977"/>
    </row>
    <row r="16" spans="1:15" ht="13">
      <c r="A16" s="863" t="s">
        <v>1202</v>
      </c>
      <c r="B16" s="757">
        <v>1380345</v>
      </c>
      <c r="C16" s="770">
        <v>7482</v>
      </c>
      <c r="D16" s="860">
        <f t="shared" si="5"/>
        <v>5.4203840344261758E-3</v>
      </c>
      <c r="E16" s="861">
        <f t="shared" si="0"/>
        <v>0.67094359796845759</v>
      </c>
      <c r="F16" s="861">
        <f t="shared" si="1"/>
        <v>0.29537556802993847</v>
      </c>
      <c r="G16" s="770">
        <v>5020</v>
      </c>
      <c r="H16" s="770">
        <v>252</v>
      </c>
      <c r="I16" s="757">
        <f t="shared" si="2"/>
        <v>5272</v>
      </c>
      <c r="J16" s="861">
        <f t="shared" si="3"/>
        <v>0.70462443197006153</v>
      </c>
      <c r="K16" s="862">
        <f>I16/B16</f>
        <v>3.8193350213171343E-3</v>
      </c>
      <c r="M16" s="1977"/>
    </row>
    <row r="17" spans="1:15" ht="13">
      <c r="A17" s="863" t="s">
        <v>1203</v>
      </c>
      <c r="B17" s="757">
        <v>1381149</v>
      </c>
      <c r="C17" s="770">
        <v>7771</v>
      </c>
      <c r="D17" s="860">
        <f t="shared" si="5"/>
        <v>5.6264747684717578E-3</v>
      </c>
      <c r="E17" s="861">
        <f t="shared" si="0"/>
        <v>0.6932183760133831</v>
      </c>
      <c r="F17" s="861">
        <f t="shared" si="1"/>
        <v>0.2761549350147986</v>
      </c>
      <c r="G17" s="770">
        <v>5387</v>
      </c>
      <c r="H17" s="770">
        <v>238</v>
      </c>
      <c r="I17" s="757">
        <f t="shared" si="2"/>
        <v>5625</v>
      </c>
      <c r="J17" s="861">
        <f t="shared" si="3"/>
        <v>0.7238450649852014</v>
      </c>
      <c r="K17" s="862">
        <f t="shared" si="4"/>
        <v>4.0726959944220355E-3</v>
      </c>
      <c r="M17" s="1977"/>
    </row>
    <row r="18" spans="1:15" ht="13">
      <c r="A18" s="863" t="s">
        <v>1204</v>
      </c>
      <c r="B18" s="757">
        <v>1372255</v>
      </c>
      <c r="C18" s="770">
        <v>9986</v>
      </c>
      <c r="D18" s="860">
        <f t="shared" si="5"/>
        <v>7.2770731387387915E-3</v>
      </c>
      <c r="E18" s="861">
        <f t="shared" si="0"/>
        <v>0.67854996995794115</v>
      </c>
      <c r="F18" s="861">
        <f t="shared" si="1"/>
        <v>0.26447025836170635</v>
      </c>
      <c r="G18" s="770">
        <v>6776</v>
      </c>
      <c r="H18" s="770">
        <v>569</v>
      </c>
      <c r="I18" s="757">
        <f t="shared" si="2"/>
        <v>7345</v>
      </c>
      <c r="J18" s="861">
        <f t="shared" si="3"/>
        <v>0.73552974163829365</v>
      </c>
      <c r="K18" s="862">
        <f t="shared" si="4"/>
        <v>5.3525037256195096E-3</v>
      </c>
      <c r="M18" s="1977"/>
    </row>
    <row r="19" spans="1:15" ht="13.5" thickBot="1">
      <c r="A19" s="864" t="s">
        <v>1205</v>
      </c>
      <c r="B19" s="777">
        <v>1371555</v>
      </c>
      <c r="C19" s="777">
        <v>7695</v>
      </c>
      <c r="D19" s="865">
        <f t="shared" si="5"/>
        <v>5.6104202893795729E-3</v>
      </c>
      <c r="E19" s="866">
        <f t="shared" si="0"/>
        <v>0.6732943469785575</v>
      </c>
      <c r="F19" s="866">
        <f t="shared" si="1"/>
        <v>0.29603638726445747</v>
      </c>
      <c r="G19" s="777">
        <v>5181</v>
      </c>
      <c r="H19" s="777">
        <v>236</v>
      </c>
      <c r="I19" s="777">
        <f t="shared" si="2"/>
        <v>5417</v>
      </c>
      <c r="J19" s="866">
        <f t="shared" si="3"/>
        <v>0.70396361273554253</v>
      </c>
      <c r="K19" s="867">
        <f t="shared" si="4"/>
        <v>3.9495317358764319E-3</v>
      </c>
      <c r="M19" s="1977"/>
    </row>
    <row r="20" spans="1:15" ht="14" thickTop="1" thickBot="1">
      <c r="A20" s="868" t="s">
        <v>1206</v>
      </c>
      <c r="B20" s="790">
        <f>B19</f>
        <v>1371555</v>
      </c>
      <c r="C20" s="790">
        <f>SUM(C8:C19)</f>
        <v>95908</v>
      </c>
      <c r="D20" s="869">
        <f>C20/B20</f>
        <v>6.9926470320184023E-2</v>
      </c>
      <c r="E20" s="791">
        <f t="shared" si="0"/>
        <v>0.65172874004254078</v>
      </c>
      <c r="F20" s="791">
        <f t="shared" si="1"/>
        <v>0.30296742711765445</v>
      </c>
      <c r="G20" s="790">
        <f>SUM(G8:G19)</f>
        <v>62506</v>
      </c>
      <c r="H20" s="790">
        <f>SUM(H8:H19)</f>
        <v>4345</v>
      </c>
      <c r="I20" s="790">
        <f>SUM(I8:I19)</f>
        <v>66851</v>
      </c>
      <c r="J20" s="791">
        <f>I20/C20</f>
        <v>0.69703257288234555</v>
      </c>
      <c r="K20" s="870">
        <f t="shared" si="4"/>
        <v>4.874102751985885E-2</v>
      </c>
      <c r="M20" s="1977"/>
    </row>
    <row r="21" spans="1:15" ht="16.5" customHeight="1">
      <c r="A21" s="3045" t="s">
        <v>1607</v>
      </c>
      <c r="B21" s="3046"/>
      <c r="C21" s="3046"/>
      <c r="D21" s="3046"/>
      <c r="E21" s="3046"/>
      <c r="F21" s="3046"/>
      <c r="G21" s="3046"/>
      <c r="H21" s="3046"/>
      <c r="I21" s="3046"/>
      <c r="J21" s="3046"/>
      <c r="K21" s="3047"/>
    </row>
    <row r="22" spans="1:15" ht="17.149999999999999" customHeight="1">
      <c r="A22" s="3048" t="s">
        <v>1608</v>
      </c>
      <c r="B22" s="3049"/>
      <c r="C22" s="3049"/>
      <c r="D22" s="3049"/>
      <c r="E22" s="3049"/>
      <c r="F22" s="3049"/>
      <c r="G22" s="3049"/>
      <c r="H22" s="3049"/>
      <c r="I22" s="3049"/>
      <c r="J22" s="3049"/>
      <c r="K22" s="3050"/>
    </row>
    <row r="23" spans="1:15" ht="12.75" customHeight="1">
      <c r="A23" s="3060" t="s">
        <v>1609</v>
      </c>
      <c r="B23" s="3061"/>
      <c r="C23" s="3061"/>
      <c r="D23" s="3061"/>
      <c r="E23" s="3061"/>
      <c r="F23" s="3061"/>
      <c r="G23" s="3061"/>
      <c r="H23" s="3061"/>
      <c r="I23" s="3061"/>
      <c r="J23" s="3061"/>
      <c r="K23" s="3062"/>
    </row>
    <row r="24" spans="1:15" ht="13.5" customHeight="1" thickBot="1">
      <c r="A24" s="3063" t="s">
        <v>1610</v>
      </c>
      <c r="B24" s="3064"/>
      <c r="C24" s="3064"/>
      <c r="D24" s="3064"/>
      <c r="E24" s="3064"/>
      <c r="F24" s="3064"/>
      <c r="G24" s="3064"/>
      <c r="H24" s="3064"/>
      <c r="I24" s="3064"/>
      <c r="J24" s="3064"/>
      <c r="K24" s="3065"/>
    </row>
    <row r="25" spans="1:15" ht="17.149999999999999" customHeight="1">
      <c r="A25" s="3041"/>
      <c r="B25" s="3041"/>
      <c r="C25" s="3041"/>
      <c r="D25" s="3041"/>
      <c r="E25" s="3041"/>
      <c r="F25" s="3041"/>
      <c r="G25" s="3041"/>
      <c r="H25" s="3041"/>
      <c r="I25" s="3041"/>
      <c r="J25" s="3041"/>
      <c r="K25" s="3041"/>
    </row>
    <row r="26" spans="1:15" ht="17.149999999999999" customHeight="1" thickBot="1">
      <c r="A26" s="208"/>
      <c r="B26" s="208"/>
      <c r="C26" s="208"/>
      <c r="D26" s="208"/>
      <c r="E26" s="208"/>
      <c r="F26" s="208"/>
      <c r="G26" s="208"/>
      <c r="H26" s="208"/>
      <c r="I26" s="208"/>
      <c r="J26" s="208"/>
      <c r="K26" s="208"/>
    </row>
    <row r="27" spans="1:15" ht="15.65" customHeight="1">
      <c r="A27" s="3051" t="s">
        <v>1220</v>
      </c>
      <c r="B27" s="3052"/>
      <c r="C27" s="3052"/>
      <c r="D27" s="3052"/>
      <c r="E27" s="3052"/>
      <c r="F27" s="3052"/>
      <c r="G27" s="3052"/>
      <c r="H27" s="3052"/>
      <c r="I27" s="3052"/>
      <c r="J27" s="3052"/>
      <c r="K27" s="3053"/>
      <c r="M27" s="76"/>
      <c r="N27" s="181"/>
      <c r="O27" s="76"/>
    </row>
    <row r="28" spans="1:15" ht="15.75" customHeight="1" thickBot="1">
      <c r="A28" s="3054"/>
      <c r="B28" s="3055"/>
      <c r="C28" s="3055"/>
      <c r="D28" s="3055"/>
      <c r="E28" s="3055"/>
      <c r="F28" s="3055"/>
      <c r="G28" s="3055"/>
      <c r="H28" s="3055"/>
      <c r="I28" s="3055"/>
      <c r="J28" s="3055"/>
      <c r="K28" s="3056"/>
      <c r="M28" s="48"/>
      <c r="N28" s="340"/>
      <c r="O28" s="178"/>
    </row>
    <row r="29" spans="1:15" ht="65.5" thickBot="1">
      <c r="A29" s="441" t="s">
        <v>1209</v>
      </c>
      <c r="B29" s="442" t="s">
        <v>1210</v>
      </c>
      <c r="C29" s="442" t="s">
        <v>1614</v>
      </c>
      <c r="D29" s="443" t="s">
        <v>1221</v>
      </c>
      <c r="E29" s="443" t="s">
        <v>1213</v>
      </c>
      <c r="F29" s="443" t="s">
        <v>1214</v>
      </c>
      <c r="G29" s="442" t="s">
        <v>1222</v>
      </c>
      <c r="H29" s="442" t="s">
        <v>1616</v>
      </c>
      <c r="I29" s="442" t="s">
        <v>1615</v>
      </c>
      <c r="J29" s="443" t="s">
        <v>1223</v>
      </c>
      <c r="K29" s="444" t="s">
        <v>1224</v>
      </c>
    </row>
    <row r="30" spans="1:15" ht="13">
      <c r="A30" s="859" t="s">
        <v>1193</v>
      </c>
      <c r="B30" s="872">
        <v>1412435</v>
      </c>
      <c r="C30" s="872">
        <v>781</v>
      </c>
      <c r="D30" s="860">
        <f>C30/B30</f>
        <v>5.5294579927571885E-4</v>
      </c>
      <c r="E30" s="1038">
        <f t="shared" ref="E30:E42" si="6">G30/C30</f>
        <v>0.72727272727272729</v>
      </c>
      <c r="F30" s="861">
        <f>1-J30</f>
        <v>0.22791293213828423</v>
      </c>
      <c r="G30" s="872">
        <v>568</v>
      </c>
      <c r="H30" s="872">
        <v>35</v>
      </c>
      <c r="I30" s="757">
        <f>SUM(G30:H30)</f>
        <v>603</v>
      </c>
      <c r="J30" s="861">
        <f t="shared" ref="J30:J41" si="7">IF(C30=0,0,I30/C30)</f>
        <v>0.77208706786171577</v>
      </c>
      <c r="K30" s="862">
        <f t="shared" ref="K30:K42" si="8">I30/B30</f>
        <v>4.2692230084924264E-4</v>
      </c>
    </row>
    <row r="31" spans="1:15" ht="13">
      <c r="A31" s="863" t="s">
        <v>1195</v>
      </c>
      <c r="B31" s="872">
        <v>1420769</v>
      </c>
      <c r="C31" s="872">
        <v>725</v>
      </c>
      <c r="D31" s="860">
        <f t="shared" ref="D31:D42" si="9">C31/B31</f>
        <v>5.1028703469740684E-4</v>
      </c>
      <c r="E31" s="1038">
        <f t="shared" si="6"/>
        <v>0.75862068965517238</v>
      </c>
      <c r="F31" s="861">
        <f t="shared" ref="F31:F42" si="10">1-J31</f>
        <v>0.20827586206896553</v>
      </c>
      <c r="G31" s="872">
        <v>550</v>
      </c>
      <c r="H31" s="872">
        <v>24</v>
      </c>
      <c r="I31" s="757">
        <f t="shared" ref="I31:I41" si="11">SUM(G31:H31)</f>
        <v>574</v>
      </c>
      <c r="J31" s="861">
        <f t="shared" si="7"/>
        <v>0.79172413793103447</v>
      </c>
      <c r="K31" s="862">
        <f t="shared" si="8"/>
        <v>4.0400656264318833E-4</v>
      </c>
    </row>
    <row r="32" spans="1:15" ht="13">
      <c r="A32" s="863" t="s">
        <v>1196</v>
      </c>
      <c r="B32" s="872">
        <v>1402743</v>
      </c>
      <c r="C32" s="872">
        <v>1331</v>
      </c>
      <c r="D32" s="860">
        <f t="shared" si="9"/>
        <v>9.4885520726177217E-4</v>
      </c>
      <c r="E32" s="1038">
        <f t="shared" si="6"/>
        <v>0.74380165289256195</v>
      </c>
      <c r="F32" s="861">
        <f t="shared" si="10"/>
        <v>0.222389181066867</v>
      </c>
      <c r="G32" s="872">
        <v>990</v>
      </c>
      <c r="H32" s="872">
        <v>45</v>
      </c>
      <c r="I32" s="757">
        <f t="shared" si="11"/>
        <v>1035</v>
      </c>
      <c r="J32" s="861">
        <f t="shared" si="7"/>
        <v>0.777610818933133</v>
      </c>
      <c r="K32" s="862">
        <f t="shared" si="8"/>
        <v>7.3784007476779419E-4</v>
      </c>
    </row>
    <row r="33" spans="1:11" ht="13">
      <c r="A33" s="863" t="s">
        <v>1197</v>
      </c>
      <c r="B33" s="872">
        <v>1391856</v>
      </c>
      <c r="C33" s="872">
        <v>1880</v>
      </c>
      <c r="D33" s="860">
        <f t="shared" si="9"/>
        <v>1.3507144417238565E-3</v>
      </c>
      <c r="E33" s="1038">
        <f t="shared" si="6"/>
        <v>0.74521276595744679</v>
      </c>
      <c r="F33" s="861">
        <f t="shared" si="10"/>
        <v>0.22553191489361701</v>
      </c>
      <c r="G33" s="872">
        <v>1401</v>
      </c>
      <c r="H33" s="872">
        <v>55</v>
      </c>
      <c r="I33" s="757">
        <f t="shared" si="11"/>
        <v>1456</v>
      </c>
      <c r="J33" s="861">
        <f t="shared" si="7"/>
        <v>0.77446808510638299</v>
      </c>
      <c r="K33" s="862">
        <f t="shared" si="8"/>
        <v>1.0460852272074122E-3</v>
      </c>
    </row>
    <row r="34" spans="1:11" ht="13">
      <c r="A34" s="863" t="s">
        <v>1198</v>
      </c>
      <c r="B34" s="872">
        <v>1379151</v>
      </c>
      <c r="C34" s="872">
        <v>2096</v>
      </c>
      <c r="D34" s="860">
        <f t="shared" si="9"/>
        <v>1.5197755720729638E-3</v>
      </c>
      <c r="E34" s="1038">
        <f t="shared" si="6"/>
        <v>0.76383587786259544</v>
      </c>
      <c r="F34" s="861">
        <f t="shared" si="10"/>
        <v>0.20706106870229013</v>
      </c>
      <c r="G34" s="872">
        <v>1601</v>
      </c>
      <c r="H34" s="872">
        <v>61</v>
      </c>
      <c r="I34" s="757">
        <f t="shared" si="11"/>
        <v>1662</v>
      </c>
      <c r="J34" s="861">
        <f t="shared" si="7"/>
        <v>0.79293893129770987</v>
      </c>
      <c r="K34" s="862">
        <f t="shared" si="8"/>
        <v>1.2050892179319016E-3</v>
      </c>
    </row>
    <row r="35" spans="1:11" ht="13">
      <c r="A35" s="863" t="s">
        <v>1199</v>
      </c>
      <c r="B35" s="772">
        <v>1369149</v>
      </c>
      <c r="C35" s="872">
        <v>902</v>
      </c>
      <c r="D35" s="860">
        <f t="shared" si="9"/>
        <v>6.5880338808997413E-4</v>
      </c>
      <c r="E35" s="1038">
        <f t="shared" si="6"/>
        <v>0.79046563192904651</v>
      </c>
      <c r="F35" s="861">
        <f t="shared" si="10"/>
        <v>0.18957871396895787</v>
      </c>
      <c r="G35" s="872">
        <v>713</v>
      </c>
      <c r="H35" s="872">
        <v>18</v>
      </c>
      <c r="I35" s="757">
        <f t="shared" si="11"/>
        <v>731</v>
      </c>
      <c r="J35" s="861">
        <f t="shared" si="7"/>
        <v>0.81042128603104213</v>
      </c>
      <c r="K35" s="862">
        <f t="shared" si="8"/>
        <v>5.3390828901748457E-4</v>
      </c>
    </row>
    <row r="36" spans="1:11" ht="13">
      <c r="A36" s="863" t="s">
        <v>1200</v>
      </c>
      <c r="B36" s="772">
        <v>1374810</v>
      </c>
      <c r="C36" s="770">
        <v>811</v>
      </c>
      <c r="D36" s="860">
        <f t="shared" si="9"/>
        <v>5.898996952306137E-4</v>
      </c>
      <c r="E36" s="861">
        <f t="shared" si="6"/>
        <v>0.76325524044389648</v>
      </c>
      <c r="F36" s="861">
        <f t="shared" si="10"/>
        <v>0.20961775585696674</v>
      </c>
      <c r="G36" s="770">
        <v>619</v>
      </c>
      <c r="H36" s="770">
        <v>22</v>
      </c>
      <c r="I36" s="757">
        <f t="shared" si="11"/>
        <v>641</v>
      </c>
      <c r="J36" s="861">
        <f t="shared" si="7"/>
        <v>0.79038224414303326</v>
      </c>
      <c r="K36" s="862">
        <f t="shared" si="8"/>
        <v>4.6624624493566384E-4</v>
      </c>
    </row>
    <row r="37" spans="1:11" ht="13">
      <c r="A37" s="863" t="s">
        <v>1201</v>
      </c>
      <c r="B37" s="772">
        <v>1376101</v>
      </c>
      <c r="C37" s="770">
        <v>897</v>
      </c>
      <c r="D37" s="860">
        <f t="shared" si="9"/>
        <v>6.5184168894579691E-4</v>
      </c>
      <c r="E37" s="861">
        <f t="shared" si="6"/>
        <v>0.72798216276477146</v>
      </c>
      <c r="F37" s="861">
        <f t="shared" si="10"/>
        <v>0.24080267558528423</v>
      </c>
      <c r="G37" s="770">
        <v>653</v>
      </c>
      <c r="H37" s="770">
        <v>28</v>
      </c>
      <c r="I37" s="757">
        <f t="shared" si="11"/>
        <v>681</v>
      </c>
      <c r="J37" s="861">
        <f t="shared" si="7"/>
        <v>0.75919732441471577</v>
      </c>
      <c r="K37" s="862">
        <f t="shared" si="8"/>
        <v>4.9487646618961837E-4</v>
      </c>
    </row>
    <row r="38" spans="1:11" ht="13">
      <c r="A38" s="863" t="s">
        <v>1202</v>
      </c>
      <c r="B38" s="772">
        <v>1380345</v>
      </c>
      <c r="C38" s="770">
        <v>3771</v>
      </c>
      <c r="D38" s="860">
        <f t="shared" si="9"/>
        <v>2.7319257142236178E-3</v>
      </c>
      <c r="E38" s="861">
        <f t="shared" si="6"/>
        <v>0.71599045346062051</v>
      </c>
      <c r="F38" s="861">
        <f t="shared" si="10"/>
        <v>0.26226465128613097</v>
      </c>
      <c r="G38" s="770">
        <v>2700</v>
      </c>
      <c r="H38" s="770">
        <v>82</v>
      </c>
      <c r="I38" s="757">
        <f t="shared" si="11"/>
        <v>2782</v>
      </c>
      <c r="J38" s="861">
        <f t="shared" si="7"/>
        <v>0.73773534871386903</v>
      </c>
      <c r="K38" s="862">
        <f t="shared" si="8"/>
        <v>2.0154381694431466E-3</v>
      </c>
    </row>
    <row r="39" spans="1:11" ht="13">
      <c r="A39" s="863" t="s">
        <v>1203</v>
      </c>
      <c r="B39" s="772">
        <v>1381149</v>
      </c>
      <c r="C39" s="770">
        <v>2840</v>
      </c>
      <c r="D39" s="860">
        <f t="shared" si="9"/>
        <v>2.0562589554059701E-3</v>
      </c>
      <c r="E39" s="861">
        <f t="shared" si="6"/>
        <v>0.73908450704225348</v>
      </c>
      <c r="F39" s="861">
        <f t="shared" si="10"/>
        <v>0.24084507042253522</v>
      </c>
      <c r="G39" s="770">
        <v>2099</v>
      </c>
      <c r="H39" s="770">
        <v>57</v>
      </c>
      <c r="I39" s="757">
        <f t="shared" si="11"/>
        <v>2156</v>
      </c>
      <c r="J39" s="861">
        <f t="shared" si="7"/>
        <v>0.75915492957746478</v>
      </c>
      <c r="K39" s="862">
        <f t="shared" si="8"/>
        <v>1.5610191224842505E-3</v>
      </c>
    </row>
    <row r="40" spans="1:11" ht="13">
      <c r="A40" s="863" t="s">
        <v>1204</v>
      </c>
      <c r="B40" s="772">
        <v>1372255</v>
      </c>
      <c r="C40" s="770">
        <v>2205</v>
      </c>
      <c r="D40" s="860">
        <f t="shared" si="9"/>
        <v>1.6068442089844817E-3</v>
      </c>
      <c r="E40" s="861">
        <f t="shared" si="6"/>
        <v>0.76235827664399092</v>
      </c>
      <c r="F40" s="861">
        <f t="shared" si="10"/>
        <v>0.21859410430838999</v>
      </c>
      <c r="G40" s="770">
        <v>1681</v>
      </c>
      <c r="H40" s="770">
        <v>42</v>
      </c>
      <c r="I40" s="757">
        <f t="shared" si="11"/>
        <v>1723</v>
      </c>
      <c r="J40" s="861">
        <f t="shared" si="7"/>
        <v>0.78140589569161001</v>
      </c>
      <c r="K40" s="862">
        <f t="shared" si="8"/>
        <v>1.2555975383583954E-3</v>
      </c>
    </row>
    <row r="41" spans="1:11" ht="13.5" thickBot="1">
      <c r="A41" s="864" t="s">
        <v>1205</v>
      </c>
      <c r="B41" s="777">
        <v>1371555</v>
      </c>
      <c r="C41" s="777">
        <v>1731</v>
      </c>
      <c r="D41" s="865">
        <f t="shared" si="9"/>
        <v>1.2620711528155998E-3</v>
      </c>
      <c r="E41" s="866">
        <f t="shared" si="6"/>
        <v>0.75389948006932406</v>
      </c>
      <c r="F41" s="866">
        <f t="shared" si="10"/>
        <v>0.22819179664933564</v>
      </c>
      <c r="G41" s="777">
        <v>1305</v>
      </c>
      <c r="H41" s="777">
        <v>31</v>
      </c>
      <c r="I41" s="777">
        <f t="shared" si="11"/>
        <v>1336</v>
      </c>
      <c r="J41" s="866">
        <f t="shared" si="7"/>
        <v>0.77180820335066436</v>
      </c>
      <c r="K41" s="867">
        <f t="shared" si="8"/>
        <v>9.7407686895530988E-4</v>
      </c>
    </row>
    <row r="42" spans="1:11" ht="14" thickTop="1" thickBot="1">
      <c r="A42" s="868" t="s">
        <v>1206</v>
      </c>
      <c r="B42" s="790">
        <f>B41</f>
        <v>1371555</v>
      </c>
      <c r="C42" s="790">
        <f>SUM(C30:C41)</f>
        <v>19970</v>
      </c>
      <c r="D42" s="869">
        <f t="shared" si="9"/>
        <v>1.4560116072632887E-2</v>
      </c>
      <c r="E42" s="791">
        <f t="shared" si="6"/>
        <v>0.74511767651477212</v>
      </c>
      <c r="F42" s="791">
        <f t="shared" si="10"/>
        <v>0.2298447671507261</v>
      </c>
      <c r="G42" s="790">
        <f>SUM(G30:G41)</f>
        <v>14880</v>
      </c>
      <c r="H42" s="790">
        <f>SUM(H30:H41)</f>
        <v>500</v>
      </c>
      <c r="I42" s="790">
        <f>SUM(I30:I41)</f>
        <v>15380</v>
      </c>
      <c r="J42" s="791">
        <f>I42/C42</f>
        <v>0.7701552328492739</v>
      </c>
      <c r="K42" s="870">
        <f t="shared" si="8"/>
        <v>1.1213549584231037E-2</v>
      </c>
    </row>
    <row r="43" spans="1:11" ht="12.75" customHeight="1">
      <c r="A43" s="3045" t="s">
        <v>1611</v>
      </c>
      <c r="B43" s="3046"/>
      <c r="C43" s="3046"/>
      <c r="D43" s="3046"/>
      <c r="E43" s="3046"/>
      <c r="F43" s="3046"/>
      <c r="G43" s="3046"/>
      <c r="H43" s="3046"/>
      <c r="I43" s="3046"/>
      <c r="J43" s="3046"/>
      <c r="K43" s="3047"/>
    </row>
    <row r="44" spans="1:11" ht="19" customHeight="1">
      <c r="A44" s="3048" t="s">
        <v>1612</v>
      </c>
      <c r="B44" s="3049"/>
      <c r="C44" s="3049"/>
      <c r="D44" s="3049"/>
      <c r="E44" s="3049"/>
      <c r="F44" s="3049"/>
      <c r="G44" s="3049"/>
      <c r="H44" s="3049"/>
      <c r="I44" s="3049"/>
      <c r="J44" s="3049"/>
      <c r="K44" s="3050"/>
    </row>
    <row r="45" spans="1:11" s="110" customFormat="1" ht="15.65" customHeight="1" thickBot="1">
      <c r="A45" s="3057" t="s">
        <v>1613</v>
      </c>
      <c r="B45" s="3058"/>
      <c r="C45" s="3058"/>
      <c r="D45" s="3058"/>
      <c r="E45" s="3058"/>
      <c r="F45" s="3058"/>
      <c r="G45" s="3058"/>
      <c r="H45" s="3058"/>
      <c r="I45" s="3058"/>
      <c r="J45" s="3058"/>
      <c r="K45" s="3059"/>
    </row>
    <row r="46" spans="1:11">
      <c r="A46"/>
      <c r="B46"/>
      <c r="C46"/>
      <c r="D46"/>
      <c r="E46"/>
      <c r="F46"/>
    </row>
    <row r="47" spans="1:11" ht="15.5">
      <c r="A47" s="2579"/>
      <c r="B47" s="2579"/>
      <c r="C47" s="2579"/>
      <c r="D47" s="2579"/>
      <c r="E47" s="2579"/>
      <c r="F47" s="2579"/>
    </row>
    <row r="48" spans="1:11" ht="16" thickBot="1">
      <c r="A48" s="76"/>
      <c r="B48" s="76"/>
      <c r="C48" s="76"/>
      <c r="D48" s="76"/>
      <c r="E48" s="76"/>
      <c r="F48" s="76"/>
    </row>
    <row r="49" spans="1:8" ht="29.15" customHeight="1" thickBot="1">
      <c r="A49" s="3069" t="s">
        <v>1225</v>
      </c>
      <c r="B49" s="3070"/>
      <c r="C49" s="3070"/>
      <c r="D49" s="3070"/>
      <c r="E49" s="3070"/>
      <c r="F49" s="3071"/>
    </row>
    <row r="50" spans="1:8" s="110" customFormat="1" ht="30" thickBot="1">
      <c r="A50" s="441" t="s">
        <v>1617</v>
      </c>
      <c r="B50" s="442" t="s">
        <v>1227</v>
      </c>
      <c r="C50" s="442" t="s">
        <v>1228</v>
      </c>
      <c r="D50" s="443" t="s">
        <v>1229</v>
      </c>
      <c r="E50" s="443" t="s">
        <v>1618</v>
      </c>
      <c r="F50" s="444" t="s">
        <v>1231</v>
      </c>
    </row>
    <row r="51" spans="1:8" ht="13">
      <c r="A51" s="1960">
        <v>44927</v>
      </c>
      <c r="B51" s="2479">
        <v>2403</v>
      </c>
      <c r="C51" s="2479">
        <v>572</v>
      </c>
      <c r="D51" s="2480">
        <f t="shared" ref="D51:D62" si="12">C51/B51</f>
        <v>0.23803578859758634</v>
      </c>
      <c r="E51" s="2479">
        <v>741</v>
      </c>
      <c r="F51" s="2481">
        <f t="shared" ref="F51:F62" si="13">E51/B51</f>
        <v>0.30836454431960048</v>
      </c>
    </row>
    <row r="52" spans="1:8" ht="13">
      <c r="A52" s="1960">
        <v>44958</v>
      </c>
      <c r="B52" s="2479">
        <v>35900</v>
      </c>
      <c r="C52" s="2479">
        <v>8583</v>
      </c>
      <c r="D52" s="2480">
        <f t="shared" si="12"/>
        <v>0.2390807799442897</v>
      </c>
      <c r="E52" s="2479">
        <v>11758</v>
      </c>
      <c r="F52" s="2481">
        <f t="shared" si="13"/>
        <v>0.32752089136490253</v>
      </c>
    </row>
    <row r="53" spans="1:8" ht="13">
      <c r="A53" s="1960">
        <v>44986</v>
      </c>
      <c r="B53" s="2479">
        <v>6461</v>
      </c>
      <c r="C53" s="2479">
        <v>1225</v>
      </c>
      <c r="D53" s="2480">
        <f t="shared" si="12"/>
        <v>0.18959913326110509</v>
      </c>
      <c r="E53" s="2479">
        <v>1825</v>
      </c>
      <c r="F53" s="2481">
        <f t="shared" si="13"/>
        <v>0.28246401485838107</v>
      </c>
    </row>
    <row r="54" spans="1:8" ht="13">
      <c r="A54" s="1960">
        <v>45017</v>
      </c>
      <c r="B54" s="2479">
        <v>3692</v>
      </c>
      <c r="C54" s="2479">
        <v>819</v>
      </c>
      <c r="D54" s="2480">
        <f t="shared" si="12"/>
        <v>0.22183098591549297</v>
      </c>
      <c r="E54" s="2479">
        <v>1070</v>
      </c>
      <c r="F54" s="2481">
        <f t="shared" si="13"/>
        <v>0.28981581798483208</v>
      </c>
    </row>
    <row r="55" spans="1:8" ht="13">
      <c r="A55" s="1960">
        <v>45047</v>
      </c>
      <c r="B55" s="2479">
        <v>9261</v>
      </c>
      <c r="C55" s="2479">
        <v>1965</v>
      </c>
      <c r="D55" s="2480">
        <f t="shared" si="12"/>
        <v>0.2121801101392938</v>
      </c>
      <c r="E55" s="2479">
        <v>2668</v>
      </c>
      <c r="F55" s="2481">
        <f t="shared" si="13"/>
        <v>0.28808983911024727</v>
      </c>
    </row>
    <row r="56" spans="1:8" ht="13">
      <c r="A56" s="1960">
        <v>45078</v>
      </c>
      <c r="B56" s="2479">
        <v>8933</v>
      </c>
      <c r="C56" s="2479">
        <v>1790</v>
      </c>
      <c r="D56" s="2480">
        <f t="shared" si="12"/>
        <v>0.20038061121683645</v>
      </c>
      <c r="E56" s="2479">
        <v>2457</v>
      </c>
      <c r="F56" s="2481">
        <f t="shared" si="13"/>
        <v>0.27504757640210453</v>
      </c>
    </row>
    <row r="57" spans="1:8" ht="13">
      <c r="A57" s="1960">
        <v>45108</v>
      </c>
      <c r="B57" s="2479">
        <v>8909</v>
      </c>
      <c r="C57" s="2479">
        <v>1878</v>
      </c>
      <c r="D57" s="2480">
        <f t="shared" si="12"/>
        <v>0.21079806936805479</v>
      </c>
      <c r="E57" s="2479">
        <v>2498</v>
      </c>
      <c r="F57" s="2481">
        <f t="shared" si="13"/>
        <v>0.28039061623077788</v>
      </c>
    </row>
    <row r="58" spans="1:8" ht="13">
      <c r="A58" s="1960">
        <v>45139</v>
      </c>
      <c r="B58" s="2479">
        <v>11306</v>
      </c>
      <c r="C58" s="2479">
        <v>2183</v>
      </c>
      <c r="D58" s="2480">
        <f t="shared" si="12"/>
        <v>0.19308331859189812</v>
      </c>
      <c r="E58" s="2479">
        <v>3108</v>
      </c>
      <c r="F58" s="2481">
        <f t="shared" si="13"/>
        <v>0.27489828409693967</v>
      </c>
    </row>
    <row r="59" spans="1:8" ht="13">
      <c r="A59" s="1960">
        <v>45170</v>
      </c>
      <c r="B59" s="2479">
        <v>8093</v>
      </c>
      <c r="C59" s="2479">
        <v>1569</v>
      </c>
      <c r="D59" s="2480">
        <f t="shared" si="12"/>
        <v>0.1938712467564562</v>
      </c>
      <c r="E59" s="2479">
        <v>2240</v>
      </c>
      <c r="F59" s="2481">
        <f t="shared" si="13"/>
        <v>0.27678240454713948</v>
      </c>
    </row>
    <row r="60" spans="1:8" ht="13">
      <c r="A60" s="1960">
        <v>45200</v>
      </c>
      <c r="B60" s="2479">
        <v>10668</v>
      </c>
      <c r="C60" s="2479">
        <v>2260</v>
      </c>
      <c r="D60" s="2480">
        <f t="shared" si="12"/>
        <v>0.2118485189351331</v>
      </c>
      <c r="E60" s="2479">
        <v>3246</v>
      </c>
      <c r="F60" s="2481">
        <f t="shared" si="13"/>
        <v>0.30427446569178851</v>
      </c>
    </row>
    <row r="61" spans="1:8" ht="13">
      <c r="A61" s="1960">
        <v>45231</v>
      </c>
      <c r="B61" s="2479">
        <v>834</v>
      </c>
      <c r="C61" s="2479">
        <v>167</v>
      </c>
      <c r="D61" s="2480">
        <f t="shared" si="12"/>
        <v>0.20023980815347722</v>
      </c>
      <c r="E61" s="2479">
        <v>218</v>
      </c>
      <c r="F61" s="2481">
        <f t="shared" si="13"/>
        <v>0.26139088729016785</v>
      </c>
      <c r="G61" s="112"/>
    </row>
    <row r="62" spans="1:8" ht="13.5" thickBot="1">
      <c r="A62" s="1960">
        <v>45261</v>
      </c>
      <c r="B62" s="2482">
        <v>832</v>
      </c>
      <c r="C62" s="2482">
        <v>166</v>
      </c>
      <c r="D62" s="2483">
        <f t="shared" si="12"/>
        <v>0.19951923076923078</v>
      </c>
      <c r="E62" s="2482">
        <v>236</v>
      </c>
      <c r="F62" s="2484">
        <f t="shared" si="13"/>
        <v>0.28365384615384615</v>
      </c>
      <c r="G62" s="112"/>
      <c r="H62" s="112"/>
    </row>
    <row r="63" spans="1:8" ht="14.5">
      <c r="A63" s="3072" t="s">
        <v>1619</v>
      </c>
      <c r="B63" s="3073"/>
      <c r="C63" s="3073"/>
      <c r="D63" s="3073"/>
      <c r="E63" s="3073"/>
      <c r="F63" s="3074"/>
    </row>
    <row r="64" spans="1:8" ht="15" thickBot="1">
      <c r="A64" s="3066" t="s">
        <v>1620</v>
      </c>
      <c r="B64" s="3067"/>
      <c r="C64" s="3067"/>
      <c r="D64" s="3067"/>
      <c r="E64" s="3067"/>
      <c r="F64" s="3068"/>
    </row>
    <row r="65" spans="1:6">
      <c r="A65" s="123"/>
      <c r="B65" s="1587"/>
      <c r="C65" s="123"/>
      <c r="D65"/>
      <c r="E65"/>
      <c r="F65"/>
    </row>
    <row r="66" spans="1:6" ht="13" thickBot="1">
      <c r="A66" s="123"/>
      <c r="B66" s="1587"/>
      <c r="C66" s="123"/>
      <c r="D66"/>
      <c r="E66"/>
      <c r="F66"/>
    </row>
    <row r="67" spans="1:6" s="110" customFormat="1" ht="26.15" customHeight="1" thickBot="1">
      <c r="A67" s="3069" t="s">
        <v>1234</v>
      </c>
      <c r="B67" s="3070"/>
      <c r="C67" s="3070"/>
      <c r="D67" s="3070"/>
      <c r="E67" s="3070"/>
      <c r="F67" s="3071"/>
    </row>
    <row r="68" spans="1:6" ht="30.5" thickBot="1">
      <c r="A68" s="441" t="s">
        <v>1226</v>
      </c>
      <c r="B68" s="442" t="s">
        <v>1227</v>
      </c>
      <c r="C68" s="442" t="s">
        <v>1228</v>
      </c>
      <c r="D68" s="443" t="s">
        <v>1229</v>
      </c>
      <c r="E68" s="443" t="s">
        <v>1230</v>
      </c>
      <c r="F68" s="444" t="s">
        <v>1231</v>
      </c>
    </row>
    <row r="69" spans="1:6" ht="13">
      <c r="A69" s="1960">
        <v>44927</v>
      </c>
      <c r="B69" s="2479">
        <v>1647</v>
      </c>
      <c r="C69" s="2479">
        <v>348</v>
      </c>
      <c r="D69" s="2480">
        <f t="shared" ref="D69:D80" si="14">C69/B69</f>
        <v>0.21129326047358835</v>
      </c>
      <c r="E69" s="2479">
        <v>480</v>
      </c>
      <c r="F69" s="2481">
        <f t="shared" ref="F69:F80" si="15">E69/B69</f>
        <v>0.29143897996357016</v>
      </c>
    </row>
    <row r="70" spans="1:6" ht="13">
      <c r="A70" s="1960">
        <v>44958</v>
      </c>
      <c r="B70" s="2479">
        <v>2267</v>
      </c>
      <c r="C70" s="2479">
        <v>536</v>
      </c>
      <c r="D70" s="2480">
        <f t="shared" si="14"/>
        <v>0.23643581826202029</v>
      </c>
      <c r="E70" s="2479">
        <v>689</v>
      </c>
      <c r="F70" s="2481">
        <f t="shared" si="15"/>
        <v>0.30392589325099251</v>
      </c>
    </row>
    <row r="71" spans="1:6" ht="13">
      <c r="A71" s="1960">
        <v>44986</v>
      </c>
      <c r="B71" s="2479">
        <v>2231</v>
      </c>
      <c r="C71" s="2479">
        <v>526</v>
      </c>
      <c r="D71" s="2480">
        <f t="shared" si="14"/>
        <v>0.23576871358135365</v>
      </c>
      <c r="E71" s="2479">
        <v>705</v>
      </c>
      <c r="F71" s="2481">
        <f t="shared" si="15"/>
        <v>0.31600179291797398</v>
      </c>
    </row>
    <row r="72" spans="1:6" ht="13">
      <c r="A72" s="1960">
        <v>45017</v>
      </c>
      <c r="B72" s="2479">
        <v>1937</v>
      </c>
      <c r="C72" s="2479">
        <v>445</v>
      </c>
      <c r="D72" s="2480">
        <f t="shared" si="14"/>
        <v>0.22973670624677336</v>
      </c>
      <c r="E72" s="2479">
        <v>585</v>
      </c>
      <c r="F72" s="2481">
        <f t="shared" si="15"/>
        <v>0.30201342281879195</v>
      </c>
    </row>
    <row r="73" spans="1:6" ht="13">
      <c r="A73" s="1960">
        <v>45047</v>
      </c>
      <c r="B73" s="2479">
        <v>446</v>
      </c>
      <c r="C73" s="2479">
        <v>112</v>
      </c>
      <c r="D73" s="2480">
        <f t="shared" si="14"/>
        <v>0.25112107623318386</v>
      </c>
      <c r="E73" s="2479">
        <v>150</v>
      </c>
      <c r="F73" s="2481">
        <f t="shared" si="15"/>
        <v>0.33632286995515698</v>
      </c>
    </row>
    <row r="74" spans="1:6" ht="13">
      <c r="A74" s="1960">
        <v>45078</v>
      </c>
      <c r="B74" s="2479">
        <v>2020</v>
      </c>
      <c r="C74" s="2479">
        <v>375</v>
      </c>
      <c r="D74" s="2480">
        <f t="shared" si="14"/>
        <v>0.18564356435643564</v>
      </c>
      <c r="E74" s="2479">
        <v>550</v>
      </c>
      <c r="F74" s="2481">
        <f t="shared" si="15"/>
        <v>0.2722772277227723</v>
      </c>
    </row>
    <row r="75" spans="1:6" ht="13">
      <c r="A75" s="1960">
        <v>45108</v>
      </c>
      <c r="B75" s="2479">
        <v>7838</v>
      </c>
      <c r="C75" s="2479">
        <v>1377</v>
      </c>
      <c r="D75" s="2480">
        <f t="shared" si="14"/>
        <v>0.17568257208471549</v>
      </c>
      <c r="E75" s="2479">
        <v>2000</v>
      </c>
      <c r="F75" s="2481">
        <f t="shared" si="15"/>
        <v>0.25516713447307987</v>
      </c>
    </row>
    <row r="76" spans="1:6" ht="13">
      <c r="A76" s="1960">
        <v>45139</v>
      </c>
      <c r="B76" s="2479">
        <v>2219</v>
      </c>
      <c r="C76" s="2479">
        <v>406</v>
      </c>
      <c r="D76" s="2480">
        <f t="shared" si="14"/>
        <v>0.18296529968454259</v>
      </c>
      <c r="E76" s="2479">
        <v>609</v>
      </c>
      <c r="F76" s="2481">
        <f t="shared" si="15"/>
        <v>0.27444794952681389</v>
      </c>
    </row>
    <row r="77" spans="1:6" ht="13">
      <c r="A77" s="1960">
        <v>45170</v>
      </c>
      <c r="B77" s="2479">
        <v>701</v>
      </c>
      <c r="C77" s="2479">
        <v>130</v>
      </c>
      <c r="D77" s="2480">
        <f t="shared" si="14"/>
        <v>0.18544935805991442</v>
      </c>
      <c r="E77" s="2479">
        <v>197</v>
      </c>
      <c r="F77" s="2481">
        <f t="shared" si="15"/>
        <v>0.2810271041369472</v>
      </c>
    </row>
    <row r="78" spans="1:6" ht="13">
      <c r="A78" s="1960">
        <v>45200</v>
      </c>
      <c r="B78" s="2479">
        <v>1145</v>
      </c>
      <c r="C78" s="2479">
        <v>205</v>
      </c>
      <c r="D78" s="2480">
        <f t="shared" si="14"/>
        <v>0.17903930131004367</v>
      </c>
      <c r="E78" s="2479">
        <v>300</v>
      </c>
      <c r="F78" s="2481">
        <f t="shared" si="15"/>
        <v>0.26200873362445415</v>
      </c>
    </row>
    <row r="79" spans="1:6" ht="13">
      <c r="A79" s="1960">
        <v>45231</v>
      </c>
      <c r="B79" s="2479">
        <v>1043</v>
      </c>
      <c r="C79" s="2479">
        <v>210</v>
      </c>
      <c r="D79" s="2480">
        <f t="shared" si="14"/>
        <v>0.20134228187919462</v>
      </c>
      <c r="E79" s="2479">
        <v>313</v>
      </c>
      <c r="F79" s="2481">
        <f t="shared" si="15"/>
        <v>0.30009587727708531</v>
      </c>
    </row>
    <row r="80" spans="1:6" ht="13.5" thickBot="1">
      <c r="A80" s="1960">
        <v>45261</v>
      </c>
      <c r="B80" s="2482">
        <v>999</v>
      </c>
      <c r="C80" s="2482">
        <v>188</v>
      </c>
      <c r="D80" s="2483">
        <f t="shared" si="14"/>
        <v>0.18818818818818819</v>
      </c>
      <c r="E80" s="2482">
        <v>265</v>
      </c>
      <c r="F80" s="2484">
        <f t="shared" si="15"/>
        <v>0.26526526526526528</v>
      </c>
    </row>
    <row r="81" spans="1:6" ht="14.5">
      <c r="A81" s="3072" t="s">
        <v>1621</v>
      </c>
      <c r="B81" s="3073"/>
      <c r="C81" s="3073"/>
      <c r="D81" s="3073"/>
      <c r="E81" s="3073"/>
      <c r="F81" s="3074"/>
    </row>
    <row r="82" spans="1:6" ht="17" thickBot="1">
      <c r="A82" s="3075" t="s">
        <v>1622</v>
      </c>
      <c r="B82" s="3067"/>
      <c r="C82" s="3067"/>
      <c r="D82" s="3067"/>
      <c r="E82" s="3067"/>
      <c r="F82" s="3068"/>
    </row>
    <row r="83" spans="1:6">
      <c r="A83"/>
      <c r="B83"/>
      <c r="C83"/>
      <c r="D83"/>
      <c r="E83"/>
      <c r="F83"/>
    </row>
  </sheetData>
  <sheetProtection selectLockedCells="1" selectUnlockedCells="1"/>
  <mergeCells count="20">
    <mergeCell ref="A64:F64"/>
    <mergeCell ref="A67:F67"/>
    <mergeCell ref="A81:F81"/>
    <mergeCell ref="A82:F82"/>
    <mergeCell ref="A47:F47"/>
    <mergeCell ref="A49:F49"/>
    <mergeCell ref="A63:F63"/>
    <mergeCell ref="A27:K28"/>
    <mergeCell ref="A43:K43"/>
    <mergeCell ref="A44:K44"/>
    <mergeCell ref="A45:K45"/>
    <mergeCell ref="A23:K23"/>
    <mergeCell ref="A24:K24"/>
    <mergeCell ref="A2:K2"/>
    <mergeCell ref="A3:K3"/>
    <mergeCell ref="A4:K4"/>
    <mergeCell ref="A25:K25"/>
    <mergeCell ref="A6:K6"/>
    <mergeCell ref="A21:K21"/>
    <mergeCell ref="A22:K22"/>
  </mergeCells>
  <printOptions horizontalCentered="1" verticalCentered="1" headings="1"/>
  <pageMargins left="0.25" right="0.25" top="0.5" bottom="0.5" header="0.3" footer="0.3"/>
  <pageSetup scale="41" orientation="landscape" r:id="rId1"/>
  <headerFooter>
    <oddHeader>&amp;CPacific Gas and Electric Company | Program Year 2024
Appendix A: ESA, CARE, and FERA Program Tables</oddHeader>
  </headerFooter>
  <customProperties>
    <customPr name="_pios_id" r:id="rId2"/>
  </customProperties>
  <ignoredErrors>
    <ignoredError sqref="D20 D42" 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345BAC-8669-4A33-A333-87F9DC45BF68}">
  <sheetPr>
    <pageSetUpPr fitToPage="1"/>
  </sheetPr>
  <dimension ref="A2:Q11"/>
  <sheetViews>
    <sheetView view="pageLayout" zoomScale="90" zoomScaleNormal="90" zoomScalePageLayoutView="90" workbookViewId="0">
      <selection activeCell="I17" sqref="I17"/>
    </sheetView>
  </sheetViews>
  <sheetFormatPr defaultColWidth="9.453125" defaultRowHeight="13"/>
  <cols>
    <col min="1" max="1" width="30.54296875" style="28" customWidth="1"/>
    <col min="2" max="7" width="15.54296875" style="28" customWidth="1"/>
    <col min="8" max="8" width="6.54296875" style="28" customWidth="1"/>
    <col min="9" max="9" width="17.54296875" style="28" customWidth="1"/>
    <col min="10" max="10" width="16.453125" style="28" customWidth="1"/>
    <col min="11" max="11" width="18.453125" style="28" customWidth="1"/>
    <col min="12" max="16384" width="9.453125" style="28"/>
  </cols>
  <sheetData>
    <row r="2" spans="1:17" ht="15.5">
      <c r="A2" s="2579" t="s">
        <v>1628</v>
      </c>
      <c r="B2" s="2579"/>
      <c r="C2" s="2579"/>
      <c r="D2" s="2579"/>
      <c r="E2" s="2579"/>
      <c r="F2" s="2579"/>
      <c r="G2" s="2579"/>
      <c r="H2" s="69"/>
      <c r="I2" s="69"/>
    </row>
    <row r="3" spans="1:17" ht="15.5">
      <c r="A3" s="2579" t="s">
        <v>0</v>
      </c>
      <c r="B3" s="2579"/>
      <c r="C3" s="2579"/>
      <c r="D3" s="2579"/>
      <c r="E3" s="2579"/>
      <c r="F3" s="2579"/>
      <c r="G3" s="2579"/>
      <c r="H3" s="69"/>
      <c r="I3" s="69"/>
    </row>
    <row r="4" spans="1:17" ht="15.5">
      <c r="A4" s="2579" t="s">
        <v>38</v>
      </c>
      <c r="B4" s="2579"/>
      <c r="C4" s="2579"/>
      <c r="D4" s="2579"/>
      <c r="E4" s="2579"/>
      <c r="F4" s="2579"/>
      <c r="G4" s="2579"/>
      <c r="H4" s="69"/>
      <c r="I4" s="69"/>
    </row>
    <row r="5" spans="1:17" ht="13.5" thickBot="1"/>
    <row r="6" spans="1:17" ht="26.5" thickBot="1">
      <c r="A6" s="360"/>
      <c r="B6" s="338" t="s">
        <v>1623</v>
      </c>
      <c r="C6" s="338" t="s">
        <v>1235</v>
      </c>
      <c r="D6" s="338" t="s">
        <v>1236</v>
      </c>
      <c r="E6" s="338" t="s">
        <v>1237</v>
      </c>
      <c r="F6" s="338" t="s">
        <v>1238</v>
      </c>
      <c r="G6" s="339" t="s">
        <v>1239</v>
      </c>
      <c r="H6" s="27"/>
      <c r="I6" s="76"/>
      <c r="J6" s="181"/>
      <c r="K6" s="76"/>
      <c r="L6" s="27"/>
      <c r="M6" s="27"/>
      <c r="N6" s="27"/>
      <c r="O6" s="27"/>
      <c r="P6" s="27"/>
      <c r="Q6" s="27"/>
    </row>
    <row r="7" spans="1:17" ht="14.15" customHeight="1">
      <c r="A7" s="1415" t="s">
        <v>1240</v>
      </c>
      <c r="B7" s="1416">
        <v>3135281</v>
      </c>
      <c r="C7" s="1417">
        <v>644972</v>
      </c>
      <c r="D7" s="1417">
        <v>583100</v>
      </c>
      <c r="E7" s="1417">
        <v>33783</v>
      </c>
      <c r="F7" s="1418">
        <v>28089</v>
      </c>
      <c r="G7" s="1800">
        <v>188154</v>
      </c>
      <c r="H7" s="27"/>
      <c r="I7" s="48"/>
      <c r="J7" s="340"/>
      <c r="K7" s="178"/>
    </row>
    <row r="8" spans="1:17" ht="15.5" thickBot="1">
      <c r="A8" s="1419" t="s">
        <v>1624</v>
      </c>
      <c r="B8" s="1263"/>
      <c r="C8" s="1420">
        <v>1</v>
      </c>
      <c r="D8" s="1420">
        <f>D7/C7</f>
        <v>0.90407025421258602</v>
      </c>
      <c r="E8" s="1420">
        <f>E7/C7</f>
        <v>5.2379018003882338E-2</v>
      </c>
      <c r="F8" s="1420">
        <f>F7/C7</f>
        <v>4.3550727783531688E-2</v>
      </c>
      <c r="G8" s="1421">
        <f>G7/C7</f>
        <v>0.29172429190724558</v>
      </c>
    </row>
    <row r="9" spans="1:17" s="306" customFormat="1" ht="14.5">
      <c r="A9" s="1422" t="s">
        <v>1625</v>
      </c>
      <c r="B9" s="2035"/>
      <c r="C9" s="2035"/>
      <c r="D9" s="2035"/>
      <c r="E9" s="2035"/>
      <c r="F9" s="2035"/>
      <c r="G9" s="1423"/>
    </row>
    <row r="10" spans="1:17" s="306" customFormat="1" ht="27" customHeight="1">
      <c r="A10" s="3076" t="s">
        <v>1626</v>
      </c>
      <c r="B10" s="3077"/>
      <c r="C10" s="3077"/>
      <c r="D10" s="3077"/>
      <c r="E10" s="3077"/>
      <c r="F10" s="3077"/>
      <c r="G10" s="3078"/>
    </row>
    <row r="11" spans="1:17" s="306" customFormat="1" ht="15" thickBot="1">
      <c r="A11" s="3079" t="s">
        <v>1627</v>
      </c>
      <c r="B11" s="3080"/>
      <c r="C11" s="3080"/>
      <c r="D11" s="3080"/>
      <c r="E11" s="3080"/>
      <c r="F11" s="3080"/>
      <c r="G11" s="3081"/>
    </row>
  </sheetData>
  <mergeCells count="5">
    <mergeCell ref="A2:G2"/>
    <mergeCell ref="A3:G3"/>
    <mergeCell ref="A4:G4"/>
    <mergeCell ref="A10:G10"/>
    <mergeCell ref="A11:G11"/>
  </mergeCells>
  <printOptions horizontalCentered="1" verticalCentered="1" headings="1"/>
  <pageMargins left="0.25" right="0.25" top="0.5" bottom="0.5" header="0.3" footer="0.3"/>
  <pageSetup scale="72" firstPageNumber="100" orientation="landscape" r:id="rId1"/>
  <headerFooter>
    <oddHeader>&amp;CPacific Gas and Electric Company | Program Year 2024
Appendix A: ESA, CARE, and FERA Program Tables</oddHeader>
  </headerFooter>
  <customProperties>
    <customPr name="_pios_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2:N47"/>
  <sheetViews>
    <sheetView view="pageLayout" zoomScale="90" zoomScaleNormal="100" zoomScalePageLayoutView="90" workbookViewId="0">
      <selection sqref="A1:J76"/>
    </sheetView>
  </sheetViews>
  <sheetFormatPr defaultColWidth="8.54296875" defaultRowHeight="12.5"/>
  <cols>
    <col min="1" max="1" width="40.453125" customWidth="1"/>
    <col min="2" max="3" width="15.453125" customWidth="1"/>
    <col min="4" max="4" width="16.7265625" bestFit="1" customWidth="1"/>
    <col min="5" max="5" width="15.453125" customWidth="1"/>
    <col min="6" max="7" width="15.54296875" customWidth="1"/>
    <col min="11" max="11" width="9.54296875" bestFit="1" customWidth="1"/>
    <col min="12" max="12" width="15.54296875" customWidth="1"/>
    <col min="13" max="13" width="30.453125" customWidth="1"/>
    <col min="14" max="14" width="18.54296875" customWidth="1"/>
  </cols>
  <sheetData>
    <row r="2" spans="1:14" ht="15.5">
      <c r="A2" s="2579" t="s">
        <v>67</v>
      </c>
      <c r="B2" s="2579"/>
      <c r="C2" s="2579"/>
      <c r="D2" s="2579"/>
      <c r="E2" s="2579"/>
      <c r="F2" s="2579"/>
      <c r="G2" s="2579"/>
      <c r="H2" s="2579"/>
      <c r="I2" s="2579"/>
      <c r="J2" s="2579"/>
    </row>
    <row r="3" spans="1:14" ht="15.5">
      <c r="A3" s="2579" t="s">
        <v>0</v>
      </c>
      <c r="B3" s="2579"/>
      <c r="C3" s="2579"/>
      <c r="D3" s="2579"/>
      <c r="E3" s="2579"/>
      <c r="F3" s="2579"/>
      <c r="G3" s="2579"/>
      <c r="H3" s="2579"/>
      <c r="I3" s="2579"/>
      <c r="J3" s="2579"/>
    </row>
    <row r="4" spans="1:14" ht="15.5">
      <c r="A4" s="2579" t="s">
        <v>38</v>
      </c>
      <c r="B4" s="2579"/>
      <c r="C4" s="2579"/>
      <c r="D4" s="2579"/>
      <c r="E4" s="2579"/>
      <c r="F4" s="2579"/>
      <c r="G4" s="2579"/>
      <c r="H4" s="2579"/>
      <c r="I4" s="2579"/>
      <c r="J4" s="2579"/>
    </row>
    <row r="5" spans="1:14" ht="14.15" customHeight="1" thickBot="1">
      <c r="A5" s="124"/>
      <c r="B5" s="125"/>
      <c r="C5" s="125"/>
      <c r="D5" s="125"/>
      <c r="E5" s="125"/>
      <c r="F5" s="125"/>
      <c r="G5" s="125"/>
      <c r="H5" s="125"/>
      <c r="I5" s="125"/>
      <c r="J5" s="126"/>
    </row>
    <row r="6" spans="1:14" ht="18">
      <c r="A6" s="1737"/>
      <c r="B6" s="2586" t="s">
        <v>68</v>
      </c>
      <c r="C6" s="2587"/>
      <c r="D6" s="2588"/>
      <c r="E6" s="2586" t="s">
        <v>69</v>
      </c>
      <c r="F6" s="2587"/>
      <c r="G6" s="2588"/>
      <c r="H6" s="2586" t="s">
        <v>70</v>
      </c>
      <c r="I6" s="2587"/>
      <c r="J6" s="2588"/>
      <c r="L6" s="76"/>
      <c r="M6" s="315"/>
      <c r="N6" s="76"/>
    </row>
    <row r="7" spans="1:14" ht="20.149999999999999" customHeight="1">
      <c r="A7" s="127" t="s">
        <v>71</v>
      </c>
      <c r="B7" s="1989" t="s">
        <v>43</v>
      </c>
      <c r="C7" s="1990" t="s">
        <v>44</v>
      </c>
      <c r="D7" s="1991" t="s">
        <v>45</v>
      </c>
      <c r="E7" s="1989" t="s">
        <v>43</v>
      </c>
      <c r="F7" s="1990" t="s">
        <v>44</v>
      </c>
      <c r="G7" s="1991" t="s">
        <v>45</v>
      </c>
      <c r="H7" s="1989" t="s">
        <v>43</v>
      </c>
      <c r="I7" s="1990" t="s">
        <v>44</v>
      </c>
      <c r="J7" s="1991" t="s">
        <v>45</v>
      </c>
      <c r="L7" s="48"/>
      <c r="M7" s="279"/>
      <c r="N7" s="279"/>
    </row>
    <row r="8" spans="1:14" ht="17.899999999999999" customHeight="1">
      <c r="A8" s="2589" t="s">
        <v>72</v>
      </c>
      <c r="B8" s="2590"/>
      <c r="C8" s="2590"/>
      <c r="D8" s="2590"/>
      <c r="E8" s="2590"/>
      <c r="F8" s="2590"/>
      <c r="G8" s="2590"/>
      <c r="H8" s="2590"/>
      <c r="I8" s="2590"/>
      <c r="J8" s="2591"/>
    </row>
    <row r="9" spans="1:14">
      <c r="A9" s="792" t="s">
        <v>73</v>
      </c>
      <c r="B9" s="1589">
        <v>10141083.56365628</v>
      </c>
      <c r="C9" s="1590">
        <v>0</v>
      </c>
      <c r="D9" s="1591">
        <f>SUM(B9:C9)</f>
        <v>10141083.56365628</v>
      </c>
      <c r="E9" s="1589">
        <v>19845555.119999997</v>
      </c>
      <c r="F9" s="1590">
        <v>0</v>
      </c>
      <c r="G9" s="1591">
        <f>SUM(E9:F9)</f>
        <v>19845555.119999997</v>
      </c>
      <c r="H9" s="794">
        <f>E9/B9</f>
        <v>1.956946217376879</v>
      </c>
      <c r="I9" s="795">
        <v>0</v>
      </c>
      <c r="J9" s="796">
        <f>G9/D9</f>
        <v>1.956946217376879</v>
      </c>
    </row>
    <row r="10" spans="1:14">
      <c r="A10" s="792" t="s">
        <v>74</v>
      </c>
      <c r="B10" s="1589">
        <v>1222705.638302577</v>
      </c>
      <c r="C10" s="1590">
        <v>6071833.2354321247</v>
      </c>
      <c r="D10" s="1591">
        <f t="shared" ref="D10:D20" si="0">SUM(B10:C10)</f>
        <v>7294538.8737347014</v>
      </c>
      <c r="E10" s="1589">
        <v>262693.76870000002</v>
      </c>
      <c r="F10" s="1590">
        <v>6646672.7112999987</v>
      </c>
      <c r="G10" s="1591">
        <f t="shared" ref="G10:G20" si="1">SUM(E10:F10)</f>
        <v>6909366.4799999986</v>
      </c>
      <c r="H10" s="794">
        <f t="shared" ref="H10:J21" si="2">E10/B10</f>
        <v>0.21484628881296813</v>
      </c>
      <c r="I10" s="795">
        <f t="shared" si="2"/>
        <v>1.0946731330685111</v>
      </c>
      <c r="J10" s="796">
        <f t="shared" si="2"/>
        <v>0.94719715661238224</v>
      </c>
    </row>
    <row r="11" spans="1:14">
      <c r="A11" s="792" t="s">
        <v>75</v>
      </c>
      <c r="B11" s="1589">
        <v>243690.74809106937</v>
      </c>
      <c r="C11" s="1590">
        <v>24125160.238794222</v>
      </c>
      <c r="D11" s="1591">
        <f t="shared" si="0"/>
        <v>24368850.986885291</v>
      </c>
      <c r="E11" s="1589">
        <v>195733.6232</v>
      </c>
      <c r="F11" s="1590">
        <v>19377628.696799997</v>
      </c>
      <c r="G11" s="1591">
        <f t="shared" si="1"/>
        <v>19573362.319999997</v>
      </c>
      <c r="H11" s="794">
        <f t="shared" si="2"/>
        <v>0.80320498309132615</v>
      </c>
      <c r="I11" s="795">
        <f t="shared" si="2"/>
        <v>0.80321243486043237</v>
      </c>
      <c r="J11" s="796">
        <f t="shared" si="2"/>
        <v>0.8032123603420569</v>
      </c>
    </row>
    <row r="12" spans="1:14">
      <c r="A12" s="797" t="s">
        <v>76</v>
      </c>
      <c r="B12" s="1589">
        <v>11661705.577081</v>
      </c>
      <c r="C12" s="1590">
        <v>7340430.5383821586</v>
      </c>
      <c r="D12" s="1591">
        <f t="shared" si="0"/>
        <v>19002136.11546316</v>
      </c>
      <c r="E12" s="1589">
        <v>19159773.874100003</v>
      </c>
      <c r="F12" s="1590">
        <v>16700187.805899998</v>
      </c>
      <c r="G12" s="1591">
        <f t="shared" si="1"/>
        <v>35859961.68</v>
      </c>
      <c r="H12" s="794">
        <f t="shared" si="2"/>
        <v>1.6429649803331614</v>
      </c>
      <c r="I12" s="795">
        <f t="shared" si="2"/>
        <v>2.2750964972118304</v>
      </c>
      <c r="J12" s="796">
        <f t="shared" si="2"/>
        <v>1.8871542368764864</v>
      </c>
    </row>
    <row r="13" spans="1:14">
      <c r="A13" s="792" t="s">
        <v>77</v>
      </c>
      <c r="B13" s="1589">
        <v>0</v>
      </c>
      <c r="C13" s="1590">
        <v>0</v>
      </c>
      <c r="D13" s="1591">
        <f t="shared" si="0"/>
        <v>0</v>
      </c>
      <c r="E13" s="1589">
        <v>0</v>
      </c>
      <c r="F13" s="1590">
        <v>0</v>
      </c>
      <c r="G13" s="1591">
        <f t="shared" si="1"/>
        <v>0</v>
      </c>
      <c r="H13" s="794">
        <v>0</v>
      </c>
      <c r="I13" s="795">
        <v>0</v>
      </c>
      <c r="J13" s="796">
        <v>0</v>
      </c>
    </row>
    <row r="14" spans="1:14">
      <c r="A14" s="106" t="s">
        <v>78</v>
      </c>
      <c r="B14" s="1589">
        <v>5348188.9435070725</v>
      </c>
      <c r="C14" s="1590">
        <v>0</v>
      </c>
      <c r="D14" s="1591">
        <f t="shared" si="0"/>
        <v>5348188.9435070725</v>
      </c>
      <c r="E14" s="1589">
        <v>3138143.14</v>
      </c>
      <c r="F14" s="1590">
        <v>0</v>
      </c>
      <c r="G14" s="1591">
        <f t="shared" si="1"/>
        <v>3138143.14</v>
      </c>
      <c r="H14" s="794">
        <f t="shared" si="2"/>
        <v>0.58676744093153976</v>
      </c>
      <c r="I14" s="798">
        <v>0</v>
      </c>
      <c r="J14" s="796">
        <f>G14/D14</f>
        <v>0.58676744093153976</v>
      </c>
    </row>
    <row r="15" spans="1:14">
      <c r="A15" s="106" t="s">
        <v>79</v>
      </c>
      <c r="B15" s="1589">
        <v>11892130.88906635</v>
      </c>
      <c r="C15" s="1590">
        <v>0</v>
      </c>
      <c r="D15" s="1591">
        <f t="shared" si="0"/>
        <v>11892130.88906635</v>
      </c>
      <c r="E15" s="1589">
        <f>1816433.11-142588.19</f>
        <v>1673844.9200000002</v>
      </c>
      <c r="F15" s="1590">
        <v>0</v>
      </c>
      <c r="G15" s="1591">
        <f t="shared" si="1"/>
        <v>1673844.9200000002</v>
      </c>
      <c r="H15" s="794">
        <f t="shared" si="2"/>
        <v>0.14075231223185886</v>
      </c>
      <c r="I15" s="799">
        <v>0</v>
      </c>
      <c r="J15" s="796">
        <f t="shared" si="2"/>
        <v>0.14075231223185886</v>
      </c>
    </row>
    <row r="16" spans="1:14">
      <c r="A16" s="792" t="s">
        <v>80</v>
      </c>
      <c r="B16" s="1589">
        <v>8704353.4857795313</v>
      </c>
      <c r="C16" s="1590">
        <v>7718954.9779554307</v>
      </c>
      <c r="D16" s="1591">
        <f t="shared" si="0"/>
        <v>16423308.463734962</v>
      </c>
      <c r="E16" s="1589">
        <v>3839676.4408999998</v>
      </c>
      <c r="F16" s="1590">
        <v>3404996.0891</v>
      </c>
      <c r="G16" s="1591">
        <f t="shared" si="1"/>
        <v>7244672.5299999993</v>
      </c>
      <c r="H16" s="794">
        <f t="shared" si="2"/>
        <v>0.44112138221097669</v>
      </c>
      <c r="I16" s="795">
        <f t="shared" si="2"/>
        <v>0.44112138221097685</v>
      </c>
      <c r="J16" s="796">
        <f t="shared" si="2"/>
        <v>0.44112138221097674</v>
      </c>
    </row>
    <row r="17" spans="1:13">
      <c r="A17" s="106" t="s">
        <v>81</v>
      </c>
      <c r="B17" s="1589">
        <v>2608603.6592724351</v>
      </c>
      <c r="C17" s="1590">
        <v>2313290.0374680082</v>
      </c>
      <c r="D17" s="1591">
        <f t="shared" si="0"/>
        <v>4921893.6967404429</v>
      </c>
      <c r="E17" s="1589">
        <v>1958424.9313999999</v>
      </c>
      <c r="F17" s="1590">
        <v>1736716.4486</v>
      </c>
      <c r="G17" s="1591">
        <f t="shared" si="1"/>
        <v>3695141.38</v>
      </c>
      <c r="H17" s="794">
        <f t="shared" si="2"/>
        <v>0.75075603165650073</v>
      </c>
      <c r="I17" s="795">
        <f t="shared" si="2"/>
        <v>0.75075603165650084</v>
      </c>
      <c r="J17" s="796">
        <f t="shared" si="2"/>
        <v>0.75075603165650084</v>
      </c>
      <c r="K17" s="79"/>
    </row>
    <row r="18" spans="1:13" ht="15">
      <c r="A18" s="106" t="s">
        <v>82</v>
      </c>
      <c r="B18" s="1589">
        <v>689298.25</v>
      </c>
      <c r="C18" s="1590">
        <v>611264.75</v>
      </c>
      <c r="D18" s="1591">
        <f t="shared" si="0"/>
        <v>1300563</v>
      </c>
      <c r="E18" s="1589">
        <v>0</v>
      </c>
      <c r="F18" s="1590">
        <v>0</v>
      </c>
      <c r="G18" s="1591">
        <f t="shared" si="1"/>
        <v>0</v>
      </c>
      <c r="H18" s="794">
        <v>0</v>
      </c>
      <c r="I18" s="795">
        <v>0</v>
      </c>
      <c r="J18" s="796">
        <v>0</v>
      </c>
      <c r="K18" s="79"/>
    </row>
    <row r="19" spans="1:13">
      <c r="A19" s="106" t="s">
        <v>83</v>
      </c>
      <c r="B19" s="1589">
        <v>2445497.7777774846</v>
      </c>
      <c r="C19" s="1590">
        <v>2168648.9727460709</v>
      </c>
      <c r="D19" s="1591">
        <f t="shared" si="0"/>
        <v>4614146.750523556</v>
      </c>
      <c r="E19" s="1589">
        <v>2922695.9445000002</v>
      </c>
      <c r="F19" s="1590">
        <v>2591824.7055000002</v>
      </c>
      <c r="G19" s="1591">
        <f t="shared" si="1"/>
        <v>5514520.6500000004</v>
      </c>
      <c r="H19" s="794">
        <v>0</v>
      </c>
      <c r="I19" s="795">
        <v>0</v>
      </c>
      <c r="J19" s="796">
        <v>0</v>
      </c>
      <c r="K19" s="79"/>
    </row>
    <row r="20" spans="1:13" ht="13" thickBot="1">
      <c r="A20" s="800" t="s">
        <v>84</v>
      </c>
      <c r="B20" s="1592">
        <v>0</v>
      </c>
      <c r="C20" s="1593">
        <v>0</v>
      </c>
      <c r="D20" s="1594">
        <f t="shared" si="0"/>
        <v>0</v>
      </c>
      <c r="E20" s="1595">
        <v>0</v>
      </c>
      <c r="F20" s="1596">
        <v>0</v>
      </c>
      <c r="G20" s="1594">
        <f t="shared" si="1"/>
        <v>0</v>
      </c>
      <c r="H20" s="801">
        <v>0</v>
      </c>
      <c r="I20" s="802">
        <v>0</v>
      </c>
      <c r="J20" s="803">
        <v>0</v>
      </c>
    </row>
    <row r="21" spans="1:13" ht="14" thickTop="1" thickBot="1">
      <c r="A21" s="1738" t="s">
        <v>85</v>
      </c>
      <c r="B21" s="1597">
        <f>SUM(B9:B20)</f>
        <v>54957258.532533795</v>
      </c>
      <c r="C21" s="1598">
        <f>SUM(C9:C20)</f>
        <v>50349582.750778019</v>
      </c>
      <c r="D21" s="1739">
        <f>SUM(D9:D20)</f>
        <v>105306841.28331183</v>
      </c>
      <c r="E21" s="1597">
        <f>SUM(E9:E20)</f>
        <v>52996541.762800001</v>
      </c>
      <c r="F21" s="1598">
        <f>SUM(F9:F20)</f>
        <v>50458026.457199998</v>
      </c>
      <c r="G21" s="1739">
        <f t="shared" ref="G21" si="3">E21+F21</f>
        <v>103454568.22</v>
      </c>
      <c r="H21" s="804">
        <f t="shared" si="2"/>
        <v>0.96432287886825574</v>
      </c>
      <c r="I21" s="805">
        <f t="shared" si="2"/>
        <v>1.002153815394236</v>
      </c>
      <c r="J21" s="1740">
        <f>G21/D21</f>
        <v>0.98241070531848373</v>
      </c>
      <c r="M21" t="s">
        <v>86</v>
      </c>
    </row>
    <row r="22" spans="1:13" ht="13.5" thickBot="1">
      <c r="A22" s="2580"/>
      <c r="B22" s="2581"/>
      <c r="C22" s="2581"/>
      <c r="D22" s="2581"/>
      <c r="E22" s="2581"/>
      <c r="F22" s="2581"/>
      <c r="G22" s="2581"/>
      <c r="H22" s="2581"/>
      <c r="I22" s="2581"/>
      <c r="J22" s="2582"/>
    </row>
    <row r="23" spans="1:13" ht="17.899999999999999" customHeight="1">
      <c r="A23" s="2592" t="s">
        <v>87</v>
      </c>
      <c r="B23" s="2593"/>
      <c r="C23" s="2593"/>
      <c r="D23" s="2593"/>
      <c r="E23" s="2593"/>
      <c r="F23" s="2593"/>
      <c r="G23" s="2593"/>
      <c r="H23" s="2593"/>
      <c r="I23" s="2593"/>
      <c r="J23" s="2594"/>
    </row>
    <row r="24" spans="1:13">
      <c r="A24" s="107" t="s">
        <v>88</v>
      </c>
      <c r="B24" s="1599">
        <v>226149.70089422615</v>
      </c>
      <c r="C24" s="1600">
        <v>200547.84796280431</v>
      </c>
      <c r="D24" s="1601">
        <f>SUM(B24:C24)</f>
        <v>426697.54885703046</v>
      </c>
      <c r="E24" s="1599">
        <v>231149.52540000001</v>
      </c>
      <c r="F24" s="1600">
        <v>204981.65460000001</v>
      </c>
      <c r="G24" s="1601">
        <f>SUM(E24:F24)</f>
        <v>436131.18000000005</v>
      </c>
      <c r="H24" s="794">
        <f>E24/B24</f>
        <v>1.0221084727771201</v>
      </c>
      <c r="I24" s="799">
        <f t="shared" ref="I24:J24" si="4">F24/C24</f>
        <v>1.0221084727771201</v>
      </c>
      <c r="J24" s="796">
        <f t="shared" si="4"/>
        <v>1.0221084727771201</v>
      </c>
    </row>
    <row r="25" spans="1:13">
      <c r="A25" s="106" t="s">
        <v>89</v>
      </c>
      <c r="B25" s="1589">
        <v>2037329.678222121</v>
      </c>
      <c r="C25" s="1590">
        <v>1806688.5825743333</v>
      </c>
      <c r="D25" s="1602">
        <f t="shared" ref="D25:D31" si="5">SUM(B25:C25)</f>
        <v>3844018.2607964543</v>
      </c>
      <c r="E25" s="1589">
        <v>782085.59070000006</v>
      </c>
      <c r="F25" s="1590">
        <v>693547.5993</v>
      </c>
      <c r="G25" s="1602">
        <f t="shared" ref="G25:G31" si="6">SUM(E25:F25)</f>
        <v>1475633.19</v>
      </c>
      <c r="H25" s="794">
        <f t="shared" ref="H25:H32" si="7">E25/B25</f>
        <v>0.38387777837825848</v>
      </c>
      <c r="I25" s="799">
        <f t="shared" ref="I25:I32" si="8">F25/C25</f>
        <v>0.38387777837825854</v>
      </c>
      <c r="J25" s="796">
        <f t="shared" ref="J25:J32" si="9">G25/D25</f>
        <v>0.38387777837825848</v>
      </c>
    </row>
    <row r="26" spans="1:13">
      <c r="A26" s="106" t="s">
        <v>90</v>
      </c>
      <c r="B26" s="1589">
        <v>920243.57784733037</v>
      </c>
      <c r="C26" s="1590">
        <v>816065.05960046267</v>
      </c>
      <c r="D26" s="1602">
        <f t="shared" si="5"/>
        <v>1736308.637447793</v>
      </c>
      <c r="E26" s="1589">
        <v>908708.26699999999</v>
      </c>
      <c r="F26" s="1590">
        <v>805835.63299999991</v>
      </c>
      <c r="G26" s="1602">
        <f t="shared" si="6"/>
        <v>1714543.9</v>
      </c>
      <c r="H26" s="794">
        <f t="shared" si="7"/>
        <v>0.98746493740894747</v>
      </c>
      <c r="I26" s="799">
        <f t="shared" si="8"/>
        <v>0.98746493740894759</v>
      </c>
      <c r="J26" s="796">
        <f t="shared" si="9"/>
        <v>0.98746493740894747</v>
      </c>
    </row>
    <row r="27" spans="1:13">
      <c r="A27" s="806" t="s">
        <v>91</v>
      </c>
      <c r="B27" s="1589">
        <v>0</v>
      </c>
      <c r="C27" s="1590">
        <v>0</v>
      </c>
      <c r="D27" s="1602">
        <f t="shared" si="5"/>
        <v>0</v>
      </c>
      <c r="E27" s="1589">
        <v>0</v>
      </c>
      <c r="F27" s="1590">
        <v>0</v>
      </c>
      <c r="G27" s="1602">
        <f t="shared" si="6"/>
        <v>0</v>
      </c>
      <c r="H27" s="794">
        <v>0</v>
      </c>
      <c r="I27" s="799">
        <v>0</v>
      </c>
      <c r="J27" s="796">
        <v>0</v>
      </c>
    </row>
    <row r="28" spans="1:13" ht="15">
      <c r="A28" s="807" t="s">
        <v>92</v>
      </c>
      <c r="B28" s="1589">
        <v>571085.19160000002</v>
      </c>
      <c r="C28" s="1590">
        <v>444953.52840000001</v>
      </c>
      <c r="D28" s="1602">
        <f t="shared" si="5"/>
        <v>1016038.72</v>
      </c>
      <c r="E28" s="1589">
        <v>70588.585300000006</v>
      </c>
      <c r="F28" s="1590">
        <v>62597.424700000003</v>
      </c>
      <c r="G28" s="1602">
        <f t="shared" si="6"/>
        <v>133186.01</v>
      </c>
      <c r="H28" s="794">
        <f t="shared" si="7"/>
        <v>0.12360429991580262</v>
      </c>
      <c r="I28" s="799">
        <f t="shared" si="8"/>
        <v>0.14068306172353076</v>
      </c>
      <c r="J28" s="796">
        <f t="shared" si="9"/>
        <v>0.13108359689284282</v>
      </c>
    </row>
    <row r="29" spans="1:13">
      <c r="A29" s="106" t="s">
        <v>93</v>
      </c>
      <c r="B29" s="1589">
        <v>325651.01211487164</v>
      </c>
      <c r="C29" s="1590">
        <v>288784.85979998054</v>
      </c>
      <c r="D29" s="1602">
        <f t="shared" si="5"/>
        <v>614435.87191485218</v>
      </c>
      <c r="E29" s="1589">
        <v>246792.23689999999</v>
      </c>
      <c r="F29" s="1590">
        <v>218853.49309999999</v>
      </c>
      <c r="G29" s="1602">
        <f t="shared" si="6"/>
        <v>465645.73</v>
      </c>
      <c r="H29" s="794">
        <f t="shared" si="7"/>
        <v>0.75784268348272588</v>
      </c>
      <c r="I29" s="799">
        <f t="shared" si="8"/>
        <v>0.75784268348272577</v>
      </c>
      <c r="J29" s="796">
        <f t="shared" si="9"/>
        <v>0.75784268348272577</v>
      </c>
    </row>
    <row r="30" spans="1:13">
      <c r="A30" s="106" t="s">
        <v>94</v>
      </c>
      <c r="B30" s="1589">
        <v>3778429.4520164859</v>
      </c>
      <c r="C30" s="1590">
        <v>3350682.7215995248</v>
      </c>
      <c r="D30" s="1602">
        <f t="shared" si="5"/>
        <v>7129112.1736160107</v>
      </c>
      <c r="E30" s="1589">
        <v>2561801.5658000004</v>
      </c>
      <c r="F30" s="1590">
        <v>2271786.2941999999</v>
      </c>
      <c r="G30" s="1602">
        <f t="shared" si="6"/>
        <v>4833587.8600000003</v>
      </c>
      <c r="H30" s="794">
        <f t="shared" si="7"/>
        <v>0.67800698632412182</v>
      </c>
      <c r="I30" s="799">
        <f t="shared" si="8"/>
        <v>0.67800698632412171</v>
      </c>
      <c r="J30" s="796">
        <f t="shared" si="9"/>
        <v>0.67800698632412171</v>
      </c>
    </row>
    <row r="31" spans="1:13" ht="13" thickBot="1">
      <c r="A31" s="800" t="s">
        <v>95</v>
      </c>
      <c r="B31" s="1595">
        <v>34794.014434809404</v>
      </c>
      <c r="C31" s="1596">
        <v>30855.069404453621</v>
      </c>
      <c r="D31" s="1603">
        <f t="shared" si="5"/>
        <v>65649.083839263025</v>
      </c>
      <c r="E31" s="1595">
        <v>2681.6410000000001</v>
      </c>
      <c r="F31" s="1596">
        <v>2378.0590000000002</v>
      </c>
      <c r="G31" s="1603">
        <f t="shared" si="6"/>
        <v>5059.7000000000007</v>
      </c>
      <c r="H31" s="794">
        <f t="shared" si="7"/>
        <v>7.7071905715977773E-2</v>
      </c>
      <c r="I31" s="799">
        <f t="shared" si="8"/>
        <v>7.7071905715977787E-2</v>
      </c>
      <c r="J31" s="796">
        <f t="shared" si="9"/>
        <v>7.7071905715977787E-2</v>
      </c>
    </row>
    <row r="32" spans="1:13" ht="14" thickTop="1" thickBot="1">
      <c r="A32" s="1738" t="s">
        <v>96</v>
      </c>
      <c r="B32" s="1597">
        <f>SUM(B24:B31)</f>
        <v>7893682.6271298444</v>
      </c>
      <c r="C32" s="1598">
        <f t="shared" ref="C32:D32" si="10">SUM(C24:C31)</f>
        <v>6938577.6693415595</v>
      </c>
      <c r="D32" s="1739">
        <f t="shared" si="10"/>
        <v>14832260.296471406</v>
      </c>
      <c r="E32" s="1597">
        <f>SUM(E24:E31)</f>
        <v>4803807.4121000003</v>
      </c>
      <c r="F32" s="1598">
        <f t="shared" ref="F32:G32" si="11">SUM(F24:F31)</f>
        <v>4259980.1579</v>
      </c>
      <c r="G32" s="1739">
        <f t="shared" si="11"/>
        <v>9063787.5700000003</v>
      </c>
      <c r="H32" s="804">
        <f t="shared" si="7"/>
        <v>0.6085635360598064</v>
      </c>
      <c r="I32" s="805">
        <f t="shared" si="8"/>
        <v>0.61395582220300393</v>
      </c>
      <c r="J32" s="1740">
        <f t="shared" si="9"/>
        <v>0.61108606435097923</v>
      </c>
    </row>
    <row r="33" spans="1:12" ht="13.5" thickBot="1">
      <c r="A33" s="2583"/>
      <c r="B33" s="2584"/>
      <c r="C33" s="2584"/>
      <c r="D33" s="2584"/>
      <c r="E33" s="2584"/>
      <c r="F33" s="2584"/>
      <c r="G33" s="2584"/>
      <c r="H33" s="2584"/>
      <c r="I33" s="2584"/>
      <c r="J33" s="2585"/>
      <c r="L33" s="1924"/>
    </row>
    <row r="34" spans="1:12" ht="14" thickTop="1" thickBot="1">
      <c r="A34" s="610" t="s">
        <v>97</v>
      </c>
      <c r="B34" s="1597">
        <f>B21+B32</f>
        <v>62850941.15966364</v>
      </c>
      <c r="C34" s="1598">
        <f>C21+C32</f>
        <v>57288160.420119576</v>
      </c>
      <c r="D34" s="1739">
        <f t="shared" ref="D34" si="12">B34+C34</f>
        <v>120139101.57978322</v>
      </c>
      <c r="E34" s="1597">
        <f>E21+E32</f>
        <v>57800349.174900003</v>
      </c>
      <c r="F34" s="1598">
        <f>F21+F32</f>
        <v>54718006.615099996</v>
      </c>
      <c r="G34" s="1739">
        <f>G21+G32</f>
        <v>112518355.78999999</v>
      </c>
      <c r="H34" s="804">
        <f t="shared" ref="H34:J34" si="13">E34/B34</f>
        <v>0.91964174455346104</v>
      </c>
      <c r="I34" s="805">
        <f t="shared" si="13"/>
        <v>0.9551363879347583</v>
      </c>
      <c r="J34" s="1740">
        <f t="shared" si="13"/>
        <v>0.93656731497428125</v>
      </c>
      <c r="L34" s="1924"/>
    </row>
    <row r="35" spans="1:12" ht="13">
      <c r="A35" s="2586" t="s">
        <v>98</v>
      </c>
      <c r="B35" s="2587"/>
      <c r="C35" s="2587"/>
      <c r="D35" s="2587"/>
      <c r="E35" s="2587"/>
      <c r="F35" s="2587"/>
      <c r="G35" s="2587"/>
      <c r="H35" s="2587"/>
      <c r="I35" s="2587"/>
      <c r="J35" s="2588"/>
      <c r="L35" s="79"/>
    </row>
    <row r="36" spans="1:12" ht="13">
      <c r="A36" s="974" t="s">
        <v>99</v>
      </c>
      <c r="B36" s="267"/>
      <c r="C36" s="267"/>
      <c r="D36" s="267"/>
      <c r="E36" s="1599">
        <v>0</v>
      </c>
      <c r="F36" s="1599">
        <v>5362076.8899999987</v>
      </c>
      <c r="G36" s="1599">
        <f>F36</f>
        <v>5362076.8899999987</v>
      </c>
      <c r="H36" s="267"/>
      <c r="I36" s="267"/>
      <c r="J36" s="267"/>
    </row>
    <row r="37" spans="1:12" ht="13">
      <c r="A37" s="974" t="s">
        <v>100</v>
      </c>
      <c r="B37" s="267"/>
      <c r="C37" s="267"/>
      <c r="D37" s="267"/>
      <c r="E37" s="267"/>
      <c r="F37" s="1294"/>
      <c r="G37" s="793"/>
      <c r="H37" s="267"/>
      <c r="I37" s="267"/>
      <c r="J37" s="267"/>
    </row>
    <row r="38" spans="1:12" ht="13.5" customHeight="1" thickBot="1">
      <c r="A38" s="2606"/>
      <c r="B38" s="2606"/>
      <c r="C38" s="2606"/>
      <c r="D38" s="2606"/>
      <c r="E38" s="2606"/>
      <c r="F38" s="2606"/>
      <c r="G38" s="2606"/>
      <c r="H38" s="2606"/>
      <c r="I38" s="2606"/>
      <c r="J38" s="2606"/>
    </row>
    <row r="39" spans="1:12" ht="18" thickBot="1">
      <c r="A39" s="2607" t="s">
        <v>101</v>
      </c>
      <c r="B39" s="2608"/>
      <c r="C39" s="2608"/>
      <c r="D39" s="2608"/>
      <c r="E39" s="2608"/>
      <c r="F39" s="2608"/>
      <c r="G39" s="2608"/>
      <c r="H39" s="2608"/>
      <c r="I39" s="2608"/>
      <c r="J39" s="2609"/>
    </row>
    <row r="40" spans="1:12">
      <c r="A40" s="1573" t="s">
        <v>102</v>
      </c>
      <c r="B40" s="1614"/>
      <c r="C40" s="1615"/>
      <c r="D40" s="1616"/>
      <c r="E40" s="1605">
        <f>E32</f>
        <v>4803807.4121000003</v>
      </c>
      <c r="F40" s="1606">
        <f>F32</f>
        <v>4259980.1579</v>
      </c>
      <c r="G40" s="1607">
        <f>E40+F40</f>
        <v>9063787.5700000003</v>
      </c>
      <c r="H40" s="1614"/>
      <c r="I40" s="1615"/>
      <c r="J40" s="1616"/>
    </row>
    <row r="41" spans="1:12">
      <c r="A41" s="1574" t="s">
        <v>103</v>
      </c>
      <c r="B41" s="1617"/>
      <c r="C41" s="1618"/>
      <c r="D41" s="1619"/>
      <c r="E41" s="1608">
        <f>'ESA Summary Table 1'!E18</f>
        <v>75038425.88319999</v>
      </c>
      <c r="F41" s="1609">
        <f>'ESA Summary Table 1'!F18</f>
        <v>69918985.706799999</v>
      </c>
      <c r="G41" s="1610">
        <f>E41+F41</f>
        <v>144957411.58999997</v>
      </c>
      <c r="H41" s="1617"/>
      <c r="I41" s="1618"/>
      <c r="J41" s="1619"/>
    </row>
    <row r="42" spans="1:12" ht="13" thickBot="1">
      <c r="A42" s="1575" t="s">
        <v>104</v>
      </c>
      <c r="B42" s="1620"/>
      <c r="C42" s="1621"/>
      <c r="D42" s="1622"/>
      <c r="E42" s="1611">
        <f>E40/E41</f>
        <v>6.4017966202773224E-2</v>
      </c>
      <c r="F42" s="1612">
        <f t="shared" ref="F42:G42" si="14">F40/F41</f>
        <v>6.092737351431135E-2</v>
      </c>
      <c r="G42" s="1613">
        <f t="shared" si="14"/>
        <v>6.2527244868556098E-2</v>
      </c>
      <c r="H42" s="1620"/>
      <c r="I42" s="1621"/>
      <c r="J42" s="1622"/>
    </row>
    <row r="43" spans="1:12" ht="18.649999999999999" customHeight="1">
      <c r="A43" s="2595" t="s">
        <v>1420</v>
      </c>
      <c r="B43" s="2596"/>
      <c r="C43" s="2596"/>
      <c r="D43" s="2596"/>
      <c r="E43" s="2596"/>
      <c r="F43" s="2596"/>
      <c r="G43" s="2596"/>
      <c r="H43" s="2596"/>
      <c r="I43" s="2596"/>
      <c r="J43" s="2597"/>
    </row>
    <row r="44" spans="1:12">
      <c r="A44" s="2600" t="s">
        <v>1421</v>
      </c>
      <c r="B44" s="2601"/>
      <c r="C44" s="2601"/>
      <c r="D44" s="2601"/>
      <c r="E44" s="2601"/>
      <c r="F44" s="2601"/>
      <c r="G44" s="2601"/>
      <c r="H44" s="2601"/>
      <c r="I44" s="2601"/>
      <c r="J44" s="2602"/>
    </row>
    <row r="45" spans="1:12">
      <c r="A45" s="2600" t="s">
        <v>1422</v>
      </c>
      <c r="B45" s="2601"/>
      <c r="C45" s="2601"/>
      <c r="D45" s="2601"/>
      <c r="E45" s="2601"/>
      <c r="F45" s="2601"/>
      <c r="G45" s="2601"/>
      <c r="H45" s="2601"/>
      <c r="I45" s="2601"/>
      <c r="J45" s="2602"/>
    </row>
    <row r="46" spans="1:12" ht="48" customHeight="1" thickBot="1">
      <c r="A46" s="2603" t="s">
        <v>1423</v>
      </c>
      <c r="B46" s="2604"/>
      <c r="C46" s="2604"/>
      <c r="D46" s="2604"/>
      <c r="E46" s="2604"/>
      <c r="F46" s="2604"/>
      <c r="G46" s="2604"/>
      <c r="H46" s="2604"/>
      <c r="I46" s="2604"/>
      <c r="J46" s="2605"/>
    </row>
    <row r="47" spans="1:12" ht="14">
      <c r="A47" s="2598"/>
      <c r="B47" s="2599"/>
      <c r="C47" s="2599"/>
      <c r="D47" s="2599"/>
      <c r="E47" s="2599"/>
      <c r="F47" s="2599"/>
      <c r="G47" s="2599"/>
      <c r="H47" s="2599"/>
      <c r="I47" s="2599"/>
      <c r="J47" s="2599"/>
    </row>
  </sheetData>
  <mergeCells count="18">
    <mergeCell ref="A35:J35"/>
    <mergeCell ref="A43:J43"/>
    <mergeCell ref="A47:J47"/>
    <mergeCell ref="A45:J45"/>
    <mergeCell ref="A46:J46"/>
    <mergeCell ref="A44:J44"/>
    <mergeCell ref="A38:J38"/>
    <mergeCell ref="A39:J39"/>
    <mergeCell ref="A2:J2"/>
    <mergeCell ref="A3:J3"/>
    <mergeCell ref="A4:J4"/>
    <mergeCell ref="A22:J22"/>
    <mergeCell ref="A33:J33"/>
    <mergeCell ref="B6:D6"/>
    <mergeCell ref="E6:G6"/>
    <mergeCell ref="H6:J6"/>
    <mergeCell ref="A8:J8"/>
    <mergeCell ref="A23:J23"/>
  </mergeCells>
  <printOptions horizontalCentered="1" verticalCentered="1" headings="1"/>
  <pageMargins left="0.25" right="0.25" top="0.5" bottom="0.5" header="0.3" footer="0.3"/>
  <pageSetup scale="51" orientation="landscape" r:id="rId1"/>
  <headerFooter>
    <oddHeader>&amp;CPacific Gas and Electric Company | Program Year 2024
Appendix A: ESA, CARE, and FERA Program Tables</oddHeader>
  </headerFooter>
  <customProperties>
    <customPr name="_pios_id" r:id="rId2"/>
  </customProperties>
  <ignoredErrors>
    <ignoredError sqref="D34" formula="1"/>
  </ignoredError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D6F85B-4116-49D4-AE5D-43250D486916}">
  <sheetPr>
    <pageSetUpPr fitToPage="1"/>
  </sheetPr>
  <dimension ref="A2:N59"/>
  <sheetViews>
    <sheetView view="pageLayout" zoomScale="90" zoomScaleNormal="90" zoomScalePageLayoutView="90" workbookViewId="0">
      <selection activeCell="I17" sqref="I17"/>
    </sheetView>
  </sheetViews>
  <sheetFormatPr defaultColWidth="9.453125" defaultRowHeight="12.5"/>
  <cols>
    <col min="1" max="1" width="17.54296875" customWidth="1"/>
    <col min="2" max="10" width="10.54296875" customWidth="1"/>
    <col min="11" max="11" width="8.54296875" customWidth="1"/>
    <col min="12" max="12" width="17.54296875" customWidth="1"/>
    <col min="13" max="13" width="33" customWidth="1"/>
    <col min="14" max="14" width="21.453125" customWidth="1"/>
  </cols>
  <sheetData>
    <row r="2" spans="1:14" ht="15.5">
      <c r="A2" s="2579" t="s">
        <v>1241</v>
      </c>
      <c r="B2" s="2579"/>
      <c r="C2" s="2579"/>
      <c r="D2" s="2579"/>
      <c r="E2" s="2579"/>
      <c r="F2" s="2579"/>
      <c r="G2" s="2579"/>
      <c r="H2" s="2579"/>
      <c r="I2" s="2579"/>
      <c r="J2" s="2579"/>
    </row>
    <row r="3" spans="1:14" ht="15.5">
      <c r="A3" s="2579" t="s">
        <v>0</v>
      </c>
      <c r="B3" s="2579"/>
      <c r="C3" s="2579"/>
      <c r="D3" s="2579"/>
      <c r="E3" s="2579"/>
      <c r="F3" s="2579"/>
      <c r="G3" s="2579"/>
      <c r="H3" s="2579"/>
      <c r="I3" s="2579"/>
      <c r="J3" s="2579"/>
    </row>
    <row r="4" spans="1:14" ht="15.5">
      <c r="A4" s="2579" t="s">
        <v>38</v>
      </c>
      <c r="B4" s="2579"/>
      <c r="C4" s="2579"/>
      <c r="D4" s="2579"/>
      <c r="E4" s="2579"/>
      <c r="F4" s="2579"/>
      <c r="G4" s="2579"/>
      <c r="H4" s="2579"/>
      <c r="I4" s="2579"/>
      <c r="J4" s="2579"/>
    </row>
    <row r="5" spans="1:14" ht="13" thickBot="1"/>
    <row r="6" spans="1:14" ht="20.149999999999999" customHeight="1" thickBot="1">
      <c r="A6" s="446" t="s">
        <v>492</v>
      </c>
      <c r="B6" s="2547" t="s">
        <v>1242</v>
      </c>
      <c r="C6" s="2547"/>
      <c r="D6" s="2548"/>
      <c r="E6" s="2547" t="s">
        <v>1243</v>
      </c>
      <c r="F6" s="2547"/>
      <c r="G6" s="2548"/>
      <c r="H6" s="2547" t="s">
        <v>29</v>
      </c>
      <c r="I6" s="2547"/>
      <c r="J6" s="2548"/>
      <c r="L6" s="76"/>
      <c r="M6" s="181"/>
      <c r="N6" s="76"/>
    </row>
    <row r="7" spans="1:14" ht="15.75" customHeight="1" thickBot="1">
      <c r="A7" s="1801"/>
      <c r="B7" s="447" t="s">
        <v>1244</v>
      </c>
      <c r="C7" s="448" t="s">
        <v>1629</v>
      </c>
      <c r="D7" s="449" t="s">
        <v>45</v>
      </c>
      <c r="E7" s="447" t="s">
        <v>1244</v>
      </c>
      <c r="F7" s="448" t="s">
        <v>1630</v>
      </c>
      <c r="G7" s="449" t="s">
        <v>45</v>
      </c>
      <c r="H7" s="214" t="s">
        <v>1244</v>
      </c>
      <c r="I7" s="448" t="s">
        <v>1630</v>
      </c>
      <c r="J7" s="449" t="s">
        <v>45</v>
      </c>
      <c r="L7" s="48"/>
      <c r="M7" s="340"/>
      <c r="N7" s="178"/>
    </row>
    <row r="8" spans="1:14" s="52" customFormat="1">
      <c r="A8" s="729" t="s">
        <v>600</v>
      </c>
      <c r="B8" s="730">
        <v>125766.60750495127</v>
      </c>
      <c r="C8" s="731">
        <v>8.8455910487099985</v>
      </c>
      <c r="D8" s="732">
        <f>SUM(B8:C8)</f>
        <v>125775.45309599998</v>
      </c>
      <c r="E8" s="730">
        <v>116456</v>
      </c>
      <c r="F8" s="731">
        <v>0</v>
      </c>
      <c r="G8" s="732">
        <f>SUM(E8:F8)</f>
        <v>116456</v>
      </c>
      <c r="H8" s="733">
        <f>E8/B8</f>
        <v>0.9259691607362095</v>
      </c>
      <c r="I8" s="733">
        <f t="shared" ref="I8:J8" si="0">F8/C8</f>
        <v>0</v>
      </c>
      <c r="J8" s="733">
        <f t="shared" si="0"/>
        <v>0.92590403877228122</v>
      </c>
      <c r="K8" s="304"/>
      <c r="L8" s="305"/>
      <c r="M8" s="309"/>
      <c r="N8" s="309"/>
    </row>
    <row r="9" spans="1:14" s="52" customFormat="1">
      <c r="A9" s="734" t="s">
        <v>602</v>
      </c>
      <c r="B9" s="735">
        <v>0</v>
      </c>
      <c r="C9" s="736">
        <v>110.800512</v>
      </c>
      <c r="D9" s="737">
        <f t="shared" ref="D9:D56" si="1">SUM(B9:C9)</f>
        <v>110.800512</v>
      </c>
      <c r="E9" s="735">
        <v>0</v>
      </c>
      <c r="F9" s="736">
        <v>12</v>
      </c>
      <c r="G9" s="737">
        <f t="shared" ref="G9:G56" si="2">SUM(E9:F9)</f>
        <v>12</v>
      </c>
      <c r="H9" s="733" t="s">
        <v>1194</v>
      </c>
      <c r="I9" s="738">
        <f t="shared" ref="I9:I56" si="3">F9/C9</f>
        <v>0.10830274863711821</v>
      </c>
      <c r="J9" s="739">
        <f t="shared" ref="J9:J56" si="4">G9/D9</f>
        <v>0.10830274863711821</v>
      </c>
      <c r="K9" s="304"/>
      <c r="L9" s="305"/>
      <c r="M9" s="309"/>
      <c r="N9" s="309"/>
    </row>
    <row r="10" spans="1:14" s="66" customFormat="1" ht="13">
      <c r="A10" s="734" t="s">
        <v>603</v>
      </c>
      <c r="B10" s="735">
        <v>0.29003727599638296</v>
      </c>
      <c r="C10" s="736">
        <v>5091.1410997240037</v>
      </c>
      <c r="D10" s="737">
        <f t="shared" si="1"/>
        <v>5091.4311369999996</v>
      </c>
      <c r="E10" s="735">
        <v>0</v>
      </c>
      <c r="F10" s="736">
        <v>4159</v>
      </c>
      <c r="G10" s="737">
        <f t="shared" si="2"/>
        <v>4159</v>
      </c>
      <c r="H10" s="733">
        <f t="shared" ref="H10:H55" si="5">E10/B10</f>
        <v>0</v>
      </c>
      <c r="I10" s="738">
        <f t="shared" si="3"/>
        <v>0.81690919943771823</v>
      </c>
      <c r="J10" s="739">
        <f t="shared" si="4"/>
        <v>0.81686266357922077</v>
      </c>
      <c r="K10" s="211"/>
      <c r="L10" s="309"/>
      <c r="M10" s="309"/>
      <c r="N10" s="309"/>
    </row>
    <row r="11" spans="1:14" s="52" customFormat="1">
      <c r="A11" s="734" t="s">
        <v>605</v>
      </c>
      <c r="B11" s="735">
        <v>20022.150547670306</v>
      </c>
      <c r="C11" s="736">
        <v>10891.053027329695</v>
      </c>
      <c r="D11" s="737">
        <f t="shared" si="1"/>
        <v>30913.203575</v>
      </c>
      <c r="E11" s="735">
        <v>19716</v>
      </c>
      <c r="F11" s="736">
        <v>11335</v>
      </c>
      <c r="G11" s="737">
        <f t="shared" si="2"/>
        <v>31051</v>
      </c>
      <c r="H11" s="733">
        <f t="shared" si="5"/>
        <v>0.98470940736653645</v>
      </c>
      <c r="I11" s="740">
        <f t="shared" si="3"/>
        <v>1.0407625388983304</v>
      </c>
      <c r="J11" s="739">
        <f t="shared" si="4"/>
        <v>1.0044575265279667</v>
      </c>
      <c r="L11" s="309"/>
      <c r="M11" s="309"/>
      <c r="N11" s="309"/>
    </row>
    <row r="12" spans="1:14" s="52" customFormat="1">
      <c r="A12" s="734" t="s">
        <v>607</v>
      </c>
      <c r="B12" s="735">
        <v>17.159937005184304</v>
      </c>
      <c r="C12" s="736">
        <v>7552.1737789948147</v>
      </c>
      <c r="D12" s="737">
        <f t="shared" si="1"/>
        <v>7569.3337159999992</v>
      </c>
      <c r="E12" s="735">
        <v>13</v>
      </c>
      <c r="F12" s="736">
        <v>4976</v>
      </c>
      <c r="G12" s="737">
        <f t="shared" si="2"/>
        <v>4989</v>
      </c>
      <c r="H12" s="733">
        <f t="shared" si="5"/>
        <v>0.75757853866669111</v>
      </c>
      <c r="I12" s="738">
        <f t="shared" si="3"/>
        <v>0.65888314353146404</v>
      </c>
      <c r="J12" s="739">
        <f t="shared" si="4"/>
        <v>0.65910688934936112</v>
      </c>
      <c r="L12" s="309"/>
      <c r="M12" s="309"/>
      <c r="N12" s="309"/>
    </row>
    <row r="13" spans="1:14" s="52" customFormat="1">
      <c r="A13" s="734" t="s">
        <v>609</v>
      </c>
      <c r="B13" s="735">
        <v>12.138184596529982</v>
      </c>
      <c r="C13" s="736">
        <v>2671.2730204034701</v>
      </c>
      <c r="D13" s="737">
        <f t="shared" si="1"/>
        <v>2683.4112050000003</v>
      </c>
      <c r="E13" s="735">
        <v>4</v>
      </c>
      <c r="F13" s="736">
        <v>3241</v>
      </c>
      <c r="G13" s="737">
        <f t="shared" si="2"/>
        <v>3245</v>
      </c>
      <c r="H13" s="733">
        <f t="shared" si="5"/>
        <v>0.32953857046658402</v>
      </c>
      <c r="I13" s="738">
        <f t="shared" si="3"/>
        <v>1.2132792025543231</v>
      </c>
      <c r="J13" s="739">
        <f t="shared" si="4"/>
        <v>1.2092816762312057</v>
      </c>
      <c r="L13" s="309"/>
      <c r="M13" s="309"/>
      <c r="N13" s="309"/>
    </row>
    <row r="14" spans="1:14" s="52" customFormat="1">
      <c r="A14" s="734" t="s">
        <v>611</v>
      </c>
      <c r="B14" s="735">
        <v>85115.090060278962</v>
      </c>
      <c r="C14" s="736">
        <v>0.85269772102399999</v>
      </c>
      <c r="D14" s="737">
        <f t="shared" si="1"/>
        <v>85115.94275799999</v>
      </c>
      <c r="E14" s="735">
        <v>87991</v>
      </c>
      <c r="F14" s="736">
        <v>0</v>
      </c>
      <c r="G14" s="737">
        <f t="shared" si="2"/>
        <v>87991</v>
      </c>
      <c r="H14" s="733">
        <f t="shared" si="5"/>
        <v>1.0337884849523662</v>
      </c>
      <c r="I14" s="738">
        <f t="shared" si="3"/>
        <v>0</v>
      </c>
      <c r="J14" s="739">
        <f t="shared" si="4"/>
        <v>1.0337781283839422</v>
      </c>
      <c r="L14" s="309"/>
      <c r="M14" s="309"/>
      <c r="N14" s="309"/>
    </row>
    <row r="15" spans="1:14" s="52" customFormat="1">
      <c r="A15" s="734" t="s">
        <v>613</v>
      </c>
      <c r="B15" s="735">
        <v>5945.4240184969731</v>
      </c>
      <c r="C15" s="736">
        <v>4474.4697225030259</v>
      </c>
      <c r="D15" s="737">
        <f t="shared" si="1"/>
        <v>10419.893741</v>
      </c>
      <c r="E15" s="735">
        <v>5624</v>
      </c>
      <c r="F15" s="736">
        <v>5423</v>
      </c>
      <c r="G15" s="737">
        <f t="shared" si="2"/>
        <v>11047</v>
      </c>
      <c r="H15" s="733">
        <f t="shared" si="5"/>
        <v>0.94593757863241013</v>
      </c>
      <c r="I15" s="738">
        <f t="shared" si="3"/>
        <v>1.2119871931922168</v>
      </c>
      <c r="J15" s="739">
        <f t="shared" si="4"/>
        <v>1.0601835560503343</v>
      </c>
      <c r="L15" s="309"/>
      <c r="M15" s="309"/>
      <c r="N15" s="309"/>
    </row>
    <row r="16" spans="1:14" s="52" customFormat="1" ht="12.65" customHeight="1">
      <c r="A16" s="734" t="s">
        <v>615</v>
      </c>
      <c r="B16" s="735">
        <v>128036.80319015706</v>
      </c>
      <c r="C16" s="736">
        <v>147.90641384292798</v>
      </c>
      <c r="D16" s="737">
        <f t="shared" si="1"/>
        <v>128184.70960399999</v>
      </c>
      <c r="E16" s="735">
        <v>150102</v>
      </c>
      <c r="F16" s="736">
        <v>75</v>
      </c>
      <c r="G16" s="737">
        <f t="shared" si="2"/>
        <v>150177</v>
      </c>
      <c r="H16" s="733">
        <f t="shared" si="5"/>
        <v>1.1723347995269162</v>
      </c>
      <c r="I16" s="738">
        <f t="shared" si="3"/>
        <v>0.50707740152261194</v>
      </c>
      <c r="J16" s="739">
        <f t="shared" si="4"/>
        <v>1.1715671897525113</v>
      </c>
      <c r="L16" s="309"/>
      <c r="M16" s="309"/>
      <c r="N16" s="309"/>
    </row>
    <row r="17" spans="1:14" s="52" customFormat="1">
      <c r="A17" s="734" t="s">
        <v>617</v>
      </c>
      <c r="B17" s="735">
        <v>0.34430705587601551</v>
      </c>
      <c r="C17" s="736">
        <v>3706.7347889441239</v>
      </c>
      <c r="D17" s="737">
        <f t="shared" si="1"/>
        <v>3707.0790959999999</v>
      </c>
      <c r="E17" s="735">
        <v>0</v>
      </c>
      <c r="F17" s="736">
        <v>4477</v>
      </c>
      <c r="G17" s="737">
        <f t="shared" si="2"/>
        <v>4477</v>
      </c>
      <c r="H17" s="733">
        <f t="shared" si="5"/>
        <v>0</v>
      </c>
      <c r="I17" s="738">
        <f t="shared" si="3"/>
        <v>1.2078015436532725</v>
      </c>
      <c r="J17" s="739">
        <f t="shared" si="4"/>
        <v>1.2076893651475518</v>
      </c>
      <c r="L17" s="309"/>
      <c r="M17" s="309"/>
      <c r="N17" s="309"/>
    </row>
    <row r="18" spans="1:14" s="52" customFormat="1">
      <c r="A18" s="734" t="s">
        <v>619</v>
      </c>
      <c r="B18" s="735">
        <v>0</v>
      </c>
      <c r="C18" s="736">
        <v>22295.988237000001</v>
      </c>
      <c r="D18" s="737">
        <f t="shared" si="1"/>
        <v>22295.988237000001</v>
      </c>
      <c r="E18" s="735">
        <v>0</v>
      </c>
      <c r="F18" s="736">
        <v>17423</v>
      </c>
      <c r="G18" s="737">
        <f t="shared" si="2"/>
        <v>17423</v>
      </c>
      <c r="H18" s="733" t="s">
        <v>1194</v>
      </c>
      <c r="I18" s="738">
        <f t="shared" si="3"/>
        <v>0.7814410294263916</v>
      </c>
      <c r="J18" s="739">
        <f t="shared" si="4"/>
        <v>0.7814410294263916</v>
      </c>
      <c r="L18" s="309"/>
      <c r="M18" s="309"/>
      <c r="N18" s="309"/>
    </row>
    <row r="19" spans="1:14" s="52" customFormat="1">
      <c r="A19" s="734" t="s">
        <v>621</v>
      </c>
      <c r="B19" s="735">
        <v>38306.337176589026</v>
      </c>
      <c r="C19" s="736">
        <v>55246.209114410973</v>
      </c>
      <c r="D19" s="737">
        <f t="shared" si="1"/>
        <v>93552.546291000006</v>
      </c>
      <c r="E19" s="735">
        <v>48859</v>
      </c>
      <c r="F19" s="736">
        <v>66536</v>
      </c>
      <c r="G19" s="737">
        <f t="shared" si="2"/>
        <v>115395</v>
      </c>
      <c r="H19" s="733">
        <f t="shared" si="5"/>
        <v>1.2754808629904779</v>
      </c>
      <c r="I19" s="738">
        <f t="shared" si="3"/>
        <v>1.2043541279404109</v>
      </c>
      <c r="J19" s="739">
        <f t="shared" si="4"/>
        <v>1.2334779177581967</v>
      </c>
      <c r="L19" s="309"/>
      <c r="M19" s="309"/>
      <c r="N19" s="309"/>
    </row>
    <row r="20" spans="1:14" s="52" customFormat="1">
      <c r="A20" s="734" t="s">
        <v>623</v>
      </c>
      <c r="B20" s="735">
        <v>124.18243444331165</v>
      </c>
      <c r="C20" s="736">
        <v>7778.5041115566883</v>
      </c>
      <c r="D20" s="737">
        <f t="shared" si="1"/>
        <v>7902.6865459999999</v>
      </c>
      <c r="E20" s="735">
        <v>121</v>
      </c>
      <c r="F20" s="736">
        <v>9571</v>
      </c>
      <c r="G20" s="737">
        <f t="shared" si="2"/>
        <v>9692</v>
      </c>
      <c r="H20" s="733">
        <f t="shared" si="5"/>
        <v>0.97437290984366709</v>
      </c>
      <c r="I20" s="738">
        <f t="shared" si="3"/>
        <v>1.2304422370594577</v>
      </c>
      <c r="J20" s="739">
        <f t="shared" si="4"/>
        <v>1.2264183760275389</v>
      </c>
      <c r="L20" s="309"/>
      <c r="M20" s="309"/>
      <c r="N20" s="309"/>
    </row>
    <row r="21" spans="1:14" s="52" customFormat="1">
      <c r="A21" s="734" t="s">
        <v>625</v>
      </c>
      <c r="B21" s="735">
        <v>0</v>
      </c>
      <c r="C21" s="736">
        <v>14507.122211999998</v>
      </c>
      <c r="D21" s="737">
        <f t="shared" si="1"/>
        <v>14507.122211999998</v>
      </c>
      <c r="E21" s="735">
        <v>0</v>
      </c>
      <c r="F21" s="736">
        <v>12309</v>
      </c>
      <c r="G21" s="737">
        <f t="shared" si="2"/>
        <v>12309</v>
      </c>
      <c r="H21" s="733" t="s">
        <v>1194</v>
      </c>
      <c r="I21" s="740">
        <f t="shared" si="3"/>
        <v>0.84847978945253832</v>
      </c>
      <c r="J21" s="741">
        <f t="shared" si="4"/>
        <v>0.84847978945253832</v>
      </c>
      <c r="L21" s="309"/>
      <c r="M21" s="309"/>
      <c r="N21" s="309"/>
    </row>
    <row r="22" spans="1:14" s="52" customFormat="1">
      <c r="A22" s="734" t="s">
        <v>627</v>
      </c>
      <c r="B22" s="735">
        <v>0</v>
      </c>
      <c r="C22" s="736">
        <v>245.12464599999998</v>
      </c>
      <c r="D22" s="737">
        <f t="shared" si="1"/>
        <v>245.12464599999998</v>
      </c>
      <c r="E22" s="735">
        <v>0</v>
      </c>
      <c r="F22" s="736">
        <v>161</v>
      </c>
      <c r="G22" s="737">
        <f t="shared" si="2"/>
        <v>161</v>
      </c>
      <c r="H22" s="733" t="s">
        <v>1194</v>
      </c>
      <c r="I22" s="738">
        <f t="shared" si="3"/>
        <v>0.65680869968497579</v>
      </c>
      <c r="J22" s="739">
        <f t="shared" si="4"/>
        <v>0.65680869968497579</v>
      </c>
      <c r="L22" s="309"/>
      <c r="M22" s="309"/>
      <c r="N22" s="309"/>
    </row>
    <row r="23" spans="1:14" s="52" customFormat="1">
      <c r="A23" s="734" t="s">
        <v>629</v>
      </c>
      <c r="B23" s="735">
        <v>12974.001700969058</v>
      </c>
      <c r="C23" s="736">
        <v>5304.8598320309429</v>
      </c>
      <c r="D23" s="737">
        <f t="shared" si="1"/>
        <v>18278.861533000003</v>
      </c>
      <c r="E23" s="735">
        <v>17257</v>
      </c>
      <c r="F23" s="736">
        <v>5369</v>
      </c>
      <c r="G23" s="737">
        <f t="shared" si="2"/>
        <v>22626</v>
      </c>
      <c r="H23" s="733">
        <f t="shared" si="5"/>
        <v>1.3301216076386853</v>
      </c>
      <c r="I23" s="738">
        <f t="shared" si="3"/>
        <v>1.0120908318032791</v>
      </c>
      <c r="J23" s="739">
        <f t="shared" si="4"/>
        <v>1.2378232615391187</v>
      </c>
      <c r="L23" s="309"/>
      <c r="M23" s="309"/>
      <c r="N23" s="309"/>
    </row>
    <row r="24" spans="1:14" s="52" customFormat="1">
      <c r="A24" s="734" t="s">
        <v>631</v>
      </c>
      <c r="B24" s="735">
        <v>16420.224803000001</v>
      </c>
      <c r="C24" s="736">
        <v>0</v>
      </c>
      <c r="D24" s="737">
        <f t="shared" si="1"/>
        <v>16420.224803000001</v>
      </c>
      <c r="E24" s="735">
        <v>12974</v>
      </c>
      <c r="F24" s="736">
        <v>0</v>
      </c>
      <c r="G24" s="737">
        <f t="shared" si="2"/>
        <v>12974</v>
      </c>
      <c r="H24" s="733">
        <f t="shared" si="5"/>
        <v>0.79012316552631057</v>
      </c>
      <c r="I24" s="738" t="s">
        <v>1194</v>
      </c>
      <c r="J24" s="739">
        <f t="shared" si="4"/>
        <v>0.79012316552631057</v>
      </c>
      <c r="L24" s="309"/>
      <c r="M24" s="309"/>
      <c r="N24" s="309"/>
    </row>
    <row r="25" spans="1:14" s="52" customFormat="1">
      <c r="A25" s="734" t="s">
        <v>633</v>
      </c>
      <c r="B25" s="735">
        <v>24.884464812843817</v>
      </c>
      <c r="C25" s="736">
        <v>3721.0834431871563</v>
      </c>
      <c r="D25" s="737">
        <f t="shared" si="1"/>
        <v>3745.9679080000001</v>
      </c>
      <c r="E25" s="735">
        <v>18</v>
      </c>
      <c r="F25" s="736">
        <v>2160</v>
      </c>
      <c r="G25" s="737">
        <f t="shared" si="2"/>
        <v>2178</v>
      </c>
      <c r="H25" s="733">
        <f t="shared" si="5"/>
        <v>0.72334286211811627</v>
      </c>
      <c r="I25" s="738">
        <f t="shared" si="3"/>
        <v>0.58047609868966876</v>
      </c>
      <c r="J25" s="739">
        <f t="shared" si="4"/>
        <v>0.58142516259912391</v>
      </c>
      <c r="L25" s="309"/>
      <c r="M25" s="309"/>
      <c r="N25" s="309"/>
    </row>
    <row r="26" spans="1:14" s="52" customFormat="1">
      <c r="A26" s="734" t="s">
        <v>635</v>
      </c>
      <c r="B26" s="735">
        <v>9.4952441445402656</v>
      </c>
      <c r="C26" s="736">
        <v>15381.802691855461</v>
      </c>
      <c r="D26" s="737">
        <f t="shared" si="1"/>
        <v>15391.297936000001</v>
      </c>
      <c r="E26" s="735">
        <v>1</v>
      </c>
      <c r="F26" s="736">
        <v>10005</v>
      </c>
      <c r="G26" s="737">
        <f t="shared" si="2"/>
        <v>10006</v>
      </c>
      <c r="H26" s="733">
        <f t="shared" si="5"/>
        <v>0.10531588074804761</v>
      </c>
      <c r="I26" s="738">
        <f t="shared" si="3"/>
        <v>0.65044391742832364</v>
      </c>
      <c r="J26" s="739">
        <f t="shared" si="4"/>
        <v>0.65010761545952045</v>
      </c>
      <c r="L26" s="309"/>
      <c r="M26" s="309"/>
      <c r="N26" s="309"/>
    </row>
    <row r="27" spans="1:14" s="52" customFormat="1">
      <c r="A27" s="734" t="s">
        <v>637</v>
      </c>
      <c r="B27" s="735">
        <v>16221.85395414125</v>
      </c>
      <c r="C27" s="736">
        <v>18037.215071858751</v>
      </c>
      <c r="D27" s="737">
        <f t="shared" si="1"/>
        <v>34259.069025999997</v>
      </c>
      <c r="E27" s="735">
        <v>19039</v>
      </c>
      <c r="F27" s="736">
        <v>20794</v>
      </c>
      <c r="G27" s="737">
        <f t="shared" si="2"/>
        <v>39833</v>
      </c>
      <c r="H27" s="733">
        <f t="shared" si="5"/>
        <v>1.173663630175857</v>
      </c>
      <c r="I27" s="738">
        <f t="shared" si="3"/>
        <v>1.1528387235589557</v>
      </c>
      <c r="J27" s="739">
        <f t="shared" si="4"/>
        <v>1.1626994291575705</v>
      </c>
      <c r="L27" s="309"/>
      <c r="M27" s="309"/>
      <c r="N27" s="309"/>
    </row>
    <row r="28" spans="1:14" s="52" customFormat="1">
      <c r="A28" s="734" t="s">
        <v>639</v>
      </c>
      <c r="B28" s="735">
        <v>33811.403242343404</v>
      </c>
      <c r="C28" s="736">
        <v>4314.0641666565925</v>
      </c>
      <c r="D28" s="737">
        <f t="shared" si="1"/>
        <v>38125.467408999997</v>
      </c>
      <c r="E28" s="735">
        <v>33082</v>
      </c>
      <c r="F28" s="736">
        <v>5475</v>
      </c>
      <c r="G28" s="737">
        <f t="shared" si="2"/>
        <v>38557</v>
      </c>
      <c r="H28" s="733">
        <f t="shared" si="5"/>
        <v>0.97842730048453175</v>
      </c>
      <c r="I28" s="738">
        <f t="shared" si="3"/>
        <v>1.269104906300718</v>
      </c>
      <c r="J28" s="739">
        <f t="shared" si="4"/>
        <v>1.011318748865965</v>
      </c>
      <c r="L28" s="309"/>
      <c r="M28" s="309"/>
      <c r="N28" s="309"/>
    </row>
    <row r="29" spans="1:14" s="52" customFormat="1">
      <c r="A29" s="734" t="s">
        <v>641</v>
      </c>
      <c r="B29" s="735">
        <v>12617.521069342383</v>
      </c>
      <c r="C29" s="736">
        <v>0.54856565761800014</v>
      </c>
      <c r="D29" s="737">
        <f t="shared" si="1"/>
        <v>12618.069635000002</v>
      </c>
      <c r="E29" s="735">
        <v>9887</v>
      </c>
      <c r="F29" s="736">
        <v>0</v>
      </c>
      <c r="G29" s="737">
        <f t="shared" si="2"/>
        <v>9887</v>
      </c>
      <c r="H29" s="733">
        <f t="shared" si="5"/>
        <v>0.78359290590154762</v>
      </c>
      <c r="I29" s="738">
        <f t="shared" si="3"/>
        <v>0</v>
      </c>
      <c r="J29" s="739">
        <f t="shared" si="4"/>
        <v>0.78355883950548499</v>
      </c>
      <c r="L29" s="309"/>
      <c r="M29" s="309"/>
      <c r="N29" s="309"/>
    </row>
    <row r="30" spans="1:14" s="52" customFormat="1">
      <c r="A30" s="734" t="s">
        <v>643</v>
      </c>
      <c r="B30" s="735">
        <v>6.5037613858257828</v>
      </c>
      <c r="C30" s="736">
        <v>10929.064509614172</v>
      </c>
      <c r="D30" s="737">
        <f t="shared" si="1"/>
        <v>10935.568270999998</v>
      </c>
      <c r="E30" s="735">
        <v>1</v>
      </c>
      <c r="F30" s="736">
        <v>8840</v>
      </c>
      <c r="G30" s="737">
        <f t="shared" si="2"/>
        <v>8841</v>
      </c>
      <c r="H30" s="733">
        <f t="shared" si="5"/>
        <v>0.15375717845051751</v>
      </c>
      <c r="I30" s="738">
        <f t="shared" si="3"/>
        <v>0.80885239466045367</v>
      </c>
      <c r="J30" s="739">
        <f t="shared" si="4"/>
        <v>0.80846278683526873</v>
      </c>
      <c r="L30" s="309"/>
      <c r="M30" s="309"/>
      <c r="N30" s="309"/>
    </row>
    <row r="31" spans="1:14" s="52" customFormat="1">
      <c r="A31" s="734" t="s">
        <v>645</v>
      </c>
      <c r="B31" s="735">
        <v>18981.918952770568</v>
      </c>
      <c r="C31" s="736">
        <v>10918.013094229429</v>
      </c>
      <c r="D31" s="737">
        <f t="shared" si="1"/>
        <v>29899.932046999995</v>
      </c>
      <c r="E31" s="735">
        <v>14080</v>
      </c>
      <c r="F31" s="736">
        <v>7158</v>
      </c>
      <c r="G31" s="737">
        <f t="shared" si="2"/>
        <v>21238</v>
      </c>
      <c r="H31" s="733">
        <f t="shared" si="5"/>
        <v>0.74175851424889305</v>
      </c>
      <c r="I31" s="738">
        <f t="shared" si="3"/>
        <v>0.65561379513120988</v>
      </c>
      <c r="J31" s="739">
        <f t="shared" si="4"/>
        <v>0.71030261763189895</v>
      </c>
      <c r="L31" s="309"/>
      <c r="M31" s="309"/>
      <c r="N31" s="309"/>
    </row>
    <row r="32" spans="1:14" s="52" customFormat="1">
      <c r="A32" s="734" t="s">
        <v>647</v>
      </c>
      <c r="B32" s="735">
        <v>51.970397617600156</v>
      </c>
      <c r="C32" s="736">
        <v>2747.4046423823997</v>
      </c>
      <c r="D32" s="737">
        <f t="shared" si="1"/>
        <v>2799.3750399999999</v>
      </c>
      <c r="E32" s="735">
        <v>12</v>
      </c>
      <c r="F32" s="736">
        <v>1372</v>
      </c>
      <c r="G32" s="737">
        <f t="shared" si="2"/>
        <v>1384</v>
      </c>
      <c r="H32" s="733">
        <f t="shared" si="5"/>
        <v>0.23090067711808523</v>
      </c>
      <c r="I32" s="738">
        <f t="shared" si="3"/>
        <v>0.4993803893445693</v>
      </c>
      <c r="J32" s="739">
        <f t="shared" si="4"/>
        <v>0.49439606348708465</v>
      </c>
      <c r="L32" s="309"/>
      <c r="M32" s="309"/>
      <c r="N32" s="309"/>
    </row>
    <row r="33" spans="1:14" s="52" customFormat="1">
      <c r="A33" s="734" t="s">
        <v>649</v>
      </c>
      <c r="B33" s="735">
        <v>120006.54415199999</v>
      </c>
      <c r="C33" s="736">
        <v>0</v>
      </c>
      <c r="D33" s="737">
        <f t="shared" si="1"/>
        <v>120006.54415199999</v>
      </c>
      <c r="E33" s="735">
        <v>86945</v>
      </c>
      <c r="F33" s="736">
        <v>0</v>
      </c>
      <c r="G33" s="737">
        <f t="shared" si="2"/>
        <v>86945</v>
      </c>
      <c r="H33" s="733">
        <f t="shared" si="5"/>
        <v>0.72450215623137748</v>
      </c>
      <c r="I33" s="738" t="s">
        <v>1194</v>
      </c>
      <c r="J33" s="739">
        <f t="shared" si="4"/>
        <v>0.72450215623137748</v>
      </c>
      <c r="L33" s="309"/>
      <c r="M33" s="309"/>
      <c r="N33" s="309"/>
    </row>
    <row r="34" spans="1:14" s="52" customFormat="1">
      <c r="A34" s="734" t="s">
        <v>651</v>
      </c>
      <c r="B34" s="735">
        <v>86.048122429375923</v>
      </c>
      <c r="C34" s="736">
        <v>3833.743737570624</v>
      </c>
      <c r="D34" s="737">
        <f t="shared" si="1"/>
        <v>3919.7918599999998</v>
      </c>
      <c r="E34" s="735">
        <v>84</v>
      </c>
      <c r="F34" s="736">
        <v>5231</v>
      </c>
      <c r="G34" s="737">
        <f t="shared" si="2"/>
        <v>5315</v>
      </c>
      <c r="H34" s="733">
        <f t="shared" si="5"/>
        <v>0.97619794166854812</v>
      </c>
      <c r="I34" s="738">
        <f t="shared" si="3"/>
        <v>1.3644626135900237</v>
      </c>
      <c r="J34" s="739">
        <f t="shared" si="4"/>
        <v>1.355939343167063</v>
      </c>
      <c r="L34" s="309"/>
      <c r="M34" s="309"/>
      <c r="N34" s="309"/>
    </row>
    <row r="35" spans="1:14" s="52" customFormat="1">
      <c r="A35" s="734" t="s">
        <v>653</v>
      </c>
      <c r="B35" s="735">
        <v>50.28248356979401</v>
      </c>
      <c r="C35" s="736">
        <v>299.99361043020599</v>
      </c>
      <c r="D35" s="737">
        <f t="shared" si="1"/>
        <v>350.276094</v>
      </c>
      <c r="E35" s="735">
        <v>16</v>
      </c>
      <c r="F35" s="736">
        <v>231</v>
      </c>
      <c r="G35" s="737">
        <f t="shared" si="2"/>
        <v>247</v>
      </c>
      <c r="H35" s="733">
        <f t="shared" si="5"/>
        <v>0.31820226178349736</v>
      </c>
      <c r="I35" s="738">
        <f t="shared" si="3"/>
        <v>0.77001640024510631</v>
      </c>
      <c r="J35" s="739">
        <f t="shared" si="4"/>
        <v>0.70515802885480394</v>
      </c>
      <c r="L35" s="309"/>
      <c r="M35" s="309"/>
      <c r="N35" s="309"/>
    </row>
    <row r="36" spans="1:14" s="52" customFormat="1">
      <c r="A36" s="734" t="s">
        <v>655</v>
      </c>
      <c r="B36" s="735">
        <v>67748.808018000011</v>
      </c>
      <c r="C36" s="736">
        <v>0</v>
      </c>
      <c r="D36" s="737">
        <f t="shared" si="1"/>
        <v>67748.808018000011</v>
      </c>
      <c r="E36" s="735">
        <v>50212</v>
      </c>
      <c r="F36" s="736">
        <v>0</v>
      </c>
      <c r="G36" s="737">
        <f t="shared" si="2"/>
        <v>50212</v>
      </c>
      <c r="H36" s="733">
        <f t="shared" si="5"/>
        <v>0.74114957102506218</v>
      </c>
      <c r="I36" s="738" t="s">
        <v>1194</v>
      </c>
      <c r="J36" s="739">
        <f t="shared" si="4"/>
        <v>0.74114957102506218</v>
      </c>
      <c r="L36" s="309"/>
      <c r="M36" s="309"/>
      <c r="N36" s="309"/>
    </row>
    <row r="37" spans="1:14" s="52" customFormat="1">
      <c r="A37" s="734" t="s">
        <v>657</v>
      </c>
      <c r="B37" s="735">
        <v>65272.787619494396</v>
      </c>
      <c r="C37" s="736">
        <v>8710.9683515056004</v>
      </c>
      <c r="D37" s="737">
        <f t="shared" si="1"/>
        <v>73983.755970999991</v>
      </c>
      <c r="E37" s="735">
        <v>77692</v>
      </c>
      <c r="F37" s="736">
        <v>9022</v>
      </c>
      <c r="G37" s="737">
        <f t="shared" si="2"/>
        <v>86714</v>
      </c>
      <c r="H37" s="733">
        <f t="shared" si="5"/>
        <v>1.1902663090306944</v>
      </c>
      <c r="I37" s="738">
        <f t="shared" si="3"/>
        <v>1.0357057488838932</v>
      </c>
      <c r="J37" s="739">
        <f t="shared" si="4"/>
        <v>1.1720680960559773</v>
      </c>
      <c r="L37" s="309"/>
      <c r="M37" s="309"/>
      <c r="N37" s="309"/>
    </row>
    <row r="38" spans="1:14" s="52" customFormat="1">
      <c r="A38" s="734" t="s">
        <v>659</v>
      </c>
      <c r="B38" s="735">
        <v>11682.377719459673</v>
      </c>
      <c r="C38" s="736">
        <v>17419.167835540324</v>
      </c>
      <c r="D38" s="737">
        <f t="shared" si="1"/>
        <v>29101.545554999997</v>
      </c>
      <c r="E38" s="735">
        <v>5677</v>
      </c>
      <c r="F38" s="736">
        <v>14354</v>
      </c>
      <c r="G38" s="737">
        <f t="shared" si="2"/>
        <v>20031</v>
      </c>
      <c r="H38" s="733">
        <f t="shared" si="5"/>
        <v>0.48594559569355966</v>
      </c>
      <c r="I38" s="738">
        <f t="shared" si="3"/>
        <v>0.82403477224173349</v>
      </c>
      <c r="J38" s="739">
        <f t="shared" si="4"/>
        <v>0.68831395783233351</v>
      </c>
      <c r="L38" s="309"/>
      <c r="M38" s="309"/>
      <c r="N38" s="309"/>
    </row>
    <row r="39" spans="1:14" s="52" customFormat="1">
      <c r="A39" s="734" t="s">
        <v>660</v>
      </c>
      <c r="B39" s="735">
        <v>41211.227869000002</v>
      </c>
      <c r="C39" s="736">
        <v>0</v>
      </c>
      <c r="D39" s="737">
        <f t="shared" si="1"/>
        <v>41211.227869000002</v>
      </c>
      <c r="E39" s="735">
        <v>35094</v>
      </c>
      <c r="F39" s="736">
        <v>0</v>
      </c>
      <c r="G39" s="737">
        <f t="shared" si="2"/>
        <v>35094</v>
      </c>
      <c r="H39" s="733">
        <f t="shared" si="5"/>
        <v>0.85156404734056668</v>
      </c>
      <c r="I39" s="738" t="s">
        <v>1194</v>
      </c>
      <c r="J39" s="739">
        <f t="shared" si="4"/>
        <v>0.85156404734056668</v>
      </c>
      <c r="L39" s="309"/>
      <c r="M39" s="309"/>
      <c r="N39" s="309"/>
    </row>
    <row r="40" spans="1:14" s="52" customFormat="1">
      <c r="A40" s="734" t="s">
        <v>662</v>
      </c>
      <c r="B40" s="735">
        <v>17109.378797257297</v>
      </c>
      <c r="C40" s="736">
        <v>1176.6316267427039</v>
      </c>
      <c r="D40" s="737">
        <f t="shared" si="1"/>
        <v>18286.010424</v>
      </c>
      <c r="E40" s="735">
        <v>19377</v>
      </c>
      <c r="F40" s="736">
        <v>807</v>
      </c>
      <c r="G40" s="737">
        <f t="shared" si="2"/>
        <v>20184</v>
      </c>
      <c r="H40" s="733">
        <f t="shared" si="5"/>
        <v>1.1325367349459941</v>
      </c>
      <c r="I40" s="738">
        <f t="shared" si="3"/>
        <v>0.68585611814127112</v>
      </c>
      <c r="J40" s="739">
        <f t="shared" si="4"/>
        <v>1.1037946239770775</v>
      </c>
      <c r="L40" s="309"/>
      <c r="M40" s="309"/>
      <c r="N40" s="309"/>
    </row>
    <row r="41" spans="1:14" s="52" customFormat="1">
      <c r="A41" s="734" t="s">
        <v>664</v>
      </c>
      <c r="B41" s="735">
        <v>97422.683584969185</v>
      </c>
      <c r="C41" s="736">
        <v>2444.5271480308011</v>
      </c>
      <c r="D41" s="737">
        <f t="shared" si="1"/>
        <v>99867.210732999985</v>
      </c>
      <c r="E41" s="735">
        <v>98339</v>
      </c>
      <c r="F41" s="736">
        <v>2992</v>
      </c>
      <c r="G41" s="737">
        <f t="shared" si="2"/>
        <v>101331</v>
      </c>
      <c r="H41" s="733">
        <f t="shared" si="5"/>
        <v>1.009405575594021</v>
      </c>
      <c r="I41" s="738">
        <f t="shared" si="3"/>
        <v>1.2239585894598135</v>
      </c>
      <c r="J41" s="739">
        <f t="shared" si="4"/>
        <v>1.0146573560656813</v>
      </c>
      <c r="L41" s="309"/>
      <c r="M41" s="309"/>
      <c r="N41" s="309"/>
    </row>
    <row r="42" spans="1:14" s="52" customFormat="1">
      <c r="A42" s="734" t="s">
        <v>666</v>
      </c>
      <c r="B42" s="735">
        <v>24782.52236333632</v>
      </c>
      <c r="C42" s="736">
        <v>7.639450663679999</v>
      </c>
      <c r="D42" s="737">
        <f t="shared" si="1"/>
        <v>24790.161813999999</v>
      </c>
      <c r="E42" s="735">
        <v>16762</v>
      </c>
      <c r="F42" s="736">
        <v>1</v>
      </c>
      <c r="G42" s="737">
        <f t="shared" si="2"/>
        <v>16763</v>
      </c>
      <c r="H42" s="733">
        <f t="shared" si="5"/>
        <v>0.67636375967919971</v>
      </c>
      <c r="I42" s="738">
        <f t="shared" si="3"/>
        <v>0.13089946437566102</v>
      </c>
      <c r="J42" s="739">
        <f t="shared" si="4"/>
        <v>0.6761956668848067</v>
      </c>
      <c r="L42" s="309"/>
      <c r="M42" s="309"/>
      <c r="N42" s="309"/>
    </row>
    <row r="43" spans="1:14" s="52" customFormat="1">
      <c r="A43" s="734" t="s">
        <v>668</v>
      </c>
      <c r="B43" s="735">
        <v>12170.592001986824</v>
      </c>
      <c r="C43" s="736">
        <v>11742.456615013176</v>
      </c>
      <c r="D43" s="737">
        <f t="shared" si="1"/>
        <v>23913.048617</v>
      </c>
      <c r="E43" s="735">
        <v>8925</v>
      </c>
      <c r="F43" s="736">
        <v>8159</v>
      </c>
      <c r="G43" s="737">
        <f t="shared" si="2"/>
        <v>17084</v>
      </c>
      <c r="H43" s="733">
        <f t="shared" si="5"/>
        <v>0.73332505095421918</v>
      </c>
      <c r="I43" s="738">
        <f t="shared" si="3"/>
        <v>0.69482905217366608</v>
      </c>
      <c r="J43" s="739">
        <f t="shared" si="4"/>
        <v>0.71442166465779822</v>
      </c>
      <c r="L43" s="309"/>
      <c r="M43" s="309"/>
      <c r="N43" s="309"/>
    </row>
    <row r="44" spans="1:14" s="52" customFormat="1">
      <c r="A44" s="734" t="s">
        <v>670</v>
      </c>
      <c r="B44" s="735">
        <v>5.339720852399978</v>
      </c>
      <c r="C44" s="736">
        <v>327.35316714760006</v>
      </c>
      <c r="D44" s="737">
        <f t="shared" si="1"/>
        <v>332.69288800000004</v>
      </c>
      <c r="E44" s="735">
        <v>1</v>
      </c>
      <c r="F44" s="736">
        <v>122</v>
      </c>
      <c r="G44" s="737">
        <f t="shared" si="2"/>
        <v>123</v>
      </c>
      <c r="H44" s="733">
        <f t="shared" si="5"/>
        <v>0.18727570740903851</v>
      </c>
      <c r="I44" s="738">
        <f t="shared" si="3"/>
        <v>0.37268617579921409</v>
      </c>
      <c r="J44" s="739">
        <f t="shared" si="4"/>
        <v>0.36971033778155182</v>
      </c>
      <c r="L44" s="309"/>
      <c r="M44" s="309"/>
      <c r="N44" s="309"/>
    </row>
    <row r="45" spans="1:14" s="52" customFormat="1">
      <c r="A45" s="734" t="s">
        <v>672</v>
      </c>
      <c r="B45" s="735">
        <v>0</v>
      </c>
      <c r="C45" s="736">
        <v>20.221488000000001</v>
      </c>
      <c r="D45" s="737">
        <f t="shared" si="1"/>
        <v>20.221488000000001</v>
      </c>
      <c r="E45" s="735">
        <v>0</v>
      </c>
      <c r="F45" s="736">
        <v>5</v>
      </c>
      <c r="G45" s="737">
        <f t="shared" si="2"/>
        <v>5</v>
      </c>
      <c r="H45" s="733" t="s">
        <v>1194</v>
      </c>
      <c r="I45" s="738">
        <f t="shared" si="3"/>
        <v>0.24726172475536912</v>
      </c>
      <c r="J45" s="739">
        <f t="shared" si="4"/>
        <v>0.24726172475536912</v>
      </c>
      <c r="L45" s="309"/>
      <c r="M45" s="309"/>
      <c r="N45" s="309"/>
    </row>
    <row r="46" spans="1:14" s="52" customFormat="1">
      <c r="A46" s="734" t="s">
        <v>674</v>
      </c>
      <c r="B46" s="735">
        <v>41027.899307999993</v>
      </c>
      <c r="C46" s="736">
        <v>0</v>
      </c>
      <c r="D46" s="737">
        <f t="shared" si="1"/>
        <v>41027.899307999993</v>
      </c>
      <c r="E46" s="735">
        <v>41976</v>
      </c>
      <c r="F46" s="736">
        <v>0</v>
      </c>
      <c r="G46" s="737">
        <f t="shared" si="2"/>
        <v>41976</v>
      </c>
      <c r="H46" s="733">
        <f t="shared" si="5"/>
        <v>1.0231086823354647</v>
      </c>
      <c r="I46" s="738" t="s">
        <v>1194</v>
      </c>
      <c r="J46" s="739">
        <f t="shared" si="4"/>
        <v>1.0231086823354647</v>
      </c>
      <c r="L46" s="309"/>
      <c r="M46" s="309"/>
      <c r="N46" s="309"/>
    </row>
    <row r="47" spans="1:14" s="52" customFormat="1">
      <c r="A47" s="734" t="s">
        <v>676</v>
      </c>
      <c r="B47" s="735">
        <v>40307.746605011343</v>
      </c>
      <c r="C47" s="736">
        <v>2594.5652789886558</v>
      </c>
      <c r="D47" s="737">
        <f t="shared" si="1"/>
        <v>42902.311884000002</v>
      </c>
      <c r="E47" s="735">
        <v>36933</v>
      </c>
      <c r="F47" s="736">
        <v>2408</v>
      </c>
      <c r="G47" s="737">
        <f t="shared" si="2"/>
        <v>39341</v>
      </c>
      <c r="H47" s="733">
        <f t="shared" si="5"/>
        <v>0.91627548326921926</v>
      </c>
      <c r="I47" s="738">
        <f t="shared" si="3"/>
        <v>0.92809381960843251</v>
      </c>
      <c r="J47" s="739">
        <f t="shared" si="4"/>
        <v>0.91699021037306483</v>
      </c>
      <c r="L47" s="309"/>
      <c r="M47" s="309"/>
      <c r="N47" s="309"/>
    </row>
    <row r="48" spans="1:14" s="52" customFormat="1">
      <c r="A48" s="734" t="s">
        <v>678</v>
      </c>
      <c r="B48" s="735">
        <v>29225.23299645614</v>
      </c>
      <c r="C48" s="736">
        <v>24947.17356354386</v>
      </c>
      <c r="D48" s="737">
        <f t="shared" si="1"/>
        <v>54172.406560000003</v>
      </c>
      <c r="E48" s="735">
        <v>22027</v>
      </c>
      <c r="F48" s="736">
        <v>21112</v>
      </c>
      <c r="G48" s="737">
        <f t="shared" si="2"/>
        <v>43139</v>
      </c>
      <c r="H48" s="733">
        <f t="shared" si="5"/>
        <v>0.75369801166926542</v>
      </c>
      <c r="I48" s="738">
        <f t="shared" si="3"/>
        <v>0.84626821335991631</v>
      </c>
      <c r="J48" s="739">
        <f t="shared" si="4"/>
        <v>0.79632792300302035</v>
      </c>
      <c r="L48" s="309"/>
      <c r="M48" s="309"/>
      <c r="N48" s="309"/>
    </row>
    <row r="49" spans="1:14" s="52" customFormat="1">
      <c r="A49" s="734" t="s">
        <v>680</v>
      </c>
      <c r="B49" s="735">
        <v>10902.738924060171</v>
      </c>
      <c r="C49" s="736">
        <v>0.26228593983000004</v>
      </c>
      <c r="D49" s="737">
        <f t="shared" si="1"/>
        <v>10903.001210000002</v>
      </c>
      <c r="E49" s="735">
        <v>12552</v>
      </c>
      <c r="F49" s="736">
        <v>0</v>
      </c>
      <c r="G49" s="737">
        <f t="shared" si="2"/>
        <v>12552</v>
      </c>
      <c r="H49" s="733">
        <f t="shared" si="5"/>
        <v>1.1512703447663264</v>
      </c>
      <c r="I49" s="738">
        <f t="shared" si="3"/>
        <v>0</v>
      </c>
      <c r="J49" s="739">
        <f t="shared" si="4"/>
        <v>1.1512426494539476</v>
      </c>
      <c r="L49" s="309"/>
      <c r="M49" s="309"/>
      <c r="N49" s="309"/>
    </row>
    <row r="50" spans="1:14" s="52" customFormat="1">
      <c r="A50" s="734" t="s">
        <v>682</v>
      </c>
      <c r="B50" s="735">
        <v>7.9778050177437763</v>
      </c>
      <c r="C50" s="736">
        <v>9613.4714619822571</v>
      </c>
      <c r="D50" s="737">
        <f t="shared" si="1"/>
        <v>9621.449267</v>
      </c>
      <c r="E50" s="735">
        <v>5</v>
      </c>
      <c r="F50" s="736">
        <v>10722</v>
      </c>
      <c r="G50" s="737">
        <f t="shared" si="2"/>
        <v>10727</v>
      </c>
      <c r="H50" s="733">
        <f t="shared" si="5"/>
        <v>0.62673880708782514</v>
      </c>
      <c r="I50" s="738">
        <f t="shared" si="3"/>
        <v>1.1153099109308813</v>
      </c>
      <c r="J50" s="739">
        <f t="shared" si="4"/>
        <v>1.1149048030416642</v>
      </c>
      <c r="L50" s="309"/>
      <c r="M50" s="309"/>
      <c r="N50" s="309"/>
    </row>
    <row r="51" spans="1:14" s="52" customFormat="1">
      <c r="A51" s="734" t="s">
        <v>684</v>
      </c>
      <c r="B51" s="735">
        <v>0</v>
      </c>
      <c r="C51" s="736">
        <v>502.99693699999995</v>
      </c>
      <c r="D51" s="737">
        <f t="shared" si="1"/>
        <v>502.99693699999995</v>
      </c>
      <c r="E51" s="735">
        <v>0</v>
      </c>
      <c r="F51" s="736">
        <v>269</v>
      </c>
      <c r="G51" s="737">
        <f t="shared" si="2"/>
        <v>269</v>
      </c>
      <c r="H51" s="733" t="s">
        <v>1194</v>
      </c>
      <c r="I51" s="738">
        <f t="shared" si="3"/>
        <v>0.53479450909658333</v>
      </c>
      <c r="J51" s="739">
        <f t="shared" si="4"/>
        <v>0.53479450909658333</v>
      </c>
      <c r="L51" s="309"/>
      <c r="M51" s="309"/>
      <c r="N51" s="309"/>
    </row>
    <row r="52" spans="1:14" s="52" customFormat="1">
      <c r="A52" s="734" t="s">
        <v>686</v>
      </c>
      <c r="B52" s="735">
        <v>656.22536053984004</v>
      </c>
      <c r="C52" s="736">
        <v>7064.6179994601598</v>
      </c>
      <c r="D52" s="737">
        <f t="shared" si="1"/>
        <v>7720.8433599999998</v>
      </c>
      <c r="E52" s="735">
        <v>343</v>
      </c>
      <c r="F52" s="736">
        <v>9444</v>
      </c>
      <c r="G52" s="737">
        <f t="shared" si="2"/>
        <v>9787</v>
      </c>
      <c r="H52" s="733">
        <f t="shared" si="5"/>
        <v>0.52268629136465106</v>
      </c>
      <c r="I52" s="738">
        <f t="shared" si="3"/>
        <v>1.3368026410942049</v>
      </c>
      <c r="J52" s="739">
        <f t="shared" si="4"/>
        <v>1.2676076360652913</v>
      </c>
      <c r="L52" s="309"/>
      <c r="M52" s="309"/>
      <c r="N52" s="309"/>
    </row>
    <row r="53" spans="1:14" s="52" customFormat="1">
      <c r="A53" s="734" t="s">
        <v>688</v>
      </c>
      <c r="B53" s="735">
        <v>0</v>
      </c>
      <c r="C53" s="736">
        <v>8813.3988959999988</v>
      </c>
      <c r="D53" s="737">
        <f t="shared" si="1"/>
        <v>8813.3988959999988</v>
      </c>
      <c r="E53" s="735">
        <v>0</v>
      </c>
      <c r="F53" s="736">
        <v>6474</v>
      </c>
      <c r="G53" s="737">
        <f t="shared" si="2"/>
        <v>6474</v>
      </c>
      <c r="H53" s="733" t="s">
        <v>1194</v>
      </c>
      <c r="I53" s="738">
        <f t="shared" si="3"/>
        <v>0.73456337065808452</v>
      </c>
      <c r="J53" s="739">
        <f t="shared" si="4"/>
        <v>0.73456337065808452</v>
      </c>
      <c r="L53" s="309"/>
      <c r="M53" s="309"/>
      <c r="N53" s="309"/>
    </row>
    <row r="54" spans="1:14" s="52" customFormat="1">
      <c r="A54" s="734" t="s">
        <v>690</v>
      </c>
      <c r="B54" s="735">
        <v>25883.015540285742</v>
      </c>
      <c r="C54" s="736">
        <v>1.18340971426</v>
      </c>
      <c r="D54" s="737">
        <f t="shared" si="1"/>
        <v>25884.198950000002</v>
      </c>
      <c r="E54" s="735">
        <v>19946</v>
      </c>
      <c r="F54" s="736">
        <v>2</v>
      </c>
      <c r="G54" s="737">
        <f t="shared" si="2"/>
        <v>19948</v>
      </c>
      <c r="H54" s="733">
        <f t="shared" si="5"/>
        <v>0.77062118086491715</v>
      </c>
      <c r="I54" s="738">
        <f t="shared" si="3"/>
        <v>1.6900317581477886</v>
      </c>
      <c r="J54" s="739">
        <f t="shared" si="4"/>
        <v>0.77066321575309937</v>
      </c>
      <c r="L54" s="309"/>
      <c r="M54" s="309"/>
      <c r="N54" s="309"/>
    </row>
    <row r="55" spans="1:14" s="52" customFormat="1" ht="13" thickBot="1">
      <c r="A55" s="742" t="s">
        <v>692</v>
      </c>
      <c r="B55" s="743">
        <v>10593.131116391362</v>
      </c>
      <c r="C55" s="744">
        <v>124.23726360864002</v>
      </c>
      <c r="D55" s="745">
        <f t="shared" si="1"/>
        <v>10717.368380000002</v>
      </c>
      <c r="E55" s="743">
        <v>11090</v>
      </c>
      <c r="F55" s="744">
        <v>96</v>
      </c>
      <c r="G55" s="745">
        <f t="shared" si="2"/>
        <v>11186</v>
      </c>
      <c r="H55" s="746">
        <f t="shared" si="5"/>
        <v>1.0469048176737663</v>
      </c>
      <c r="I55" s="746">
        <f t="shared" si="3"/>
        <v>0.772715022945207</v>
      </c>
      <c r="J55" s="747">
        <f t="shared" si="4"/>
        <v>1.0437263704469211</v>
      </c>
      <c r="L55" s="309"/>
      <c r="M55" s="309"/>
      <c r="N55" s="309"/>
    </row>
    <row r="56" spans="1:14" s="66" customFormat="1" ht="14" thickTop="1" thickBot="1">
      <c r="A56" s="748" t="s">
        <v>45</v>
      </c>
      <c r="B56" s="755">
        <f>SUM(B8:B55)</f>
        <v>1130618.8650971656</v>
      </c>
      <c r="C56" s="754">
        <f>SUM(C8:C55)</f>
        <v>305726.86511783436</v>
      </c>
      <c r="D56" s="749">
        <f t="shared" si="1"/>
        <v>1436345.730215</v>
      </c>
      <c r="E56" s="755">
        <f>SUM(E8:E55)</f>
        <v>1079233</v>
      </c>
      <c r="F56" s="750">
        <f>SUM(F8:F55)</f>
        <v>292322</v>
      </c>
      <c r="G56" s="751">
        <f t="shared" si="2"/>
        <v>1371555</v>
      </c>
      <c r="H56" s="752">
        <f>E56/B56</f>
        <v>0.95455067425153084</v>
      </c>
      <c r="I56" s="752">
        <f t="shared" si="3"/>
        <v>0.95615411451437937</v>
      </c>
      <c r="J56" s="753">
        <f t="shared" si="4"/>
        <v>0.95489196726661218</v>
      </c>
      <c r="K56" s="211"/>
      <c r="L56" s="309"/>
      <c r="M56" s="309"/>
      <c r="N56" s="309"/>
    </row>
    <row r="57" spans="1:14" s="445" customFormat="1" ht="28.4" customHeight="1" thickBot="1">
      <c r="A57" s="3082" t="s">
        <v>1631</v>
      </c>
      <c r="B57" s="3083"/>
      <c r="C57" s="3083"/>
      <c r="D57" s="3083"/>
      <c r="E57" s="3083"/>
      <c r="F57" s="3083"/>
      <c r="G57" s="3083"/>
      <c r="H57" s="3083"/>
      <c r="I57" s="3083"/>
      <c r="J57" s="3084"/>
    </row>
    <row r="59" spans="1:14" ht="12.65" customHeight="1" thickBot="1"/>
  </sheetData>
  <mergeCells count="7">
    <mergeCell ref="A2:J2"/>
    <mergeCell ref="A3:J3"/>
    <mergeCell ref="A4:J4"/>
    <mergeCell ref="A57:J57"/>
    <mergeCell ref="B6:D6"/>
    <mergeCell ref="E6:G6"/>
    <mergeCell ref="H6:J6"/>
  </mergeCells>
  <printOptions horizontalCentered="1" verticalCentered="1" headings="1"/>
  <pageMargins left="0.25" right="0.25" top="0.5" bottom="0.5" header="0.3" footer="0.3"/>
  <pageSetup scale="72" firstPageNumber="101" orientation="portrait" r:id="rId1"/>
  <headerFooter>
    <oddHeader>&amp;CPacific Gas and Electric Company | Program Year 2024
Appendix A: ESA, CARE, and FERA Program Tables</oddHeader>
  </headerFooter>
  <customProperties>
    <customPr name="_pios_id" r:id="rId2"/>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7F044C-537A-4CB6-9702-C165C7B682F9}">
  <sheetPr>
    <pageSetUpPr fitToPage="1"/>
  </sheetPr>
  <dimension ref="A2:L28"/>
  <sheetViews>
    <sheetView view="pageLayout" zoomScale="118" zoomScaleNormal="90" zoomScalePageLayoutView="118" workbookViewId="0">
      <selection activeCell="I17" sqref="I17"/>
    </sheetView>
  </sheetViews>
  <sheetFormatPr defaultColWidth="9.453125" defaultRowHeight="14"/>
  <cols>
    <col min="1" max="1" width="19.453125" style="1" customWidth="1"/>
    <col min="2" max="2" width="14.54296875" style="3" customWidth="1"/>
    <col min="3" max="3" width="14.54296875" style="851" customWidth="1"/>
    <col min="4" max="4" width="17.453125" style="8" customWidth="1"/>
    <col min="5" max="6" width="14.54296875" style="3" customWidth="1"/>
    <col min="7" max="7" width="14.54296875" style="4" customWidth="1"/>
    <col min="8" max="8" width="21.453125" style="4" customWidth="1"/>
    <col min="9" max="9" width="6" style="4" customWidth="1"/>
    <col min="10" max="10" width="17.54296875" style="4" customWidth="1"/>
    <col min="11" max="11" width="16.453125" style="4" customWidth="1"/>
    <col min="12" max="12" width="23.453125" style="4" customWidth="1"/>
    <col min="13" max="16384" width="9.453125" style="4"/>
  </cols>
  <sheetData>
    <row r="2" spans="1:12" ht="15.5">
      <c r="A2" s="2579" t="s">
        <v>1641</v>
      </c>
      <c r="B2" s="2579"/>
      <c r="C2" s="2579"/>
      <c r="D2" s="2579"/>
      <c r="E2" s="2579"/>
      <c r="F2" s="2579"/>
      <c r="G2" s="2579"/>
      <c r="H2" s="2579"/>
      <c r="I2" s="69"/>
      <c r="J2" s="69"/>
    </row>
    <row r="3" spans="1:12" ht="15.5">
      <c r="A3" s="2579" t="s">
        <v>0</v>
      </c>
      <c r="B3" s="2579"/>
      <c r="C3" s="2579"/>
      <c r="D3" s="2579"/>
      <c r="E3" s="2579"/>
      <c r="F3" s="2579"/>
      <c r="G3" s="2579"/>
      <c r="H3" s="2579"/>
      <c r="I3" s="69"/>
      <c r="J3" s="69"/>
    </row>
    <row r="4" spans="1:12" ht="15.5">
      <c r="A4" s="2579" t="s">
        <v>38</v>
      </c>
      <c r="B4" s="2579"/>
      <c r="C4" s="2579"/>
      <c r="D4" s="2579"/>
      <c r="E4" s="2579"/>
      <c r="F4" s="2579"/>
      <c r="G4" s="2579"/>
      <c r="H4" s="2579"/>
      <c r="I4" s="69"/>
      <c r="J4" s="69"/>
    </row>
    <row r="5" spans="1:12" ht="14.5" thickBot="1"/>
    <row r="6" spans="1:12" ht="41.5" thickBot="1">
      <c r="A6" s="360">
        <v>2024</v>
      </c>
      <c r="B6" s="338" t="s">
        <v>1245</v>
      </c>
      <c r="C6" s="338" t="s">
        <v>1632</v>
      </c>
      <c r="D6" s="338" t="s">
        <v>1246</v>
      </c>
      <c r="E6" s="338" t="s">
        <v>1633</v>
      </c>
      <c r="F6" s="338" t="s">
        <v>1634</v>
      </c>
      <c r="G6" s="450" t="s">
        <v>1635</v>
      </c>
      <c r="H6" s="339" t="s">
        <v>1247</v>
      </c>
      <c r="J6" s="76"/>
      <c r="K6" s="181"/>
      <c r="L6" s="76"/>
    </row>
    <row r="7" spans="1:12" ht="15.5">
      <c r="A7" s="837" t="s">
        <v>1193</v>
      </c>
      <c r="B7" s="838">
        <v>1412435</v>
      </c>
      <c r="C7" s="852">
        <v>49162</v>
      </c>
      <c r="D7" s="853">
        <f>C7/B7</f>
        <v>3.4806557469901273E-2</v>
      </c>
      <c r="E7" s="839">
        <v>31307</v>
      </c>
      <c r="F7" s="839">
        <v>17855</v>
      </c>
      <c r="G7" s="840">
        <f>IF(C7=0,0,E7/C7)</f>
        <v>0.63681298563931488</v>
      </c>
      <c r="H7" s="841">
        <f t="shared" ref="H7:H18" si="0">F7/B7</f>
        <v>1.2641289687667043E-2</v>
      </c>
      <c r="J7" s="48"/>
      <c r="K7" s="340"/>
      <c r="L7" s="425"/>
    </row>
    <row r="8" spans="1:12" s="5" customFormat="1">
      <c r="A8" s="842" t="s">
        <v>1195</v>
      </c>
      <c r="B8" s="838">
        <v>1420769</v>
      </c>
      <c r="C8" s="843">
        <v>44382</v>
      </c>
      <c r="D8" s="854">
        <f t="shared" ref="D8:D18" si="1">C8/B8</f>
        <v>3.1238012653710772E-2</v>
      </c>
      <c r="E8" s="844">
        <v>28190</v>
      </c>
      <c r="F8" s="844">
        <v>16192</v>
      </c>
      <c r="G8" s="845">
        <f t="shared" ref="G8:G18" si="2">IF(C8=0,0,E8/C8)</f>
        <v>0.63516741021134693</v>
      </c>
      <c r="H8" s="846">
        <f t="shared" si="0"/>
        <v>1.1396645056304016E-2</v>
      </c>
    </row>
    <row r="9" spans="1:12">
      <c r="A9" s="842" t="s">
        <v>1196</v>
      </c>
      <c r="B9" s="838">
        <v>1402743</v>
      </c>
      <c r="C9" s="843">
        <v>40254</v>
      </c>
      <c r="D9" s="854">
        <f t="shared" si="1"/>
        <v>2.8696632241258735E-2</v>
      </c>
      <c r="E9" s="844">
        <v>23288</v>
      </c>
      <c r="F9" s="844">
        <v>16966</v>
      </c>
      <c r="G9" s="845">
        <f t="shared" si="2"/>
        <v>0.57852635762905547</v>
      </c>
      <c r="H9" s="846">
        <f t="shared" si="0"/>
        <v>1.20948741145028E-2</v>
      </c>
    </row>
    <row r="10" spans="1:12">
      <c r="A10" s="842" t="s">
        <v>1197</v>
      </c>
      <c r="B10" s="838">
        <v>1391856</v>
      </c>
      <c r="C10" s="843">
        <v>26742</v>
      </c>
      <c r="D10" s="854">
        <f t="shared" si="1"/>
        <v>1.9213194468393282E-2</v>
      </c>
      <c r="E10" s="844">
        <v>16325</v>
      </c>
      <c r="F10" s="844">
        <v>10417</v>
      </c>
      <c r="G10" s="845">
        <f t="shared" si="2"/>
        <v>0.61046294218831798</v>
      </c>
      <c r="H10" s="846">
        <f t="shared" si="0"/>
        <v>7.4842512443816026E-3</v>
      </c>
    </row>
    <row r="11" spans="1:12">
      <c r="A11" s="842" t="s">
        <v>1198</v>
      </c>
      <c r="B11" s="838">
        <v>1379151</v>
      </c>
      <c r="C11" s="855">
        <v>22180</v>
      </c>
      <c r="D11" s="854">
        <f t="shared" si="1"/>
        <v>1.6082357914398059E-2</v>
      </c>
      <c r="E11" s="844">
        <v>13920</v>
      </c>
      <c r="F11" s="844">
        <v>8260</v>
      </c>
      <c r="G11" s="845">
        <f t="shared" si="2"/>
        <v>0.62759242560865647</v>
      </c>
      <c r="H11" s="846">
        <f t="shared" si="0"/>
        <v>5.9891919013944084E-3</v>
      </c>
    </row>
    <row r="12" spans="1:12">
      <c r="A12" s="842" t="s">
        <v>1199</v>
      </c>
      <c r="B12" s="843">
        <v>1369149</v>
      </c>
      <c r="C12" s="843">
        <v>21991</v>
      </c>
      <c r="D12" s="854">
        <f t="shared" si="1"/>
        <v>1.6061801893000688E-2</v>
      </c>
      <c r="E12" s="843">
        <v>14083</v>
      </c>
      <c r="F12" s="843">
        <v>7908</v>
      </c>
      <c r="G12" s="845">
        <f t="shared" si="2"/>
        <v>0.64039834477740898</v>
      </c>
      <c r="H12" s="846">
        <f t="shared" si="0"/>
        <v>5.7758505465803937E-3</v>
      </c>
    </row>
    <row r="13" spans="1:12">
      <c r="A13" s="842" t="s">
        <v>1200</v>
      </c>
      <c r="B13" s="843">
        <v>1374810</v>
      </c>
      <c r="C13" s="843">
        <v>16918</v>
      </c>
      <c r="D13" s="854">
        <f t="shared" si="1"/>
        <v>1.2305700424058597E-2</v>
      </c>
      <c r="E13" s="843">
        <v>9861</v>
      </c>
      <c r="F13" s="843">
        <v>7057</v>
      </c>
      <c r="G13" s="845">
        <f t="shared" si="2"/>
        <v>0.58287031564014657</v>
      </c>
      <c r="H13" s="846">
        <f t="shared" si="0"/>
        <v>5.1330729337144771E-3</v>
      </c>
    </row>
    <row r="14" spans="1:12">
      <c r="A14" s="842" t="s">
        <v>1201</v>
      </c>
      <c r="B14" s="843">
        <v>1376101</v>
      </c>
      <c r="C14" s="843">
        <v>15110</v>
      </c>
      <c r="D14" s="854">
        <f t="shared" si="1"/>
        <v>1.098029868447156E-2</v>
      </c>
      <c r="E14" s="843">
        <v>8258</v>
      </c>
      <c r="F14" s="843">
        <v>6852</v>
      </c>
      <c r="G14" s="845">
        <f t="shared" si="2"/>
        <v>0.54652547981469224</v>
      </c>
      <c r="H14" s="846">
        <f t="shared" si="0"/>
        <v>4.9792856774321069E-3</v>
      </c>
    </row>
    <row r="15" spans="1:12">
      <c r="A15" s="842" t="s">
        <v>1202</v>
      </c>
      <c r="B15" s="843">
        <v>1380345</v>
      </c>
      <c r="C15" s="843">
        <v>10629</v>
      </c>
      <c r="D15" s="854">
        <f t="shared" si="1"/>
        <v>7.7002488508307702E-3</v>
      </c>
      <c r="E15" s="843">
        <v>5660</v>
      </c>
      <c r="F15" s="843">
        <v>4969</v>
      </c>
      <c r="G15" s="845">
        <f t="shared" si="2"/>
        <v>0.53250540972810234</v>
      </c>
      <c r="H15" s="846">
        <f t="shared" si="0"/>
        <v>3.5998246815107816E-3</v>
      </c>
    </row>
    <row r="16" spans="1:12">
      <c r="A16" s="842" t="s">
        <v>1203</v>
      </c>
      <c r="B16" s="843">
        <v>1381149</v>
      </c>
      <c r="C16" s="843">
        <v>10776</v>
      </c>
      <c r="D16" s="854">
        <f t="shared" si="1"/>
        <v>7.8021994730474407E-3</v>
      </c>
      <c r="E16" s="843">
        <v>6540</v>
      </c>
      <c r="F16" s="843">
        <v>4236</v>
      </c>
      <c r="G16" s="845">
        <f t="shared" si="2"/>
        <v>0.60690423162583518</v>
      </c>
      <c r="H16" s="846">
        <f t="shared" si="0"/>
        <v>3.0670115968660875E-3</v>
      </c>
    </row>
    <row r="17" spans="1:10">
      <c r="A17" s="842" t="s">
        <v>1204</v>
      </c>
      <c r="B17" s="843">
        <v>1372255</v>
      </c>
      <c r="C17" s="843">
        <v>10217</v>
      </c>
      <c r="D17" s="854">
        <f t="shared" si="1"/>
        <v>7.445409198727642E-3</v>
      </c>
      <c r="E17" s="843">
        <v>6031</v>
      </c>
      <c r="F17" s="843">
        <v>4186</v>
      </c>
      <c r="G17" s="845">
        <f t="shared" si="2"/>
        <v>0.59029069198394835</v>
      </c>
      <c r="H17" s="846">
        <f t="shared" si="0"/>
        <v>3.0504534507070479E-3</v>
      </c>
    </row>
    <row r="18" spans="1:10" ht="14.5" thickBot="1">
      <c r="A18" s="847" t="s">
        <v>1205</v>
      </c>
      <c r="B18" s="848">
        <v>1371555</v>
      </c>
      <c r="C18" s="2084">
        <v>20373</v>
      </c>
      <c r="D18" s="856">
        <f t="shared" si="1"/>
        <v>1.4853943152115663E-2</v>
      </c>
      <c r="E18" s="2084">
        <v>11853</v>
      </c>
      <c r="F18" s="2084">
        <v>8520</v>
      </c>
      <c r="G18" s="849">
        <f t="shared" si="2"/>
        <v>0.58179944043587095</v>
      </c>
      <c r="H18" s="850">
        <f t="shared" si="0"/>
        <v>6.2119273379485328E-3</v>
      </c>
    </row>
    <row r="19" spans="1:10" ht="15" thickTop="1" thickBot="1">
      <c r="A19" s="1508" t="s">
        <v>1248</v>
      </c>
      <c r="B19" s="1509">
        <f>B18</f>
        <v>1371555</v>
      </c>
      <c r="C19" s="1509">
        <f>SUM(C7:C18)</f>
        <v>288734</v>
      </c>
      <c r="D19" s="2085">
        <f>C19/B19</f>
        <v>0.21051580140789106</v>
      </c>
      <c r="E19" s="1509">
        <f>SUM(E7:E18)</f>
        <v>175316</v>
      </c>
      <c r="F19" s="1509">
        <f>SUM(F7:F18)</f>
        <v>113418</v>
      </c>
      <c r="G19" s="1511">
        <f>E19/C19</f>
        <v>0.60718862343887459</v>
      </c>
      <c r="H19" s="1510">
        <f>F19/B19</f>
        <v>8.2693001738902192E-2</v>
      </c>
      <c r="J19" s="3"/>
    </row>
    <row r="20" spans="1:10">
      <c r="A20" s="3086" t="s">
        <v>1636</v>
      </c>
      <c r="B20" s="3087"/>
      <c r="C20" s="3087"/>
      <c r="D20" s="3087"/>
      <c r="E20" s="3087"/>
      <c r="F20" s="3087"/>
      <c r="G20" s="3087"/>
      <c r="H20" s="3088"/>
      <c r="I20" s="3"/>
    </row>
    <row r="21" spans="1:10">
      <c r="A21" s="3089" t="s">
        <v>1637</v>
      </c>
      <c r="B21" s="2849"/>
      <c r="C21" s="2849"/>
      <c r="D21" s="2849"/>
      <c r="E21" s="2849"/>
      <c r="F21" s="2849"/>
      <c r="G21" s="2849"/>
      <c r="H21" s="2850"/>
    </row>
    <row r="22" spans="1:10" ht="15">
      <c r="A22" s="3090" t="s">
        <v>1638</v>
      </c>
      <c r="B22" s="2846"/>
      <c r="C22" s="2846"/>
      <c r="D22" s="2846"/>
      <c r="E22" s="2846"/>
      <c r="F22" s="2846"/>
      <c r="G22" s="2846"/>
      <c r="H22" s="2847"/>
    </row>
    <row r="23" spans="1:10" ht="15">
      <c r="A23" s="2845" t="s">
        <v>1639</v>
      </c>
      <c r="B23" s="2846"/>
      <c r="C23" s="2846"/>
      <c r="D23" s="2846"/>
      <c r="E23" s="2846"/>
      <c r="F23" s="2846"/>
      <c r="G23" s="2846"/>
      <c r="H23" s="2847"/>
    </row>
    <row r="24" spans="1:10" ht="15.5" thickBot="1">
      <c r="A24" s="3091" t="s">
        <v>1640</v>
      </c>
      <c r="B24" s="3092"/>
      <c r="C24" s="3092"/>
      <c r="D24" s="3092"/>
      <c r="E24" s="3092"/>
      <c r="F24" s="3092"/>
      <c r="G24" s="3092"/>
      <c r="H24" s="3093"/>
    </row>
    <row r="25" spans="1:10" ht="15.5">
      <c r="A25" s="3085"/>
      <c r="B25" s="3085"/>
      <c r="C25" s="3085"/>
      <c r="D25" s="3085"/>
      <c r="E25" s="3085"/>
      <c r="F25" s="3085"/>
      <c r="G25" s="3085"/>
      <c r="H25" s="3085"/>
    </row>
    <row r="26" spans="1:10">
      <c r="A26" s="109"/>
      <c r="B26" s="110"/>
      <c r="C26" s="857"/>
      <c r="D26" s="857"/>
      <c r="E26" s="110"/>
      <c r="F26" s="110"/>
      <c r="G26" s="111"/>
      <c r="H26" s="110"/>
    </row>
    <row r="27" spans="1:10">
      <c r="A27" s="52"/>
      <c r="B27" s="52"/>
      <c r="C27" s="858"/>
      <c r="D27" s="858"/>
      <c r="E27" s="52"/>
      <c r="F27" s="52"/>
      <c r="G27" s="112"/>
      <c r="H27" s="52"/>
    </row>
    <row r="28" spans="1:10" ht="14.5" thickBot="1">
      <c r="A28" s="52"/>
      <c r="B28" s="52"/>
      <c r="C28" s="858"/>
      <c r="D28" s="858"/>
      <c r="E28" s="113"/>
      <c r="F28" s="52"/>
      <c r="G28" s="112"/>
      <c r="H28" s="52"/>
    </row>
  </sheetData>
  <mergeCells count="9">
    <mergeCell ref="A2:H2"/>
    <mergeCell ref="A3:H3"/>
    <mergeCell ref="A4:H4"/>
    <mergeCell ref="A23:H23"/>
    <mergeCell ref="A25:H25"/>
    <mergeCell ref="A20:H20"/>
    <mergeCell ref="A21:H21"/>
    <mergeCell ref="A22:H22"/>
    <mergeCell ref="A24:H24"/>
  </mergeCells>
  <printOptions horizontalCentered="1" verticalCentered="1" headings="1"/>
  <pageMargins left="0.25" right="0.25" top="0.5" bottom="0.5" header="0.3" footer="0.3"/>
  <pageSetup scale="72" firstPageNumber="102" orientation="landscape" r:id="rId1"/>
  <headerFooter>
    <oddHeader>&amp;CPacific Gas and Electric Company | Program Year 2024
Appendix A: ESA, CARE, and FERA Program Tables</oddHeader>
  </headerFooter>
  <customProperties>
    <customPr name="_pios_id" r:id="rId2"/>
  </customProperties>
  <ignoredErrors>
    <ignoredError sqref="D19" formula="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2:I40"/>
  <sheetViews>
    <sheetView view="pageLayout" topLeftCell="A14" zoomScale="90" zoomScaleNormal="90" zoomScalePageLayoutView="90" workbookViewId="0">
      <selection activeCell="I17" sqref="I17"/>
    </sheetView>
  </sheetViews>
  <sheetFormatPr defaultColWidth="40.54296875" defaultRowHeight="12.5"/>
  <cols>
    <col min="1" max="1" width="49.453125" style="216" customWidth="1"/>
    <col min="2" max="2" width="8.54296875" style="216" customWidth="1"/>
    <col min="3" max="3" width="6.54296875" style="216" customWidth="1"/>
    <col min="4" max="4" width="10.54296875" style="216" customWidth="1"/>
    <col min="5" max="5" width="8.453125" style="216" customWidth="1"/>
    <col min="6" max="7" width="6.54296875" style="217" customWidth="1"/>
    <col min="8" max="8" width="10.453125" style="217" customWidth="1"/>
    <col min="9" max="9" width="15.453125" style="216" bestFit="1" customWidth="1"/>
    <col min="10" max="16384" width="40.54296875" style="216"/>
  </cols>
  <sheetData>
    <row r="2" spans="1:9" ht="15.5">
      <c r="A2" s="2579" t="s">
        <v>1249</v>
      </c>
      <c r="B2" s="2579"/>
      <c r="C2" s="2579"/>
      <c r="D2" s="2579"/>
      <c r="E2" s="2579"/>
      <c r="F2" s="2579"/>
      <c r="G2" s="2579"/>
      <c r="H2" s="2579"/>
      <c r="I2" s="2579"/>
    </row>
    <row r="3" spans="1:9" ht="15.5">
      <c r="A3" s="2579" t="s">
        <v>0</v>
      </c>
      <c r="B3" s="2579"/>
      <c r="C3" s="2579"/>
      <c r="D3" s="2579"/>
      <c r="E3" s="2579"/>
      <c r="F3" s="2579"/>
      <c r="G3" s="2579"/>
      <c r="H3" s="2579"/>
      <c r="I3" s="2579"/>
    </row>
    <row r="4" spans="1:9" ht="15.5">
      <c r="A4" s="2579" t="s">
        <v>38</v>
      </c>
      <c r="B4" s="2579"/>
      <c r="C4" s="2579"/>
      <c r="D4" s="2579"/>
      <c r="E4" s="2579"/>
      <c r="F4" s="2579"/>
      <c r="G4" s="2579"/>
      <c r="H4" s="2579"/>
      <c r="I4" s="2579"/>
    </row>
    <row r="5" spans="1:9" ht="13" thickBot="1"/>
    <row r="6" spans="1:9" ht="27" customHeight="1" thickBot="1">
      <c r="A6" s="3097" t="s">
        <v>1642</v>
      </c>
      <c r="B6" s="3099" t="s">
        <v>1251</v>
      </c>
      <c r="C6" s="3099"/>
      <c r="D6" s="3099"/>
      <c r="E6" s="3099"/>
      <c r="F6" s="3100" t="s">
        <v>1643</v>
      </c>
      <c r="G6" s="3100"/>
      <c r="H6" s="3100"/>
      <c r="I6" s="452" t="s">
        <v>1644</v>
      </c>
    </row>
    <row r="7" spans="1:9" ht="15" customHeight="1" thickBot="1">
      <c r="A7" s="3098"/>
      <c r="B7" s="219" t="s">
        <v>495</v>
      </c>
      <c r="C7" s="219" t="s">
        <v>496</v>
      </c>
      <c r="D7" s="219" t="s">
        <v>497</v>
      </c>
      <c r="E7" s="219" t="s">
        <v>498</v>
      </c>
      <c r="F7" s="220" t="s">
        <v>977</v>
      </c>
      <c r="G7" s="220" t="s">
        <v>1244</v>
      </c>
      <c r="H7" s="298" t="s">
        <v>45</v>
      </c>
      <c r="I7" s="453"/>
    </row>
    <row r="8" spans="1:9" ht="12.75" customHeight="1">
      <c r="A8" s="915" t="s">
        <v>1253</v>
      </c>
      <c r="B8" s="916"/>
      <c r="C8" s="916" t="s">
        <v>1254</v>
      </c>
      <c r="D8" s="917"/>
      <c r="E8" s="918" t="s">
        <v>1255</v>
      </c>
      <c r="F8" s="912">
        <v>7</v>
      </c>
      <c r="G8" s="913">
        <v>0</v>
      </c>
      <c r="H8" s="914">
        <f t="shared" ref="H8:H36" si="0">SUM(F8:G8)</f>
        <v>7</v>
      </c>
      <c r="I8" s="919">
        <f t="shared" ref="I8:I36" si="1">H8*30</f>
        <v>210</v>
      </c>
    </row>
    <row r="9" spans="1:9" ht="12.75" customHeight="1">
      <c r="A9" s="915" t="s">
        <v>1256</v>
      </c>
      <c r="B9" s="916"/>
      <c r="C9" s="920" t="s">
        <v>1254</v>
      </c>
      <c r="D9" s="918"/>
      <c r="E9" s="918"/>
      <c r="F9" s="921">
        <v>0</v>
      </c>
      <c r="G9" s="913">
        <v>7</v>
      </c>
      <c r="H9" s="914">
        <f t="shared" si="0"/>
        <v>7</v>
      </c>
      <c r="I9" s="919">
        <f t="shared" si="1"/>
        <v>210</v>
      </c>
    </row>
    <row r="10" spans="1:9" ht="12.75" customHeight="1">
      <c r="A10" s="915" t="s">
        <v>1257</v>
      </c>
      <c r="B10" s="916"/>
      <c r="C10" s="920" t="s">
        <v>1254</v>
      </c>
      <c r="D10" s="918"/>
      <c r="E10" s="918"/>
      <c r="F10" s="922">
        <v>0</v>
      </c>
      <c r="G10" s="923">
        <v>0</v>
      </c>
      <c r="H10" s="924">
        <f t="shared" si="0"/>
        <v>0</v>
      </c>
      <c r="I10" s="919">
        <f t="shared" si="1"/>
        <v>0</v>
      </c>
    </row>
    <row r="11" spans="1:9" ht="12.75" customHeight="1">
      <c r="A11" s="915" t="s">
        <v>1258</v>
      </c>
      <c r="B11" s="916"/>
      <c r="C11" s="920" t="s">
        <v>1254</v>
      </c>
      <c r="D11" s="918"/>
      <c r="E11" s="918"/>
      <c r="F11" s="921">
        <v>0</v>
      </c>
      <c r="G11" s="913">
        <v>0</v>
      </c>
      <c r="H11" s="914">
        <f t="shared" si="0"/>
        <v>0</v>
      </c>
      <c r="I11" s="919">
        <f t="shared" si="1"/>
        <v>0</v>
      </c>
    </row>
    <row r="12" spans="1:9" ht="12.75" customHeight="1">
      <c r="A12" s="915" t="s">
        <v>1259</v>
      </c>
      <c r="B12" s="916"/>
      <c r="C12" s="920" t="s">
        <v>1254</v>
      </c>
      <c r="D12" s="918"/>
      <c r="E12" s="918"/>
      <c r="F12" s="921">
        <v>0</v>
      </c>
      <c r="G12" s="913">
        <v>1</v>
      </c>
      <c r="H12" s="914">
        <f t="shared" si="0"/>
        <v>1</v>
      </c>
      <c r="I12" s="919">
        <f t="shared" si="1"/>
        <v>30</v>
      </c>
    </row>
    <row r="13" spans="1:9" ht="12.75" customHeight="1">
      <c r="A13" s="1927" t="s">
        <v>1260</v>
      </c>
      <c r="B13" s="916"/>
      <c r="C13" s="920" t="s">
        <v>1254</v>
      </c>
      <c r="D13" s="918"/>
      <c r="E13" s="918"/>
      <c r="F13" s="921">
        <v>1</v>
      </c>
      <c r="G13" s="913">
        <v>1</v>
      </c>
      <c r="H13" s="914">
        <f t="shared" ref="H13" si="2">SUM(F13:G13)</f>
        <v>2</v>
      </c>
      <c r="I13" s="919">
        <f t="shared" ref="I13" si="3">H13*30</f>
        <v>60</v>
      </c>
    </row>
    <row r="14" spans="1:9" ht="12.75" customHeight="1">
      <c r="A14" s="925" t="s">
        <v>1261</v>
      </c>
      <c r="B14" s="916"/>
      <c r="C14" s="920" t="s">
        <v>1254</v>
      </c>
      <c r="D14" s="918"/>
      <c r="E14" s="918"/>
      <c r="F14" s="921">
        <v>0</v>
      </c>
      <c r="G14" s="913">
        <v>4</v>
      </c>
      <c r="H14" s="914">
        <f t="shared" si="0"/>
        <v>4</v>
      </c>
      <c r="I14" s="919">
        <f t="shared" si="1"/>
        <v>120</v>
      </c>
    </row>
    <row r="15" spans="1:9" ht="12.75" customHeight="1">
      <c r="A15" s="925" t="s">
        <v>1262</v>
      </c>
      <c r="B15" s="916"/>
      <c r="C15" s="920" t="s">
        <v>1254</v>
      </c>
      <c r="D15" s="918"/>
      <c r="E15" s="918" t="s">
        <v>1255</v>
      </c>
      <c r="F15" s="921">
        <v>12</v>
      </c>
      <c r="G15" s="913">
        <v>208</v>
      </c>
      <c r="H15" s="914">
        <f t="shared" si="0"/>
        <v>220</v>
      </c>
      <c r="I15" s="919">
        <f t="shared" si="1"/>
        <v>6600</v>
      </c>
    </row>
    <row r="16" spans="1:9" ht="12.75" customHeight="1">
      <c r="A16" s="925" t="s">
        <v>1263</v>
      </c>
      <c r="B16" s="916"/>
      <c r="C16" s="920" t="s">
        <v>1254</v>
      </c>
      <c r="D16" s="918"/>
      <c r="E16" s="918"/>
      <c r="F16" s="921">
        <v>0</v>
      </c>
      <c r="G16" s="913">
        <v>235</v>
      </c>
      <c r="H16" s="914">
        <f t="shared" si="0"/>
        <v>235</v>
      </c>
      <c r="I16" s="919">
        <f t="shared" si="1"/>
        <v>7050</v>
      </c>
    </row>
    <row r="17" spans="1:9" ht="12.75" customHeight="1">
      <c r="A17" s="925" t="s">
        <v>1264</v>
      </c>
      <c r="B17" s="916"/>
      <c r="C17" s="920" t="s">
        <v>1254</v>
      </c>
      <c r="D17" s="918"/>
      <c r="E17" s="918"/>
      <c r="F17" s="921">
        <v>0</v>
      </c>
      <c r="G17" s="913">
        <v>33</v>
      </c>
      <c r="H17" s="914">
        <f t="shared" si="0"/>
        <v>33</v>
      </c>
      <c r="I17" s="919">
        <f t="shared" si="1"/>
        <v>990</v>
      </c>
    </row>
    <row r="18" spans="1:9" ht="12.75" customHeight="1">
      <c r="A18" s="926" t="s">
        <v>1265</v>
      </c>
      <c r="B18" s="916"/>
      <c r="C18" s="927" t="s">
        <v>1254</v>
      </c>
      <c r="D18" s="918"/>
      <c r="E18" s="918"/>
      <c r="F18" s="921">
        <v>0</v>
      </c>
      <c r="G18" s="913">
        <v>1</v>
      </c>
      <c r="H18" s="914">
        <f t="shared" si="0"/>
        <v>1</v>
      </c>
      <c r="I18" s="919">
        <f t="shared" si="1"/>
        <v>30</v>
      </c>
    </row>
    <row r="19" spans="1:9" ht="12.75" customHeight="1">
      <c r="A19" s="926" t="s">
        <v>1266</v>
      </c>
      <c r="B19" s="916"/>
      <c r="C19" s="927" t="s">
        <v>1254</v>
      </c>
      <c r="D19" s="918"/>
      <c r="E19" s="918" t="s">
        <v>1255</v>
      </c>
      <c r="F19" s="921">
        <v>0</v>
      </c>
      <c r="G19" s="913">
        <v>0</v>
      </c>
      <c r="H19" s="914">
        <f t="shared" si="0"/>
        <v>0</v>
      </c>
      <c r="I19" s="919">
        <f t="shared" si="1"/>
        <v>0</v>
      </c>
    </row>
    <row r="20" spans="1:9" ht="12.75" customHeight="1">
      <c r="A20" s="926" t="s">
        <v>1267</v>
      </c>
      <c r="B20" s="916"/>
      <c r="C20" s="927" t="s">
        <v>1254</v>
      </c>
      <c r="D20" s="918"/>
      <c r="E20" s="918" t="s">
        <v>1255</v>
      </c>
      <c r="F20" s="921">
        <v>7</v>
      </c>
      <c r="G20" s="913">
        <v>21</v>
      </c>
      <c r="H20" s="914">
        <f t="shared" si="0"/>
        <v>28</v>
      </c>
      <c r="I20" s="919">
        <f t="shared" si="1"/>
        <v>840</v>
      </c>
    </row>
    <row r="21" spans="1:9" ht="12.75" customHeight="1">
      <c r="A21" s="926" t="s">
        <v>1268</v>
      </c>
      <c r="B21" s="916"/>
      <c r="C21" s="927" t="s">
        <v>1254</v>
      </c>
      <c r="D21" s="918"/>
      <c r="E21" s="918" t="s">
        <v>1255</v>
      </c>
      <c r="F21" s="921">
        <v>0</v>
      </c>
      <c r="G21" s="913">
        <v>208</v>
      </c>
      <c r="H21" s="914">
        <f t="shared" si="0"/>
        <v>208</v>
      </c>
      <c r="I21" s="919">
        <f t="shared" si="1"/>
        <v>6240</v>
      </c>
    </row>
    <row r="22" spans="1:9" ht="12.75" customHeight="1">
      <c r="A22" s="1928" t="s">
        <v>1269</v>
      </c>
      <c r="B22" s="916"/>
      <c r="C22" s="927" t="s">
        <v>1254</v>
      </c>
      <c r="D22" s="918"/>
      <c r="E22" s="918"/>
      <c r="F22" s="921">
        <v>3</v>
      </c>
      <c r="G22" s="913">
        <v>0</v>
      </c>
      <c r="H22" s="914">
        <f t="shared" si="0"/>
        <v>3</v>
      </c>
      <c r="I22" s="919">
        <f t="shared" si="1"/>
        <v>90</v>
      </c>
    </row>
    <row r="23" spans="1:9" ht="12.75" customHeight="1">
      <c r="A23" s="926" t="s">
        <v>1270</v>
      </c>
      <c r="B23" s="916"/>
      <c r="C23" s="927" t="s">
        <v>1254</v>
      </c>
      <c r="D23" s="918"/>
      <c r="E23" s="918"/>
      <c r="F23" s="921">
        <v>0</v>
      </c>
      <c r="G23" s="913">
        <v>5</v>
      </c>
      <c r="H23" s="914">
        <f t="shared" si="0"/>
        <v>5</v>
      </c>
      <c r="I23" s="919">
        <f t="shared" si="1"/>
        <v>150</v>
      </c>
    </row>
    <row r="24" spans="1:9" ht="12.75" customHeight="1">
      <c r="A24" s="925" t="s">
        <v>1271</v>
      </c>
      <c r="B24" s="916"/>
      <c r="C24" s="920" t="s">
        <v>1254</v>
      </c>
      <c r="D24" s="918"/>
      <c r="E24" s="918"/>
      <c r="F24" s="921">
        <v>0</v>
      </c>
      <c r="G24" s="913">
        <v>3</v>
      </c>
      <c r="H24" s="914">
        <f t="shared" si="0"/>
        <v>3</v>
      </c>
      <c r="I24" s="919">
        <f t="shared" si="1"/>
        <v>90</v>
      </c>
    </row>
    <row r="25" spans="1:9" ht="12.75" customHeight="1">
      <c r="A25" s="928" t="s">
        <v>1272</v>
      </c>
      <c r="B25" s="916"/>
      <c r="C25" s="920" t="s">
        <v>1254</v>
      </c>
      <c r="D25" s="918"/>
      <c r="E25" s="918" t="s">
        <v>1255</v>
      </c>
      <c r="F25" s="921">
        <v>0</v>
      </c>
      <c r="G25" s="913">
        <v>10</v>
      </c>
      <c r="H25" s="914">
        <f t="shared" si="0"/>
        <v>10</v>
      </c>
      <c r="I25" s="919">
        <f t="shared" si="1"/>
        <v>300</v>
      </c>
    </row>
    <row r="26" spans="1:9" ht="12.75" customHeight="1">
      <c r="A26" s="925" t="s">
        <v>1273</v>
      </c>
      <c r="B26" s="916"/>
      <c r="C26" s="920" t="s">
        <v>1254</v>
      </c>
      <c r="D26" s="918"/>
      <c r="E26" s="918"/>
      <c r="F26" s="921">
        <v>1</v>
      </c>
      <c r="G26" s="913">
        <v>4</v>
      </c>
      <c r="H26" s="914">
        <f t="shared" si="0"/>
        <v>5</v>
      </c>
      <c r="I26" s="919">
        <f t="shared" si="1"/>
        <v>150</v>
      </c>
    </row>
    <row r="27" spans="1:9" ht="12.75" customHeight="1">
      <c r="A27" s="1929" t="s">
        <v>1274</v>
      </c>
      <c r="B27" s="916"/>
      <c r="C27" s="920" t="s">
        <v>1254</v>
      </c>
      <c r="D27" s="918"/>
      <c r="E27" s="929"/>
      <c r="F27" s="921">
        <v>0</v>
      </c>
      <c r="G27" s="913">
        <v>0</v>
      </c>
      <c r="H27" s="914">
        <f t="shared" si="0"/>
        <v>0</v>
      </c>
      <c r="I27" s="919">
        <f t="shared" si="1"/>
        <v>0</v>
      </c>
    </row>
    <row r="28" spans="1:9" ht="12.75" customHeight="1">
      <c r="A28" s="925" t="s">
        <v>1275</v>
      </c>
      <c r="B28" s="916"/>
      <c r="C28" s="920" t="s">
        <v>1254</v>
      </c>
      <c r="D28" s="918"/>
      <c r="E28" s="918" t="s">
        <v>1255</v>
      </c>
      <c r="F28" s="921">
        <v>24</v>
      </c>
      <c r="G28" s="913">
        <v>37</v>
      </c>
      <c r="H28" s="914">
        <f t="shared" si="0"/>
        <v>61</v>
      </c>
      <c r="I28" s="919">
        <f t="shared" si="1"/>
        <v>1830</v>
      </c>
    </row>
    <row r="29" spans="1:9" ht="12.75" customHeight="1">
      <c r="A29" s="925" t="s">
        <v>1276</v>
      </c>
      <c r="B29" s="916"/>
      <c r="C29" s="920" t="s">
        <v>1254</v>
      </c>
      <c r="D29" s="918"/>
      <c r="E29" s="918"/>
      <c r="F29" s="921">
        <v>0</v>
      </c>
      <c r="G29" s="913">
        <v>3</v>
      </c>
      <c r="H29" s="914">
        <f t="shared" si="0"/>
        <v>3</v>
      </c>
      <c r="I29" s="919">
        <f t="shared" si="1"/>
        <v>90</v>
      </c>
    </row>
    <row r="30" spans="1:9" ht="12.65" customHeight="1">
      <c r="A30" s="928" t="s">
        <v>1277</v>
      </c>
      <c r="B30" s="916"/>
      <c r="C30" s="920" t="s">
        <v>1254</v>
      </c>
      <c r="D30" s="918"/>
      <c r="E30" s="918"/>
      <c r="F30" s="921">
        <v>0</v>
      </c>
      <c r="G30" s="913">
        <v>0</v>
      </c>
      <c r="H30" s="914">
        <f t="shared" si="0"/>
        <v>0</v>
      </c>
      <c r="I30" s="919">
        <f t="shared" si="1"/>
        <v>0</v>
      </c>
    </row>
    <row r="31" spans="1:9" ht="12.65" customHeight="1">
      <c r="A31" s="928" t="s">
        <v>1278</v>
      </c>
      <c r="B31" s="916"/>
      <c r="C31" s="920" t="s">
        <v>1254</v>
      </c>
      <c r="D31" s="918"/>
      <c r="E31" s="918"/>
      <c r="F31" s="921">
        <v>67</v>
      </c>
      <c r="G31" s="913">
        <v>34</v>
      </c>
      <c r="H31" s="914">
        <f t="shared" si="0"/>
        <v>101</v>
      </c>
      <c r="I31" s="919">
        <f t="shared" si="1"/>
        <v>3030</v>
      </c>
    </row>
    <row r="32" spans="1:9" ht="12.65" customHeight="1">
      <c r="A32" s="928" t="s">
        <v>1279</v>
      </c>
      <c r="B32" s="916"/>
      <c r="C32" s="920" t="s">
        <v>1254</v>
      </c>
      <c r="D32" s="918"/>
      <c r="E32" s="918" t="s">
        <v>1255</v>
      </c>
      <c r="F32" s="921">
        <v>1</v>
      </c>
      <c r="G32" s="913">
        <v>294</v>
      </c>
      <c r="H32" s="914">
        <f t="shared" si="0"/>
        <v>295</v>
      </c>
      <c r="I32" s="919">
        <f t="shared" si="1"/>
        <v>8850</v>
      </c>
    </row>
    <row r="33" spans="1:9" ht="12.65" customHeight="1">
      <c r="A33" s="928" t="s">
        <v>1280</v>
      </c>
      <c r="B33" s="916"/>
      <c r="C33" s="920" t="s">
        <v>1254</v>
      </c>
      <c r="D33" s="918"/>
      <c r="E33" s="918"/>
      <c r="F33" s="921">
        <v>0</v>
      </c>
      <c r="G33" s="913">
        <v>3</v>
      </c>
      <c r="H33" s="914">
        <f t="shared" si="0"/>
        <v>3</v>
      </c>
      <c r="I33" s="919">
        <f t="shared" si="1"/>
        <v>90</v>
      </c>
    </row>
    <row r="34" spans="1:9" ht="12.65" customHeight="1">
      <c r="A34" s="1930" t="s">
        <v>1281</v>
      </c>
      <c r="B34" s="916"/>
      <c r="C34" s="920" t="s">
        <v>1254</v>
      </c>
      <c r="D34" s="918"/>
      <c r="E34" s="918"/>
      <c r="F34" s="921">
        <v>0</v>
      </c>
      <c r="G34" s="913">
        <v>1</v>
      </c>
      <c r="H34" s="914">
        <f t="shared" si="0"/>
        <v>1</v>
      </c>
      <c r="I34" s="919">
        <f t="shared" si="1"/>
        <v>30</v>
      </c>
    </row>
    <row r="35" spans="1:9" ht="12.65" customHeight="1">
      <c r="A35" s="1930" t="s">
        <v>1282</v>
      </c>
      <c r="B35" s="916"/>
      <c r="C35" s="920" t="s">
        <v>1254</v>
      </c>
      <c r="D35" s="918"/>
      <c r="E35" s="918"/>
      <c r="F35" s="921">
        <v>2</v>
      </c>
      <c r="G35" s="913">
        <v>1</v>
      </c>
      <c r="H35" s="914">
        <f t="shared" si="0"/>
        <v>3</v>
      </c>
      <c r="I35" s="919">
        <f t="shared" si="1"/>
        <v>90</v>
      </c>
    </row>
    <row r="36" spans="1:9" ht="12.65" customHeight="1" thickBot="1">
      <c r="A36" s="1931" t="s">
        <v>1283</v>
      </c>
      <c r="B36" s="930" t="s">
        <v>1255</v>
      </c>
      <c r="C36" s="931"/>
      <c r="D36" s="932"/>
      <c r="E36" s="932"/>
      <c r="F36" s="933">
        <v>0</v>
      </c>
      <c r="G36" s="934">
        <v>15</v>
      </c>
      <c r="H36" s="935">
        <f t="shared" si="0"/>
        <v>15</v>
      </c>
      <c r="I36" s="936">
        <f t="shared" si="1"/>
        <v>450</v>
      </c>
    </row>
    <row r="37" spans="1:9" ht="14" thickTop="1" thickBot="1">
      <c r="A37" s="937" t="s">
        <v>1284</v>
      </c>
      <c r="B37" s="938"/>
      <c r="C37" s="938"/>
      <c r="D37" s="938"/>
      <c r="E37" s="938"/>
      <c r="F37" s="939">
        <f>SUM(F8:F36)</f>
        <v>125</v>
      </c>
      <c r="G37" s="939">
        <f>SUM(G8:G36)</f>
        <v>1129</v>
      </c>
      <c r="H37" s="940">
        <f>SUM(H8:H36)</f>
        <v>1254</v>
      </c>
      <c r="I37" s="941">
        <f>SUM(I8:I36)</f>
        <v>37620</v>
      </c>
    </row>
    <row r="38" spans="1:9" ht="12.75" customHeight="1">
      <c r="A38" s="3094" t="s">
        <v>1645</v>
      </c>
      <c r="B38" s="3095"/>
      <c r="C38" s="3095"/>
      <c r="D38" s="3095"/>
      <c r="E38" s="3095"/>
      <c r="F38" s="3095"/>
      <c r="G38" s="3095"/>
      <c r="H38" s="3095"/>
      <c r="I38" s="3096"/>
    </row>
    <row r="39" spans="1:9" ht="14.5">
      <c r="A39" s="3094" t="s">
        <v>1646</v>
      </c>
      <c r="B39" s="3095"/>
      <c r="C39" s="3095"/>
      <c r="D39" s="3095"/>
      <c r="E39" s="3095"/>
      <c r="F39" s="3095"/>
      <c r="G39" s="3095"/>
      <c r="H39" s="3095"/>
      <c r="I39" s="3096"/>
    </row>
    <row r="40" spans="1:9" ht="15" thickBot="1">
      <c r="A40" s="1802" t="s">
        <v>1647</v>
      </c>
      <c r="B40" s="942"/>
      <c r="C40" s="942"/>
      <c r="D40" s="942"/>
      <c r="E40" s="942"/>
      <c r="F40" s="943"/>
      <c r="G40" s="943"/>
      <c r="H40" s="943"/>
      <c r="I40" s="944"/>
    </row>
  </sheetData>
  <mergeCells count="8">
    <mergeCell ref="A2:I2"/>
    <mergeCell ref="A3:I3"/>
    <mergeCell ref="A4:I4"/>
    <mergeCell ref="A39:I39"/>
    <mergeCell ref="A38:I38"/>
    <mergeCell ref="A6:A7"/>
    <mergeCell ref="B6:E6"/>
    <mergeCell ref="F6:H6"/>
  </mergeCells>
  <printOptions horizontalCentered="1" verticalCentered="1" headings="1"/>
  <pageMargins left="0.25" right="0.25" top="0.5" bottom="0.5" header="0.3" footer="0.3"/>
  <pageSetup scale="72" firstPageNumber="81" orientation="landscape" r:id="rId1"/>
  <headerFooter>
    <oddHeader>&amp;CPacific Gas and Electric Company | Program Year 2024
Appendix A: ESA, CARE, and FERA Program Tables</oddHeader>
  </headerFooter>
  <customProperties>
    <customPr name="_pios_id" r:id="rId2"/>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E1128B-0F90-42C2-B4CE-CAE5782D62F1}">
  <sheetPr>
    <pageSetUpPr fitToPage="1"/>
  </sheetPr>
  <dimension ref="A2:M21"/>
  <sheetViews>
    <sheetView view="pageLayout" zoomScale="90" zoomScaleNormal="88" zoomScalePageLayoutView="90" workbookViewId="0">
      <selection activeCell="I17" sqref="I17"/>
    </sheetView>
  </sheetViews>
  <sheetFormatPr defaultColWidth="9.453125" defaultRowHeight="14"/>
  <cols>
    <col min="1" max="1" width="25.453125" style="26" customWidth="1"/>
    <col min="2" max="2" width="16.453125" style="30" customWidth="1"/>
    <col min="3" max="3" width="9.453125" style="30" customWidth="1"/>
    <col min="4" max="4" width="18.54296875" style="27" customWidth="1"/>
    <col min="5" max="6" width="16.54296875" style="27" customWidth="1"/>
    <col min="7" max="7" width="15.54296875" style="30" customWidth="1"/>
    <col min="8" max="8" width="16.54296875" style="27" customWidth="1"/>
    <col min="9" max="9" width="6.54296875" style="27" customWidth="1"/>
    <col min="10" max="10" width="21.54296875" style="27" customWidth="1"/>
    <col min="11" max="11" width="17.453125" style="27" customWidth="1"/>
    <col min="12" max="12" width="20" style="27" customWidth="1"/>
    <col min="13" max="16384" width="9.453125" style="27"/>
  </cols>
  <sheetData>
    <row r="2" spans="1:13" ht="15.5">
      <c r="A2" s="2579" t="s">
        <v>1285</v>
      </c>
      <c r="B2" s="2579"/>
      <c r="C2" s="2579"/>
      <c r="D2" s="2579"/>
      <c r="E2" s="2579"/>
      <c r="F2" s="2579"/>
      <c r="G2" s="2579"/>
      <c r="H2" s="2579"/>
      <c r="I2" s="69"/>
    </row>
    <row r="3" spans="1:13" ht="15.5">
      <c r="A3" s="2579" t="s">
        <v>0</v>
      </c>
      <c r="B3" s="2579"/>
      <c r="C3" s="2579"/>
      <c r="D3" s="2579"/>
      <c r="E3" s="2579"/>
      <c r="F3" s="2579"/>
      <c r="G3" s="2579"/>
      <c r="H3" s="2579"/>
      <c r="I3" s="69"/>
    </row>
    <row r="4" spans="1:13" ht="15.5">
      <c r="A4" s="2579" t="s">
        <v>38</v>
      </c>
      <c r="B4" s="2579"/>
      <c r="C4" s="2579"/>
      <c r="D4" s="2579"/>
      <c r="E4" s="2579"/>
      <c r="F4" s="2579"/>
      <c r="G4" s="2579"/>
      <c r="H4" s="2579"/>
      <c r="I4" s="69"/>
    </row>
    <row r="5" spans="1:13" ht="14.5" thickBot="1"/>
    <row r="6" spans="1:13" s="33" customFormat="1" ht="26.5" thickBot="1">
      <c r="A6" s="360">
        <v>2024</v>
      </c>
      <c r="B6" s="1803" t="s">
        <v>1286</v>
      </c>
      <c r="C6" s="1803" t="s">
        <v>1287</v>
      </c>
      <c r="D6" s="338" t="s">
        <v>1288</v>
      </c>
      <c r="E6" s="1803" t="s">
        <v>45</v>
      </c>
      <c r="F6" s="1803" t="s">
        <v>1289</v>
      </c>
      <c r="G6" s="1803" t="s">
        <v>29</v>
      </c>
      <c r="H6" s="1804" t="s">
        <v>1290</v>
      </c>
      <c r="J6" s="76"/>
      <c r="K6" s="181"/>
      <c r="L6" s="76"/>
    </row>
    <row r="7" spans="1:13" ht="15.5">
      <c r="A7" s="825" t="s">
        <v>1193</v>
      </c>
      <c r="B7" s="826">
        <v>882660</v>
      </c>
      <c r="C7" s="826">
        <v>181806</v>
      </c>
      <c r="D7" s="826">
        <v>347969</v>
      </c>
      <c r="E7" s="826">
        <f>SUM(B7:D7)</f>
        <v>1412435</v>
      </c>
      <c r="F7" s="827">
        <v>1436346</v>
      </c>
      <c r="G7" s="828">
        <f>E7/F7</f>
        <v>0.98335289686468297</v>
      </c>
      <c r="H7" s="829" t="s">
        <v>1194</v>
      </c>
      <c r="I7" s="51"/>
      <c r="J7" s="48"/>
      <c r="K7" s="340"/>
      <c r="L7" s="178"/>
      <c r="M7" s="38"/>
    </row>
    <row r="8" spans="1:13">
      <c r="A8" s="830" t="s">
        <v>1195</v>
      </c>
      <c r="B8" s="831">
        <v>887928</v>
      </c>
      <c r="C8" s="831">
        <v>182675</v>
      </c>
      <c r="D8" s="831">
        <v>350166</v>
      </c>
      <c r="E8" s="826">
        <f t="shared" ref="E8:E18" si="0">SUM(B8:D8)</f>
        <v>1420769</v>
      </c>
      <c r="F8" s="827">
        <v>1436346</v>
      </c>
      <c r="G8" s="828">
        <f t="shared" ref="G8:G18" si="1">E8/F8</f>
        <v>0.98915512000590389</v>
      </c>
      <c r="H8" s="829">
        <f>(G8-G7)/G7</f>
        <v>5.9004485162149779E-3</v>
      </c>
      <c r="I8" s="51"/>
      <c r="J8" s="34"/>
      <c r="K8" s="37"/>
      <c r="L8" s="39"/>
      <c r="M8" s="39"/>
    </row>
    <row r="9" spans="1:13">
      <c r="A9" s="830" t="s">
        <v>1196</v>
      </c>
      <c r="B9" s="831">
        <v>874608</v>
      </c>
      <c r="C9" s="831">
        <v>180433</v>
      </c>
      <c r="D9" s="831">
        <v>347702</v>
      </c>
      <c r="E9" s="826">
        <f t="shared" si="0"/>
        <v>1402743</v>
      </c>
      <c r="F9" s="827">
        <v>1436346</v>
      </c>
      <c r="G9" s="828">
        <f t="shared" si="1"/>
        <v>0.97660521907674058</v>
      </c>
      <c r="H9" s="829">
        <f t="shared" ref="H9:H18" si="2">(G9-G8)/G8</f>
        <v>-1.2687495293042004E-2</v>
      </c>
      <c r="I9" s="51"/>
      <c r="J9" s="34"/>
      <c r="K9" s="37"/>
      <c r="L9" s="39"/>
      <c r="M9" s="39"/>
    </row>
    <row r="10" spans="1:13">
      <c r="A10" s="830" t="s">
        <v>1197</v>
      </c>
      <c r="B10" s="831">
        <v>873636</v>
      </c>
      <c r="C10" s="831">
        <v>172949</v>
      </c>
      <c r="D10" s="831">
        <v>345271</v>
      </c>
      <c r="E10" s="826">
        <f t="shared" si="0"/>
        <v>1391856</v>
      </c>
      <c r="F10" s="827">
        <v>1436346</v>
      </c>
      <c r="G10" s="828">
        <f t="shared" si="1"/>
        <v>0.96902556904812631</v>
      </c>
      <c r="H10" s="829">
        <f t="shared" si="2"/>
        <v>-7.7612221198038369E-3</v>
      </c>
      <c r="I10" s="51"/>
      <c r="J10" s="34"/>
      <c r="K10" s="37"/>
      <c r="L10" s="39"/>
      <c r="M10" s="39"/>
    </row>
    <row r="11" spans="1:13">
      <c r="A11" s="830" t="s">
        <v>1198</v>
      </c>
      <c r="B11" s="831">
        <v>864639</v>
      </c>
      <c r="C11" s="831">
        <v>171976</v>
      </c>
      <c r="D11" s="831">
        <v>342536</v>
      </c>
      <c r="E11" s="826">
        <f t="shared" si="0"/>
        <v>1379151</v>
      </c>
      <c r="F11" s="827">
        <v>1436346</v>
      </c>
      <c r="G11" s="828">
        <f t="shared" si="1"/>
        <v>0.96018020727596276</v>
      </c>
      <c r="H11" s="829">
        <f t="shared" si="2"/>
        <v>-9.128099458564699E-3</v>
      </c>
      <c r="I11" s="51"/>
      <c r="J11" s="34"/>
      <c r="K11" s="37"/>
      <c r="L11" s="39"/>
      <c r="M11" s="39"/>
    </row>
    <row r="12" spans="1:13">
      <c r="A12" s="830" t="s">
        <v>1199</v>
      </c>
      <c r="B12" s="831">
        <v>858273</v>
      </c>
      <c r="C12" s="831">
        <v>170111</v>
      </c>
      <c r="D12" s="831">
        <v>340765</v>
      </c>
      <c r="E12" s="826">
        <f t="shared" si="0"/>
        <v>1369149</v>
      </c>
      <c r="F12" s="827">
        <v>1436346</v>
      </c>
      <c r="G12" s="828">
        <f t="shared" si="1"/>
        <v>0.95321670405320169</v>
      </c>
      <c r="H12" s="829">
        <f t="shared" si="2"/>
        <v>-7.2522878205504484E-3</v>
      </c>
      <c r="I12" s="51"/>
      <c r="J12" s="34"/>
      <c r="K12" s="37"/>
      <c r="L12" s="39"/>
      <c r="M12" s="39"/>
    </row>
    <row r="13" spans="1:13">
      <c r="A13" s="830" t="s">
        <v>1200</v>
      </c>
      <c r="B13" s="831">
        <v>863058</v>
      </c>
      <c r="C13" s="831">
        <v>167912</v>
      </c>
      <c r="D13" s="831">
        <v>343840</v>
      </c>
      <c r="E13" s="826">
        <f t="shared" si="0"/>
        <v>1374810</v>
      </c>
      <c r="F13" s="827">
        <v>1436346</v>
      </c>
      <c r="G13" s="828">
        <f t="shared" si="1"/>
        <v>0.95715795497742184</v>
      </c>
      <c r="H13" s="829">
        <f t="shared" si="2"/>
        <v>4.1346851219260421E-3</v>
      </c>
      <c r="I13" s="51"/>
      <c r="J13" s="34"/>
      <c r="K13" s="37"/>
      <c r="L13" s="39"/>
      <c r="M13" s="39"/>
    </row>
    <row r="14" spans="1:13">
      <c r="A14" s="830" t="s">
        <v>1201</v>
      </c>
      <c r="B14" s="831">
        <v>865567</v>
      </c>
      <c r="C14" s="831">
        <v>166758</v>
      </c>
      <c r="D14" s="831">
        <v>343776</v>
      </c>
      <c r="E14" s="826">
        <f t="shared" si="0"/>
        <v>1376101</v>
      </c>
      <c r="F14" s="827">
        <v>1436346</v>
      </c>
      <c r="G14" s="828">
        <f t="shared" si="1"/>
        <v>0.95805676348177948</v>
      </c>
      <c r="H14" s="829">
        <f t="shared" si="2"/>
        <v>9.3903884900464697E-4</v>
      </c>
      <c r="I14" s="51"/>
      <c r="J14" s="34"/>
      <c r="K14" s="37"/>
      <c r="L14" s="39"/>
      <c r="M14" s="39"/>
    </row>
    <row r="15" spans="1:13">
      <c r="A15" s="830" t="s">
        <v>1202</v>
      </c>
      <c r="B15" s="831">
        <v>868701</v>
      </c>
      <c r="C15" s="831">
        <v>165213</v>
      </c>
      <c r="D15" s="831">
        <v>346431</v>
      </c>
      <c r="E15" s="826">
        <f t="shared" si="0"/>
        <v>1380345</v>
      </c>
      <c r="F15" s="827">
        <v>1436346</v>
      </c>
      <c r="G15" s="828">
        <f t="shared" si="1"/>
        <v>0.96101148330555453</v>
      </c>
      <c r="H15" s="829">
        <f t="shared" si="2"/>
        <v>3.0840759508204614E-3</v>
      </c>
      <c r="I15" s="51"/>
      <c r="J15" s="34"/>
      <c r="K15" s="37"/>
      <c r="L15" s="39"/>
      <c r="M15" s="39"/>
    </row>
    <row r="16" spans="1:13">
      <c r="A16" s="830" t="s">
        <v>1203</v>
      </c>
      <c r="B16" s="831">
        <v>869185</v>
      </c>
      <c r="C16" s="831">
        <v>165223</v>
      </c>
      <c r="D16" s="831">
        <v>346741</v>
      </c>
      <c r="E16" s="826">
        <f t="shared" si="0"/>
        <v>1381149</v>
      </c>
      <c r="F16" s="827">
        <v>1436346</v>
      </c>
      <c r="G16" s="828">
        <f t="shared" si="1"/>
        <v>0.96157123701392277</v>
      </c>
      <c r="H16" s="829">
        <f t="shared" si="2"/>
        <v>5.8246307988213169E-4</v>
      </c>
      <c r="I16" s="51"/>
      <c r="J16" s="34"/>
      <c r="K16" s="37"/>
      <c r="L16" s="39"/>
      <c r="M16" s="39"/>
    </row>
    <row r="17" spans="1:13">
      <c r="A17" s="830" t="s">
        <v>1204</v>
      </c>
      <c r="B17" s="831">
        <v>862815</v>
      </c>
      <c r="C17" s="831">
        <v>167743</v>
      </c>
      <c r="D17" s="831">
        <v>344697</v>
      </c>
      <c r="E17" s="826">
        <f t="shared" si="0"/>
        <v>1375255</v>
      </c>
      <c r="F17" s="827">
        <v>1436346</v>
      </c>
      <c r="G17" s="828">
        <f t="shared" si="1"/>
        <v>0.95746776890804863</v>
      </c>
      <c r="H17" s="829">
        <f t="shared" si="2"/>
        <v>-4.2674613673107688E-3</v>
      </c>
      <c r="I17" s="51"/>
      <c r="J17" s="34"/>
      <c r="K17" s="37"/>
      <c r="L17" s="39"/>
      <c r="M17" s="39"/>
    </row>
    <row r="18" spans="1:13" ht="14.5" thickBot="1">
      <c r="A18" s="832" t="s">
        <v>1205</v>
      </c>
      <c r="B18" s="833">
        <v>861150</v>
      </c>
      <c r="C18" s="833">
        <v>166185</v>
      </c>
      <c r="D18" s="833">
        <v>344220</v>
      </c>
      <c r="E18" s="833">
        <f t="shared" si="0"/>
        <v>1371555</v>
      </c>
      <c r="F18" s="834">
        <v>1436346</v>
      </c>
      <c r="G18" s="835">
        <f t="shared" si="1"/>
        <v>0.95489178791182627</v>
      </c>
      <c r="H18" s="836">
        <f t="shared" si="2"/>
        <v>-2.6904101421190993E-3</v>
      </c>
      <c r="I18" s="51"/>
      <c r="J18" s="34"/>
      <c r="K18" s="37"/>
      <c r="L18" s="39"/>
      <c r="M18" s="39"/>
    </row>
    <row r="19" spans="1:13" ht="15.5">
      <c r="A19" s="44"/>
      <c r="B19" s="42"/>
      <c r="C19" s="42"/>
      <c r="D19" s="42"/>
      <c r="E19" s="42"/>
      <c r="F19" s="42"/>
      <c r="G19" s="42"/>
      <c r="H19" s="42"/>
    </row>
    <row r="20" spans="1:13" ht="15.5">
      <c r="A20" s="41"/>
      <c r="B20" s="42"/>
      <c r="C20" s="42"/>
      <c r="D20" s="43"/>
      <c r="E20" s="43"/>
      <c r="F20" s="43"/>
      <c r="G20" s="42"/>
      <c r="H20" s="43"/>
      <c r="L20" s="34"/>
    </row>
    <row r="21" spans="1:13">
      <c r="D21" s="30"/>
    </row>
  </sheetData>
  <mergeCells count="3">
    <mergeCell ref="A2:H2"/>
    <mergeCell ref="A3:H3"/>
    <mergeCell ref="A4:H4"/>
  </mergeCells>
  <printOptions horizontalCentered="1" verticalCentered="1" headings="1"/>
  <pageMargins left="0.25" right="0.25" top="0.5" bottom="0.5" header="0.3" footer="0.3"/>
  <pageSetup scale="72" firstPageNumber="106" orientation="landscape" r:id="rId1"/>
  <headerFooter>
    <oddHeader>&amp;CPacific Gas and Electric Company | Program Year 2024
Appendix A: ESA, CARE, and FERA Program Tables</oddHeader>
  </headerFooter>
  <customProperties>
    <customPr name="_pios_id" r:id="rId2"/>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2:H27"/>
  <sheetViews>
    <sheetView view="pageLayout" zoomScale="90" zoomScaleNormal="100" zoomScalePageLayoutView="90" workbookViewId="0">
      <selection activeCell="I17" sqref="I17"/>
    </sheetView>
  </sheetViews>
  <sheetFormatPr defaultColWidth="9.453125" defaultRowHeight="14"/>
  <cols>
    <col min="1" max="1" width="21" style="1" customWidth="1"/>
    <col min="2" max="2" width="19.453125" style="3" customWidth="1"/>
    <col min="3" max="3" width="21.453125" style="3" customWidth="1"/>
    <col min="4" max="4" width="24.453125" style="4" customWidth="1"/>
    <col min="5" max="5" width="20.453125" style="4" customWidth="1"/>
    <col min="6" max="6" width="27.54296875" style="4" customWidth="1"/>
    <col min="7" max="7" width="19.54296875" style="4" customWidth="1"/>
    <col min="8" max="8" width="23.54296875" style="4" customWidth="1"/>
    <col min="9" max="16384" width="9.453125" style="4"/>
  </cols>
  <sheetData>
    <row r="2" spans="1:8" ht="15.5">
      <c r="A2" s="2579" t="s">
        <v>1291</v>
      </c>
      <c r="B2" s="2579"/>
      <c r="C2" s="2579"/>
      <c r="D2" s="2579"/>
      <c r="E2" s="69"/>
      <c r="F2" s="69"/>
      <c r="G2" s="69"/>
      <c r="H2" s="69"/>
    </row>
    <row r="3" spans="1:8" ht="15.5">
      <c r="A3" s="2579" t="s">
        <v>0</v>
      </c>
      <c r="B3" s="2579"/>
      <c r="C3" s="2579"/>
      <c r="D3" s="2579"/>
      <c r="E3" s="69"/>
      <c r="F3" s="69"/>
      <c r="G3" s="69"/>
      <c r="H3" s="69"/>
    </row>
    <row r="4" spans="1:8" ht="15.5">
      <c r="A4" s="2579" t="s">
        <v>38</v>
      </c>
      <c r="B4" s="2579"/>
      <c r="C4" s="2579"/>
      <c r="D4" s="2579"/>
      <c r="E4" s="69"/>
      <c r="F4" s="69"/>
      <c r="G4" s="69"/>
      <c r="H4" s="69"/>
    </row>
    <row r="6" spans="1:8" ht="27" customHeight="1" thickBot="1">
      <c r="A6" s="3111" t="s">
        <v>1648</v>
      </c>
      <c r="B6" s="3112"/>
      <c r="C6" s="3112"/>
      <c r="D6" s="3113"/>
    </row>
    <row r="7" spans="1:8" ht="15.5">
      <c r="A7" s="3107" t="s">
        <v>462</v>
      </c>
      <c r="B7" s="1805" t="s">
        <v>1292</v>
      </c>
      <c r="C7" s="718" t="s">
        <v>1292</v>
      </c>
      <c r="D7" s="3109" t="s">
        <v>45</v>
      </c>
      <c r="F7" s="76"/>
      <c r="G7" s="181"/>
      <c r="H7" s="76"/>
    </row>
    <row r="8" spans="1:8" ht="16" thickBot="1">
      <c r="A8" s="3108"/>
      <c r="B8" s="299" t="s">
        <v>1293</v>
      </c>
      <c r="C8" s="719" t="s">
        <v>1294</v>
      </c>
      <c r="D8" s="3110" t="s">
        <v>45</v>
      </c>
      <c r="F8" s="48"/>
      <c r="G8" s="340"/>
      <c r="H8" s="425"/>
    </row>
    <row r="9" spans="1:8">
      <c r="A9" s="223" t="s">
        <v>1295</v>
      </c>
      <c r="B9" s="1127">
        <v>20.403917318004787</v>
      </c>
      <c r="C9" s="1128">
        <v>9.5437821102989755</v>
      </c>
      <c r="D9" s="1129">
        <f>SUM(B9:C9)</f>
        <v>29.947699428303764</v>
      </c>
    </row>
    <row r="10" spans="1:8" ht="14.5" thickBot="1">
      <c r="A10" s="363" t="s">
        <v>991</v>
      </c>
      <c r="B10" s="2036">
        <v>18.613961283340981</v>
      </c>
      <c r="C10" s="1130">
        <v>7.0589472040150971</v>
      </c>
      <c r="D10" s="1806">
        <f>SUM(B10:C10)</f>
        <v>25.672908487356079</v>
      </c>
    </row>
    <row r="11" spans="1:8">
      <c r="A11" s="3107" t="s">
        <v>462</v>
      </c>
      <c r="B11" s="1805" t="s">
        <v>1296</v>
      </c>
      <c r="C11" s="718" t="s">
        <v>1296</v>
      </c>
      <c r="D11" s="3109" t="s">
        <v>45</v>
      </c>
    </row>
    <row r="12" spans="1:8" ht="14.5" thickBot="1">
      <c r="A12" s="3108"/>
      <c r="B12" s="299" t="s">
        <v>1293</v>
      </c>
      <c r="C12" s="719" t="s">
        <v>1297</v>
      </c>
      <c r="D12" s="3110" t="s">
        <v>45</v>
      </c>
    </row>
    <row r="13" spans="1:8">
      <c r="A13" s="223" t="s">
        <v>1295</v>
      </c>
      <c r="B13" s="1131">
        <v>97.171856000000005</v>
      </c>
      <c r="C13" s="1132">
        <v>309.15455600000001</v>
      </c>
      <c r="D13" s="1133">
        <f>SUM(B13:C13)</f>
        <v>406.326412</v>
      </c>
    </row>
    <row r="14" spans="1:8" ht="14.5" thickBot="1">
      <c r="A14" s="1134" t="s">
        <v>991</v>
      </c>
      <c r="B14" s="1135">
        <v>184.070177</v>
      </c>
      <c r="C14" s="1136">
        <v>301.10628600000001</v>
      </c>
      <c r="D14" s="1137">
        <f>SUM(B14:C14)</f>
        <v>485.17646300000001</v>
      </c>
    </row>
    <row r="15" spans="1:8" ht="15.5">
      <c r="A15" s="69"/>
      <c r="B15" s="213"/>
      <c r="C15" s="213"/>
      <c r="D15" s="46"/>
    </row>
    <row r="16" spans="1:8" ht="16" thickBot="1">
      <c r="A16" s="69"/>
      <c r="B16" s="213"/>
      <c r="C16" s="213"/>
      <c r="D16" s="46"/>
    </row>
    <row r="17" spans="1:7" ht="28.5" customHeight="1">
      <c r="A17" s="2890" t="s">
        <v>1649</v>
      </c>
      <c r="B17" s="2891"/>
      <c r="C17" s="2892"/>
      <c r="D17" s="48"/>
    </row>
    <row r="18" spans="1:7" ht="15.65" customHeight="1" thickBot="1">
      <c r="A18" s="3104" t="s">
        <v>1298</v>
      </c>
      <c r="B18" s="3105"/>
      <c r="C18" s="3106"/>
      <c r="D18" s="46"/>
      <c r="E18" s="48"/>
      <c r="F18" s="340"/>
      <c r="G18" s="425"/>
    </row>
    <row r="19" spans="1:7" ht="15.5">
      <c r="A19" s="480" t="s">
        <v>462</v>
      </c>
      <c r="B19" s="481" t="s">
        <v>44</v>
      </c>
      <c r="C19" s="482" t="s">
        <v>1299</v>
      </c>
      <c r="D19" s="46"/>
    </row>
    <row r="20" spans="1:7" ht="15.5">
      <c r="A20" s="224" t="s">
        <v>1295</v>
      </c>
      <c r="B20" s="1138">
        <v>69.499797687297786</v>
      </c>
      <c r="C20" s="1139">
        <v>141.07</v>
      </c>
      <c r="D20" s="46"/>
    </row>
    <row r="21" spans="1:7" ht="16" thickBot="1">
      <c r="A21" s="1134" t="s">
        <v>991</v>
      </c>
      <c r="B21" s="1140">
        <v>46.789641945788183</v>
      </c>
      <c r="C21" s="1141">
        <v>110.601</v>
      </c>
      <c r="D21" s="46"/>
      <c r="F21" s="221"/>
    </row>
    <row r="22" spans="1:7" ht="14.5" thickBot="1">
      <c r="B22" s="222"/>
      <c r="C22" s="222"/>
    </row>
    <row r="23" spans="1:7" ht="15" customHeight="1">
      <c r="A23" s="1124" t="s">
        <v>1650</v>
      </c>
      <c r="B23" s="2037"/>
      <c r="C23" s="2037"/>
      <c r="D23" s="1063"/>
      <c r="E23"/>
    </row>
    <row r="24" spans="1:7">
      <c r="A24" s="3101" t="s">
        <v>1651</v>
      </c>
      <c r="B24" s="3102"/>
      <c r="C24" s="3102"/>
      <c r="D24" s="3103"/>
      <c r="E24"/>
    </row>
    <row r="25" spans="1:7" ht="15">
      <c r="A25" s="1064" t="s">
        <v>1652</v>
      </c>
      <c r="B25" s="1125"/>
      <c r="C25" s="1125"/>
      <c r="D25" s="1062"/>
    </row>
    <row r="26" spans="1:7">
      <c r="A26" s="1064" t="s">
        <v>1300</v>
      </c>
      <c r="B26" s="1125"/>
      <c r="C26" s="1125"/>
      <c r="D26" s="1062"/>
    </row>
    <row r="27" spans="1:7" ht="14.5" thickBot="1">
      <c r="A27" s="1715" t="s">
        <v>1301</v>
      </c>
      <c r="B27" s="1126"/>
      <c r="C27" s="1126"/>
      <c r="D27" s="1061"/>
    </row>
  </sheetData>
  <mergeCells count="11">
    <mergeCell ref="A2:D2"/>
    <mergeCell ref="A3:D3"/>
    <mergeCell ref="A4:D4"/>
    <mergeCell ref="A24:D24"/>
    <mergeCell ref="A18:C18"/>
    <mergeCell ref="A7:A8"/>
    <mergeCell ref="A11:A12"/>
    <mergeCell ref="A17:C17"/>
    <mergeCell ref="D7:D8"/>
    <mergeCell ref="D11:D12"/>
    <mergeCell ref="A6:D6"/>
  </mergeCells>
  <printOptions horizontalCentered="1" verticalCentered="1" headings="1"/>
  <pageMargins left="0.25" right="0.25" top="0.5" bottom="0.5" header="0.3" footer="0.3"/>
  <pageSetup scale="72" firstPageNumber="107" orientation="landscape" r:id="rId1"/>
  <headerFooter>
    <oddHeader>&amp;CPacific Gas and Electric Company | Program Year 2024
Appendix A: ESA, CARE, and FERA Program Tables</oddHeader>
  </headerFooter>
  <customProperties>
    <customPr name="_pios_id" r:id="rId2"/>
  </customPropertie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2:M17"/>
  <sheetViews>
    <sheetView view="pageLayout" zoomScale="62" zoomScaleNormal="100" zoomScalePageLayoutView="62" workbookViewId="0">
      <selection activeCell="I17" sqref="I17"/>
    </sheetView>
  </sheetViews>
  <sheetFormatPr defaultColWidth="9.453125" defaultRowHeight="14"/>
  <cols>
    <col min="1" max="1" width="20.54296875" style="1" bestFit="1" customWidth="1"/>
    <col min="2" max="2" width="18.453125" style="3" customWidth="1"/>
    <col min="3" max="3" width="17.453125" style="3" customWidth="1"/>
    <col min="4" max="4" width="16.54296875" style="4" customWidth="1"/>
    <col min="5" max="6" width="19.54296875" style="4" customWidth="1"/>
    <col min="7" max="7" width="3.453125" style="4" customWidth="1"/>
    <col min="8" max="8" width="18.453125" style="4" customWidth="1"/>
    <col min="9" max="9" width="22.453125" style="4" customWidth="1"/>
    <col min="10" max="10" width="18.54296875" style="4" customWidth="1"/>
    <col min="11" max="11" width="17" style="4" customWidth="1"/>
    <col min="12" max="12" width="21" style="4" customWidth="1"/>
    <col min="13" max="13" width="25.54296875" style="4" customWidth="1"/>
    <col min="14" max="16384" width="9.453125" style="4"/>
  </cols>
  <sheetData>
    <row r="2" spans="1:13" ht="15.5">
      <c r="A2" s="2579" t="s">
        <v>1302</v>
      </c>
      <c r="B2" s="2579"/>
      <c r="C2" s="2579"/>
      <c r="D2" s="2579"/>
      <c r="E2" s="2579"/>
      <c r="F2" s="2579"/>
      <c r="G2" s="2579"/>
      <c r="H2" s="2579"/>
      <c r="I2" s="2579"/>
      <c r="J2" s="2579"/>
      <c r="K2" s="2579"/>
      <c r="L2" s="2579"/>
      <c r="M2" s="2579"/>
    </row>
    <row r="3" spans="1:13" ht="15.5">
      <c r="A3" s="2579" t="s">
        <v>0</v>
      </c>
      <c r="B3" s="2579"/>
      <c r="C3" s="2579"/>
      <c r="D3" s="2579"/>
      <c r="E3" s="2579"/>
      <c r="F3" s="2579"/>
      <c r="G3" s="2579"/>
      <c r="H3" s="2579"/>
      <c r="I3" s="2579"/>
      <c r="J3" s="2579"/>
      <c r="K3" s="2579"/>
      <c r="L3" s="2579"/>
      <c r="M3" s="2579"/>
    </row>
    <row r="4" spans="1:13" ht="15.5">
      <c r="A4" s="2579" t="s">
        <v>38</v>
      </c>
      <c r="B4" s="2579"/>
      <c r="C4" s="2579"/>
      <c r="D4" s="2579"/>
      <c r="E4" s="2579"/>
      <c r="F4" s="2579"/>
      <c r="G4" s="2579"/>
      <c r="H4" s="2579"/>
      <c r="I4" s="2579"/>
      <c r="J4" s="2579"/>
      <c r="K4" s="2579"/>
      <c r="L4" s="2579"/>
      <c r="M4" s="2579"/>
    </row>
    <row r="5" spans="1:13" ht="14.5" thickBot="1"/>
    <row r="6" spans="1:13" ht="14.9" customHeight="1" thickBot="1">
      <c r="A6" s="2910" t="s">
        <v>1303</v>
      </c>
      <c r="B6" s="2912"/>
      <c r="C6" s="2912"/>
      <c r="D6" s="2912"/>
      <c r="E6" s="2912"/>
      <c r="F6" s="2911"/>
      <c r="H6" s="3114" t="s">
        <v>1304</v>
      </c>
      <c r="I6" s="3115"/>
      <c r="J6" s="3115"/>
      <c r="K6" s="3115"/>
      <c r="L6" s="3115"/>
      <c r="M6" s="3116"/>
    </row>
    <row r="7" spans="1:13" ht="14.15" customHeight="1" thickBot="1">
      <c r="A7" s="2910" t="s">
        <v>1305</v>
      </c>
      <c r="B7" s="2912"/>
      <c r="C7" s="2912"/>
      <c r="D7" s="2912"/>
      <c r="E7" s="2912"/>
      <c r="F7" s="2911"/>
      <c r="H7" s="3114" t="s">
        <v>1306</v>
      </c>
      <c r="I7" s="3115"/>
      <c r="J7" s="3115"/>
      <c r="K7" s="3115"/>
      <c r="L7" s="3115"/>
      <c r="M7" s="3116"/>
    </row>
    <row r="8" spans="1:13" ht="15.75" customHeight="1">
      <c r="A8" s="3122" t="s">
        <v>1653</v>
      </c>
      <c r="B8" s="3118" t="s">
        <v>1307</v>
      </c>
      <c r="C8" s="3118"/>
      <c r="D8" s="3117" t="s">
        <v>1308</v>
      </c>
      <c r="E8" s="3117" t="s">
        <v>1309</v>
      </c>
      <c r="F8" s="3119" t="s">
        <v>1310</v>
      </c>
      <c r="H8" s="3122"/>
      <c r="I8" s="3118" t="s">
        <v>1307</v>
      </c>
      <c r="J8" s="3118"/>
      <c r="K8" s="3117" t="s">
        <v>1308</v>
      </c>
      <c r="L8" s="3117" t="s">
        <v>1309</v>
      </c>
      <c r="M8" s="3119" t="s">
        <v>1310</v>
      </c>
    </row>
    <row r="9" spans="1:13">
      <c r="A9" s="3123"/>
      <c r="B9" s="3121"/>
      <c r="C9" s="3121"/>
      <c r="D9" s="3118"/>
      <c r="E9" s="3118"/>
      <c r="F9" s="3120"/>
      <c r="H9" s="3123"/>
      <c r="I9" s="3121"/>
      <c r="J9" s="3121"/>
      <c r="K9" s="3118"/>
      <c r="L9" s="3118"/>
      <c r="M9" s="3120"/>
    </row>
    <row r="10" spans="1:13" ht="16.5" customHeight="1">
      <c r="A10" s="3124"/>
      <c r="B10" s="300" t="s">
        <v>1308</v>
      </c>
      <c r="C10" s="300" t="s">
        <v>1311</v>
      </c>
      <c r="D10" s="300" t="s">
        <v>1312</v>
      </c>
      <c r="E10" s="300" t="s">
        <v>1313</v>
      </c>
      <c r="F10" s="301" t="s">
        <v>1314</v>
      </c>
      <c r="H10" s="3124"/>
      <c r="I10" s="300" t="s">
        <v>1654</v>
      </c>
      <c r="J10" s="300" t="s">
        <v>1311</v>
      </c>
      <c r="K10" s="300" t="s">
        <v>1312</v>
      </c>
      <c r="L10" s="300" t="s">
        <v>1313</v>
      </c>
      <c r="M10" s="301" t="s">
        <v>1314</v>
      </c>
    </row>
    <row r="11" spans="1:13">
      <c r="A11" s="1143" t="s">
        <v>1315</v>
      </c>
      <c r="B11" s="1946">
        <v>6.9103560957200001</v>
      </c>
      <c r="C11" s="1947">
        <v>142.184</v>
      </c>
      <c r="D11" s="1948">
        <v>4.860142412E-2</v>
      </c>
      <c r="E11" s="1947">
        <v>308985459.68902802</v>
      </c>
      <c r="F11" s="1945">
        <f>E11/SUM(E$11:E$14)</f>
        <v>0.27995321072948987</v>
      </c>
      <c r="H11" s="1144" t="s">
        <v>1315</v>
      </c>
      <c r="I11" s="1145">
        <v>1.4916949085238105</v>
      </c>
      <c r="J11" s="1146">
        <v>69.499797687297786</v>
      </c>
      <c r="K11" s="1932">
        <v>2.1463298572974722E-2</v>
      </c>
      <c r="L11" s="1146">
        <v>66421185.941141114</v>
      </c>
      <c r="M11" s="1933">
        <v>0.3480546304112403</v>
      </c>
    </row>
    <row r="12" spans="1:13">
      <c r="A12" s="1143" t="s">
        <v>1316</v>
      </c>
      <c r="B12" s="1946">
        <v>73.627292630989999</v>
      </c>
      <c r="C12" s="1947">
        <v>1121.0619999999999</v>
      </c>
      <c r="D12" s="1948">
        <v>6.5676370550000002E-2</v>
      </c>
      <c r="E12" s="1947">
        <v>474904510.42508298</v>
      </c>
      <c r="F12" s="1945">
        <f t="shared" ref="F12:F14" si="0">E12/SUM(E$11:E$14)</f>
        <v>0.43028252079312818</v>
      </c>
      <c r="H12" s="1144" t="s">
        <v>1316</v>
      </c>
      <c r="I12" s="1145">
        <v>14.358487532233889</v>
      </c>
      <c r="J12" s="1146">
        <v>455.36213600594749</v>
      </c>
      <c r="K12" s="1932">
        <v>3.1532019017159463E-2</v>
      </c>
      <c r="L12" s="1146">
        <v>38265177.070280097</v>
      </c>
      <c r="M12" s="1933">
        <v>0.20051391546394598</v>
      </c>
    </row>
    <row r="13" spans="1:13">
      <c r="A13" s="1147" t="s">
        <v>1317</v>
      </c>
      <c r="B13" s="1946">
        <v>79.067474018520002</v>
      </c>
      <c r="C13" s="1947">
        <v>1692.451</v>
      </c>
      <c r="D13" s="1948">
        <v>4.6717744409999998E-2</v>
      </c>
      <c r="E13" s="1947">
        <v>84797355.887902394</v>
      </c>
      <c r="F13" s="1945">
        <f t="shared" si="0"/>
        <v>7.6829803143751166E-2</v>
      </c>
      <c r="H13" s="1148" t="s">
        <v>1318</v>
      </c>
      <c r="I13" s="1145">
        <v>179.39637511471818</v>
      </c>
      <c r="J13" s="1146">
        <v>4830.4839629572843</v>
      </c>
      <c r="K13" s="1932">
        <v>3.7138385406188038E-2</v>
      </c>
      <c r="L13" s="1146">
        <v>2307108.6952300495</v>
      </c>
      <c r="M13" s="1933">
        <v>1.2089514103955161E-2</v>
      </c>
    </row>
    <row r="14" spans="1:13" ht="15.5" thickBot="1">
      <c r="A14" s="1149" t="s">
        <v>1319</v>
      </c>
      <c r="B14" s="1985">
        <v>17166.115928149298</v>
      </c>
      <c r="C14" s="1984">
        <v>154024.28200000001</v>
      </c>
      <c r="D14" s="1983">
        <v>0.11145071228</v>
      </c>
      <c r="E14" s="1984">
        <v>235016606.822644</v>
      </c>
      <c r="F14" s="1982">
        <f t="shared" si="0"/>
        <v>0.21293446533363081</v>
      </c>
      <c r="H14" s="1150" t="s">
        <v>1320</v>
      </c>
      <c r="I14" s="2038">
        <v>11175.062404891387</v>
      </c>
      <c r="J14" s="2039">
        <v>192118.25566353914</v>
      </c>
      <c r="K14" s="2040">
        <v>5.8167623718500316E-2</v>
      </c>
      <c r="L14" s="2039">
        <v>83842047.024020001</v>
      </c>
      <c r="M14" s="2041">
        <v>0.43934194002085858</v>
      </c>
    </row>
    <row r="15" spans="1:13" customFormat="1" ht="14.5">
      <c r="A15" s="1151" t="s">
        <v>1655</v>
      </c>
      <c r="B15" s="2042"/>
      <c r="C15" s="2042"/>
      <c r="D15" s="2042"/>
      <c r="E15" s="2042"/>
      <c r="F15" s="2042"/>
      <c r="G15" s="2043"/>
      <c r="H15" s="2043"/>
      <c r="I15" s="2043"/>
      <c r="J15" s="2043"/>
      <c r="K15" s="2043"/>
      <c r="L15" s="2043"/>
      <c r="M15" s="488"/>
    </row>
    <row r="16" spans="1:13" s="21" customFormat="1" ht="17.149999999999999" customHeight="1">
      <c r="A16" s="1064" t="s">
        <v>1656</v>
      </c>
      <c r="B16" s="1125"/>
      <c r="C16" s="1125"/>
      <c r="M16" s="1062"/>
    </row>
    <row r="17" spans="1:13" ht="16.5" customHeight="1" thickBot="1">
      <c r="A17" s="2570" t="s">
        <v>1657</v>
      </c>
      <c r="B17" s="2571"/>
      <c r="C17" s="2571"/>
      <c r="D17" s="2571"/>
      <c r="E17" s="2571"/>
      <c r="F17" s="2571"/>
      <c r="G17" s="2571"/>
      <c r="H17" s="2571"/>
      <c r="I17" s="2571"/>
      <c r="J17" s="2571"/>
      <c r="K17" s="2571"/>
      <c r="L17" s="2571"/>
      <c r="M17" s="2572"/>
    </row>
  </sheetData>
  <mergeCells count="18">
    <mergeCell ref="A17:M17"/>
    <mergeCell ref="D8:D9"/>
    <mergeCell ref="E8:E9"/>
    <mergeCell ref="F8:F9"/>
    <mergeCell ref="B8:C9"/>
    <mergeCell ref="A8:A10"/>
    <mergeCell ref="H8:H10"/>
    <mergeCell ref="I8:J9"/>
    <mergeCell ref="K8:K9"/>
    <mergeCell ref="L8:L9"/>
    <mergeCell ref="M8:M9"/>
    <mergeCell ref="A6:F6"/>
    <mergeCell ref="A7:F7"/>
    <mergeCell ref="A2:M2"/>
    <mergeCell ref="A3:M3"/>
    <mergeCell ref="A4:M4"/>
    <mergeCell ref="H6:M6"/>
    <mergeCell ref="H7:M7"/>
  </mergeCells>
  <printOptions horizontalCentered="1" verticalCentered="1" headings="1"/>
  <pageMargins left="0.25" right="0.25" top="0.5" bottom="0.5" header="0.3" footer="0.3"/>
  <pageSetup scale="56" firstPageNumber="108" orientation="landscape" r:id="rId1"/>
  <headerFooter>
    <oddHeader>&amp;CPacific Gas and Electric Company | Program Year 2024
Appendix A: ESA, CARE, and FERA Program Tables</oddHeader>
  </headerFooter>
  <customProperties>
    <customPr name="_pios_id" r:id="rId2"/>
  </customPropertie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02F8A0-0E4D-4855-8AC2-36898189524E}">
  <sheetPr>
    <pageSetUpPr fitToPage="1"/>
  </sheetPr>
  <dimension ref="A2:G35"/>
  <sheetViews>
    <sheetView view="pageLayout" topLeftCell="A2" zoomScale="90" zoomScaleNormal="90" zoomScalePageLayoutView="90" workbookViewId="0">
      <selection activeCell="I14" sqref="I14"/>
    </sheetView>
  </sheetViews>
  <sheetFormatPr defaultColWidth="9.453125" defaultRowHeight="14"/>
  <cols>
    <col min="1" max="1" width="49.54296875" style="1" bestFit="1" customWidth="1"/>
    <col min="2" max="3" width="14.54296875" style="3" customWidth="1"/>
    <col min="4" max="6" width="14.54296875" style="4" customWidth="1"/>
    <col min="7" max="7" width="8.453125" style="4" customWidth="1"/>
    <col min="8" max="16384" width="9.453125" style="4"/>
  </cols>
  <sheetData>
    <row r="2" spans="1:7" ht="15.5">
      <c r="A2" s="2579" t="s">
        <v>1659</v>
      </c>
      <c r="B2" s="2579"/>
      <c r="C2" s="2579"/>
      <c r="D2" s="2579"/>
      <c r="E2" s="2579"/>
      <c r="F2" s="2579"/>
    </row>
    <row r="3" spans="1:7" ht="15.5">
      <c r="A3" s="2579" t="s">
        <v>0</v>
      </c>
      <c r="B3" s="2579"/>
      <c r="C3" s="2579"/>
      <c r="D3" s="2579"/>
      <c r="E3" s="2579"/>
      <c r="F3" s="2579"/>
    </row>
    <row r="4" spans="1:7" ht="15.5">
      <c r="A4" s="2579" t="s">
        <v>38</v>
      </c>
      <c r="B4" s="2579"/>
      <c r="C4" s="2579"/>
      <c r="D4" s="2579"/>
      <c r="E4" s="2579"/>
      <c r="F4" s="2579"/>
    </row>
    <row r="5" spans="1:7" ht="14.5" thickBot="1"/>
    <row r="6" spans="1:7" ht="26.5" thickBot="1">
      <c r="A6" s="430" t="s">
        <v>1321</v>
      </c>
      <c r="B6" s="430" t="s">
        <v>1322</v>
      </c>
      <c r="C6" s="430" t="s">
        <v>1658</v>
      </c>
      <c r="D6" s="430" t="s">
        <v>1323</v>
      </c>
      <c r="E6" s="430" t="s">
        <v>1324</v>
      </c>
      <c r="F6" s="430" t="s">
        <v>1325</v>
      </c>
    </row>
    <row r="7" spans="1:7">
      <c r="A7" s="898" t="s">
        <v>1253</v>
      </c>
      <c r="B7" s="763">
        <f>SUM(C7:F7)</f>
        <v>13</v>
      </c>
      <c r="C7" s="761">
        <v>7</v>
      </c>
      <c r="D7" s="761">
        <v>3</v>
      </c>
      <c r="E7" s="761">
        <v>0</v>
      </c>
      <c r="F7" s="764">
        <v>3</v>
      </c>
      <c r="G7" s="3"/>
    </row>
    <row r="8" spans="1:7">
      <c r="A8" s="899" t="s">
        <v>1256</v>
      </c>
      <c r="B8" s="763">
        <f t="shared" ref="B8:B32" si="0">SUM(C8:F8)</f>
        <v>23</v>
      </c>
      <c r="C8" s="772">
        <v>7</v>
      </c>
      <c r="D8" s="772">
        <v>3</v>
      </c>
      <c r="E8" s="772">
        <v>0</v>
      </c>
      <c r="F8" s="900">
        <v>13</v>
      </c>
      <c r="G8" s="3"/>
    </row>
    <row r="9" spans="1:7">
      <c r="A9" s="899" t="s">
        <v>1259</v>
      </c>
      <c r="B9" s="763">
        <f t="shared" si="0"/>
        <v>2</v>
      </c>
      <c r="C9" s="772">
        <v>1</v>
      </c>
      <c r="D9" s="772">
        <v>1</v>
      </c>
      <c r="E9" s="772">
        <v>0</v>
      </c>
      <c r="F9" s="900">
        <v>0</v>
      </c>
      <c r="G9" s="3"/>
    </row>
    <row r="10" spans="1:7">
      <c r="A10" s="899" t="s">
        <v>1260</v>
      </c>
      <c r="B10" s="763">
        <f t="shared" si="0"/>
        <v>8</v>
      </c>
      <c r="C10" s="772">
        <v>2</v>
      </c>
      <c r="D10" s="772">
        <v>3</v>
      </c>
      <c r="E10" s="772">
        <v>0</v>
      </c>
      <c r="F10" s="900">
        <v>3</v>
      </c>
      <c r="G10" s="3"/>
    </row>
    <row r="11" spans="1:7">
      <c r="A11" s="899" t="s">
        <v>1261</v>
      </c>
      <c r="B11" s="763">
        <f t="shared" si="0"/>
        <v>5</v>
      </c>
      <c r="C11" s="772">
        <v>4</v>
      </c>
      <c r="D11" s="772">
        <v>0</v>
      </c>
      <c r="E11" s="772">
        <v>0</v>
      </c>
      <c r="F11" s="900">
        <v>1</v>
      </c>
      <c r="G11" s="3"/>
    </row>
    <row r="12" spans="1:7">
      <c r="A12" s="899" t="s">
        <v>1326</v>
      </c>
      <c r="B12" s="763">
        <f t="shared" si="0"/>
        <v>657</v>
      </c>
      <c r="C12" s="772">
        <v>220</v>
      </c>
      <c r="D12" s="772">
        <v>91</v>
      </c>
      <c r="E12" s="772">
        <v>0</v>
      </c>
      <c r="F12" s="900">
        <v>346</v>
      </c>
      <c r="G12" s="3"/>
    </row>
    <row r="13" spans="1:7">
      <c r="A13" s="899" t="s">
        <v>1327</v>
      </c>
      <c r="B13" s="763">
        <f t="shared" si="0"/>
        <v>381</v>
      </c>
      <c r="C13" s="772">
        <v>235</v>
      </c>
      <c r="D13" s="772">
        <v>24</v>
      </c>
      <c r="E13" s="772">
        <v>0</v>
      </c>
      <c r="F13" s="900">
        <v>122</v>
      </c>
      <c r="G13" s="3"/>
    </row>
    <row r="14" spans="1:7">
      <c r="A14" s="899" t="s">
        <v>1264</v>
      </c>
      <c r="B14" s="763">
        <f t="shared" si="0"/>
        <v>34</v>
      </c>
      <c r="C14" s="772">
        <v>33</v>
      </c>
      <c r="D14" s="772">
        <v>1</v>
      </c>
      <c r="E14" s="772">
        <v>0</v>
      </c>
      <c r="F14" s="900">
        <v>0</v>
      </c>
      <c r="G14" s="3"/>
    </row>
    <row r="15" spans="1:7">
      <c r="A15" s="899" t="s">
        <v>1328</v>
      </c>
      <c r="B15" s="763">
        <f t="shared" si="0"/>
        <v>2</v>
      </c>
      <c r="C15" s="772">
        <v>1</v>
      </c>
      <c r="D15" s="772">
        <v>1</v>
      </c>
      <c r="E15" s="772">
        <v>0</v>
      </c>
      <c r="F15" s="900">
        <v>0</v>
      </c>
      <c r="G15" s="3"/>
    </row>
    <row r="16" spans="1:7">
      <c r="A16" s="901" t="s">
        <v>1266</v>
      </c>
      <c r="B16" s="763">
        <f t="shared" si="0"/>
        <v>1</v>
      </c>
      <c r="C16" s="772">
        <v>0</v>
      </c>
      <c r="D16" s="772">
        <v>0</v>
      </c>
      <c r="E16" s="772">
        <v>0</v>
      </c>
      <c r="F16" s="900">
        <v>1</v>
      </c>
      <c r="G16" s="3"/>
    </row>
    <row r="17" spans="1:7">
      <c r="A17" s="901" t="s">
        <v>1267</v>
      </c>
      <c r="B17" s="763">
        <f t="shared" si="0"/>
        <v>87</v>
      </c>
      <c r="C17" s="772">
        <v>28</v>
      </c>
      <c r="D17" s="772">
        <v>32</v>
      </c>
      <c r="E17" s="772">
        <v>0</v>
      </c>
      <c r="F17" s="900">
        <v>27</v>
      </c>
      <c r="G17" s="3"/>
    </row>
    <row r="18" spans="1:7">
      <c r="A18" s="901" t="s">
        <v>1329</v>
      </c>
      <c r="B18" s="763">
        <f t="shared" si="0"/>
        <v>270</v>
      </c>
      <c r="C18" s="772">
        <v>208</v>
      </c>
      <c r="D18" s="772">
        <v>22</v>
      </c>
      <c r="E18" s="772">
        <v>0</v>
      </c>
      <c r="F18" s="900">
        <v>40</v>
      </c>
      <c r="G18" s="3"/>
    </row>
    <row r="19" spans="1:7">
      <c r="A19" s="902" t="s">
        <v>1269</v>
      </c>
      <c r="B19" s="763">
        <f t="shared" si="0"/>
        <v>6</v>
      </c>
      <c r="C19" s="772">
        <v>3</v>
      </c>
      <c r="D19" s="772">
        <v>1</v>
      </c>
      <c r="E19" s="772">
        <v>0</v>
      </c>
      <c r="F19" s="900">
        <v>2</v>
      </c>
      <c r="G19" s="3"/>
    </row>
    <row r="20" spans="1:7">
      <c r="A20" s="902" t="s">
        <v>1330</v>
      </c>
      <c r="B20" s="763">
        <f t="shared" si="0"/>
        <v>16</v>
      </c>
      <c r="C20" s="772">
        <v>5</v>
      </c>
      <c r="D20" s="772">
        <v>4</v>
      </c>
      <c r="E20" s="772">
        <v>0</v>
      </c>
      <c r="F20" s="900">
        <v>7</v>
      </c>
      <c r="G20" s="3"/>
    </row>
    <row r="21" spans="1:7">
      <c r="A21" s="902" t="s">
        <v>1271</v>
      </c>
      <c r="B21" s="763">
        <f t="shared" si="0"/>
        <v>14</v>
      </c>
      <c r="C21" s="772">
        <v>3</v>
      </c>
      <c r="D21" s="772">
        <v>0</v>
      </c>
      <c r="E21" s="772">
        <v>0</v>
      </c>
      <c r="F21" s="900">
        <v>11</v>
      </c>
      <c r="G21" s="3"/>
    </row>
    <row r="22" spans="1:7">
      <c r="A22" s="902" t="s">
        <v>1272</v>
      </c>
      <c r="B22" s="763">
        <f t="shared" si="0"/>
        <v>24</v>
      </c>
      <c r="C22" s="772">
        <v>10</v>
      </c>
      <c r="D22" s="772">
        <v>5</v>
      </c>
      <c r="E22" s="772">
        <v>0</v>
      </c>
      <c r="F22" s="900">
        <v>9</v>
      </c>
      <c r="G22" s="3"/>
    </row>
    <row r="23" spans="1:7">
      <c r="A23" s="902" t="s">
        <v>1331</v>
      </c>
      <c r="B23" s="763">
        <f t="shared" si="0"/>
        <v>7</v>
      </c>
      <c r="C23" s="772">
        <v>5</v>
      </c>
      <c r="D23" s="772">
        <v>0</v>
      </c>
      <c r="E23" s="772">
        <v>0</v>
      </c>
      <c r="F23" s="900">
        <v>2</v>
      </c>
      <c r="G23" s="3"/>
    </row>
    <row r="24" spans="1:7">
      <c r="A24" s="902" t="s">
        <v>1332</v>
      </c>
      <c r="B24" s="763">
        <f t="shared" si="0"/>
        <v>1</v>
      </c>
      <c r="C24" s="772">
        <v>0</v>
      </c>
      <c r="D24" s="772">
        <v>1</v>
      </c>
      <c r="E24" s="772">
        <v>0</v>
      </c>
      <c r="F24" s="900">
        <v>0</v>
      </c>
      <c r="G24" s="3"/>
    </row>
    <row r="25" spans="1:7">
      <c r="A25" s="902" t="s">
        <v>1333</v>
      </c>
      <c r="B25" s="763">
        <f t="shared" si="0"/>
        <v>126</v>
      </c>
      <c r="C25" s="772">
        <v>61</v>
      </c>
      <c r="D25" s="772">
        <v>34</v>
      </c>
      <c r="E25" s="772">
        <v>0</v>
      </c>
      <c r="F25" s="900">
        <v>31</v>
      </c>
      <c r="G25" s="3"/>
    </row>
    <row r="26" spans="1:7">
      <c r="A26" s="902" t="s">
        <v>1276</v>
      </c>
      <c r="B26" s="763">
        <f t="shared" si="0"/>
        <v>3</v>
      </c>
      <c r="C26" s="772">
        <v>3</v>
      </c>
      <c r="D26" s="772">
        <v>0</v>
      </c>
      <c r="E26" s="772">
        <v>0</v>
      </c>
      <c r="F26" s="900">
        <v>0</v>
      </c>
      <c r="G26" s="3"/>
    </row>
    <row r="27" spans="1:7">
      <c r="A27" s="902" t="s">
        <v>1334</v>
      </c>
      <c r="B27" s="763">
        <f t="shared" si="0"/>
        <v>281</v>
      </c>
      <c r="C27" s="772">
        <v>101</v>
      </c>
      <c r="D27" s="772">
        <v>54</v>
      </c>
      <c r="E27" s="772">
        <v>0</v>
      </c>
      <c r="F27" s="900">
        <v>126</v>
      </c>
      <c r="G27" s="3"/>
    </row>
    <row r="28" spans="1:7">
      <c r="A28" s="902" t="s">
        <v>1279</v>
      </c>
      <c r="B28" s="763">
        <f t="shared" si="0"/>
        <v>878</v>
      </c>
      <c r="C28" s="772">
        <v>295</v>
      </c>
      <c r="D28" s="772">
        <v>65</v>
      </c>
      <c r="E28" s="772">
        <v>0</v>
      </c>
      <c r="F28" s="900">
        <v>518</v>
      </c>
      <c r="G28" s="3"/>
    </row>
    <row r="29" spans="1:7">
      <c r="A29" s="902" t="s">
        <v>1280</v>
      </c>
      <c r="B29" s="763">
        <f t="shared" si="0"/>
        <v>13</v>
      </c>
      <c r="C29" s="772">
        <v>3</v>
      </c>
      <c r="D29" s="772">
        <v>4</v>
      </c>
      <c r="E29" s="772">
        <v>0</v>
      </c>
      <c r="F29" s="900">
        <v>6</v>
      </c>
      <c r="G29" s="3"/>
    </row>
    <row r="30" spans="1:7">
      <c r="A30" s="902" t="s">
        <v>1281</v>
      </c>
      <c r="B30" s="763">
        <f t="shared" si="0"/>
        <v>2</v>
      </c>
      <c r="C30" s="772">
        <v>1</v>
      </c>
      <c r="D30" s="772">
        <v>1</v>
      </c>
      <c r="E30" s="772">
        <v>0</v>
      </c>
      <c r="F30" s="900">
        <v>0</v>
      </c>
      <c r="G30" s="3"/>
    </row>
    <row r="31" spans="1:7">
      <c r="A31" s="901" t="s">
        <v>1282</v>
      </c>
      <c r="B31" s="773">
        <f t="shared" si="0"/>
        <v>5</v>
      </c>
      <c r="C31" s="772">
        <v>3</v>
      </c>
      <c r="D31" s="772">
        <v>1</v>
      </c>
      <c r="E31" s="772">
        <v>0</v>
      </c>
      <c r="F31" s="900">
        <v>1</v>
      </c>
      <c r="G31" s="3"/>
    </row>
    <row r="32" spans="1:7" ht="14.5" thickBot="1">
      <c r="A32" s="903" t="s">
        <v>1283</v>
      </c>
      <c r="B32" s="904">
        <f t="shared" si="0"/>
        <v>79</v>
      </c>
      <c r="C32" s="905">
        <v>15</v>
      </c>
      <c r="D32" s="905">
        <v>7</v>
      </c>
      <c r="E32" s="905">
        <v>0</v>
      </c>
      <c r="F32" s="906">
        <v>57</v>
      </c>
      <c r="G32" s="3"/>
    </row>
    <row r="33" spans="1:6" ht="15" thickTop="1" thickBot="1">
      <c r="A33" s="907" t="s">
        <v>45</v>
      </c>
      <c r="B33" s="908">
        <f>SUM(B7:B32)</f>
        <v>2938</v>
      </c>
      <c r="C33" s="908">
        <f t="shared" ref="C33:F33" si="1">SUM(C7:C32)</f>
        <v>1254</v>
      </c>
      <c r="D33" s="908">
        <f t="shared" si="1"/>
        <v>358</v>
      </c>
      <c r="E33" s="908">
        <f t="shared" si="1"/>
        <v>0</v>
      </c>
      <c r="F33" s="909">
        <f t="shared" si="1"/>
        <v>1326</v>
      </c>
    </row>
    <row r="34" spans="1:6" customFormat="1" ht="14.5">
      <c r="A34" s="910" t="s">
        <v>1660</v>
      </c>
      <c r="B34" s="2024"/>
      <c r="C34" s="2024"/>
      <c r="D34" s="2024"/>
      <c r="E34" s="2024"/>
      <c r="F34" s="911"/>
    </row>
    <row r="35" spans="1:6" ht="15" thickBot="1">
      <c r="A35" s="3125" t="s">
        <v>1661</v>
      </c>
      <c r="B35" s="3126"/>
      <c r="C35" s="3126"/>
      <c r="D35" s="3126"/>
      <c r="E35" s="3126"/>
      <c r="F35" s="3127"/>
    </row>
  </sheetData>
  <mergeCells count="4">
    <mergeCell ref="A2:F2"/>
    <mergeCell ref="A3:F3"/>
    <mergeCell ref="A4:F4"/>
    <mergeCell ref="A35:F35"/>
  </mergeCells>
  <printOptions horizontalCentered="1" verticalCentered="1" headings="1"/>
  <pageMargins left="0.25" right="0.25" top="0.5" bottom="0.5" header="0.3" footer="0.3"/>
  <pageSetup scale="72" firstPageNumber="87" orientation="landscape" r:id="rId1"/>
  <headerFooter>
    <oddHeader>&amp;CPacific Gas and Electric Company | Program Year 2024
Appendix A: ESA, CARE, and FERA Program Tables</oddHeader>
  </headerFooter>
  <customProperties>
    <customPr name="_pios_id" r:id="rId2"/>
  </customPropertie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CA38A-FC1F-49CB-9D75-8B6E126D4D79}">
  <sheetPr>
    <pageSetUpPr fitToPage="1"/>
  </sheetPr>
  <dimension ref="A2:K32"/>
  <sheetViews>
    <sheetView view="pageLayout" zoomScale="90" zoomScaleNormal="100" zoomScalePageLayoutView="90" workbookViewId="0">
      <selection activeCell="I17" sqref="I17"/>
    </sheetView>
  </sheetViews>
  <sheetFormatPr defaultColWidth="9.453125" defaultRowHeight="14"/>
  <cols>
    <col min="1" max="1" width="15.54296875" style="1" customWidth="1"/>
    <col min="2" max="3" width="15.54296875" style="3" customWidth="1"/>
    <col min="4" max="6" width="15.54296875" style="4" customWidth="1"/>
    <col min="7" max="7" width="15.54296875" style="3" customWidth="1"/>
    <col min="8" max="8" width="19.54296875" style="4" customWidth="1"/>
    <col min="9" max="10" width="17.54296875" style="4" customWidth="1"/>
    <col min="11" max="11" width="28.54296875" style="4" customWidth="1"/>
    <col min="12" max="16384" width="9.453125" style="4"/>
  </cols>
  <sheetData>
    <row r="2" spans="1:11" ht="15.5">
      <c r="A2" s="2579" t="s">
        <v>1335</v>
      </c>
      <c r="B2" s="2579"/>
      <c r="C2" s="2579"/>
      <c r="D2" s="2579"/>
      <c r="E2" s="2579"/>
      <c r="F2" s="2579"/>
      <c r="G2" s="2579"/>
    </row>
    <row r="3" spans="1:11" ht="15.5">
      <c r="A3" s="2579" t="s">
        <v>0</v>
      </c>
      <c r="B3" s="2579"/>
      <c r="C3" s="2579"/>
      <c r="D3" s="2579"/>
      <c r="E3" s="2579"/>
      <c r="F3" s="2579"/>
      <c r="G3" s="2579"/>
    </row>
    <row r="4" spans="1:11" ht="15.5">
      <c r="A4" s="2579" t="s">
        <v>38</v>
      </c>
      <c r="B4" s="2579"/>
      <c r="C4" s="2579"/>
      <c r="D4" s="2579"/>
      <c r="E4" s="2579"/>
      <c r="F4" s="2579"/>
      <c r="G4" s="2579"/>
    </row>
    <row r="5" spans="1:11" ht="14.5" thickBot="1"/>
    <row r="6" spans="1:11" ht="27" customHeight="1" thickBot="1">
      <c r="A6" s="3128" t="s">
        <v>1336</v>
      </c>
      <c r="B6" s="3129"/>
      <c r="C6" s="3129"/>
      <c r="D6" s="3129"/>
      <c r="E6" s="3131"/>
      <c r="F6" s="3131"/>
      <c r="G6" s="3132"/>
      <c r="I6" s="76"/>
      <c r="J6" s="181"/>
      <c r="K6" s="76"/>
    </row>
    <row r="7" spans="1:11" ht="16" thickBot="1">
      <c r="A7" s="3133">
        <v>2024</v>
      </c>
      <c r="B7" s="3135" t="s">
        <v>44</v>
      </c>
      <c r="C7" s="3136"/>
      <c r="D7" s="3137"/>
      <c r="E7" s="3135" t="s">
        <v>43</v>
      </c>
      <c r="F7" s="3136"/>
      <c r="G7" s="3137"/>
      <c r="I7" s="48"/>
      <c r="J7" s="340"/>
      <c r="K7" s="178"/>
    </row>
    <row r="8" spans="1:11" ht="39.5" thickBot="1">
      <c r="A8" s="3134"/>
      <c r="B8" s="1807" t="s">
        <v>1337</v>
      </c>
      <c r="C8" s="721" t="s">
        <v>1338</v>
      </c>
      <c r="D8" s="720" t="s">
        <v>1339</v>
      </c>
      <c r="E8" s="1807" t="s">
        <v>1337</v>
      </c>
      <c r="F8" s="721" t="s">
        <v>1338</v>
      </c>
      <c r="G8" s="720" t="s">
        <v>1340</v>
      </c>
    </row>
    <row r="9" spans="1:11">
      <c r="A9" s="1808" t="s">
        <v>1193</v>
      </c>
      <c r="B9" s="1809">
        <v>2684</v>
      </c>
      <c r="C9" s="1165">
        <v>486</v>
      </c>
      <c r="D9" s="1166">
        <f t="shared" ref="D9:D20" si="0">SUM(B9:C9)</f>
        <v>3170</v>
      </c>
      <c r="E9" s="1809">
        <v>2533</v>
      </c>
      <c r="F9" s="1165">
        <v>908</v>
      </c>
      <c r="G9" s="1166">
        <f>SUM(E9:F9)</f>
        <v>3441</v>
      </c>
    </row>
    <row r="10" spans="1:11">
      <c r="A10" s="1167" t="s">
        <v>1195</v>
      </c>
      <c r="B10" s="1168">
        <v>2685</v>
      </c>
      <c r="C10" s="1169">
        <v>486</v>
      </c>
      <c r="D10" s="1170">
        <f t="shared" si="0"/>
        <v>3171</v>
      </c>
      <c r="E10" s="1168">
        <v>2540</v>
      </c>
      <c r="F10" s="1169">
        <v>903</v>
      </c>
      <c r="G10" s="1170">
        <f t="shared" ref="G10:G20" si="1">SUM(E10:F10)</f>
        <v>3443</v>
      </c>
    </row>
    <row r="11" spans="1:11">
      <c r="A11" s="1167" t="s">
        <v>1196</v>
      </c>
      <c r="B11" s="1168">
        <v>2688</v>
      </c>
      <c r="C11" s="1169">
        <v>487</v>
      </c>
      <c r="D11" s="1170">
        <f t="shared" si="0"/>
        <v>3175</v>
      </c>
      <c r="E11" s="1168">
        <v>2540</v>
      </c>
      <c r="F11" s="1169">
        <v>901</v>
      </c>
      <c r="G11" s="1170">
        <f t="shared" si="1"/>
        <v>3441</v>
      </c>
    </row>
    <row r="12" spans="1:11">
      <c r="A12" s="1167" t="s">
        <v>1197</v>
      </c>
      <c r="B12" s="1168">
        <v>2684</v>
      </c>
      <c r="C12" s="1169">
        <v>486</v>
      </c>
      <c r="D12" s="1170">
        <f t="shared" si="0"/>
        <v>3170</v>
      </c>
      <c r="E12" s="1168">
        <v>2538</v>
      </c>
      <c r="F12" s="1169">
        <v>900</v>
      </c>
      <c r="G12" s="1170">
        <f t="shared" si="1"/>
        <v>3438</v>
      </c>
    </row>
    <row r="13" spans="1:11">
      <c r="A13" s="1167" t="s">
        <v>1198</v>
      </c>
      <c r="B13" s="1168">
        <v>2680</v>
      </c>
      <c r="C13" s="1169">
        <v>482</v>
      </c>
      <c r="D13" s="1170">
        <f t="shared" si="0"/>
        <v>3162</v>
      </c>
      <c r="E13" s="1168">
        <v>2537</v>
      </c>
      <c r="F13" s="1169">
        <v>894</v>
      </c>
      <c r="G13" s="1170">
        <f t="shared" si="1"/>
        <v>3431</v>
      </c>
    </row>
    <row r="14" spans="1:11">
      <c r="A14" s="1167" t="s">
        <v>1199</v>
      </c>
      <c r="B14" s="1168">
        <v>2671</v>
      </c>
      <c r="C14" s="1169">
        <v>482</v>
      </c>
      <c r="D14" s="1170">
        <f t="shared" si="0"/>
        <v>3153</v>
      </c>
      <c r="E14" s="1168">
        <v>2514</v>
      </c>
      <c r="F14" s="1169">
        <v>888</v>
      </c>
      <c r="G14" s="1170">
        <f t="shared" si="1"/>
        <v>3402</v>
      </c>
    </row>
    <row r="15" spans="1:11">
      <c r="A15" s="1167" t="s">
        <v>1200</v>
      </c>
      <c r="B15" s="1168">
        <v>2654</v>
      </c>
      <c r="C15" s="1169">
        <v>479</v>
      </c>
      <c r="D15" s="1170">
        <f t="shared" si="0"/>
        <v>3133</v>
      </c>
      <c r="E15" s="1168">
        <v>2511</v>
      </c>
      <c r="F15" s="1169">
        <v>876</v>
      </c>
      <c r="G15" s="1170">
        <f t="shared" si="1"/>
        <v>3387</v>
      </c>
    </row>
    <row r="16" spans="1:11">
      <c r="A16" s="1167" t="s">
        <v>1201</v>
      </c>
      <c r="B16" s="1168">
        <v>2642</v>
      </c>
      <c r="C16" s="1169">
        <v>476</v>
      </c>
      <c r="D16" s="1170">
        <f t="shared" si="0"/>
        <v>3118</v>
      </c>
      <c r="E16" s="1168">
        <v>2499</v>
      </c>
      <c r="F16" s="1169">
        <v>866</v>
      </c>
      <c r="G16" s="1170">
        <f t="shared" si="1"/>
        <v>3365</v>
      </c>
    </row>
    <row r="17" spans="1:10">
      <c r="A17" s="1167" t="s">
        <v>1202</v>
      </c>
      <c r="B17" s="1168">
        <v>2636</v>
      </c>
      <c r="C17" s="1169">
        <v>473</v>
      </c>
      <c r="D17" s="1170">
        <f t="shared" si="0"/>
        <v>3109</v>
      </c>
      <c r="E17" s="1168">
        <v>2497</v>
      </c>
      <c r="F17" s="1169">
        <v>861</v>
      </c>
      <c r="G17" s="1170">
        <f t="shared" si="1"/>
        <v>3358</v>
      </c>
    </row>
    <row r="18" spans="1:10">
      <c r="A18" s="1167" t="s">
        <v>1203</v>
      </c>
      <c r="B18" s="1168">
        <v>3057</v>
      </c>
      <c r="C18" s="1169">
        <v>557</v>
      </c>
      <c r="D18" s="1170">
        <f t="shared" si="0"/>
        <v>3614</v>
      </c>
      <c r="E18" s="1168">
        <v>2795</v>
      </c>
      <c r="F18" s="1169">
        <v>980</v>
      </c>
      <c r="G18" s="1170">
        <f t="shared" si="1"/>
        <v>3775</v>
      </c>
    </row>
    <row r="19" spans="1:10">
      <c r="A19" s="1167" t="s">
        <v>1204</v>
      </c>
      <c r="B19" s="1168">
        <v>2559</v>
      </c>
      <c r="C19" s="1169">
        <v>470</v>
      </c>
      <c r="D19" s="1170">
        <f t="shared" si="0"/>
        <v>3029</v>
      </c>
      <c r="E19" s="1168">
        <v>2357</v>
      </c>
      <c r="F19" s="1169">
        <v>845</v>
      </c>
      <c r="G19" s="1170">
        <f t="shared" si="1"/>
        <v>3202</v>
      </c>
    </row>
    <row r="20" spans="1:10" ht="14.5" thickBot="1">
      <c r="A20" s="1171" t="s">
        <v>1205</v>
      </c>
      <c r="B20" s="1172">
        <v>2636</v>
      </c>
      <c r="C20" s="1173">
        <v>470</v>
      </c>
      <c r="D20" s="1174">
        <f t="shared" si="0"/>
        <v>3106</v>
      </c>
      <c r="E20" s="1172">
        <v>2494</v>
      </c>
      <c r="F20" s="1173">
        <v>855</v>
      </c>
      <c r="G20" s="1174">
        <f t="shared" si="1"/>
        <v>3349</v>
      </c>
    </row>
    <row r="21" spans="1:10" ht="16" thickBot="1">
      <c r="A21" s="69"/>
      <c r="B21" s="213"/>
      <c r="C21" s="213"/>
      <c r="D21" s="46"/>
      <c r="E21" s="46"/>
      <c r="F21" s="46"/>
      <c r="G21" s="213"/>
    </row>
    <row r="22" spans="1:10" ht="29.25" customHeight="1" thickBot="1">
      <c r="A22" s="3128" t="s">
        <v>1662</v>
      </c>
      <c r="B22" s="3129"/>
      <c r="C22" s="3130"/>
      <c r="D22"/>
      <c r="E22" s="76"/>
      <c r="F22" s="181"/>
      <c r="G22" s="76"/>
    </row>
    <row r="23" spans="1:10" ht="15.5">
      <c r="A23" s="3135" t="s">
        <v>462</v>
      </c>
      <c r="B23" s="1810" t="s">
        <v>44</v>
      </c>
      <c r="C23" s="1811" t="s">
        <v>43</v>
      </c>
      <c r="D23"/>
      <c r="E23" s="46"/>
      <c r="F23" s="484"/>
      <c r="G23" s="75"/>
    </row>
    <row r="24" spans="1:10" ht="16" thickBot="1">
      <c r="A24" s="3138"/>
      <c r="B24" s="225" t="s">
        <v>60</v>
      </c>
      <c r="C24" s="227" t="s">
        <v>1341</v>
      </c>
      <c r="D24"/>
      <c r="E24"/>
      <c r="F24"/>
      <c r="G24" s="213"/>
    </row>
    <row r="25" spans="1:10" ht="26">
      <c r="A25" s="223" t="s">
        <v>1342</v>
      </c>
      <c r="B25" s="1298">
        <v>42</v>
      </c>
      <c r="C25" s="1299">
        <v>493</v>
      </c>
      <c r="D25"/>
      <c r="E25"/>
      <c r="F25"/>
      <c r="G25" s="213"/>
    </row>
    <row r="26" spans="1:10" ht="26.5" thickBot="1">
      <c r="A26" s="1134" t="s">
        <v>1343</v>
      </c>
      <c r="B26" s="1300">
        <v>674</v>
      </c>
      <c r="C26" s="1301">
        <v>8162</v>
      </c>
      <c r="D26"/>
      <c r="E26"/>
      <c r="F26"/>
      <c r="G26" s="213"/>
    </row>
    <row r="27" spans="1:10" ht="16" thickBot="1">
      <c r="A27" s="1302" t="s">
        <v>1663</v>
      </c>
      <c r="B27" s="1303"/>
      <c r="C27" s="1304"/>
      <c r="D27"/>
      <c r="E27"/>
      <c r="F27"/>
      <c r="G27" s="213"/>
    </row>
    <row r="28" spans="1:10" ht="16" thickBot="1">
      <c r="A28"/>
      <c r="B28"/>
      <c r="C28"/>
      <c r="D28"/>
      <c r="E28"/>
      <c r="F28"/>
      <c r="G28" s="213"/>
    </row>
    <row r="29" spans="1:10" ht="27" customHeight="1" thickBot="1">
      <c r="A29" s="3128" t="s">
        <v>1344</v>
      </c>
      <c r="B29" s="3129"/>
      <c r="C29" s="3129"/>
      <c r="D29" s="3129"/>
      <c r="E29" s="3129"/>
      <c r="F29" s="3130"/>
      <c r="G29" s="213"/>
    </row>
    <row r="30" spans="1:10" ht="28.4" customHeight="1" thickBot="1">
      <c r="A30" s="1812"/>
      <c r="B30" s="228" t="s">
        <v>1235</v>
      </c>
      <c r="C30" s="228" t="s">
        <v>1236</v>
      </c>
      <c r="D30" s="228" t="s">
        <v>1323</v>
      </c>
      <c r="E30" s="228" t="s">
        <v>1345</v>
      </c>
      <c r="F30" s="1813" t="s">
        <v>1239</v>
      </c>
      <c r="G30" s="213"/>
      <c r="H30" s="76"/>
      <c r="I30" s="181"/>
      <c r="J30" s="76"/>
    </row>
    <row r="31" spans="1:10" ht="15.5">
      <c r="A31" s="1175" t="s">
        <v>45</v>
      </c>
      <c r="B31" s="1176">
        <v>154</v>
      </c>
      <c r="C31" s="1176">
        <v>125</v>
      </c>
      <c r="D31" s="1176">
        <v>3</v>
      </c>
      <c r="E31" s="1176">
        <v>25</v>
      </c>
      <c r="F31" s="1177">
        <v>1</v>
      </c>
      <c r="G31" s="213"/>
      <c r="H31" s="48"/>
      <c r="I31" s="340"/>
      <c r="J31" s="178"/>
    </row>
    <row r="32" spans="1:10" ht="16" thickBot="1">
      <c r="A32" s="1178" t="s">
        <v>1346</v>
      </c>
      <c r="B32" s="1179"/>
      <c r="C32" s="1180">
        <f>C31/B31</f>
        <v>0.81168831168831168</v>
      </c>
      <c r="D32" s="1180">
        <f>D31/B31</f>
        <v>1.948051948051948E-2</v>
      </c>
      <c r="E32" s="1180">
        <f>E31/B31</f>
        <v>0.16233766233766234</v>
      </c>
      <c r="F32" s="1181">
        <f>F31/B31</f>
        <v>6.4935064935064939E-3</v>
      </c>
      <c r="G32" s="213"/>
    </row>
  </sheetData>
  <mergeCells count="10">
    <mergeCell ref="A2:G2"/>
    <mergeCell ref="A3:G3"/>
    <mergeCell ref="A4:G4"/>
    <mergeCell ref="A22:C22"/>
    <mergeCell ref="A23:A24"/>
    <mergeCell ref="A29:F29"/>
    <mergeCell ref="A6:G6"/>
    <mergeCell ref="A7:A8"/>
    <mergeCell ref="B7:D7"/>
    <mergeCell ref="E7:G7"/>
  </mergeCells>
  <printOptions horizontalCentered="1" verticalCentered="1" headings="1"/>
  <pageMargins left="0.25" right="0.25" top="0.5" bottom="0.5" header="0.3" footer="0.3"/>
  <pageSetup scale="72" firstPageNumber="112" orientation="landscape" r:id="rId1"/>
  <headerFooter>
    <oddHeader>&amp;CPacific Gas and Electric Company | Program Year 2024
Appendix A: ESA, CARE, and FERA Program Tables</oddHeader>
  </headerFooter>
  <customProperties>
    <customPr name="_pios_id" r:id="rId2"/>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C98823-2601-4B67-B793-E81F1C601FA4}">
  <sheetPr>
    <pageSetUpPr fitToPage="1"/>
  </sheetPr>
  <dimension ref="A2:N19"/>
  <sheetViews>
    <sheetView view="pageLayout" zoomScaleNormal="100" workbookViewId="0">
      <selection activeCell="I17" sqref="I17"/>
    </sheetView>
  </sheetViews>
  <sheetFormatPr defaultColWidth="9.453125" defaultRowHeight="13"/>
  <cols>
    <col min="1" max="3" width="16.54296875" style="28" customWidth="1"/>
    <col min="4" max="4" width="18" style="28" customWidth="1"/>
    <col min="5" max="10" width="16.54296875" style="28" customWidth="1"/>
    <col min="11" max="11" width="7" style="28" customWidth="1"/>
    <col min="12" max="12" width="26" style="28" customWidth="1"/>
    <col min="13" max="13" width="21.54296875" style="28" customWidth="1"/>
    <col min="14" max="14" width="29.453125" style="28" customWidth="1"/>
    <col min="15" max="16384" width="9.453125" style="28"/>
  </cols>
  <sheetData>
    <row r="2" spans="1:14" ht="15.5">
      <c r="A2" s="2579" t="s">
        <v>1744</v>
      </c>
      <c r="B2" s="2579"/>
      <c r="C2" s="2579"/>
      <c r="D2" s="2579"/>
      <c r="E2" s="2579"/>
      <c r="F2" s="2579"/>
      <c r="G2" s="2579"/>
      <c r="H2" s="2579"/>
      <c r="I2" s="2579"/>
      <c r="J2" s="2579"/>
    </row>
    <row r="3" spans="1:14" ht="15.5">
      <c r="A3" s="2579" t="s">
        <v>0</v>
      </c>
      <c r="B3" s="2579"/>
      <c r="C3" s="2579"/>
      <c r="D3" s="2579"/>
      <c r="E3" s="2579"/>
      <c r="F3" s="2579"/>
      <c r="G3" s="2579"/>
      <c r="H3" s="2579"/>
      <c r="I3" s="2579"/>
      <c r="J3" s="2579"/>
    </row>
    <row r="4" spans="1:14" ht="15.5">
      <c r="A4" s="2579" t="s">
        <v>38</v>
      </c>
      <c r="B4" s="2579"/>
      <c r="C4" s="2579"/>
      <c r="D4" s="2579"/>
      <c r="E4" s="2579"/>
      <c r="F4" s="2579"/>
      <c r="G4" s="2579"/>
      <c r="H4" s="2579"/>
      <c r="I4" s="2579"/>
      <c r="J4" s="2579"/>
    </row>
    <row r="5" spans="1:14" ht="13.5" thickBot="1"/>
    <row r="6" spans="1:14" ht="16" thickBot="1">
      <c r="A6" s="3139" t="s">
        <v>1347</v>
      </c>
      <c r="B6" s="3140"/>
      <c r="C6" s="3141"/>
      <c r="D6" s="3142"/>
      <c r="E6" s="3139" t="s">
        <v>1664</v>
      </c>
      <c r="F6" s="2867"/>
      <c r="G6" s="3142"/>
      <c r="H6" s="3139" t="s">
        <v>1348</v>
      </c>
      <c r="I6" s="2867"/>
      <c r="J6" s="3142"/>
      <c r="L6" s="76"/>
      <c r="M6" s="181"/>
      <c r="N6" s="76"/>
    </row>
    <row r="7" spans="1:14" ht="41.5" thickBot="1">
      <c r="A7" s="1814" t="s">
        <v>1349</v>
      </c>
      <c r="B7" s="1815" t="s">
        <v>1350</v>
      </c>
      <c r="C7" s="1815" t="s">
        <v>1351</v>
      </c>
      <c r="D7" s="1816" t="s">
        <v>1352</v>
      </c>
      <c r="E7" s="1814" t="s">
        <v>1665</v>
      </c>
      <c r="F7" s="1817" t="s">
        <v>1666</v>
      </c>
      <c r="G7" s="1816" t="s">
        <v>1353</v>
      </c>
      <c r="H7" s="1814" t="s">
        <v>1667</v>
      </c>
      <c r="I7" s="1816" t="s">
        <v>1354</v>
      </c>
      <c r="J7" s="1816" t="s">
        <v>1355</v>
      </c>
      <c r="L7" s="48"/>
      <c r="M7" s="340"/>
      <c r="N7" s="178"/>
    </row>
    <row r="8" spans="1:14" ht="13.5" thickBot="1">
      <c r="A8" s="1818">
        <v>19970</v>
      </c>
      <c r="B8" s="1393">
        <v>11711</v>
      </c>
      <c r="C8" s="1394">
        <v>704</v>
      </c>
      <c r="D8" s="1819">
        <v>7555</v>
      </c>
      <c r="E8" s="1818">
        <v>0</v>
      </c>
      <c r="F8" s="2050">
        <v>1111</v>
      </c>
      <c r="G8" s="1819">
        <v>329</v>
      </c>
      <c r="H8" s="1818">
        <v>0</v>
      </c>
      <c r="I8" s="1395">
        <v>0</v>
      </c>
      <c r="J8" s="1819">
        <v>0</v>
      </c>
    </row>
    <row r="9" spans="1:14" ht="15">
      <c r="A9" s="2842" t="s">
        <v>1668</v>
      </c>
      <c r="B9" s="2843"/>
      <c r="C9" s="2843"/>
      <c r="D9" s="2843"/>
      <c r="E9" s="2843"/>
      <c r="F9" s="2843"/>
      <c r="G9" s="2843"/>
      <c r="H9" s="2843"/>
      <c r="I9" s="2843"/>
      <c r="J9" s="2844"/>
    </row>
    <row r="10" spans="1:14" ht="15">
      <c r="A10" s="2845" t="s">
        <v>1669</v>
      </c>
      <c r="B10" s="2846"/>
      <c r="C10" s="2846"/>
      <c r="D10" s="2846"/>
      <c r="E10" s="2846"/>
      <c r="F10" s="2846"/>
      <c r="G10" s="2846"/>
      <c r="H10" s="2846"/>
      <c r="I10" s="2846"/>
      <c r="J10" s="2847"/>
    </row>
    <row r="11" spans="1:14" ht="15">
      <c r="A11" s="2845" t="s">
        <v>1670</v>
      </c>
      <c r="B11" s="2846"/>
      <c r="C11" s="2846"/>
      <c r="D11" s="2846"/>
      <c r="E11" s="2846"/>
      <c r="F11" s="2846"/>
      <c r="G11" s="2846"/>
      <c r="H11" s="2846"/>
      <c r="I11" s="2846"/>
      <c r="J11" s="2847"/>
      <c r="K11" s="29"/>
    </row>
    <row r="12" spans="1:14" ht="15">
      <c r="A12" s="2845" t="s">
        <v>1671</v>
      </c>
      <c r="B12" s="2846"/>
      <c r="C12" s="2846"/>
      <c r="D12" s="2846"/>
      <c r="E12" s="2846"/>
      <c r="F12" s="2846"/>
      <c r="G12" s="2846"/>
      <c r="H12" s="2846"/>
      <c r="I12" s="2846"/>
      <c r="J12" s="2847"/>
    </row>
    <row r="13" spans="1:14" ht="15">
      <c r="A13" s="2845" t="s">
        <v>1672</v>
      </c>
      <c r="B13" s="2846"/>
      <c r="C13" s="2846"/>
      <c r="D13" s="2846"/>
      <c r="E13" s="2846"/>
      <c r="F13" s="2846"/>
      <c r="G13" s="2846"/>
      <c r="H13" s="2846"/>
      <c r="I13" s="2846"/>
      <c r="J13" s="2847"/>
    </row>
    <row r="14" spans="1:14" ht="15.5" thickBot="1">
      <c r="A14" s="3091" t="s">
        <v>1673</v>
      </c>
      <c r="B14" s="3092"/>
      <c r="C14" s="3092"/>
      <c r="D14" s="3092"/>
      <c r="E14" s="3092"/>
      <c r="F14" s="3092"/>
      <c r="G14" s="3092"/>
      <c r="H14" s="3092"/>
      <c r="I14" s="3092"/>
      <c r="J14" s="3093"/>
    </row>
    <row r="17" spans="1:6">
      <c r="A17" s="29"/>
    </row>
    <row r="18" spans="1:6">
      <c r="F18" s="29"/>
    </row>
    <row r="19" spans="1:6" ht="13.5" thickBot="1">
      <c r="B19" s="29"/>
    </row>
  </sheetData>
  <mergeCells count="12">
    <mergeCell ref="A14:J14"/>
    <mergeCell ref="A2:J2"/>
    <mergeCell ref="A3:J3"/>
    <mergeCell ref="A4:J4"/>
    <mergeCell ref="A6:D6"/>
    <mergeCell ref="E6:G6"/>
    <mergeCell ref="H6:J6"/>
    <mergeCell ref="A9:J9"/>
    <mergeCell ref="A10:J10"/>
    <mergeCell ref="A11:J11"/>
    <mergeCell ref="A12:J12"/>
    <mergeCell ref="A13:J13"/>
  </mergeCells>
  <printOptions horizontalCentered="1" verticalCentered="1" headings="1"/>
  <pageMargins left="0.25" right="0.25" top="0.5" bottom="0.5" header="0.3" footer="0.3"/>
  <pageSetup scale="80" orientation="landscape" r:id="rId1"/>
  <headerFooter>
    <oddHeader>&amp;CPacific Gas and Electric Company | Program Year 2024
Appendix A: ESA, CARE, and FERA Program Tables</oddHeader>
  </headerFooter>
  <customProperties>
    <customPr name="_pios_id" r:id="rId2"/>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2:M16"/>
  <sheetViews>
    <sheetView view="pageLayout" zoomScale="80" zoomScaleNormal="100" zoomScalePageLayoutView="80" workbookViewId="0">
      <selection activeCell="I17" sqref="I17"/>
    </sheetView>
  </sheetViews>
  <sheetFormatPr defaultColWidth="9.453125" defaultRowHeight="12.5"/>
  <cols>
    <col min="1" max="1" width="27.453125" customWidth="1"/>
    <col min="2" max="2" width="24.54296875" customWidth="1"/>
    <col min="3" max="3" width="21" customWidth="1"/>
    <col min="4" max="4" width="27.453125" customWidth="1"/>
    <col min="5" max="5" width="20.54296875" customWidth="1"/>
    <col min="6" max="7" width="19.54296875" customWidth="1"/>
    <col min="8" max="8" width="20.453125" customWidth="1"/>
    <col min="9" max="9" width="26.54296875" customWidth="1"/>
    <col min="10" max="10" width="6.54296875" customWidth="1"/>
    <col min="11" max="11" width="16" customWidth="1"/>
    <col min="12" max="12" width="21.453125" customWidth="1"/>
    <col min="13" max="13" width="13.453125" customWidth="1"/>
  </cols>
  <sheetData>
    <row r="2" spans="1:13" ht="15.5">
      <c r="A2" s="2579" t="s">
        <v>1356</v>
      </c>
      <c r="B2" s="2579"/>
      <c r="C2" s="2579"/>
      <c r="D2" s="2579"/>
      <c r="E2" s="2579"/>
      <c r="F2" s="2579"/>
      <c r="G2" s="2579"/>
      <c r="H2" s="2579"/>
      <c r="I2" s="2579"/>
      <c r="J2" s="69"/>
    </row>
    <row r="3" spans="1:13" ht="15.5">
      <c r="A3" s="2579" t="s">
        <v>0</v>
      </c>
      <c r="B3" s="2579"/>
      <c r="C3" s="2579"/>
      <c r="D3" s="2579"/>
      <c r="E3" s="2579"/>
      <c r="F3" s="2579"/>
      <c r="G3" s="2579"/>
      <c r="H3" s="2579"/>
      <c r="I3" s="2579"/>
      <c r="J3" s="69"/>
    </row>
    <row r="4" spans="1:13" ht="15.5">
      <c r="A4" s="2579" t="s">
        <v>38</v>
      </c>
      <c r="B4" s="2579"/>
      <c r="C4" s="2579"/>
      <c r="D4" s="2579"/>
      <c r="E4" s="2579"/>
      <c r="F4" s="2579"/>
      <c r="G4" s="2579"/>
      <c r="H4" s="2579"/>
      <c r="I4" s="2579"/>
      <c r="J4" s="69"/>
    </row>
    <row r="5" spans="1:13" ht="14.5" thickBot="1">
      <c r="C5" s="5"/>
    </row>
    <row r="6" spans="1:13" ht="30.75" customHeight="1">
      <c r="A6" s="2991" t="s">
        <v>1676</v>
      </c>
      <c r="B6" s="2991" t="s">
        <v>1675</v>
      </c>
      <c r="C6" s="2991" t="s">
        <v>1357</v>
      </c>
      <c r="D6" s="2991" t="s">
        <v>1358</v>
      </c>
      <c r="E6" s="2890" t="s">
        <v>1674</v>
      </c>
      <c r="F6" s="2891"/>
      <c r="G6" s="2891"/>
      <c r="H6" s="2892"/>
      <c r="I6" s="2991" t="s">
        <v>1680</v>
      </c>
      <c r="K6" s="76"/>
      <c r="L6" s="181"/>
      <c r="M6" s="76"/>
    </row>
    <row r="7" spans="1:13" ht="39.5" thickBot="1">
      <c r="A7" s="3143"/>
      <c r="B7" s="3143"/>
      <c r="C7" s="3143"/>
      <c r="D7" s="3143"/>
      <c r="E7" s="427" t="s">
        <v>1359</v>
      </c>
      <c r="F7" s="1820" t="s">
        <v>1360</v>
      </c>
      <c r="G7" s="1820" t="s">
        <v>1361</v>
      </c>
      <c r="H7" s="1820" t="s">
        <v>1362</v>
      </c>
      <c r="I7" s="3143"/>
      <c r="K7" s="48"/>
      <c r="L7" s="340"/>
      <c r="M7" s="178"/>
    </row>
    <row r="8" spans="1:13" ht="13" thickBot="1">
      <c r="A8" s="1367">
        <v>23448</v>
      </c>
      <c r="B8" s="1821">
        <v>0.66</v>
      </c>
      <c r="C8" s="1367">
        <f>A8-D8</f>
        <v>7902</v>
      </c>
      <c r="D8" s="1367">
        <v>15546</v>
      </c>
      <c r="E8" s="1367">
        <v>1148</v>
      </c>
      <c r="F8" s="1367">
        <v>1125</v>
      </c>
      <c r="G8" s="1367">
        <v>1134</v>
      </c>
      <c r="H8" s="1367">
        <v>1159</v>
      </c>
      <c r="I8" s="1367">
        <v>1175</v>
      </c>
    </row>
    <row r="9" spans="1:13" ht="14.5">
      <c r="A9" s="2842" t="s">
        <v>1677</v>
      </c>
      <c r="B9" s="2843"/>
      <c r="C9" s="2843"/>
      <c r="D9" s="2843"/>
      <c r="E9" s="2843"/>
      <c r="F9" s="2843"/>
      <c r="G9" s="2843"/>
      <c r="H9" s="2043"/>
      <c r="I9" s="488"/>
    </row>
    <row r="10" spans="1:13" ht="14.5">
      <c r="A10" s="2845" t="s">
        <v>1678</v>
      </c>
      <c r="B10" s="2846"/>
      <c r="C10" s="2846"/>
      <c r="D10" s="2846"/>
      <c r="E10" s="2846"/>
      <c r="F10" s="2846"/>
      <c r="G10" s="2846"/>
      <c r="I10" s="469"/>
    </row>
    <row r="11" spans="1:13" ht="14.25" customHeight="1" thickBot="1">
      <c r="A11" s="3091" t="s">
        <v>1679</v>
      </c>
      <c r="B11" s="3092"/>
      <c r="C11" s="3092"/>
      <c r="D11" s="3092"/>
      <c r="E11" s="3092"/>
      <c r="F11" s="3092"/>
      <c r="G11" s="3092"/>
      <c r="H11" s="159"/>
      <c r="I11" s="1336"/>
    </row>
    <row r="12" spans="1:13" ht="14">
      <c r="A12" s="4"/>
      <c r="B12" s="229"/>
      <c r="C12" s="229"/>
      <c r="D12" s="229"/>
      <c r="E12" s="229"/>
    </row>
    <row r="13" spans="1:13" ht="14">
      <c r="A13" s="4"/>
      <c r="B13" s="4"/>
      <c r="C13" s="4"/>
      <c r="D13" s="4"/>
      <c r="E13" s="4"/>
    </row>
    <row r="14" spans="1:13" ht="14">
      <c r="A14" s="4"/>
      <c r="B14" s="4"/>
      <c r="C14" s="4"/>
      <c r="D14" s="4"/>
      <c r="E14" s="4"/>
    </row>
    <row r="15" spans="1:13" ht="14">
      <c r="A15" s="4"/>
      <c r="B15" s="4"/>
      <c r="C15" s="4"/>
      <c r="D15" s="4"/>
      <c r="E15" s="4"/>
    </row>
    <row r="16" spans="1:13" ht="14">
      <c r="A16" s="4"/>
      <c r="B16" s="4"/>
      <c r="C16" s="4"/>
      <c r="D16" s="4"/>
      <c r="E16" s="4"/>
    </row>
  </sheetData>
  <mergeCells count="12">
    <mergeCell ref="A9:G9"/>
    <mergeCell ref="A11:G11"/>
    <mergeCell ref="A10:G10"/>
    <mergeCell ref="A2:I2"/>
    <mergeCell ref="A3:I3"/>
    <mergeCell ref="A4:I4"/>
    <mergeCell ref="I6:I7"/>
    <mergeCell ref="A6:A7"/>
    <mergeCell ref="B6:B7"/>
    <mergeCell ref="C6:C7"/>
    <mergeCell ref="D6:D7"/>
    <mergeCell ref="E6:H6"/>
  </mergeCells>
  <printOptions horizontalCentered="1" verticalCentered="1" headings="1"/>
  <pageMargins left="0.25" right="0.25" top="0.5" bottom="0.5" header="0.3" footer="0.3"/>
  <pageSetup scale="64" orientation="landscape" r:id="rId1"/>
  <headerFooter>
    <oddHeader>&amp;CPacific Gas and Electric Company | Program Year 2024
Appendix A: ESA, CARE, and FERA Program Tables</oddHeader>
  </headerFooter>
  <customProperties>
    <customPr name="_pios_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O50"/>
  <sheetViews>
    <sheetView view="pageLayout" zoomScale="91" zoomScaleNormal="100" zoomScalePageLayoutView="91" workbookViewId="0">
      <selection activeCell="I17" sqref="I17"/>
    </sheetView>
  </sheetViews>
  <sheetFormatPr defaultColWidth="8.54296875" defaultRowHeight="12.5"/>
  <cols>
    <col min="1" max="1" width="39.453125" customWidth="1"/>
    <col min="2" max="2" width="14.54296875" customWidth="1"/>
    <col min="3" max="3" width="15.453125" customWidth="1"/>
    <col min="4" max="4" width="15" customWidth="1"/>
    <col min="5" max="5" width="14.54296875" customWidth="1"/>
    <col min="6" max="7" width="15.453125" customWidth="1"/>
    <col min="11" max="11" width="5.54296875" customWidth="1"/>
    <col min="12" max="12" width="15.453125" customWidth="1"/>
    <col min="13" max="13" width="44.453125" customWidth="1"/>
    <col min="14" max="14" width="13.54296875" customWidth="1"/>
  </cols>
  <sheetData>
    <row r="1" spans="1:15" ht="15.5">
      <c r="A1" s="2579" t="s">
        <v>105</v>
      </c>
      <c r="B1" s="2579"/>
      <c r="C1" s="2579"/>
      <c r="D1" s="2579"/>
      <c r="E1" s="2579"/>
      <c r="F1" s="2579"/>
      <c r="G1" s="2579"/>
      <c r="H1" s="2579"/>
      <c r="I1" s="2579"/>
      <c r="J1" s="2579"/>
    </row>
    <row r="2" spans="1:15" ht="15.5">
      <c r="A2" s="2579" t="s">
        <v>0</v>
      </c>
      <c r="B2" s="2579"/>
      <c r="C2" s="2579"/>
      <c r="D2" s="2579"/>
      <c r="E2" s="2579"/>
      <c r="F2" s="2579"/>
      <c r="G2" s="2579"/>
      <c r="H2" s="2579"/>
      <c r="I2" s="2579"/>
      <c r="J2" s="2579"/>
    </row>
    <row r="3" spans="1:15" ht="15.5">
      <c r="A3" s="2579" t="s">
        <v>38</v>
      </c>
      <c r="B3" s="2579"/>
      <c r="C3" s="2579"/>
      <c r="D3" s="2579"/>
      <c r="E3" s="2579"/>
      <c r="F3" s="2579"/>
      <c r="G3" s="2579"/>
      <c r="H3" s="2579"/>
      <c r="I3" s="2579"/>
      <c r="J3" s="2579"/>
    </row>
    <row r="4" spans="1:15" ht="16" thickBot="1">
      <c r="A4" s="77"/>
      <c r="B4" s="77"/>
      <c r="C4" s="77"/>
      <c r="D4" s="77"/>
      <c r="E4" s="77"/>
      <c r="F4" s="77"/>
      <c r="G4" s="77"/>
      <c r="H4" s="77"/>
      <c r="I4" s="77"/>
      <c r="J4" s="77"/>
    </row>
    <row r="5" spans="1:15" ht="14.9" customHeight="1" thickBot="1">
      <c r="A5" s="2566" t="s">
        <v>106</v>
      </c>
      <c r="B5" s="2567"/>
      <c r="C5" s="2567"/>
      <c r="D5" s="2567"/>
      <c r="E5" s="2567"/>
      <c r="F5" s="2567"/>
      <c r="G5" s="2567"/>
      <c r="H5" s="2567"/>
      <c r="I5" s="2567"/>
      <c r="J5" s="2568"/>
      <c r="K5" s="81"/>
      <c r="L5" s="76"/>
      <c r="M5" s="315"/>
      <c r="N5" s="76"/>
      <c r="O5" s="81"/>
    </row>
    <row r="6" spans="1:15" ht="15.65" customHeight="1">
      <c r="A6" s="2622" t="s">
        <v>107</v>
      </c>
      <c r="B6" s="2618" t="s">
        <v>108</v>
      </c>
      <c r="C6" s="2616"/>
      <c r="D6" s="2617"/>
      <c r="E6" s="2618" t="s">
        <v>69</v>
      </c>
      <c r="F6" s="2616"/>
      <c r="G6" s="2617"/>
      <c r="H6" s="2615" t="s">
        <v>70</v>
      </c>
      <c r="I6" s="2616"/>
      <c r="J6" s="2617"/>
      <c r="L6" s="25"/>
      <c r="M6" s="179"/>
      <c r="N6" s="179"/>
    </row>
    <row r="7" spans="1:15" ht="14.15" customHeight="1" thickBot="1">
      <c r="A7" s="2623"/>
      <c r="B7" s="133" t="s">
        <v>43</v>
      </c>
      <c r="C7" s="134" t="s">
        <v>44</v>
      </c>
      <c r="D7" s="135" t="s">
        <v>45</v>
      </c>
      <c r="E7" s="133" t="s">
        <v>43</v>
      </c>
      <c r="F7" s="134" t="s">
        <v>44</v>
      </c>
      <c r="G7" s="135" t="s">
        <v>45</v>
      </c>
      <c r="H7" s="133" t="s">
        <v>43</v>
      </c>
      <c r="I7" s="134" t="s">
        <v>44</v>
      </c>
      <c r="J7" s="135" t="s">
        <v>45</v>
      </c>
      <c r="L7" s="25"/>
      <c r="M7" s="179"/>
      <c r="N7" s="179"/>
    </row>
    <row r="8" spans="1:15" ht="15.5">
      <c r="A8" s="1623" t="s">
        <v>109</v>
      </c>
      <c r="B8" s="1625">
        <v>37724365.966467932</v>
      </c>
      <c r="C8" s="1626">
        <v>32608480.405924387</v>
      </c>
      <c r="D8" s="1627">
        <f>SUM(B8:C8)</f>
        <v>70332846.372392327</v>
      </c>
      <c r="E8" s="1625">
        <v>11785909.765099999</v>
      </c>
      <c r="F8" s="1626">
        <v>10366038.594900001</v>
      </c>
      <c r="G8" s="1627">
        <f>SUM(E8:F8)</f>
        <v>22151948.359999999</v>
      </c>
      <c r="H8" s="808">
        <f>E8/B8</f>
        <v>0.31242167928219505</v>
      </c>
      <c r="I8" s="809">
        <f t="shared" ref="I8:I10" si="0">F8/C8</f>
        <v>0.31789394862499248</v>
      </c>
      <c r="J8" s="810">
        <f t="shared" ref="J8:J10" si="1">G8/D8</f>
        <v>0.31495879240706059</v>
      </c>
      <c r="L8" s="25"/>
      <c r="M8" s="179"/>
      <c r="N8" s="179"/>
    </row>
    <row r="9" spans="1:15" ht="16" thickBot="1">
      <c r="A9" s="1624" t="s">
        <v>1424</v>
      </c>
      <c r="B9" s="1628">
        <v>233121.02409594305</v>
      </c>
      <c r="C9" s="1629">
        <v>206729.96476432675</v>
      </c>
      <c r="D9" s="1630">
        <f>SUM(B9:C9)</f>
        <v>439850.98886026978</v>
      </c>
      <c r="E9" s="1628">
        <v>245594.16130000001</v>
      </c>
      <c r="F9" s="1629">
        <v>217791.04870000001</v>
      </c>
      <c r="G9" s="1630">
        <f>SUM(E9:F9)</f>
        <v>463385.21</v>
      </c>
      <c r="H9" s="812">
        <f t="shared" ref="H9" si="2">E9/B9</f>
        <v>1.0535049863152777</v>
      </c>
      <c r="I9" s="813">
        <f t="shared" si="0"/>
        <v>1.0535049863152783</v>
      </c>
      <c r="J9" s="814">
        <f t="shared" si="1"/>
        <v>1.0535049863152781</v>
      </c>
      <c r="L9" s="25"/>
      <c r="M9" s="179"/>
      <c r="N9" s="179"/>
    </row>
    <row r="10" spans="1:15" ht="14.15" customHeight="1" thickTop="1" thickBot="1">
      <c r="A10" s="1741" t="s">
        <v>110</v>
      </c>
      <c r="B10" s="1742">
        <f t="shared" ref="B10:G10" si="3">SUM(B8:B9)</f>
        <v>37957486.990563877</v>
      </c>
      <c r="C10" s="1631">
        <f t="shared" si="3"/>
        <v>32815210.370688714</v>
      </c>
      <c r="D10" s="1632">
        <f t="shared" si="3"/>
        <v>70772697.361252591</v>
      </c>
      <c r="E10" s="1742">
        <f t="shared" si="3"/>
        <v>12031503.926399998</v>
      </c>
      <c r="F10" s="1631">
        <f t="shared" si="3"/>
        <v>10583829.6436</v>
      </c>
      <c r="G10" s="1632">
        <f t="shared" si="3"/>
        <v>22615333.57</v>
      </c>
      <c r="H10" s="1727">
        <f>E10/B10</f>
        <v>0.31697314233134022</v>
      </c>
      <c r="I10" s="817">
        <f t="shared" si="0"/>
        <v>0.32252816678736623</v>
      </c>
      <c r="J10" s="1728">
        <f t="shared" si="1"/>
        <v>0.31954884317270194</v>
      </c>
      <c r="L10" s="25"/>
      <c r="M10" s="179"/>
      <c r="N10" s="179"/>
    </row>
    <row r="11" spans="1:15" ht="16.5" customHeight="1">
      <c r="A11" s="2627" t="s">
        <v>1729</v>
      </c>
      <c r="B11" s="2628"/>
      <c r="C11" s="2628"/>
      <c r="D11" s="2628"/>
      <c r="E11" s="2628"/>
      <c r="F11" s="2628"/>
      <c r="G11" s="2628"/>
      <c r="H11" s="2628"/>
      <c r="I11" s="2628"/>
      <c r="J11" s="2629"/>
      <c r="L11" s="25"/>
    </row>
    <row r="12" spans="1:15" ht="18.75" customHeight="1" thickBot="1">
      <c r="A12" s="2624" t="s">
        <v>1728</v>
      </c>
      <c r="B12" s="2625"/>
      <c r="C12" s="2625"/>
      <c r="D12" s="2625"/>
      <c r="E12" s="2625"/>
      <c r="F12" s="2625"/>
      <c r="G12" s="2625"/>
      <c r="H12" s="2625"/>
      <c r="I12" s="2625"/>
      <c r="J12" s="2626"/>
      <c r="L12" s="1923"/>
    </row>
    <row r="13" spans="1:15" ht="13" thickBot="1">
      <c r="A13" s="52"/>
      <c r="B13" s="52"/>
      <c r="C13" s="52"/>
      <c r="D13" s="52"/>
      <c r="E13" s="52"/>
      <c r="F13" s="52"/>
      <c r="G13" s="52"/>
      <c r="H13" s="52"/>
      <c r="I13" s="52"/>
      <c r="J13" s="52"/>
      <c r="L13" s="1923"/>
    </row>
    <row r="14" spans="1:15" ht="16" thickBot="1">
      <c r="A14" s="2566" t="s">
        <v>111</v>
      </c>
      <c r="B14" s="2567"/>
      <c r="C14" s="2567"/>
      <c r="D14" s="2567"/>
      <c r="E14" s="2567"/>
      <c r="F14" s="2567"/>
      <c r="G14" s="2567"/>
      <c r="H14" s="2567"/>
      <c r="I14" s="2567"/>
      <c r="J14" s="2568"/>
      <c r="L14" s="76"/>
      <c r="M14" s="315"/>
      <c r="N14" s="76"/>
    </row>
    <row r="15" spans="1:15" ht="15.65" customHeight="1">
      <c r="A15" s="1743"/>
      <c r="B15" s="2618" t="s">
        <v>108</v>
      </c>
      <c r="C15" s="2616"/>
      <c r="D15" s="2617"/>
      <c r="E15" s="2618" t="s">
        <v>69</v>
      </c>
      <c r="F15" s="2616"/>
      <c r="G15" s="2617"/>
      <c r="H15" s="2615" t="s">
        <v>70</v>
      </c>
      <c r="I15" s="2616"/>
      <c r="J15" s="2617"/>
      <c r="L15" s="25"/>
      <c r="M15" s="179"/>
      <c r="N15" s="179"/>
    </row>
    <row r="16" spans="1:15" ht="14.15" customHeight="1" thickBot="1">
      <c r="A16" s="281"/>
      <c r="B16" s="133" t="s">
        <v>43</v>
      </c>
      <c r="C16" s="134" t="s">
        <v>44</v>
      </c>
      <c r="D16" s="135" t="s">
        <v>45</v>
      </c>
      <c r="E16" s="133" t="s">
        <v>43</v>
      </c>
      <c r="F16" s="134" t="s">
        <v>44</v>
      </c>
      <c r="G16" s="135" t="s">
        <v>45</v>
      </c>
      <c r="H16" s="133" t="s">
        <v>43</v>
      </c>
      <c r="I16" s="134" t="s">
        <v>44</v>
      </c>
      <c r="J16" s="135" t="s">
        <v>45</v>
      </c>
      <c r="L16" s="25"/>
      <c r="M16" s="179"/>
      <c r="N16" s="179"/>
    </row>
    <row r="17" spans="1:14" ht="16" thickBot="1">
      <c r="A17" s="1649" t="s">
        <v>112</v>
      </c>
      <c r="B17" s="1628">
        <v>11278854.259199999</v>
      </c>
      <c r="C17" s="1629">
        <v>10002002.380799998</v>
      </c>
      <c r="D17" s="1630">
        <f>SUM(B17:C17)</f>
        <v>21280856.639999997</v>
      </c>
      <c r="E17" s="1628">
        <v>5205389.2972000008</v>
      </c>
      <c r="F17" s="1629">
        <v>4616099.9427999994</v>
      </c>
      <c r="G17" s="1633">
        <f t="shared" ref="G17" si="4">E17+F17</f>
        <v>9821489.2400000002</v>
      </c>
      <c r="H17" s="818">
        <f>E17/B17</f>
        <v>0.46151755999099286</v>
      </c>
      <c r="I17" s="819">
        <f t="shared" ref="I17:J17" si="5">F17/C17</f>
        <v>0.46151758088571726</v>
      </c>
      <c r="J17" s="820">
        <f t="shared" si="5"/>
        <v>0.4615175698115131</v>
      </c>
      <c r="L17" s="25"/>
      <c r="M17" s="179"/>
      <c r="N17" s="179"/>
    </row>
    <row r="18" spans="1:14" ht="14.15" customHeight="1" thickTop="1" thickBot="1">
      <c r="A18" s="1741" t="s">
        <v>110</v>
      </c>
      <c r="B18" s="1742">
        <f t="shared" ref="B18:G18" si="6">SUM(B17:B17)</f>
        <v>11278854.259199999</v>
      </c>
      <c r="C18" s="1631">
        <f t="shared" si="6"/>
        <v>10002002.380799998</v>
      </c>
      <c r="D18" s="1632">
        <f t="shared" si="6"/>
        <v>21280856.639999997</v>
      </c>
      <c r="E18" s="1742">
        <f t="shared" si="6"/>
        <v>5205389.2972000008</v>
      </c>
      <c r="F18" s="1631">
        <f t="shared" si="6"/>
        <v>4616099.9427999994</v>
      </c>
      <c r="G18" s="1632">
        <f t="shared" si="6"/>
        <v>9821489.2400000002</v>
      </c>
      <c r="H18" s="1727">
        <f>E18/B18</f>
        <v>0.46151755999099286</v>
      </c>
      <c r="I18" s="817">
        <f t="shared" ref="I18:J18" si="7">F18/C18</f>
        <v>0.46151758088571726</v>
      </c>
      <c r="J18" s="1728">
        <f t="shared" si="7"/>
        <v>0.4615175698115131</v>
      </c>
      <c r="L18" s="25"/>
      <c r="M18" s="179"/>
      <c r="N18" s="179"/>
    </row>
    <row r="19" spans="1:14" ht="16" thickBot="1">
      <c r="A19" s="2610" t="s">
        <v>1425</v>
      </c>
      <c r="B19" s="2611"/>
      <c r="C19" s="2611"/>
      <c r="D19" s="2611"/>
      <c r="E19" s="2611"/>
      <c r="F19" s="2611"/>
      <c r="G19" s="2611"/>
      <c r="H19" s="2611"/>
      <c r="I19" s="2611"/>
      <c r="J19" s="2612"/>
      <c r="L19" s="317"/>
      <c r="M19" s="316"/>
      <c r="N19" s="316"/>
    </row>
    <row r="20" spans="1:14" ht="13">
      <c r="A20" s="264"/>
      <c r="B20" s="131"/>
      <c r="C20" s="131"/>
      <c r="D20" s="131"/>
      <c r="E20" s="131"/>
      <c r="F20" s="131"/>
      <c r="G20" s="131"/>
      <c r="H20" s="265"/>
      <c r="I20" s="265"/>
      <c r="J20" s="265"/>
      <c r="N20" s="316"/>
    </row>
    <row r="21" spans="1:14" ht="13.5" thickBot="1">
      <c r="A21" s="130"/>
      <c r="B21" s="131"/>
      <c r="C21" s="131"/>
      <c r="D21" s="131"/>
      <c r="E21" s="131"/>
      <c r="F21" s="131"/>
      <c r="G21" s="131"/>
      <c r="H21" s="132"/>
      <c r="I21" s="132"/>
      <c r="J21" s="132"/>
    </row>
    <row r="22" spans="1:14" ht="17.149999999999999" customHeight="1" thickBot="1">
      <c r="A22" s="2566" t="s">
        <v>113</v>
      </c>
      <c r="B22" s="2567"/>
      <c r="C22" s="2567"/>
      <c r="D22" s="2567"/>
      <c r="E22" s="2567"/>
      <c r="F22" s="2567"/>
      <c r="G22" s="2567"/>
      <c r="H22" s="2567"/>
      <c r="I22" s="2567"/>
      <c r="J22" s="2568"/>
      <c r="L22" s="117"/>
      <c r="M22" s="117"/>
      <c r="N22" s="117"/>
    </row>
    <row r="23" spans="1:14" ht="12.75" customHeight="1">
      <c r="A23" s="1743"/>
      <c r="B23" s="2618" t="s">
        <v>108</v>
      </c>
      <c r="C23" s="2616"/>
      <c r="D23" s="2617"/>
      <c r="E23" s="2618" t="s">
        <v>69</v>
      </c>
      <c r="F23" s="2616"/>
      <c r="G23" s="2617"/>
      <c r="H23" s="2615" t="s">
        <v>70</v>
      </c>
      <c r="I23" s="2616"/>
      <c r="J23" s="2617"/>
      <c r="L23" s="117"/>
      <c r="M23" s="117"/>
      <c r="N23" s="117"/>
    </row>
    <row r="24" spans="1:14" s="82" customFormat="1" ht="16.5" customHeight="1" thickBot="1">
      <c r="A24" s="281"/>
      <c r="B24" s="133" t="s">
        <v>43</v>
      </c>
      <c r="C24" s="134" t="s">
        <v>44</v>
      </c>
      <c r="D24" s="135" t="s">
        <v>45</v>
      </c>
      <c r="E24" s="133" t="s">
        <v>43</v>
      </c>
      <c r="F24" s="134" t="s">
        <v>44</v>
      </c>
      <c r="G24" s="135" t="s">
        <v>45</v>
      </c>
      <c r="H24" s="133" t="s">
        <v>43</v>
      </c>
      <c r="I24" s="134" t="s">
        <v>44</v>
      </c>
      <c r="J24" s="135" t="s">
        <v>45</v>
      </c>
      <c r="L24" s="117"/>
      <c r="M24" s="117"/>
      <c r="N24" s="117"/>
    </row>
    <row r="25" spans="1:14" s="82" customFormat="1" ht="15.65" customHeight="1" thickBot="1">
      <c r="A25" s="523" t="s">
        <v>114</v>
      </c>
      <c r="B25" s="1634">
        <v>0</v>
      </c>
      <c r="C25" s="1635">
        <v>0</v>
      </c>
      <c r="D25" s="1636">
        <f t="shared" ref="D25" si="8">B25+C25</f>
        <v>0</v>
      </c>
      <c r="E25" s="1634">
        <v>0</v>
      </c>
      <c r="F25" s="1635">
        <v>0</v>
      </c>
      <c r="G25" s="1636">
        <f t="shared" ref="G25" si="9">E25+F25</f>
        <v>0</v>
      </c>
      <c r="H25" s="524" t="s">
        <v>115</v>
      </c>
      <c r="I25" s="525" t="s">
        <v>115</v>
      </c>
      <c r="J25" s="526" t="s">
        <v>115</v>
      </c>
      <c r="L25" s="117"/>
      <c r="M25" s="117"/>
      <c r="N25" s="117"/>
    </row>
    <row r="26" spans="1:14" s="82" customFormat="1" ht="14.15" customHeight="1" thickTop="1" thickBot="1">
      <c r="A26" s="1741" t="s">
        <v>110</v>
      </c>
      <c r="B26" s="1744">
        <f>SUM(B25:B25)</f>
        <v>0</v>
      </c>
      <c r="C26" s="1637">
        <f>SUM(C25:C25)</f>
        <v>0</v>
      </c>
      <c r="D26" s="1638">
        <v>0</v>
      </c>
      <c r="E26" s="1744">
        <f>SUM(E25:E25)</f>
        <v>0</v>
      </c>
      <c r="F26" s="1637">
        <f>SUM(F25:F25)</f>
        <v>0</v>
      </c>
      <c r="G26" s="1638">
        <f>SUM(G25:G25)</f>
        <v>0</v>
      </c>
      <c r="H26" s="1745" t="s">
        <v>115</v>
      </c>
      <c r="I26" s="522" t="s">
        <v>115</v>
      </c>
      <c r="J26" s="1746" t="s">
        <v>115</v>
      </c>
      <c r="L26" s="117"/>
      <c r="M26" s="117"/>
      <c r="N26" s="117"/>
    </row>
    <row r="27" spans="1:14" s="82" customFormat="1" ht="16.5" customHeight="1" thickBot="1">
      <c r="A27" s="2619" t="s">
        <v>1426</v>
      </c>
      <c r="B27" s="2620"/>
      <c r="C27" s="2620"/>
      <c r="D27" s="2620"/>
      <c r="E27" s="2620"/>
      <c r="F27" s="2620"/>
      <c r="G27" s="2620"/>
      <c r="H27" s="2620"/>
      <c r="I27" s="2620"/>
      <c r="J27" s="2621"/>
    </row>
    <row r="28" spans="1:14" s="82" customFormat="1" ht="13.5" thickBot="1">
      <c r="A28" s="130"/>
      <c r="B28" s="128"/>
      <c r="C28" s="128"/>
      <c r="D28" s="128"/>
      <c r="E28" s="128"/>
      <c r="F28" s="128"/>
      <c r="G28" s="128"/>
      <c r="H28" s="129"/>
      <c r="I28" s="129"/>
      <c r="J28" s="129"/>
    </row>
    <row r="29" spans="1:14" s="82" customFormat="1" ht="17.149999999999999" customHeight="1" thickBot="1">
      <c r="A29" s="2566" t="s">
        <v>116</v>
      </c>
      <c r="B29" s="2567"/>
      <c r="C29" s="2567"/>
      <c r="D29" s="2567"/>
      <c r="E29" s="2567"/>
      <c r="F29" s="2567"/>
      <c r="G29" s="2567"/>
      <c r="H29" s="2567"/>
      <c r="I29" s="2567"/>
      <c r="J29" s="2568"/>
      <c r="K29" s="321"/>
      <c r="L29" s="117"/>
      <c r="M29" s="117"/>
      <c r="N29" s="117"/>
    </row>
    <row r="30" spans="1:14" s="82" customFormat="1" ht="13.4" customHeight="1">
      <c r="A30" s="1743"/>
      <c r="B30" s="2618" t="s">
        <v>108</v>
      </c>
      <c r="C30" s="2616"/>
      <c r="D30" s="2617"/>
      <c r="E30" s="2618" t="s">
        <v>69</v>
      </c>
      <c r="F30" s="2616"/>
      <c r="G30" s="2617"/>
      <c r="H30" s="2615" t="s">
        <v>70</v>
      </c>
      <c r="I30" s="2616"/>
      <c r="J30" s="2617"/>
      <c r="K30" s="321"/>
      <c r="L30" s="117"/>
      <c r="M30" s="117"/>
      <c r="N30" s="117"/>
    </row>
    <row r="31" spans="1:14" s="82" customFormat="1" ht="14.15" customHeight="1" thickBot="1">
      <c r="A31" s="281"/>
      <c r="B31" s="133" t="s">
        <v>43</v>
      </c>
      <c r="C31" s="134" t="s">
        <v>44</v>
      </c>
      <c r="D31" s="135" t="s">
        <v>45</v>
      </c>
      <c r="E31" s="133" t="s">
        <v>43</v>
      </c>
      <c r="F31" s="134" t="s">
        <v>44</v>
      </c>
      <c r="G31" s="135" t="s">
        <v>45</v>
      </c>
      <c r="H31" s="133" t="s">
        <v>43</v>
      </c>
      <c r="I31" s="134" t="s">
        <v>44</v>
      </c>
      <c r="J31" s="135" t="s">
        <v>45</v>
      </c>
      <c r="K31" s="321"/>
      <c r="L31" s="117"/>
      <c r="M31" s="117"/>
      <c r="N31" s="117"/>
    </row>
    <row r="32" spans="1:14" s="82" customFormat="1" ht="13.4" customHeight="1" thickBot="1">
      <c r="A32" s="523" t="s">
        <v>117</v>
      </c>
      <c r="B32" s="1634">
        <v>0</v>
      </c>
      <c r="C32" s="1635">
        <v>0</v>
      </c>
      <c r="D32" s="1636">
        <f t="shared" ref="D32" si="10">B32+C32</f>
        <v>0</v>
      </c>
      <c r="E32" s="1634">
        <v>0</v>
      </c>
      <c r="F32" s="1635">
        <v>0</v>
      </c>
      <c r="G32" s="1636">
        <f t="shared" ref="G32" si="11">E32+F32</f>
        <v>0</v>
      </c>
      <c r="H32" s="524" t="s">
        <v>115</v>
      </c>
      <c r="I32" s="525" t="s">
        <v>115</v>
      </c>
      <c r="J32" s="526" t="s">
        <v>115</v>
      </c>
      <c r="K32" s="321"/>
      <c r="L32" s="117"/>
      <c r="M32" s="117"/>
      <c r="N32" s="117"/>
    </row>
    <row r="33" spans="1:14" s="82" customFormat="1" ht="14.15" customHeight="1" thickTop="1" thickBot="1">
      <c r="A33" s="1741" t="s">
        <v>110</v>
      </c>
      <c r="B33" s="1744">
        <f>SUM(B32:B32)</f>
        <v>0</v>
      </c>
      <c r="C33" s="1637">
        <f>SUM(C32:C32)</f>
        <v>0</v>
      </c>
      <c r="D33" s="1638">
        <v>0</v>
      </c>
      <c r="E33" s="1744">
        <f>SUM(E32:E32)</f>
        <v>0</v>
      </c>
      <c r="F33" s="1637">
        <f>SUM(F32:F32)</f>
        <v>0</v>
      </c>
      <c r="G33" s="1638">
        <f>SUM(G32:G32)</f>
        <v>0</v>
      </c>
      <c r="H33" s="1745" t="s">
        <v>115</v>
      </c>
      <c r="I33" s="522" t="s">
        <v>115</v>
      </c>
      <c r="J33" s="1746" t="s">
        <v>115</v>
      </c>
      <c r="K33" s="321"/>
      <c r="L33" s="117"/>
      <c r="M33" s="117"/>
      <c r="N33" s="117"/>
    </row>
    <row r="34" spans="1:14" s="137" customFormat="1" ht="16.5" customHeight="1" thickBot="1">
      <c r="A34" s="2619" t="s">
        <v>1427</v>
      </c>
      <c r="B34" s="2620"/>
      <c r="C34" s="2620"/>
      <c r="D34" s="2620"/>
      <c r="E34" s="2620"/>
      <c r="F34" s="2620"/>
      <c r="G34" s="2620"/>
      <c r="H34" s="2620"/>
      <c r="I34" s="2620"/>
      <c r="J34" s="2621"/>
    </row>
    <row r="35" spans="1:14" s="82" customFormat="1" ht="13" thickBot="1">
      <c r="A35" s="52"/>
      <c r="B35" s="52"/>
      <c r="C35" s="52"/>
      <c r="D35" s="52"/>
      <c r="E35" s="52"/>
      <c r="F35" s="52"/>
      <c r="G35" s="52"/>
      <c r="H35" s="52"/>
      <c r="I35" s="52"/>
      <c r="J35" s="52"/>
    </row>
    <row r="36" spans="1:14" s="82" customFormat="1" ht="16" thickBot="1">
      <c r="A36" s="2566" t="s">
        <v>118</v>
      </c>
      <c r="B36" s="2567"/>
      <c r="C36" s="2567"/>
      <c r="D36" s="2567"/>
      <c r="E36" s="2567"/>
      <c r="F36" s="2567"/>
      <c r="G36" s="2567"/>
      <c r="H36" s="2567"/>
      <c r="I36" s="2567"/>
      <c r="J36" s="2568"/>
      <c r="L36" s="76"/>
      <c r="M36" s="315"/>
      <c r="N36" s="76"/>
    </row>
    <row r="37" spans="1:14" s="82" customFormat="1" ht="13.4" customHeight="1">
      <c r="A37" s="1743"/>
      <c r="B37" s="2618" t="s">
        <v>108</v>
      </c>
      <c r="C37" s="2616"/>
      <c r="D37" s="2617"/>
      <c r="E37" s="2618" t="s">
        <v>69</v>
      </c>
      <c r="F37" s="2616"/>
      <c r="G37" s="2617"/>
      <c r="H37" s="2615" t="s">
        <v>70</v>
      </c>
      <c r="I37" s="2616"/>
      <c r="J37" s="2617"/>
      <c r="L37" s="25"/>
      <c r="M37" s="179"/>
      <c r="N37" s="25"/>
    </row>
    <row r="38" spans="1:14" s="82" customFormat="1" ht="14.15" customHeight="1" thickBot="1">
      <c r="A38" s="322"/>
      <c r="B38" s="133" t="s">
        <v>43</v>
      </c>
      <c r="C38" s="134" t="s">
        <v>44</v>
      </c>
      <c r="D38" s="135" t="s">
        <v>45</v>
      </c>
      <c r="E38" s="133" t="s">
        <v>43</v>
      </c>
      <c r="F38" s="134" t="s">
        <v>44</v>
      </c>
      <c r="G38" s="135" t="s">
        <v>45</v>
      </c>
      <c r="H38" s="133" t="s">
        <v>43</v>
      </c>
      <c r="I38" s="134" t="s">
        <v>44</v>
      </c>
      <c r="J38" s="135" t="s">
        <v>45</v>
      </c>
      <c r="L38" s="25"/>
      <c r="M38" s="179"/>
      <c r="N38" s="25"/>
    </row>
    <row r="39" spans="1:14" s="82" customFormat="1" ht="15.5">
      <c r="A39" s="1650" t="s">
        <v>119</v>
      </c>
      <c r="B39" s="1625">
        <v>1179953.0045675675</v>
      </c>
      <c r="C39" s="1626">
        <v>1046282.6532957673</v>
      </c>
      <c r="D39" s="1627">
        <f t="shared" ref="D39:D40" si="12">B39+C39</f>
        <v>2226235.6578633348</v>
      </c>
      <c r="E39" s="1625">
        <v>1183.4847</v>
      </c>
      <c r="F39" s="1626">
        <v>1049.5053</v>
      </c>
      <c r="G39" s="1627">
        <f t="shared" ref="G39:G40" si="13">E39+F39</f>
        <v>2232.9899999999998</v>
      </c>
      <c r="H39" s="821">
        <f>E39/B39</f>
        <v>1.0029930814352448E-3</v>
      </c>
      <c r="I39" s="822">
        <f t="shared" ref="I39:J39" si="14">F39/C39</f>
        <v>1.0030800918796479E-3</v>
      </c>
      <c r="J39" s="823">
        <f t="shared" si="14"/>
        <v>1.0030339744639377E-3</v>
      </c>
      <c r="L39" s="25"/>
      <c r="M39" s="179"/>
      <c r="N39" s="25"/>
    </row>
    <row r="40" spans="1:14" s="82" customFormat="1" ht="16" thickBot="1">
      <c r="A40" s="811" t="s">
        <v>52</v>
      </c>
      <c r="B40" s="1628">
        <v>0</v>
      </c>
      <c r="C40" s="1629">
        <v>0</v>
      </c>
      <c r="D40" s="1630">
        <f t="shared" si="12"/>
        <v>0</v>
      </c>
      <c r="E40" s="1628">
        <v>0</v>
      </c>
      <c r="F40" s="1629">
        <v>0</v>
      </c>
      <c r="G40" s="1630">
        <f t="shared" si="13"/>
        <v>0</v>
      </c>
      <c r="H40" s="812">
        <v>0</v>
      </c>
      <c r="I40" s="813">
        <v>0</v>
      </c>
      <c r="J40" s="814">
        <v>0</v>
      </c>
      <c r="L40" s="25"/>
      <c r="M40" s="179"/>
      <c r="N40" s="25"/>
    </row>
    <row r="41" spans="1:14" s="82" customFormat="1" ht="14.15" customHeight="1" thickTop="1" thickBot="1">
      <c r="A41" s="1734" t="s">
        <v>110</v>
      </c>
      <c r="B41" s="1742">
        <f>SUM(B39:B40)</f>
        <v>1179953.0045675675</v>
      </c>
      <c r="C41" s="1631">
        <f>SUM(C39:C40)</f>
        <v>1046282.6532957673</v>
      </c>
      <c r="D41" s="1632">
        <f>SUM(D39:D40)</f>
        <v>2226235.6578633348</v>
      </c>
      <c r="E41" s="1742">
        <f t="shared" ref="E41:G41" si="15">SUM(E39:E40)</f>
        <v>1183.4847</v>
      </c>
      <c r="F41" s="1631">
        <f t="shared" si="15"/>
        <v>1049.5053</v>
      </c>
      <c r="G41" s="1632">
        <f t="shared" si="15"/>
        <v>2232.9899999999998</v>
      </c>
      <c r="H41" s="1747">
        <f>IFERROR(+E41/B41,0)</f>
        <v>1.0029930814352448E-3</v>
      </c>
      <c r="I41" s="824">
        <f>IFERROR(F41/C41,0)</f>
        <v>1.0030800918796479E-3</v>
      </c>
      <c r="J41" s="1748">
        <f>IFERROR(G41/D41,0)</f>
        <v>1.0030339744639377E-3</v>
      </c>
      <c r="L41" s="25"/>
      <c r="M41" s="179"/>
      <c r="N41" s="25"/>
    </row>
    <row r="42" spans="1:14" s="82" customFormat="1" ht="15.75" customHeight="1" thickBot="1">
      <c r="A42" s="2610" t="s">
        <v>1428</v>
      </c>
      <c r="B42" s="2611"/>
      <c r="C42" s="2611"/>
      <c r="D42" s="2611"/>
      <c r="E42" s="2611"/>
      <c r="F42" s="2611"/>
      <c r="G42" s="2611"/>
      <c r="H42" s="2611"/>
      <c r="I42" s="2611"/>
      <c r="J42" s="2612"/>
    </row>
    <row r="43" spans="1:14">
      <c r="A43" s="2613"/>
      <c r="B43" s="2614"/>
      <c r="C43" s="2614"/>
      <c r="D43" s="2614"/>
      <c r="E43" s="2614"/>
      <c r="F43" s="2614"/>
      <c r="G43" s="2614"/>
      <c r="H43" s="2614"/>
      <c r="I43" s="2614"/>
      <c r="J43" s="2614"/>
    </row>
    <row r="44" spans="1:14">
      <c r="A44" s="52"/>
      <c r="B44" s="52"/>
      <c r="C44" s="52"/>
      <c r="D44" s="52"/>
      <c r="E44" s="52"/>
      <c r="F44" s="52"/>
      <c r="G44" s="52"/>
      <c r="H44" s="52"/>
      <c r="I44" s="52"/>
      <c r="J44" s="52"/>
    </row>
    <row r="45" spans="1:14">
      <c r="A45" s="52"/>
      <c r="B45" s="52"/>
      <c r="C45" s="52"/>
      <c r="D45" s="52"/>
      <c r="E45" s="52"/>
      <c r="F45" s="52"/>
      <c r="G45" s="52"/>
      <c r="H45" s="52"/>
      <c r="I45" s="52"/>
      <c r="J45" s="52"/>
    </row>
    <row r="46" spans="1:14">
      <c r="A46" s="52"/>
      <c r="B46" s="52"/>
      <c r="C46" s="52"/>
      <c r="D46" s="52"/>
      <c r="E46" s="52"/>
      <c r="F46" s="52"/>
      <c r="G46" s="52"/>
      <c r="H46" s="52"/>
      <c r="I46" s="52"/>
      <c r="J46" s="52"/>
    </row>
    <row r="47" spans="1:14">
      <c r="A47" s="52"/>
      <c r="B47" s="52"/>
      <c r="C47" s="52"/>
      <c r="D47" s="52"/>
      <c r="E47" s="52"/>
      <c r="F47" s="52"/>
      <c r="G47" s="52"/>
      <c r="H47" s="52"/>
      <c r="I47" s="52"/>
      <c r="J47" s="52"/>
    </row>
    <row r="48" spans="1:14">
      <c r="A48" s="52"/>
      <c r="B48" s="52"/>
      <c r="C48" s="52"/>
      <c r="D48" s="52"/>
      <c r="E48" s="52"/>
      <c r="F48" s="52"/>
      <c r="G48" s="52"/>
      <c r="H48" s="52"/>
      <c r="I48" s="52"/>
      <c r="J48" s="52"/>
    </row>
    <row r="49" spans="1:10">
      <c r="A49" s="52"/>
      <c r="B49" s="52"/>
      <c r="C49" s="52"/>
      <c r="D49" s="52"/>
      <c r="E49" s="52"/>
      <c r="F49" s="52"/>
      <c r="G49" s="52"/>
      <c r="H49" s="52"/>
      <c r="I49" s="52"/>
      <c r="J49" s="52"/>
    </row>
    <row r="50" spans="1:10">
      <c r="A50" s="52"/>
      <c r="B50" s="52"/>
      <c r="C50" s="52"/>
      <c r="D50" s="52"/>
      <c r="E50" s="52"/>
      <c r="F50" s="52"/>
      <c r="G50" s="52"/>
      <c r="H50" s="52"/>
      <c r="I50" s="52"/>
      <c r="J50" s="52"/>
    </row>
  </sheetData>
  <mergeCells count="31">
    <mergeCell ref="A1:J1"/>
    <mergeCell ref="A2:J2"/>
    <mergeCell ref="A3:J3"/>
    <mergeCell ref="A5:J5"/>
    <mergeCell ref="B15:D15"/>
    <mergeCell ref="E15:G15"/>
    <mergeCell ref="H15:J15"/>
    <mergeCell ref="A6:A7"/>
    <mergeCell ref="B6:D6"/>
    <mergeCell ref="E6:G6"/>
    <mergeCell ref="H6:J6"/>
    <mergeCell ref="A14:J14"/>
    <mergeCell ref="A12:J12"/>
    <mergeCell ref="A11:J11"/>
    <mergeCell ref="A19:J19"/>
    <mergeCell ref="A29:J29"/>
    <mergeCell ref="B30:D30"/>
    <mergeCell ref="E30:G30"/>
    <mergeCell ref="H30:J30"/>
    <mergeCell ref="A22:J22"/>
    <mergeCell ref="A27:J27"/>
    <mergeCell ref="A42:J42"/>
    <mergeCell ref="A43:J43"/>
    <mergeCell ref="H23:J23"/>
    <mergeCell ref="A36:J36"/>
    <mergeCell ref="B37:D37"/>
    <mergeCell ref="E37:G37"/>
    <mergeCell ref="H37:J37"/>
    <mergeCell ref="B23:D23"/>
    <mergeCell ref="E23:G23"/>
    <mergeCell ref="A34:J34"/>
  </mergeCells>
  <printOptions horizontalCentered="1" verticalCentered="1" headings="1"/>
  <pageMargins left="0.25" right="0.25" top="0.5" bottom="0.5" header="0.3" footer="0.3"/>
  <pageSetup scale="83" orientation="landscape" r:id="rId1"/>
  <headerFooter>
    <oddHeader>&amp;CPacific Gas and Electric Company | Program Year 2024
Appendix A: ESA, CARE, and FERA Program Tables</oddHeader>
  </headerFooter>
  <customProperties>
    <customPr name="_pios_id" r:id="rId2"/>
  </customPropertie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2:G19"/>
  <sheetViews>
    <sheetView view="pageLayout" zoomScaleNormal="100" workbookViewId="0">
      <selection activeCell="I17" sqref="I17"/>
    </sheetView>
  </sheetViews>
  <sheetFormatPr defaultColWidth="39" defaultRowHeight="14"/>
  <cols>
    <col min="1" max="1" width="63.54296875" style="4" customWidth="1"/>
    <col min="2" max="2" width="38" style="4" customWidth="1"/>
    <col min="3" max="3" width="8.453125" style="4" customWidth="1"/>
    <col min="4" max="4" width="24" style="4" customWidth="1"/>
    <col min="5" max="5" width="29" style="4" customWidth="1"/>
    <col min="6" max="16384" width="39" style="4"/>
  </cols>
  <sheetData>
    <row r="2" spans="1:7" ht="15.5">
      <c r="A2" s="2579" t="s">
        <v>1363</v>
      </c>
      <c r="B2" s="2579"/>
      <c r="C2" s="69"/>
      <c r="D2" s="69"/>
      <c r="E2" s="69"/>
      <c r="F2" s="69"/>
      <c r="G2" s="69"/>
    </row>
    <row r="3" spans="1:7" ht="15.5">
      <c r="A3" s="2579" t="s">
        <v>0</v>
      </c>
      <c r="B3" s="2579"/>
      <c r="C3" s="69"/>
      <c r="D3" s="69"/>
      <c r="E3" s="69"/>
      <c r="F3" s="69"/>
      <c r="G3" s="69"/>
    </row>
    <row r="4" spans="1:7" ht="15.5">
      <c r="A4" s="2579" t="s">
        <v>38</v>
      </c>
      <c r="B4" s="2579"/>
      <c r="C4" s="69"/>
      <c r="D4" s="69"/>
      <c r="E4" s="69"/>
      <c r="F4" s="69"/>
      <c r="G4" s="69"/>
    </row>
    <row r="5" spans="1:7" ht="14.5" thickBot="1"/>
    <row r="6" spans="1:7" ht="15.5">
      <c r="A6" s="1774" t="s">
        <v>772</v>
      </c>
      <c r="B6" s="1822" t="s">
        <v>1681</v>
      </c>
      <c r="D6" s="76"/>
      <c r="E6" s="181"/>
      <c r="F6" s="76"/>
    </row>
    <row r="7" spans="1:7" ht="15.5">
      <c r="A7" s="87" t="s">
        <v>786</v>
      </c>
      <c r="B7" s="1220">
        <v>333</v>
      </c>
      <c r="D7" s="48"/>
      <c r="E7" s="340"/>
      <c r="F7" s="178"/>
    </row>
    <row r="8" spans="1:7">
      <c r="A8" s="87" t="s">
        <v>776</v>
      </c>
      <c r="B8" s="1220">
        <v>129577</v>
      </c>
    </row>
    <row r="9" spans="1:7" ht="15">
      <c r="A9" s="87" t="s">
        <v>1364</v>
      </c>
      <c r="B9" s="1220">
        <v>17700</v>
      </c>
    </row>
    <row r="10" spans="1:7">
      <c r="A10" s="87" t="s">
        <v>787</v>
      </c>
      <c r="B10" s="1220">
        <v>933</v>
      </c>
    </row>
    <row r="11" spans="1:7">
      <c r="A11" s="87" t="s">
        <v>782</v>
      </c>
      <c r="B11" s="1220">
        <v>102297</v>
      </c>
    </row>
    <row r="12" spans="1:7">
      <c r="A12" s="87" t="s">
        <v>785</v>
      </c>
      <c r="B12" s="1220">
        <v>35114</v>
      </c>
    </row>
    <row r="13" spans="1:7">
      <c r="A13" s="87" t="s">
        <v>1365</v>
      </c>
      <c r="B13" s="1220">
        <v>147350</v>
      </c>
    </row>
    <row r="14" spans="1:7">
      <c r="A14" s="87" t="s">
        <v>784</v>
      </c>
      <c r="B14" s="1220">
        <v>34414</v>
      </c>
    </row>
    <row r="15" spans="1:7">
      <c r="A15" s="87" t="s">
        <v>775</v>
      </c>
      <c r="B15" s="1220">
        <v>46335</v>
      </c>
    </row>
    <row r="16" spans="1:7" ht="15">
      <c r="A16" s="87" t="s">
        <v>1366</v>
      </c>
      <c r="B16" s="1220">
        <v>17700</v>
      </c>
    </row>
    <row r="17" spans="1:2" ht="14.5" thickBot="1">
      <c r="A17" s="1221" t="s">
        <v>774</v>
      </c>
      <c r="B17" s="1222">
        <v>39503</v>
      </c>
    </row>
    <row r="18" spans="1:2" customFormat="1" ht="28.5" customHeight="1">
      <c r="A18" s="2884" t="s">
        <v>1682</v>
      </c>
      <c r="B18" s="3146"/>
    </row>
    <row r="19" spans="1:2" customFormat="1" ht="15" thickBot="1">
      <c r="A19" s="3144" t="s">
        <v>1683</v>
      </c>
      <c r="B19" s="3145"/>
    </row>
  </sheetData>
  <mergeCells count="5">
    <mergeCell ref="A19:B19"/>
    <mergeCell ref="A18:B18"/>
    <mergeCell ref="A2:B2"/>
    <mergeCell ref="A3:B3"/>
    <mergeCell ref="A4:B4"/>
  </mergeCells>
  <printOptions horizontalCentered="1" verticalCentered="1" headings="1"/>
  <pageMargins left="0.25" right="0.25" top="0.5" bottom="0.5" header="0.3" footer="0.3"/>
  <pageSetup scale="72" orientation="portrait" r:id="rId1"/>
  <headerFooter>
    <oddHeader>&amp;CPacific Gas and Electric Company | Program Year 2024
Appendix A: ESA, CARE, and FERA Program Tables</oddHeader>
  </headerFooter>
  <customProperties>
    <customPr name="_pios_id" r:id="rId2"/>
  </customPropertie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DFD678-82F9-48EF-9AAE-7CB03F7C0631}">
  <sheetPr>
    <pageSetUpPr fitToPage="1"/>
  </sheetPr>
  <dimension ref="A2:I26"/>
  <sheetViews>
    <sheetView view="pageLayout" zoomScaleNormal="100" workbookViewId="0">
      <selection activeCell="I17" sqref="I17"/>
    </sheetView>
  </sheetViews>
  <sheetFormatPr defaultColWidth="8.54296875" defaultRowHeight="12.5"/>
  <cols>
    <col min="1" max="2" width="17.54296875" customWidth="1"/>
    <col min="3" max="3" width="16.54296875" customWidth="1"/>
    <col min="4" max="4" width="20.453125" customWidth="1"/>
    <col min="5" max="5" width="25" customWidth="1"/>
    <col min="7" max="7" width="19.54296875" customWidth="1"/>
    <col min="8" max="8" width="24.54296875" customWidth="1"/>
    <col min="9" max="9" width="21.54296875" customWidth="1"/>
  </cols>
  <sheetData>
    <row r="2" spans="1:9" ht="15.5">
      <c r="A2" s="2579" t="s">
        <v>1367</v>
      </c>
      <c r="B2" s="2579"/>
      <c r="C2" s="2579"/>
      <c r="D2" s="2579"/>
      <c r="E2" s="2579"/>
    </row>
    <row r="3" spans="1:9" ht="15.5">
      <c r="A3" s="2579" t="s">
        <v>0</v>
      </c>
      <c r="B3" s="2579"/>
      <c r="C3" s="2579"/>
      <c r="D3" s="2579"/>
      <c r="E3" s="2579"/>
    </row>
    <row r="4" spans="1:9" ht="15.5">
      <c r="A4" s="2579" t="s">
        <v>38</v>
      </c>
      <c r="B4" s="2579"/>
      <c r="C4" s="2579"/>
      <c r="D4" s="2579"/>
      <c r="E4" s="2579"/>
    </row>
    <row r="5" spans="1:9" ht="13" thickBot="1"/>
    <row r="6" spans="1:9" ht="16" thickBot="1">
      <c r="A6" s="3149" t="s">
        <v>1210</v>
      </c>
      <c r="B6" s="3149"/>
      <c r="C6" s="3149"/>
      <c r="D6" s="3149"/>
      <c r="E6" s="3150"/>
      <c r="G6" s="76"/>
      <c r="H6" s="181"/>
      <c r="I6" s="76"/>
    </row>
    <row r="7" spans="1:9" ht="80.5" thickBot="1">
      <c r="A7" s="1823" t="s">
        <v>1209</v>
      </c>
      <c r="B7" s="1823" t="s">
        <v>1684</v>
      </c>
      <c r="C7" s="1823" t="s">
        <v>1685</v>
      </c>
      <c r="D7" s="1823" t="s">
        <v>1686</v>
      </c>
      <c r="E7" s="1823" t="s">
        <v>1687</v>
      </c>
      <c r="F7" s="89"/>
      <c r="G7" s="48"/>
      <c r="H7" s="340"/>
      <c r="I7" s="178"/>
    </row>
    <row r="8" spans="1:9">
      <c r="A8" s="837" t="s">
        <v>1193</v>
      </c>
      <c r="B8" s="873">
        <v>0.98</v>
      </c>
      <c r="C8" s="873">
        <v>0.997</v>
      </c>
      <c r="D8" s="873">
        <v>0.48099999999999998</v>
      </c>
      <c r="E8" s="874">
        <v>0.624</v>
      </c>
    </row>
    <row r="9" spans="1:9">
      <c r="A9" s="842" t="s">
        <v>1195</v>
      </c>
      <c r="B9" s="875">
        <v>0.98</v>
      </c>
      <c r="C9" s="875">
        <v>1.004</v>
      </c>
      <c r="D9" s="875">
        <v>0.51200000000000001</v>
      </c>
      <c r="E9" s="876">
        <v>0.63500000000000001</v>
      </c>
    </row>
    <row r="10" spans="1:9">
      <c r="A10" s="842" t="s">
        <v>1196</v>
      </c>
      <c r="B10" s="875">
        <v>1.054</v>
      </c>
      <c r="C10" s="875">
        <v>1.0329999999999999</v>
      </c>
      <c r="D10" s="875">
        <v>0.40600000000000003</v>
      </c>
      <c r="E10" s="876">
        <v>0.49</v>
      </c>
    </row>
    <row r="11" spans="1:9">
      <c r="A11" s="842" t="s">
        <v>1197</v>
      </c>
      <c r="B11" s="875">
        <v>1.05</v>
      </c>
      <c r="C11" s="875">
        <v>1.0269999999999999</v>
      </c>
      <c r="D11" s="875">
        <v>0.40400000000000003</v>
      </c>
      <c r="E11" s="876">
        <v>0.48</v>
      </c>
    </row>
    <row r="12" spans="1:9">
      <c r="A12" s="842" t="s">
        <v>1198</v>
      </c>
      <c r="B12" s="875">
        <v>1.036</v>
      </c>
      <c r="C12" s="875">
        <v>1.02</v>
      </c>
      <c r="D12" s="875">
        <v>0.39300000000000002</v>
      </c>
      <c r="E12" s="876">
        <v>0.48</v>
      </c>
    </row>
    <row r="13" spans="1:9">
      <c r="A13" s="842" t="s">
        <v>1199</v>
      </c>
      <c r="B13" s="875">
        <v>1.03</v>
      </c>
      <c r="C13" s="877">
        <v>1.018</v>
      </c>
      <c r="D13" s="878">
        <v>0.379</v>
      </c>
      <c r="E13" s="879">
        <v>0.48</v>
      </c>
    </row>
    <row r="14" spans="1:9">
      <c r="A14" s="842" t="s">
        <v>1200</v>
      </c>
      <c r="B14" s="875">
        <v>1.0389999999999999</v>
      </c>
      <c r="C14" s="877">
        <v>1.03</v>
      </c>
      <c r="D14" s="878">
        <v>0.378</v>
      </c>
      <c r="E14" s="879">
        <v>0.48199999999999998</v>
      </c>
    </row>
    <row r="15" spans="1:9">
      <c r="A15" s="842" t="s">
        <v>1201</v>
      </c>
      <c r="B15" s="875">
        <v>1.0449999999999999</v>
      </c>
      <c r="C15" s="877">
        <v>1.038</v>
      </c>
      <c r="D15" s="878">
        <v>0.38200000000000001</v>
      </c>
      <c r="E15" s="879">
        <v>0.48599999999999999</v>
      </c>
    </row>
    <row r="16" spans="1:9">
      <c r="A16" s="842" t="s">
        <v>1202</v>
      </c>
      <c r="B16" s="875">
        <v>1.0469999999999999</v>
      </c>
      <c r="C16" s="877">
        <v>1.044</v>
      </c>
      <c r="D16" s="878">
        <v>0.38900000000000001</v>
      </c>
      <c r="E16" s="879">
        <v>0.48599999999999999</v>
      </c>
    </row>
    <row r="17" spans="1:5">
      <c r="A17" s="842" t="s">
        <v>1203</v>
      </c>
      <c r="B17" s="875">
        <v>1.0489999999999999</v>
      </c>
      <c r="C17" s="877">
        <v>1.0457295444355943</v>
      </c>
      <c r="D17" s="878">
        <v>0.39300000000000002</v>
      </c>
      <c r="E17" s="879">
        <v>0.502</v>
      </c>
    </row>
    <row r="18" spans="1:5">
      <c r="A18" s="842" t="s">
        <v>1204</v>
      </c>
      <c r="B18" s="875">
        <v>1.044</v>
      </c>
      <c r="C18" s="878">
        <v>1.0389999999999999</v>
      </c>
      <c r="D18" s="878">
        <v>0.39200000000000002</v>
      </c>
      <c r="E18" s="879">
        <v>0.499</v>
      </c>
    </row>
    <row r="19" spans="1:5" ht="13" thickBot="1">
      <c r="A19" s="1934" t="s">
        <v>1205</v>
      </c>
      <c r="B19" s="1935">
        <v>1.0409999999999999</v>
      </c>
      <c r="C19" s="1936">
        <v>1.0369999999999999</v>
      </c>
      <c r="D19" s="1936">
        <v>0.39400000000000002</v>
      </c>
      <c r="E19" s="1937">
        <v>0.504</v>
      </c>
    </row>
    <row r="20" spans="1:5" ht="14.5">
      <c r="A20" s="2845" t="s">
        <v>1688</v>
      </c>
      <c r="B20" s="2846"/>
      <c r="C20" s="2846"/>
      <c r="D20" s="2846"/>
      <c r="E20" s="2847"/>
    </row>
    <row r="21" spans="1:5" ht="14.5">
      <c r="A21" s="2845" t="s">
        <v>1689</v>
      </c>
      <c r="B21" s="3147"/>
      <c r="C21" s="3147"/>
      <c r="D21" s="3147"/>
      <c r="E21" s="3148"/>
    </row>
    <row r="22" spans="1:5" ht="27" customHeight="1" thickBot="1">
      <c r="A22" s="2570" t="s">
        <v>1690</v>
      </c>
      <c r="B22" s="2863"/>
      <c r="C22" s="2863"/>
      <c r="D22" s="2863"/>
      <c r="E22" s="2864"/>
    </row>
    <row r="24" spans="1:5">
      <c r="A24" s="880" t="s">
        <v>1368</v>
      </c>
      <c r="B24" s="21"/>
      <c r="C24" s="21"/>
      <c r="D24" s="21"/>
      <c r="E24" s="21"/>
    </row>
    <row r="25" spans="1:5">
      <c r="A25" s="2846" t="s">
        <v>1369</v>
      </c>
      <c r="B25" s="2846"/>
      <c r="C25" s="2846"/>
      <c r="D25" s="2846"/>
      <c r="E25" s="2846"/>
    </row>
    <row r="26" spans="1:5">
      <c r="A26" s="21"/>
      <c r="B26" s="21"/>
      <c r="C26" s="21"/>
      <c r="D26" s="21"/>
      <c r="E26" s="21"/>
    </row>
  </sheetData>
  <mergeCells count="8">
    <mergeCell ref="A25:E25"/>
    <mergeCell ref="A20:E20"/>
    <mergeCell ref="A21:E21"/>
    <mergeCell ref="A2:E2"/>
    <mergeCell ref="A3:E3"/>
    <mergeCell ref="A4:E4"/>
    <mergeCell ref="A6:E6"/>
    <mergeCell ref="A22:E22"/>
  </mergeCells>
  <printOptions horizontalCentered="1" verticalCentered="1" headings="1"/>
  <pageMargins left="0.25" right="0.25" top="0.5" bottom="0.5" header="0.3" footer="0.3"/>
  <pageSetup scale="72" orientation="landscape" r:id="rId1"/>
  <headerFooter>
    <oddHeader>&amp;CPacific Gas and Electric Company | Program Year 2024
Appendix A: ESA, CARE, and FERA Program Tables</oddHeader>
  </headerFooter>
  <customProperties>
    <customPr name="_pios_id" r:id="rId2"/>
  </customPropertie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73DA94-234F-4D0A-8938-77327DEDA2AC}">
  <sheetPr>
    <pageSetUpPr fitToPage="1"/>
  </sheetPr>
  <dimension ref="A2:AB29"/>
  <sheetViews>
    <sheetView view="pageLayout" zoomScale="90" zoomScaleNormal="90" zoomScalePageLayoutView="90" workbookViewId="0">
      <selection activeCell="I17" sqref="I17"/>
    </sheetView>
  </sheetViews>
  <sheetFormatPr defaultColWidth="9.453125" defaultRowHeight="15.5"/>
  <cols>
    <col min="1" max="1" width="38.54296875" style="46" customWidth="1"/>
    <col min="2" max="3" width="14.54296875" style="46" customWidth="1"/>
    <col min="4" max="4" width="15.453125" style="46" customWidth="1"/>
    <col min="5" max="6" width="14.54296875" style="46" customWidth="1"/>
    <col min="7" max="7" width="16.54296875" style="46" customWidth="1"/>
    <col min="8" max="8" width="77.54296875" style="46" customWidth="1"/>
    <col min="9" max="9" width="8.453125" style="46" customWidth="1"/>
    <col min="10" max="10" width="16" style="46" customWidth="1"/>
    <col min="11" max="11" width="24.54296875" style="46" customWidth="1"/>
    <col min="12" max="12" width="16.453125" style="46" customWidth="1"/>
    <col min="13" max="16384" width="9.453125" style="46"/>
  </cols>
  <sheetData>
    <row r="2" spans="1:28">
      <c r="A2" s="2579" t="s">
        <v>1370</v>
      </c>
      <c r="B2" s="2579"/>
      <c r="C2" s="2579"/>
      <c r="D2" s="2579"/>
      <c r="E2" s="2579"/>
      <c r="F2" s="2579"/>
      <c r="G2" s="2579"/>
      <c r="H2" s="2579"/>
      <c r="I2" s="69"/>
      <c r="J2" s="69"/>
      <c r="K2" s="69"/>
      <c r="L2" s="69"/>
      <c r="M2" s="69"/>
      <c r="N2" s="69"/>
      <c r="O2" s="69"/>
      <c r="P2" s="69"/>
      <c r="Q2" s="69"/>
      <c r="R2" s="69"/>
      <c r="S2" s="69"/>
      <c r="T2" s="69"/>
      <c r="U2" s="69"/>
      <c r="V2" s="69"/>
      <c r="W2" s="69"/>
      <c r="X2" s="69"/>
      <c r="Y2" s="69"/>
      <c r="Z2" s="69"/>
      <c r="AA2" s="69"/>
      <c r="AB2" s="69"/>
    </row>
    <row r="3" spans="1:28">
      <c r="A3" s="2579" t="s">
        <v>0</v>
      </c>
      <c r="B3" s="2579"/>
      <c r="C3" s="2579"/>
      <c r="D3" s="2579"/>
      <c r="E3" s="2579"/>
      <c r="F3" s="2579"/>
      <c r="G3" s="2579"/>
      <c r="H3" s="2579"/>
      <c r="I3" s="69"/>
      <c r="J3" s="69"/>
      <c r="K3" s="69"/>
      <c r="L3" s="69"/>
      <c r="M3" s="69"/>
      <c r="N3" s="69"/>
      <c r="O3" s="69"/>
      <c r="P3" s="69"/>
      <c r="Q3" s="69"/>
      <c r="R3" s="69"/>
      <c r="S3" s="69"/>
      <c r="T3" s="69"/>
      <c r="U3" s="69"/>
      <c r="V3" s="69"/>
      <c r="W3" s="69"/>
      <c r="X3" s="69"/>
      <c r="Y3" s="69"/>
      <c r="Z3" s="69"/>
      <c r="AA3" s="69"/>
      <c r="AB3" s="69"/>
    </row>
    <row r="4" spans="1:28">
      <c r="A4" s="2579" t="s">
        <v>38</v>
      </c>
      <c r="B4" s="2579"/>
      <c r="C4" s="2579"/>
      <c r="D4" s="2579"/>
      <c r="E4" s="2579"/>
      <c r="F4" s="2579"/>
      <c r="G4" s="2579"/>
      <c r="H4" s="2579"/>
      <c r="I4" s="69"/>
      <c r="J4" s="69"/>
      <c r="K4" s="69"/>
      <c r="L4" s="69"/>
      <c r="M4" s="69"/>
      <c r="N4" s="69"/>
      <c r="O4" s="69"/>
      <c r="P4" s="69"/>
      <c r="Q4" s="69"/>
      <c r="R4" s="69"/>
      <c r="S4" s="69"/>
      <c r="T4" s="69"/>
      <c r="U4" s="69"/>
      <c r="V4" s="69"/>
      <c r="W4" s="69"/>
      <c r="X4" s="69"/>
      <c r="Y4" s="69"/>
      <c r="Z4" s="69"/>
      <c r="AA4" s="69"/>
      <c r="AB4" s="69"/>
    </row>
    <row r="5" spans="1:28" ht="16" thickBot="1">
      <c r="A5" s="235"/>
      <c r="B5" s="235"/>
      <c r="C5" s="235"/>
      <c r="D5" s="235"/>
      <c r="E5" s="235"/>
      <c r="F5" s="235"/>
      <c r="G5" s="235"/>
      <c r="H5" s="235"/>
    </row>
    <row r="6" spans="1:28">
      <c r="A6" s="2991" t="s">
        <v>1148</v>
      </c>
      <c r="B6" s="2891" t="s">
        <v>1149</v>
      </c>
      <c r="C6" s="2891"/>
      <c r="D6" s="2891"/>
      <c r="E6" s="3151" t="s">
        <v>1371</v>
      </c>
      <c r="F6" s="2790" t="s">
        <v>1150</v>
      </c>
      <c r="G6" s="2990" t="s">
        <v>1372</v>
      </c>
      <c r="H6" s="2892" t="s">
        <v>1151</v>
      </c>
      <c r="J6" s="76"/>
      <c r="K6" s="181"/>
      <c r="L6" s="76"/>
    </row>
    <row r="7" spans="1:28" ht="18" customHeight="1" thickBot="1">
      <c r="A7" s="2992"/>
      <c r="B7" s="302" t="s">
        <v>43</v>
      </c>
      <c r="C7" s="165" t="s">
        <v>44</v>
      </c>
      <c r="D7" s="489" t="s">
        <v>45</v>
      </c>
      <c r="E7" s="2805"/>
      <c r="F7" s="2807"/>
      <c r="G7" s="2811"/>
      <c r="H7" s="2989"/>
      <c r="J7" s="48"/>
      <c r="K7" s="279"/>
      <c r="L7" s="178"/>
    </row>
    <row r="8" spans="1:28">
      <c r="A8" s="2485" t="s">
        <v>1373</v>
      </c>
      <c r="B8" s="2486">
        <v>1964527.0699999996</v>
      </c>
      <c r="C8" s="2487">
        <v>0</v>
      </c>
      <c r="D8" s="2488">
        <f>B8+C8</f>
        <v>1964527.0699999996</v>
      </c>
      <c r="E8" s="2489">
        <v>2696400</v>
      </c>
      <c r="F8" s="2490">
        <f>D8/E8</f>
        <v>0.72857405058596636</v>
      </c>
      <c r="G8" s="2491">
        <v>0</v>
      </c>
      <c r="H8" s="2492"/>
      <c r="I8" s="485"/>
    </row>
    <row r="9" spans="1:28">
      <c r="A9" s="2485" t="s">
        <v>1154</v>
      </c>
      <c r="B9" s="2493">
        <v>8693.35</v>
      </c>
      <c r="C9" s="2489">
        <v>0</v>
      </c>
      <c r="D9" s="2494">
        <f t="shared" ref="D9:D16" si="0">B9+C9</f>
        <v>8693.35</v>
      </c>
      <c r="E9" s="2489">
        <v>58800</v>
      </c>
      <c r="F9" s="2490">
        <f t="shared" ref="F9:F15" si="1">D9/E9</f>
        <v>0.14784608843537417</v>
      </c>
      <c r="G9" s="2495">
        <v>0</v>
      </c>
      <c r="H9" s="2496"/>
      <c r="I9" s="485"/>
    </row>
    <row r="10" spans="1:28">
      <c r="A10" s="2497" t="s">
        <v>1155</v>
      </c>
      <c r="B10" s="2498">
        <v>0</v>
      </c>
      <c r="C10" s="2499">
        <v>0</v>
      </c>
      <c r="D10" s="2500">
        <f t="shared" si="0"/>
        <v>0</v>
      </c>
      <c r="E10" s="2499">
        <v>86500</v>
      </c>
      <c r="F10" s="2490">
        <v>0</v>
      </c>
      <c r="G10" s="2495">
        <v>0</v>
      </c>
      <c r="H10" s="2501"/>
      <c r="I10" s="485"/>
    </row>
    <row r="11" spans="1:28">
      <c r="A11" s="2497" t="s">
        <v>1156</v>
      </c>
      <c r="B11" s="2498">
        <v>0</v>
      </c>
      <c r="C11" s="2499">
        <v>0</v>
      </c>
      <c r="D11" s="2500">
        <f t="shared" si="0"/>
        <v>0</v>
      </c>
      <c r="E11" s="2499">
        <v>0</v>
      </c>
      <c r="F11" s="2490">
        <v>0</v>
      </c>
      <c r="G11" s="2495">
        <f t="shared" ref="G11:G16" si="2">E11-D11</f>
        <v>0</v>
      </c>
      <c r="H11" s="2502"/>
      <c r="I11" s="485"/>
    </row>
    <row r="12" spans="1:28">
      <c r="A12" s="2503" t="s">
        <v>211</v>
      </c>
      <c r="B12" s="2498">
        <v>0</v>
      </c>
      <c r="C12" s="2499">
        <v>0</v>
      </c>
      <c r="D12" s="2500">
        <f t="shared" si="0"/>
        <v>0</v>
      </c>
      <c r="E12" s="2499">
        <v>0</v>
      </c>
      <c r="F12" s="2490">
        <v>0</v>
      </c>
      <c r="G12" s="2495">
        <f t="shared" si="2"/>
        <v>0</v>
      </c>
      <c r="H12" s="2502"/>
      <c r="I12" s="485"/>
    </row>
    <row r="13" spans="1:28">
      <c r="A13" s="2497" t="s">
        <v>1374</v>
      </c>
      <c r="B13" s="2498">
        <v>0</v>
      </c>
      <c r="C13" s="2499">
        <v>0</v>
      </c>
      <c r="D13" s="2500">
        <f t="shared" si="0"/>
        <v>0</v>
      </c>
      <c r="E13" s="2499">
        <v>0</v>
      </c>
      <c r="F13" s="2490">
        <v>0</v>
      </c>
      <c r="G13" s="2495">
        <f t="shared" si="2"/>
        <v>0</v>
      </c>
      <c r="H13" s="2502"/>
      <c r="I13" s="485"/>
    </row>
    <row r="14" spans="1:28">
      <c r="A14" s="2503" t="s">
        <v>93</v>
      </c>
      <c r="B14" s="2498">
        <v>0</v>
      </c>
      <c r="C14" s="2499">
        <v>0</v>
      </c>
      <c r="D14" s="2500">
        <f t="shared" si="0"/>
        <v>0</v>
      </c>
      <c r="E14" s="2499">
        <v>30400</v>
      </c>
      <c r="F14" s="2490">
        <v>0</v>
      </c>
      <c r="G14" s="2495">
        <v>0</v>
      </c>
      <c r="H14" s="2501"/>
      <c r="I14" s="485"/>
    </row>
    <row r="15" spans="1:28">
      <c r="A15" s="2503" t="s">
        <v>94</v>
      </c>
      <c r="B15" s="2498">
        <v>36183.800000000003</v>
      </c>
      <c r="C15" s="2499">
        <v>0</v>
      </c>
      <c r="D15" s="2500">
        <f t="shared" si="0"/>
        <v>36183.800000000003</v>
      </c>
      <c r="E15" s="2499">
        <v>56900</v>
      </c>
      <c r="F15" s="2490">
        <f t="shared" si="1"/>
        <v>0.63591915641476282</v>
      </c>
      <c r="G15" s="2495">
        <v>0</v>
      </c>
      <c r="H15" s="2501"/>
      <c r="I15" s="486"/>
    </row>
    <row r="16" spans="1:28">
      <c r="A16" s="2497" t="s">
        <v>95</v>
      </c>
      <c r="B16" s="2504">
        <v>0</v>
      </c>
      <c r="C16" s="2505">
        <v>0</v>
      </c>
      <c r="D16" s="2506">
        <f t="shared" si="0"/>
        <v>0</v>
      </c>
      <c r="E16" s="2505">
        <v>0</v>
      </c>
      <c r="F16" s="2490">
        <v>0</v>
      </c>
      <c r="G16" s="2495">
        <f t="shared" si="2"/>
        <v>0</v>
      </c>
      <c r="H16" s="2502"/>
      <c r="I16" s="485"/>
      <c r="K16" s="487"/>
    </row>
    <row r="17" spans="1:9" ht="16" thickBot="1">
      <c r="A17" s="2459"/>
      <c r="B17" s="2507"/>
      <c r="C17" s="2508"/>
      <c r="D17" s="2509"/>
      <c r="E17" s="2508"/>
      <c r="F17" s="2510"/>
      <c r="G17" s="2511"/>
      <c r="H17" s="2512"/>
    </row>
    <row r="18" spans="1:9" ht="16" thickTop="1">
      <c r="A18" s="958" t="s">
        <v>1158</v>
      </c>
      <c r="B18" s="949">
        <f>SUM(B8:B11)+SUM(B12:B16)</f>
        <v>2009404.2199999997</v>
      </c>
      <c r="C18" s="950">
        <f>SUM(C8:C11)+SUM(C12:C16)</f>
        <v>0</v>
      </c>
      <c r="D18" s="959">
        <f>SUM(D8:D11)+SUM(D12:D16)</f>
        <v>2009404.2199999997</v>
      </c>
      <c r="E18" s="950">
        <f>SUM(E8:E11)+SUM(E12:E16)</f>
        <v>2929000</v>
      </c>
      <c r="F18" s="953">
        <f>D18/E18</f>
        <v>0.68603763059064515</v>
      </c>
      <c r="G18" s="960">
        <f>SUM(G8:G16)</f>
        <v>0</v>
      </c>
      <c r="H18" s="961"/>
      <c r="I18" s="143"/>
    </row>
    <row r="19" spans="1:9" ht="16" thickBot="1">
      <c r="A19" s="2466"/>
      <c r="B19" s="2467"/>
      <c r="C19" s="2468"/>
      <c r="D19" s="2513"/>
      <c r="E19" s="2468"/>
      <c r="F19" s="2471"/>
      <c r="G19" s="2514"/>
      <c r="H19" s="2515"/>
    </row>
    <row r="20" spans="1:9">
      <c r="A20" s="2473" t="s">
        <v>1375</v>
      </c>
      <c r="B20" s="2438">
        <v>21280261.93</v>
      </c>
      <c r="C20" s="2439">
        <v>0</v>
      </c>
      <c r="D20" s="2516">
        <f>B20+C20</f>
        <v>21280261.93</v>
      </c>
      <c r="E20" s="2439">
        <v>18273000</v>
      </c>
      <c r="F20" s="2475">
        <f>D20/E20</f>
        <v>1.164574067202977</v>
      </c>
      <c r="G20" s="2517">
        <f>D20-E20</f>
        <v>3007261.9299999997</v>
      </c>
      <c r="H20" s="2518"/>
    </row>
    <row r="21" spans="1:9">
      <c r="A21" s="2477" t="s">
        <v>1159</v>
      </c>
      <c r="B21" s="2450"/>
      <c r="C21" s="2451"/>
      <c r="D21" s="2519">
        <f t="shared" ref="D21" si="3">B21+C21</f>
        <v>0</v>
      </c>
      <c r="E21" s="2451">
        <v>0</v>
      </c>
      <c r="F21" s="2478">
        <v>0</v>
      </c>
      <c r="G21" s="2517">
        <v>0</v>
      </c>
      <c r="H21" s="2520"/>
    </row>
    <row r="22" spans="1:9" ht="16" thickBot="1">
      <c r="A22" s="2459"/>
      <c r="B22" s="2460"/>
      <c r="C22" s="2461"/>
      <c r="D22" s="2521"/>
      <c r="E22" s="2461"/>
      <c r="F22" s="2464"/>
      <c r="G22" s="2522"/>
      <c r="H22" s="2512"/>
    </row>
    <row r="23" spans="1:9" ht="29" thickTop="1" thickBot="1">
      <c r="A23" s="1824" t="s">
        <v>1376</v>
      </c>
      <c r="B23" s="1825">
        <f>B18+B20+B21</f>
        <v>23289666.149999999</v>
      </c>
      <c r="C23" s="962">
        <f t="shared" ref="C23:E23" si="4">C18+C20+C21</f>
        <v>0</v>
      </c>
      <c r="D23" s="963">
        <f t="shared" si="4"/>
        <v>23289666.149999999</v>
      </c>
      <c r="E23" s="962">
        <f t="shared" si="4"/>
        <v>21202000</v>
      </c>
      <c r="F23" s="1826">
        <f>D23/E23</f>
        <v>1.0984655291953589</v>
      </c>
      <c r="G23" s="1827">
        <f>+G18+G20+G21</f>
        <v>3007261.9299999997</v>
      </c>
      <c r="H23" s="964"/>
      <c r="I23" s="143"/>
    </row>
    <row r="24" spans="1:9" ht="18" customHeight="1">
      <c r="A24" s="2986" t="s">
        <v>1691</v>
      </c>
      <c r="B24" s="2987"/>
      <c r="C24" s="2987"/>
      <c r="D24" s="2987"/>
      <c r="E24" s="2987"/>
      <c r="F24" s="2987"/>
      <c r="G24" s="2987"/>
      <c r="H24" s="2988"/>
    </row>
    <row r="25" spans="1:9" s="75" customFormat="1" ht="29.15" customHeight="1">
      <c r="A25" s="2993" t="s">
        <v>1692</v>
      </c>
      <c r="B25" s="2994"/>
      <c r="C25" s="2994"/>
      <c r="D25" s="2994"/>
      <c r="E25" s="2994"/>
      <c r="F25" s="2994"/>
      <c r="G25" s="2994"/>
      <c r="H25" s="2995"/>
    </row>
    <row r="26" spans="1:9" ht="30.65" customHeight="1" thickBot="1">
      <c r="A26" s="2983" t="s">
        <v>1693</v>
      </c>
      <c r="B26" s="2984"/>
      <c r="C26" s="2984"/>
      <c r="D26" s="2984"/>
      <c r="E26" s="2984"/>
      <c r="F26" s="2984"/>
      <c r="G26" s="2984"/>
      <c r="H26" s="2985"/>
    </row>
    <row r="27" spans="1:9">
      <c r="A27" s="166"/>
      <c r="B27" s="230"/>
      <c r="C27" s="230"/>
      <c r="D27" s="230"/>
      <c r="E27" s="230"/>
      <c r="F27" s="230"/>
      <c r="G27" s="230"/>
      <c r="H27" s="230"/>
    </row>
    <row r="28" spans="1:9">
      <c r="A28" s="231"/>
      <c r="B28" s="232"/>
      <c r="C28" s="233"/>
    </row>
    <row r="29" spans="1:9">
      <c r="A29" s="234"/>
      <c r="B29" s="231"/>
      <c r="C29" s="233"/>
    </row>
  </sheetData>
  <mergeCells count="12">
    <mergeCell ref="A2:H2"/>
    <mergeCell ref="A3:H3"/>
    <mergeCell ref="A4:H4"/>
    <mergeCell ref="A24:H24"/>
    <mergeCell ref="A25:H25"/>
    <mergeCell ref="A26:H26"/>
    <mergeCell ref="A6:A7"/>
    <mergeCell ref="E6:E7"/>
    <mergeCell ref="F6:F7"/>
    <mergeCell ref="G6:G7"/>
    <mergeCell ref="H6:H7"/>
    <mergeCell ref="B6:D6"/>
  </mergeCells>
  <printOptions horizontalCentered="1" verticalCentered="1" headings="1"/>
  <pageMargins left="0.25" right="0.25" top="0.5" bottom="0.5" header="0.3" footer="0.3"/>
  <pageSetup scale="65" orientation="landscape" r:id="rId1"/>
  <headerFooter>
    <oddHeader>&amp;CPacific Gas and Electric Company | Program Year 2024
Appendix A: ESA, CARE, and FERA Program Tables</oddHeader>
  </headerFooter>
  <customProperties>
    <customPr name="_pios_id" r:id="rId2"/>
  </customPropertie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716334-2D8C-4684-B83D-7D3AAF2030B3}">
  <sheetPr>
    <pageSetUpPr fitToPage="1"/>
  </sheetPr>
  <dimension ref="A2:AF32"/>
  <sheetViews>
    <sheetView showWhiteSpace="0" view="pageLayout" zoomScale="62" zoomScaleNormal="90" zoomScalePageLayoutView="62" workbookViewId="0">
      <selection activeCell="I17" sqref="I17"/>
    </sheetView>
  </sheetViews>
  <sheetFormatPr defaultColWidth="9.453125" defaultRowHeight="14"/>
  <cols>
    <col min="1" max="1" width="15.453125" style="26" customWidth="1"/>
    <col min="2" max="3" width="9.453125" style="27" bestFit="1" customWidth="1"/>
    <col min="4" max="4" width="12.54296875" style="27" bestFit="1" customWidth="1"/>
    <col min="5" max="5" width="11.54296875" style="27" bestFit="1" customWidth="1"/>
    <col min="6" max="6" width="8" style="27" bestFit="1" customWidth="1"/>
    <col min="7" max="7" width="7.453125" style="27" bestFit="1" customWidth="1"/>
    <col min="8" max="8" width="7.7265625" style="27" bestFit="1" customWidth="1"/>
    <col min="9" max="10" width="11.453125" style="27" bestFit="1" customWidth="1"/>
    <col min="11" max="11" width="12.453125" style="27" bestFit="1" customWidth="1"/>
    <col min="12" max="12" width="12" style="27" bestFit="1" customWidth="1"/>
    <col min="13" max="13" width="16.54296875" style="27" customWidth="1"/>
    <col min="14" max="14" width="11.453125" style="27" customWidth="1"/>
    <col min="15" max="15" width="15.54296875" style="27" customWidth="1"/>
    <col min="16" max="16" width="13.453125" style="27" customWidth="1"/>
    <col min="17" max="17" width="10.54296875" style="27" customWidth="1"/>
    <col min="18" max="18" width="15.453125" style="27" customWidth="1"/>
    <col min="19" max="19" width="9.453125" style="27"/>
    <col min="20" max="20" width="12.453125" style="27" bestFit="1" customWidth="1"/>
    <col min="21" max="21" width="10.54296875" style="27" customWidth="1"/>
    <col min="22" max="22" width="9.54296875" style="27" bestFit="1" customWidth="1"/>
    <col min="23" max="25" width="9.453125" style="27"/>
    <col min="26" max="26" width="13.453125" style="27" bestFit="1" customWidth="1"/>
    <col min="27" max="27" width="12" style="27" customWidth="1"/>
    <col min="28" max="28" width="12" style="27" bestFit="1" customWidth="1"/>
    <col min="29" max="29" width="7.54296875" style="27" customWidth="1"/>
    <col min="30" max="30" width="15.453125" style="27" customWidth="1"/>
    <col min="31" max="31" width="24.54296875" style="27" customWidth="1"/>
    <col min="32" max="32" width="15" style="27" customWidth="1"/>
    <col min="33" max="16384" width="9.453125" style="27"/>
  </cols>
  <sheetData>
    <row r="2" spans="1:32" ht="15.5">
      <c r="A2" s="2579" t="s">
        <v>1377</v>
      </c>
      <c r="B2" s="2579"/>
      <c r="C2" s="2579"/>
      <c r="D2" s="2579"/>
      <c r="E2" s="2579"/>
      <c r="F2" s="2579"/>
      <c r="G2" s="2579"/>
      <c r="H2" s="2579"/>
      <c r="I2" s="2579"/>
      <c r="J2" s="2579"/>
      <c r="K2" s="2579"/>
      <c r="L2" s="2579"/>
      <c r="M2" s="2579"/>
      <c r="N2" s="2579"/>
      <c r="O2" s="2579"/>
      <c r="P2" s="2579"/>
      <c r="Q2" s="2579"/>
      <c r="R2" s="2579"/>
      <c r="S2" s="2579"/>
      <c r="T2" s="2579"/>
      <c r="U2" s="2579"/>
      <c r="V2" s="2579"/>
      <c r="W2" s="2579"/>
      <c r="X2" s="2579"/>
      <c r="Y2" s="2579"/>
      <c r="Z2" s="2579"/>
      <c r="AA2" s="2579"/>
      <c r="AB2" s="2579"/>
    </row>
    <row r="3" spans="1:32" ht="15.5">
      <c r="A3" s="2579" t="s">
        <v>0</v>
      </c>
      <c r="B3" s="2579"/>
      <c r="C3" s="2579"/>
      <c r="D3" s="2579"/>
      <c r="E3" s="2579"/>
      <c r="F3" s="2579"/>
      <c r="G3" s="2579"/>
      <c r="H3" s="2579"/>
      <c r="I3" s="2579"/>
      <c r="J3" s="2579"/>
      <c r="K3" s="2579"/>
      <c r="L3" s="2579"/>
      <c r="M3" s="2579"/>
      <c r="N3" s="2579"/>
      <c r="O3" s="2579"/>
      <c r="P3" s="2579"/>
      <c r="Q3" s="2579"/>
      <c r="R3" s="2579"/>
      <c r="S3" s="2579"/>
      <c r="T3" s="2579"/>
      <c r="U3" s="2579"/>
      <c r="V3" s="2579"/>
      <c r="W3" s="2579"/>
      <c r="X3" s="2579"/>
      <c r="Y3" s="2579"/>
      <c r="Z3" s="2579"/>
      <c r="AA3" s="2579"/>
      <c r="AB3" s="2579"/>
    </row>
    <row r="4" spans="1:32" ht="15.5">
      <c r="A4" s="2579" t="s">
        <v>38</v>
      </c>
      <c r="B4" s="2579"/>
      <c r="C4" s="2579"/>
      <c r="D4" s="2579"/>
      <c r="E4" s="2579"/>
      <c r="F4" s="2579"/>
      <c r="G4" s="2579"/>
      <c r="H4" s="2579"/>
      <c r="I4" s="2579"/>
      <c r="J4" s="2579"/>
      <c r="K4" s="2579"/>
      <c r="L4" s="2579"/>
      <c r="M4" s="2579"/>
      <c r="N4" s="2579"/>
      <c r="O4" s="2579"/>
      <c r="P4" s="2579"/>
      <c r="Q4" s="2579"/>
      <c r="R4" s="2579"/>
      <c r="S4" s="2579"/>
      <c r="T4" s="2579"/>
      <c r="U4" s="2579"/>
      <c r="V4" s="2579"/>
      <c r="W4" s="2579"/>
      <c r="X4" s="2579"/>
      <c r="Y4" s="2579"/>
      <c r="Z4" s="2579"/>
      <c r="AA4" s="2579"/>
      <c r="AB4" s="2579"/>
    </row>
    <row r="5" spans="1:32" ht="14.5" thickBot="1">
      <c r="A5" s="236"/>
      <c r="B5" s="237"/>
      <c r="C5" s="237"/>
      <c r="D5" s="237"/>
      <c r="E5" s="237"/>
      <c r="F5" s="237"/>
      <c r="G5" s="237"/>
      <c r="H5" s="237"/>
      <c r="I5" s="237"/>
      <c r="J5" s="237"/>
      <c r="K5" s="237"/>
      <c r="L5" s="237"/>
      <c r="M5" s="237"/>
      <c r="N5" s="237"/>
      <c r="O5" s="237"/>
      <c r="P5" s="237"/>
      <c r="Q5" s="237"/>
      <c r="R5" s="237"/>
      <c r="S5" s="237"/>
      <c r="T5" s="237"/>
      <c r="Z5" s="237"/>
      <c r="AA5" s="237"/>
      <c r="AB5" s="237"/>
    </row>
    <row r="6" spans="1:32" ht="18.649999999999999" customHeight="1" thickBot="1">
      <c r="A6" s="3158"/>
      <c r="B6" s="3159" t="s">
        <v>1162</v>
      </c>
      <c r="C6" s="3160"/>
      <c r="D6" s="3160"/>
      <c r="E6" s="3160"/>
      <c r="F6" s="3160"/>
      <c r="G6" s="3160"/>
      <c r="H6" s="3160"/>
      <c r="I6" s="3160"/>
      <c r="J6" s="3160"/>
      <c r="K6" s="3161"/>
      <c r="L6" s="3162" t="s">
        <v>1163</v>
      </c>
      <c r="M6" s="3163"/>
      <c r="N6" s="3163"/>
      <c r="O6" s="3164"/>
      <c r="P6" s="3165" t="s">
        <v>1164</v>
      </c>
      <c r="Q6" s="3166"/>
      <c r="R6" s="3166"/>
      <c r="S6" s="3166"/>
      <c r="T6" s="3166"/>
      <c r="U6" s="3152" t="s">
        <v>1165</v>
      </c>
      <c r="V6" s="3153"/>
      <c r="W6" s="3173" t="s">
        <v>1698</v>
      </c>
      <c r="X6" s="3174"/>
      <c r="Y6" s="3175"/>
      <c r="Z6" s="3179" t="s">
        <v>1378</v>
      </c>
      <c r="AA6" s="3181" t="s">
        <v>1379</v>
      </c>
      <c r="AB6" s="3182" t="s">
        <v>1380</v>
      </c>
      <c r="AC6" s="28"/>
    </row>
    <row r="7" spans="1:32" ht="29.9" customHeight="1" thickBot="1">
      <c r="A7" s="3009"/>
      <c r="B7" s="3183" t="s">
        <v>1170</v>
      </c>
      <c r="C7" s="3184"/>
      <c r="D7" s="3184"/>
      <c r="E7" s="3185"/>
      <c r="F7" s="3186" t="s">
        <v>1171</v>
      </c>
      <c r="G7" s="3187"/>
      <c r="H7" s="3187"/>
      <c r="I7" s="3187"/>
      <c r="J7" s="3188"/>
      <c r="K7" s="3189" t="s">
        <v>1172</v>
      </c>
      <c r="L7" s="3169" t="s">
        <v>1173</v>
      </c>
      <c r="M7" s="3154" t="s">
        <v>1174</v>
      </c>
      <c r="N7" s="3154" t="s">
        <v>1175</v>
      </c>
      <c r="O7" s="3167" t="s">
        <v>1176</v>
      </c>
      <c r="P7" s="3169" t="s">
        <v>1381</v>
      </c>
      <c r="Q7" s="3154" t="s">
        <v>1178</v>
      </c>
      <c r="R7" s="3154" t="s">
        <v>1179</v>
      </c>
      <c r="S7" s="3156" t="s">
        <v>1697</v>
      </c>
      <c r="T7" s="3191" t="s">
        <v>1181</v>
      </c>
      <c r="U7" s="3169" t="s">
        <v>1182</v>
      </c>
      <c r="V7" s="3171" t="s">
        <v>1183</v>
      </c>
      <c r="W7" s="3176"/>
      <c r="X7" s="3177"/>
      <c r="Y7" s="3178"/>
      <c r="Z7" s="3179"/>
      <c r="AA7" s="3181"/>
      <c r="AB7" s="3182"/>
      <c r="AC7" s="28"/>
      <c r="AD7" s="76"/>
      <c r="AE7" s="181"/>
      <c r="AF7" s="76"/>
    </row>
    <row r="8" spans="1:32" ht="29.5" thickBot="1">
      <c r="A8" s="3010"/>
      <c r="B8" s="238" t="s">
        <v>1694</v>
      </c>
      <c r="C8" s="239" t="s">
        <v>1695</v>
      </c>
      <c r="D8" s="239" t="s">
        <v>1696</v>
      </c>
      <c r="E8" s="240" t="s">
        <v>1184</v>
      </c>
      <c r="F8" s="238" t="s">
        <v>1185</v>
      </c>
      <c r="G8" s="239" t="s">
        <v>1186</v>
      </c>
      <c r="H8" s="239" t="s">
        <v>1187</v>
      </c>
      <c r="I8" s="303" t="s">
        <v>1188</v>
      </c>
      <c r="J8" s="240" t="s">
        <v>1189</v>
      </c>
      <c r="K8" s="3190"/>
      <c r="L8" s="3170"/>
      <c r="M8" s="3155"/>
      <c r="N8" s="3155"/>
      <c r="O8" s="3168"/>
      <c r="P8" s="3170"/>
      <c r="Q8" s="3155"/>
      <c r="R8" s="3155"/>
      <c r="S8" s="3157"/>
      <c r="T8" s="3192"/>
      <c r="U8" s="3170"/>
      <c r="V8" s="3172"/>
      <c r="W8" s="1828" t="s">
        <v>1190</v>
      </c>
      <c r="X8" s="1828" t="s">
        <v>1191</v>
      </c>
      <c r="Y8" s="1828" t="s">
        <v>1192</v>
      </c>
      <c r="Z8" s="3180"/>
      <c r="AA8" s="3163"/>
      <c r="AB8" s="3164"/>
      <c r="AC8" s="28"/>
      <c r="AD8" s="48"/>
      <c r="AE8" s="340"/>
      <c r="AF8" s="178"/>
    </row>
    <row r="9" spans="1:32">
      <c r="A9" s="201" t="s">
        <v>1193</v>
      </c>
      <c r="B9" s="756">
        <v>0</v>
      </c>
      <c r="C9" s="757">
        <v>38</v>
      </c>
      <c r="D9" s="757">
        <v>0</v>
      </c>
      <c r="E9" s="758">
        <f>SUM(B9:D9)</f>
        <v>38</v>
      </c>
      <c r="F9" s="756">
        <v>593</v>
      </c>
      <c r="G9" s="757">
        <v>263</v>
      </c>
      <c r="H9" s="757">
        <v>56</v>
      </c>
      <c r="I9" s="759">
        <v>0</v>
      </c>
      <c r="J9" s="1796">
        <f>SUM(F9:I9)</f>
        <v>912</v>
      </c>
      <c r="K9" s="760">
        <f>E9+J9</f>
        <v>950</v>
      </c>
      <c r="L9" s="756">
        <v>1136</v>
      </c>
      <c r="M9" s="757">
        <v>181</v>
      </c>
      <c r="N9" s="761">
        <v>0</v>
      </c>
      <c r="O9" s="762">
        <f>SUM(L9:N9)</f>
        <v>1317</v>
      </c>
      <c r="P9" s="763" t="s">
        <v>1194</v>
      </c>
      <c r="Q9" s="761">
        <v>179</v>
      </c>
      <c r="R9" s="761">
        <v>444</v>
      </c>
      <c r="S9" s="762">
        <v>191</v>
      </c>
      <c r="T9" s="764">
        <f>SUM(P9:S9)</f>
        <v>814</v>
      </c>
      <c r="U9" s="1797">
        <f t="shared" ref="U9:U20" si="0">K9+O9</f>
        <v>2267</v>
      </c>
      <c r="V9" s="1798">
        <f t="shared" ref="V9:V20" si="1">K9-T9</f>
        <v>136</v>
      </c>
      <c r="W9" s="891"/>
      <c r="X9" s="892"/>
      <c r="Y9" s="892"/>
      <c r="Z9" s="767">
        <v>38431</v>
      </c>
      <c r="AA9" s="757">
        <v>156547</v>
      </c>
      <c r="AB9" s="768">
        <f>Z9/AA9</f>
        <v>0.24549176924501906</v>
      </c>
      <c r="AC9" s="28"/>
    </row>
    <row r="10" spans="1:32">
      <c r="A10" s="202" t="s">
        <v>1195</v>
      </c>
      <c r="B10" s="769">
        <v>0</v>
      </c>
      <c r="C10" s="770">
        <v>35</v>
      </c>
      <c r="D10" s="770">
        <v>0</v>
      </c>
      <c r="E10" s="758">
        <f t="shared" ref="E10:E20" si="2">SUM(B10:D10)</f>
        <v>35</v>
      </c>
      <c r="F10" s="769">
        <v>650</v>
      </c>
      <c r="G10" s="770">
        <v>168</v>
      </c>
      <c r="H10" s="770">
        <v>31</v>
      </c>
      <c r="I10" s="1799">
        <v>2</v>
      </c>
      <c r="J10" s="771">
        <f t="shared" ref="J10:J20" si="3">SUM(F10:I10)</f>
        <v>851</v>
      </c>
      <c r="K10" s="760">
        <f t="shared" ref="K10:K20" si="4">E10+J10</f>
        <v>886</v>
      </c>
      <c r="L10" s="769">
        <v>926</v>
      </c>
      <c r="M10" s="770">
        <v>168</v>
      </c>
      <c r="N10" s="772">
        <v>0</v>
      </c>
      <c r="O10" s="762">
        <f t="shared" ref="O10:O20" si="5">SUM(L10:N10)</f>
        <v>1094</v>
      </c>
      <c r="P10" s="773" t="s">
        <v>1194</v>
      </c>
      <c r="Q10" s="772">
        <v>100</v>
      </c>
      <c r="R10" s="772">
        <v>692</v>
      </c>
      <c r="S10" s="762">
        <v>174</v>
      </c>
      <c r="T10" s="764">
        <f t="shared" ref="T10:T20" si="6">SUM(P10:S10)</f>
        <v>966</v>
      </c>
      <c r="U10" s="763">
        <f t="shared" si="0"/>
        <v>1980</v>
      </c>
      <c r="V10" s="764">
        <f t="shared" si="1"/>
        <v>-80</v>
      </c>
      <c r="W10" s="893"/>
      <c r="X10" s="894"/>
      <c r="Y10" s="894"/>
      <c r="Z10" s="767">
        <v>38351</v>
      </c>
      <c r="AA10" s="757">
        <v>156547</v>
      </c>
      <c r="AB10" s="768">
        <f t="shared" ref="AB10:AB20" si="7">Z10/AA10</f>
        <v>0.24498074060825184</v>
      </c>
      <c r="AC10" s="29"/>
      <c r="AD10" s="30"/>
    </row>
    <row r="11" spans="1:32">
      <c r="A11" s="202" t="s">
        <v>1196</v>
      </c>
      <c r="B11" s="769">
        <v>0</v>
      </c>
      <c r="C11" s="770">
        <v>39</v>
      </c>
      <c r="D11" s="770">
        <v>0</v>
      </c>
      <c r="E11" s="758">
        <f t="shared" si="2"/>
        <v>39</v>
      </c>
      <c r="F11" s="769">
        <v>621</v>
      </c>
      <c r="G11" s="770">
        <v>257</v>
      </c>
      <c r="H11" s="770">
        <v>35</v>
      </c>
      <c r="I11" s="1799">
        <v>0</v>
      </c>
      <c r="J11" s="771">
        <f t="shared" si="3"/>
        <v>913</v>
      </c>
      <c r="K11" s="760">
        <f t="shared" si="4"/>
        <v>952</v>
      </c>
      <c r="L11" s="769">
        <v>732</v>
      </c>
      <c r="M11" s="770">
        <v>172</v>
      </c>
      <c r="N11" s="772">
        <v>0</v>
      </c>
      <c r="O11" s="762">
        <f t="shared" si="5"/>
        <v>904</v>
      </c>
      <c r="P11" s="773" t="s">
        <v>1194</v>
      </c>
      <c r="Q11" s="772">
        <v>83</v>
      </c>
      <c r="R11" s="772">
        <v>1010</v>
      </c>
      <c r="S11" s="762">
        <v>197</v>
      </c>
      <c r="T11" s="764">
        <f t="shared" si="6"/>
        <v>1290</v>
      </c>
      <c r="U11" s="763">
        <f t="shared" si="0"/>
        <v>1856</v>
      </c>
      <c r="V11" s="764">
        <f t="shared" si="1"/>
        <v>-338</v>
      </c>
      <c r="W11" s="893"/>
      <c r="X11" s="894"/>
      <c r="Y11" s="894"/>
      <c r="Z11" s="767">
        <v>38013</v>
      </c>
      <c r="AA11" s="757">
        <v>156547</v>
      </c>
      <c r="AB11" s="768">
        <f t="shared" si="7"/>
        <v>0.24282164461791028</v>
      </c>
      <c r="AC11" s="29"/>
      <c r="AD11" s="30"/>
    </row>
    <row r="12" spans="1:32">
      <c r="A12" s="202" t="s">
        <v>1197</v>
      </c>
      <c r="B12" s="769">
        <v>0</v>
      </c>
      <c r="C12" s="770">
        <v>37</v>
      </c>
      <c r="D12" s="770">
        <v>0</v>
      </c>
      <c r="E12" s="758">
        <f t="shared" si="2"/>
        <v>37</v>
      </c>
      <c r="F12" s="769">
        <v>734</v>
      </c>
      <c r="G12" s="770">
        <v>537</v>
      </c>
      <c r="H12" s="770">
        <v>31</v>
      </c>
      <c r="I12" s="1799">
        <v>1</v>
      </c>
      <c r="J12" s="771">
        <f t="shared" si="3"/>
        <v>1303</v>
      </c>
      <c r="K12" s="760">
        <f t="shared" si="4"/>
        <v>1340</v>
      </c>
      <c r="L12" s="769">
        <v>792</v>
      </c>
      <c r="M12" s="770">
        <v>162</v>
      </c>
      <c r="N12" s="772">
        <v>0</v>
      </c>
      <c r="O12" s="762">
        <f t="shared" si="5"/>
        <v>954</v>
      </c>
      <c r="P12" s="773" t="s">
        <v>1194</v>
      </c>
      <c r="Q12" s="772">
        <v>126</v>
      </c>
      <c r="R12" s="772">
        <v>932</v>
      </c>
      <c r="S12" s="762">
        <v>-276</v>
      </c>
      <c r="T12" s="764">
        <f t="shared" si="6"/>
        <v>782</v>
      </c>
      <c r="U12" s="763">
        <f t="shared" si="0"/>
        <v>2294</v>
      </c>
      <c r="V12" s="764">
        <f t="shared" si="1"/>
        <v>558</v>
      </c>
      <c r="W12" s="893"/>
      <c r="X12" s="894"/>
      <c r="Y12" s="894"/>
      <c r="Z12" s="767">
        <v>38571</v>
      </c>
      <c r="AA12" s="757">
        <v>156547</v>
      </c>
      <c r="AB12" s="768">
        <f t="shared" si="7"/>
        <v>0.24638606935936172</v>
      </c>
      <c r="AC12" s="29"/>
      <c r="AD12" s="30"/>
    </row>
    <row r="13" spans="1:32">
      <c r="A13" s="202" t="s">
        <v>1198</v>
      </c>
      <c r="B13" s="769">
        <v>0</v>
      </c>
      <c r="C13" s="770">
        <v>24</v>
      </c>
      <c r="D13" s="770">
        <v>0</v>
      </c>
      <c r="E13" s="758">
        <f t="shared" si="2"/>
        <v>24</v>
      </c>
      <c r="F13" s="769">
        <v>617</v>
      </c>
      <c r="G13" s="770">
        <v>228</v>
      </c>
      <c r="H13" s="770">
        <v>16</v>
      </c>
      <c r="I13" s="1799">
        <v>0</v>
      </c>
      <c r="J13" s="771">
        <f t="shared" si="3"/>
        <v>861</v>
      </c>
      <c r="K13" s="760">
        <f t="shared" si="4"/>
        <v>885</v>
      </c>
      <c r="L13" s="769">
        <v>817</v>
      </c>
      <c r="M13" s="770">
        <v>215</v>
      </c>
      <c r="N13" s="772">
        <v>0</v>
      </c>
      <c r="O13" s="762">
        <f>SUM(L13:N13)</f>
        <v>1032</v>
      </c>
      <c r="P13" s="773" t="s">
        <v>1194</v>
      </c>
      <c r="Q13" s="772">
        <v>113</v>
      </c>
      <c r="R13" s="772">
        <v>860</v>
      </c>
      <c r="S13" s="762">
        <v>76</v>
      </c>
      <c r="T13" s="764">
        <f t="shared" si="6"/>
        <v>1049</v>
      </c>
      <c r="U13" s="763">
        <f t="shared" si="0"/>
        <v>1917</v>
      </c>
      <c r="V13" s="764">
        <f t="shared" si="1"/>
        <v>-164</v>
      </c>
      <c r="W13" s="893"/>
      <c r="X13" s="894"/>
      <c r="Y13" s="894"/>
      <c r="Z13" s="767">
        <v>38407</v>
      </c>
      <c r="AA13" s="757">
        <v>156547</v>
      </c>
      <c r="AB13" s="768">
        <f t="shared" si="7"/>
        <v>0.2453384606539889</v>
      </c>
      <c r="AC13" s="29"/>
      <c r="AD13" s="30"/>
    </row>
    <row r="14" spans="1:32">
      <c r="A14" s="202" t="s">
        <v>1199</v>
      </c>
      <c r="B14" s="769">
        <v>0</v>
      </c>
      <c r="C14" s="770">
        <v>33</v>
      </c>
      <c r="D14" s="770">
        <v>0</v>
      </c>
      <c r="E14" s="758">
        <f t="shared" si="2"/>
        <v>33</v>
      </c>
      <c r="F14" s="769">
        <v>713</v>
      </c>
      <c r="G14" s="770">
        <v>160</v>
      </c>
      <c r="H14" s="770">
        <v>19</v>
      </c>
      <c r="I14" s="1799">
        <v>0</v>
      </c>
      <c r="J14" s="771">
        <f t="shared" si="3"/>
        <v>892</v>
      </c>
      <c r="K14" s="760">
        <f t="shared" si="4"/>
        <v>925</v>
      </c>
      <c r="L14" s="769">
        <v>249</v>
      </c>
      <c r="M14" s="770">
        <v>121</v>
      </c>
      <c r="N14" s="772">
        <v>0</v>
      </c>
      <c r="O14" s="762">
        <f t="shared" si="5"/>
        <v>370</v>
      </c>
      <c r="P14" s="773" t="s">
        <v>1194</v>
      </c>
      <c r="Q14" s="772">
        <v>125</v>
      </c>
      <c r="R14" s="772">
        <v>760</v>
      </c>
      <c r="S14" s="762">
        <v>299</v>
      </c>
      <c r="T14" s="764">
        <f t="shared" si="6"/>
        <v>1184</v>
      </c>
      <c r="U14" s="763">
        <f t="shared" si="0"/>
        <v>1295</v>
      </c>
      <c r="V14" s="764">
        <f t="shared" si="1"/>
        <v>-259</v>
      </c>
      <c r="W14" s="893"/>
      <c r="X14" s="894"/>
      <c r="Y14" s="894"/>
      <c r="Z14" s="767">
        <v>38148</v>
      </c>
      <c r="AA14" s="757">
        <v>156547</v>
      </c>
      <c r="AB14" s="768">
        <f t="shared" si="7"/>
        <v>0.24368400544245497</v>
      </c>
      <c r="AC14" s="29"/>
      <c r="AD14" s="30"/>
    </row>
    <row r="15" spans="1:32">
      <c r="A15" s="202" t="s">
        <v>1200</v>
      </c>
      <c r="B15" s="769">
        <v>0</v>
      </c>
      <c r="C15" s="770">
        <v>33</v>
      </c>
      <c r="D15" s="770">
        <v>0</v>
      </c>
      <c r="E15" s="758">
        <f t="shared" si="2"/>
        <v>33</v>
      </c>
      <c r="F15" s="769">
        <v>1281</v>
      </c>
      <c r="G15" s="770">
        <v>44</v>
      </c>
      <c r="H15" s="770">
        <v>257</v>
      </c>
      <c r="I15" s="1799">
        <v>0</v>
      </c>
      <c r="J15" s="771">
        <f t="shared" si="3"/>
        <v>1582</v>
      </c>
      <c r="K15" s="760">
        <f t="shared" si="4"/>
        <v>1615</v>
      </c>
      <c r="L15" s="769">
        <v>574</v>
      </c>
      <c r="M15" s="770">
        <v>215</v>
      </c>
      <c r="N15" s="772">
        <v>0</v>
      </c>
      <c r="O15" s="762">
        <f t="shared" si="5"/>
        <v>789</v>
      </c>
      <c r="P15" s="773" t="s">
        <v>1194</v>
      </c>
      <c r="Q15" s="772">
        <v>83</v>
      </c>
      <c r="R15" s="772">
        <v>566</v>
      </c>
      <c r="S15" s="762">
        <v>344</v>
      </c>
      <c r="T15" s="764">
        <f t="shared" si="6"/>
        <v>993</v>
      </c>
      <c r="U15" s="763">
        <f t="shared" si="0"/>
        <v>2404</v>
      </c>
      <c r="V15" s="764">
        <f t="shared" si="1"/>
        <v>622</v>
      </c>
      <c r="W15" s="893"/>
      <c r="X15" s="894"/>
      <c r="Y15" s="894"/>
      <c r="Z15" s="767">
        <v>38770</v>
      </c>
      <c r="AA15" s="757">
        <v>156547</v>
      </c>
      <c r="AB15" s="768">
        <f t="shared" si="7"/>
        <v>0.24765725309332021</v>
      </c>
      <c r="AC15" s="29"/>
      <c r="AD15" s="30"/>
    </row>
    <row r="16" spans="1:32">
      <c r="A16" s="202" t="s">
        <v>1201</v>
      </c>
      <c r="B16" s="769">
        <v>0</v>
      </c>
      <c r="C16" s="770">
        <v>54</v>
      </c>
      <c r="D16" s="770">
        <v>0</v>
      </c>
      <c r="E16" s="758">
        <f t="shared" si="2"/>
        <v>54</v>
      </c>
      <c r="F16" s="769">
        <v>1117</v>
      </c>
      <c r="G16" s="770">
        <v>325</v>
      </c>
      <c r="H16" s="770">
        <v>44</v>
      </c>
      <c r="I16" s="1799">
        <v>3</v>
      </c>
      <c r="J16" s="771">
        <f t="shared" si="3"/>
        <v>1489</v>
      </c>
      <c r="K16" s="760">
        <f t="shared" si="4"/>
        <v>1543</v>
      </c>
      <c r="L16" s="769">
        <v>1440</v>
      </c>
      <c r="M16" s="770">
        <v>179</v>
      </c>
      <c r="N16" s="772">
        <v>0</v>
      </c>
      <c r="O16" s="762">
        <f t="shared" si="5"/>
        <v>1619</v>
      </c>
      <c r="P16" s="773" t="s">
        <v>1194</v>
      </c>
      <c r="Q16" s="772">
        <v>217</v>
      </c>
      <c r="R16" s="772">
        <v>487</v>
      </c>
      <c r="S16" s="762">
        <v>422</v>
      </c>
      <c r="T16" s="764">
        <f t="shared" si="6"/>
        <v>1126</v>
      </c>
      <c r="U16" s="763">
        <f t="shared" si="0"/>
        <v>3162</v>
      </c>
      <c r="V16" s="764">
        <f t="shared" si="1"/>
        <v>417</v>
      </c>
      <c r="W16" s="893"/>
      <c r="X16" s="894"/>
      <c r="Y16" s="894"/>
      <c r="Z16" s="767">
        <v>39187</v>
      </c>
      <c r="AA16" s="757">
        <v>156547</v>
      </c>
      <c r="AB16" s="768">
        <f t="shared" si="7"/>
        <v>0.25032098986246942</v>
      </c>
      <c r="AC16" s="29"/>
      <c r="AD16" s="30"/>
    </row>
    <row r="17" spans="1:30">
      <c r="A17" s="202" t="s">
        <v>1202</v>
      </c>
      <c r="B17" s="769">
        <v>0</v>
      </c>
      <c r="C17" s="770">
        <v>34</v>
      </c>
      <c r="D17" s="770">
        <v>0</v>
      </c>
      <c r="E17" s="758">
        <f t="shared" si="2"/>
        <v>34</v>
      </c>
      <c r="F17" s="769">
        <v>747</v>
      </c>
      <c r="G17" s="770">
        <v>224</v>
      </c>
      <c r="H17" s="770">
        <v>49</v>
      </c>
      <c r="I17" s="1799">
        <v>1</v>
      </c>
      <c r="J17" s="771">
        <f t="shared" si="3"/>
        <v>1021</v>
      </c>
      <c r="K17" s="760">
        <f t="shared" si="4"/>
        <v>1055</v>
      </c>
      <c r="L17" s="769">
        <v>455</v>
      </c>
      <c r="M17" s="770">
        <v>156</v>
      </c>
      <c r="N17" s="772">
        <v>0</v>
      </c>
      <c r="O17" s="762">
        <f t="shared" si="5"/>
        <v>611</v>
      </c>
      <c r="P17" s="773" t="s">
        <v>1194</v>
      </c>
      <c r="Q17" s="772">
        <v>144</v>
      </c>
      <c r="R17" s="772">
        <v>605</v>
      </c>
      <c r="S17" s="762">
        <v>323</v>
      </c>
      <c r="T17" s="764">
        <f t="shared" si="6"/>
        <v>1072</v>
      </c>
      <c r="U17" s="763">
        <f t="shared" si="0"/>
        <v>1666</v>
      </c>
      <c r="V17" s="764">
        <f t="shared" si="1"/>
        <v>-17</v>
      </c>
      <c r="W17" s="893"/>
      <c r="X17" s="894"/>
      <c r="Y17" s="894"/>
      <c r="Z17" s="767">
        <v>39170</v>
      </c>
      <c r="AA17" s="757">
        <v>156547</v>
      </c>
      <c r="AB17" s="768">
        <f t="shared" si="7"/>
        <v>0.25021239627715636</v>
      </c>
      <c r="AC17" s="29"/>
      <c r="AD17" s="30"/>
    </row>
    <row r="18" spans="1:30">
      <c r="A18" s="202" t="s">
        <v>1203</v>
      </c>
      <c r="B18" s="769">
        <v>0</v>
      </c>
      <c r="C18" s="770">
        <v>39</v>
      </c>
      <c r="D18" s="770">
        <v>0</v>
      </c>
      <c r="E18" s="758">
        <f t="shared" si="2"/>
        <v>39</v>
      </c>
      <c r="F18" s="769">
        <v>569</v>
      </c>
      <c r="G18" s="770">
        <v>234</v>
      </c>
      <c r="H18" s="770">
        <v>40</v>
      </c>
      <c r="I18" s="1799">
        <v>2</v>
      </c>
      <c r="J18" s="771">
        <f t="shared" si="3"/>
        <v>845</v>
      </c>
      <c r="K18" s="760">
        <f t="shared" si="4"/>
        <v>884</v>
      </c>
      <c r="L18" s="769">
        <v>365</v>
      </c>
      <c r="M18" s="770">
        <v>106</v>
      </c>
      <c r="N18" s="772">
        <v>0</v>
      </c>
      <c r="O18" s="762">
        <f t="shared" si="5"/>
        <v>471</v>
      </c>
      <c r="P18" s="773" t="s">
        <v>1194</v>
      </c>
      <c r="Q18" s="772">
        <v>295</v>
      </c>
      <c r="R18" s="772">
        <v>628</v>
      </c>
      <c r="S18" s="762">
        <v>484</v>
      </c>
      <c r="T18" s="764">
        <f t="shared" si="6"/>
        <v>1407</v>
      </c>
      <c r="U18" s="763">
        <f t="shared" si="0"/>
        <v>1355</v>
      </c>
      <c r="V18" s="764">
        <f t="shared" si="1"/>
        <v>-523</v>
      </c>
      <c r="W18" s="893"/>
      <c r="X18" s="894"/>
      <c r="Y18" s="894"/>
      <c r="Z18" s="767">
        <v>38647</v>
      </c>
      <c r="AA18" s="757">
        <v>156547</v>
      </c>
      <c r="AB18" s="768">
        <f t="shared" si="7"/>
        <v>0.24687154656429058</v>
      </c>
      <c r="AC18" s="29"/>
      <c r="AD18" s="30"/>
    </row>
    <row r="19" spans="1:30">
      <c r="A19" s="202" t="s">
        <v>1204</v>
      </c>
      <c r="B19" s="769">
        <v>0</v>
      </c>
      <c r="C19" s="770">
        <v>1003</v>
      </c>
      <c r="D19" s="770">
        <v>0</v>
      </c>
      <c r="E19" s="758">
        <f t="shared" si="2"/>
        <v>1003</v>
      </c>
      <c r="F19" s="769">
        <v>383</v>
      </c>
      <c r="G19" s="770">
        <v>111</v>
      </c>
      <c r="H19" s="770">
        <v>14</v>
      </c>
      <c r="I19" s="1799">
        <v>2</v>
      </c>
      <c r="J19" s="771">
        <f t="shared" si="3"/>
        <v>510</v>
      </c>
      <c r="K19" s="760">
        <f t="shared" si="4"/>
        <v>1513</v>
      </c>
      <c r="L19" s="769">
        <v>342</v>
      </c>
      <c r="M19" s="770">
        <v>166</v>
      </c>
      <c r="N19" s="772">
        <v>0</v>
      </c>
      <c r="O19" s="762">
        <f t="shared" si="5"/>
        <v>508</v>
      </c>
      <c r="P19" s="773" t="s">
        <v>1194</v>
      </c>
      <c r="Q19" s="772">
        <v>184</v>
      </c>
      <c r="R19" s="772">
        <v>472</v>
      </c>
      <c r="S19" s="762">
        <v>162</v>
      </c>
      <c r="T19" s="764">
        <f t="shared" si="6"/>
        <v>818</v>
      </c>
      <c r="U19" s="763">
        <f t="shared" si="0"/>
        <v>2021</v>
      </c>
      <c r="V19" s="764">
        <f t="shared" si="1"/>
        <v>695</v>
      </c>
      <c r="W19" s="893"/>
      <c r="X19" s="894"/>
      <c r="Y19" s="894"/>
      <c r="Z19" s="767">
        <v>39342</v>
      </c>
      <c r="AA19" s="757">
        <v>156547</v>
      </c>
      <c r="AB19" s="768">
        <f t="shared" si="7"/>
        <v>0.25131110784620592</v>
      </c>
      <c r="AC19" s="29"/>
      <c r="AD19" s="30"/>
    </row>
    <row r="20" spans="1:30" ht="14.5" thickBot="1">
      <c r="A20" s="202" t="s">
        <v>1205</v>
      </c>
      <c r="B20" s="1829">
        <v>0</v>
      </c>
      <c r="C20" s="2044">
        <v>26</v>
      </c>
      <c r="D20" s="2044">
        <v>0</v>
      </c>
      <c r="E20" s="758">
        <f t="shared" si="2"/>
        <v>26</v>
      </c>
      <c r="F20" s="1829">
        <v>541</v>
      </c>
      <c r="G20" s="2044">
        <v>147</v>
      </c>
      <c r="H20" s="2044">
        <v>24</v>
      </c>
      <c r="I20" s="895">
        <v>3</v>
      </c>
      <c r="J20" s="896">
        <f t="shared" si="3"/>
        <v>715</v>
      </c>
      <c r="K20" s="760">
        <f t="shared" si="4"/>
        <v>741</v>
      </c>
      <c r="L20" s="1829">
        <v>780</v>
      </c>
      <c r="M20" s="2044">
        <v>232</v>
      </c>
      <c r="N20" s="2045">
        <v>0</v>
      </c>
      <c r="O20" s="762">
        <f t="shared" si="5"/>
        <v>1012</v>
      </c>
      <c r="P20" s="1830" t="s">
        <v>1194</v>
      </c>
      <c r="Q20" s="2045">
        <v>195</v>
      </c>
      <c r="R20" s="2045">
        <v>404</v>
      </c>
      <c r="S20" s="897">
        <v>222</v>
      </c>
      <c r="T20" s="764">
        <f t="shared" si="6"/>
        <v>821</v>
      </c>
      <c r="U20" s="763">
        <f t="shared" si="0"/>
        <v>1753</v>
      </c>
      <c r="V20" s="764">
        <f t="shared" si="1"/>
        <v>-80</v>
      </c>
      <c r="W20" s="2046"/>
      <c r="X20" s="2047"/>
      <c r="Y20" s="2047"/>
      <c r="Z20" s="767">
        <v>39262</v>
      </c>
      <c r="AA20" s="757">
        <v>156547</v>
      </c>
      <c r="AB20" s="768">
        <f t="shared" si="7"/>
        <v>0.2508000792094387</v>
      </c>
      <c r="AC20" s="29"/>
      <c r="AD20" s="30"/>
    </row>
    <row r="21" spans="1:30" ht="14.5" thickBot="1">
      <c r="A21" s="881" t="s">
        <v>1206</v>
      </c>
      <c r="B21" s="1831">
        <f>SUM(B9:B20)</f>
        <v>0</v>
      </c>
      <c r="C21" s="1831">
        <f t="shared" ref="C21:V21" si="8">SUM(C9:C20)</f>
        <v>1395</v>
      </c>
      <c r="D21" s="1831">
        <f t="shared" si="8"/>
        <v>0</v>
      </c>
      <c r="E21" s="1831">
        <f t="shared" si="8"/>
        <v>1395</v>
      </c>
      <c r="F21" s="1831">
        <f t="shared" si="8"/>
        <v>8566</v>
      </c>
      <c r="G21" s="1831">
        <f t="shared" si="8"/>
        <v>2698</v>
      </c>
      <c r="H21" s="1831">
        <f t="shared" si="8"/>
        <v>616</v>
      </c>
      <c r="I21" s="1831">
        <f t="shared" si="8"/>
        <v>14</v>
      </c>
      <c r="J21" s="1831">
        <f t="shared" si="8"/>
        <v>11894</v>
      </c>
      <c r="K21" s="1831">
        <f t="shared" si="8"/>
        <v>13289</v>
      </c>
      <c r="L21" s="1831">
        <f t="shared" si="8"/>
        <v>8608</v>
      </c>
      <c r="M21" s="1831">
        <f t="shared" si="8"/>
        <v>2073</v>
      </c>
      <c r="N21" s="1831">
        <f t="shared" si="8"/>
        <v>0</v>
      </c>
      <c r="O21" s="1831">
        <f t="shared" si="8"/>
        <v>10681</v>
      </c>
      <c r="P21" s="1831">
        <f t="shared" si="8"/>
        <v>0</v>
      </c>
      <c r="Q21" s="1831">
        <f t="shared" si="8"/>
        <v>1844</v>
      </c>
      <c r="R21" s="1832">
        <f t="shared" si="8"/>
        <v>7860</v>
      </c>
      <c r="S21" s="1831">
        <f t="shared" si="8"/>
        <v>2618</v>
      </c>
      <c r="T21" s="1831">
        <f t="shared" si="8"/>
        <v>12322</v>
      </c>
      <c r="U21" s="1831">
        <f t="shared" si="8"/>
        <v>23970</v>
      </c>
      <c r="V21" s="1832">
        <f t="shared" si="8"/>
        <v>967</v>
      </c>
      <c r="W21" s="1832">
        <v>31088</v>
      </c>
      <c r="X21" s="1832">
        <v>8174</v>
      </c>
      <c r="Y21" s="1832" t="s">
        <v>1194</v>
      </c>
      <c r="Z21" s="1831">
        <f>Z20</f>
        <v>39262</v>
      </c>
      <c r="AA21" s="1832">
        <f>AA20</f>
        <v>156547</v>
      </c>
      <c r="AB21" s="1833">
        <f>Z21/AA21</f>
        <v>0.2508000792094387</v>
      </c>
      <c r="AC21" s="28"/>
    </row>
    <row r="22" spans="1:30" ht="15">
      <c r="A22" s="3020" t="s">
        <v>1601</v>
      </c>
      <c r="B22" s="3021"/>
      <c r="C22" s="3021"/>
      <c r="D22" s="3021"/>
      <c r="E22" s="3021"/>
      <c r="F22" s="3021"/>
      <c r="G22" s="3021"/>
      <c r="H22" s="3021"/>
      <c r="I22" s="3021"/>
      <c r="J22" s="3021"/>
      <c r="K22" s="3021"/>
      <c r="L22" s="3021"/>
      <c r="M22" s="2048"/>
      <c r="N22" s="2048"/>
      <c r="O22" s="2048"/>
      <c r="P22" s="2048"/>
      <c r="Q22" s="2048"/>
      <c r="R22" s="2048"/>
      <c r="S22" s="2048"/>
      <c r="T22" s="2048"/>
      <c r="U22" s="2048"/>
      <c r="V22" s="2049"/>
      <c r="W22" s="2049"/>
      <c r="X22" s="2049"/>
      <c r="Y22" s="2049"/>
      <c r="Z22" s="2049"/>
      <c r="AA22" s="2049"/>
      <c r="AB22" s="483"/>
      <c r="AC22" s="28"/>
    </row>
    <row r="23" spans="1:30" ht="15">
      <c r="A23" s="3002" t="s">
        <v>1699</v>
      </c>
      <c r="B23" s="3003"/>
      <c r="C23" s="3003"/>
      <c r="D23" s="3003"/>
      <c r="E23" s="3003"/>
      <c r="F23" s="3003"/>
      <c r="G23" s="3003"/>
      <c r="H23" s="3003"/>
      <c r="I23" s="3003"/>
      <c r="J23" s="3003"/>
      <c r="K23" s="3003"/>
      <c r="L23" s="3003"/>
      <c r="M23" s="204"/>
      <c r="N23" s="204"/>
      <c r="O23" s="204"/>
      <c r="P23" s="204"/>
      <c r="Q23" s="204"/>
      <c r="R23" s="204"/>
      <c r="S23" s="204"/>
      <c r="T23" s="204"/>
      <c r="U23" s="204"/>
      <c r="V23" s="52"/>
      <c r="W23" s="52"/>
      <c r="X23" s="52"/>
      <c r="Y23" s="52"/>
      <c r="Z23" s="52"/>
      <c r="AA23" s="52"/>
      <c r="AB23" s="490"/>
      <c r="AC23" s="28"/>
    </row>
    <row r="24" spans="1:30" ht="15">
      <c r="A24" s="3002" t="s">
        <v>1700</v>
      </c>
      <c r="B24" s="3003"/>
      <c r="C24" s="3003"/>
      <c r="D24" s="3003"/>
      <c r="E24" s="3003"/>
      <c r="F24" s="3003"/>
      <c r="G24" s="3003"/>
      <c r="H24" s="3003"/>
      <c r="I24" s="3003"/>
      <c r="J24" s="3003"/>
      <c r="K24" s="3003"/>
      <c r="L24" s="3003"/>
      <c r="M24" s="204"/>
      <c r="N24" s="204"/>
      <c r="O24" s="204"/>
      <c r="P24" s="204"/>
      <c r="Q24" s="204"/>
      <c r="R24" s="204"/>
      <c r="S24" s="204"/>
      <c r="T24" s="204"/>
      <c r="U24" s="204"/>
      <c r="V24" s="52"/>
      <c r="W24" s="52"/>
      <c r="X24" s="52"/>
      <c r="Y24" s="52"/>
      <c r="Z24" s="52"/>
      <c r="AA24" s="52"/>
      <c r="AB24" s="490"/>
      <c r="AC24" s="28"/>
    </row>
    <row r="25" spans="1:30" ht="15">
      <c r="A25" s="3002" t="s">
        <v>1701</v>
      </c>
      <c r="B25" s="3003"/>
      <c r="C25" s="3003"/>
      <c r="D25" s="3003"/>
      <c r="E25" s="3003"/>
      <c r="F25" s="3003"/>
      <c r="G25" s="3003"/>
      <c r="H25" s="3003"/>
      <c r="I25" s="3003"/>
      <c r="J25" s="3003"/>
      <c r="K25" s="3003"/>
      <c r="L25" s="3003"/>
      <c r="M25" s="204"/>
      <c r="N25" s="204"/>
      <c r="O25" s="204"/>
      <c r="P25" s="204"/>
      <c r="Q25" s="204"/>
      <c r="R25" s="204"/>
      <c r="S25" s="204"/>
      <c r="T25" s="204"/>
      <c r="U25" s="204"/>
      <c r="V25" s="52"/>
      <c r="W25" s="52"/>
      <c r="X25" s="52"/>
      <c r="Y25" s="52"/>
      <c r="Z25" s="52"/>
      <c r="AA25" s="52"/>
      <c r="AB25" s="490"/>
      <c r="AC25" s="28"/>
    </row>
    <row r="26" spans="1:30" ht="15">
      <c r="A26" s="3002" t="s">
        <v>1702</v>
      </c>
      <c r="B26" s="3003"/>
      <c r="C26" s="3003"/>
      <c r="D26" s="3003"/>
      <c r="E26" s="3003"/>
      <c r="F26" s="3003"/>
      <c r="G26" s="3003"/>
      <c r="H26" s="3003"/>
      <c r="I26" s="3003"/>
      <c r="J26" s="3003"/>
      <c r="K26" s="3003"/>
      <c r="L26" s="3003"/>
      <c r="M26" s="32"/>
      <c r="N26" s="32"/>
      <c r="O26" s="32"/>
      <c r="P26" s="32"/>
      <c r="Q26" s="32"/>
      <c r="R26" s="32"/>
      <c r="S26" s="32"/>
      <c r="T26" s="32"/>
      <c r="U26" s="32"/>
      <c r="V26" s="28"/>
      <c r="W26" s="28"/>
      <c r="X26" s="28"/>
      <c r="Y26" s="28"/>
      <c r="Z26" s="28"/>
      <c r="AA26" s="28"/>
      <c r="AB26" s="491"/>
      <c r="AC26" s="28"/>
    </row>
    <row r="27" spans="1:30" ht="15.5" thickBot="1">
      <c r="A27" s="3024" t="s">
        <v>1703</v>
      </c>
      <c r="B27" s="3025"/>
      <c r="C27" s="3025"/>
      <c r="D27" s="3025"/>
      <c r="E27" s="3025"/>
      <c r="F27" s="3025"/>
      <c r="G27" s="3025"/>
      <c r="H27" s="3025"/>
      <c r="I27" s="3025"/>
      <c r="J27" s="3025"/>
      <c r="K27" s="3025"/>
      <c r="L27" s="3025"/>
      <c r="M27" s="492"/>
      <c r="N27" s="492"/>
      <c r="O27" s="492"/>
      <c r="P27" s="492"/>
      <c r="Q27" s="492"/>
      <c r="R27" s="492"/>
      <c r="S27" s="492"/>
      <c r="T27" s="492"/>
      <c r="U27" s="492"/>
      <c r="V27" s="492"/>
      <c r="W27" s="492"/>
      <c r="X27" s="492"/>
      <c r="Y27" s="492"/>
      <c r="Z27" s="492"/>
      <c r="AA27" s="492"/>
      <c r="AB27" s="493"/>
      <c r="AC27" s="28"/>
    </row>
    <row r="28" spans="1:30">
      <c r="A28" s="28"/>
      <c r="B28" s="32"/>
      <c r="C28" s="32"/>
      <c r="D28" s="32"/>
      <c r="E28" s="32"/>
      <c r="F28" s="32"/>
      <c r="G28" s="32"/>
      <c r="H28" s="32"/>
      <c r="I28" s="32"/>
      <c r="J28" s="32"/>
      <c r="K28" s="32"/>
      <c r="L28" s="32"/>
      <c r="M28" s="32"/>
      <c r="N28" s="32"/>
      <c r="O28" s="32"/>
      <c r="P28" s="32"/>
      <c r="Q28" s="32"/>
      <c r="R28" s="32"/>
      <c r="S28" s="32"/>
      <c r="T28" s="32"/>
      <c r="U28" s="32"/>
      <c r="V28" s="28"/>
      <c r="W28" s="28"/>
      <c r="X28" s="28"/>
      <c r="Y28" s="28"/>
      <c r="Z28" s="28"/>
      <c r="AA28" s="28"/>
      <c r="AB28" s="28"/>
      <c r="AC28" s="28"/>
    </row>
    <row r="29" spans="1:30">
      <c r="A29" s="28"/>
      <c r="B29" s="28"/>
      <c r="C29" s="28"/>
      <c r="D29" s="28"/>
      <c r="E29" s="28"/>
      <c r="F29" s="28"/>
      <c r="G29" s="28"/>
      <c r="H29" s="28"/>
      <c r="I29" s="28"/>
      <c r="J29" s="28"/>
      <c r="K29" s="28"/>
      <c r="L29" s="28"/>
      <c r="M29" s="28"/>
      <c r="N29" s="28"/>
      <c r="O29" s="28"/>
      <c r="P29" s="28"/>
      <c r="Q29" s="28"/>
      <c r="R29" s="28"/>
      <c r="S29" s="28"/>
      <c r="T29" s="28"/>
      <c r="U29" s="28"/>
      <c r="V29" s="28"/>
      <c r="W29" s="28"/>
      <c r="X29" s="28"/>
      <c r="Y29" s="28"/>
      <c r="Z29" s="28"/>
      <c r="AA29" s="28"/>
      <c r="AB29" s="28"/>
      <c r="AC29" s="28"/>
    </row>
    <row r="30" spans="1:30">
      <c r="A30" s="28"/>
      <c r="B30" s="28"/>
      <c r="C30" s="28"/>
      <c r="D30" s="28"/>
      <c r="E30" s="28"/>
      <c r="F30" s="28"/>
      <c r="G30" s="28"/>
      <c r="H30" s="28"/>
      <c r="I30" s="28"/>
      <c r="J30" s="28"/>
      <c r="K30" s="28"/>
      <c r="L30" s="28"/>
      <c r="M30" s="28"/>
      <c r="N30" s="28"/>
      <c r="O30" s="28"/>
      <c r="P30" s="28"/>
      <c r="Q30" s="28"/>
      <c r="R30" s="28"/>
      <c r="S30" s="28"/>
      <c r="T30" s="28"/>
      <c r="U30" s="28"/>
      <c r="V30" s="28"/>
      <c r="W30" s="28"/>
      <c r="X30" s="28"/>
      <c r="Y30" s="28"/>
      <c r="Z30" s="28"/>
      <c r="AA30" s="28"/>
      <c r="AB30" s="28"/>
      <c r="AC30" s="28"/>
    </row>
    <row r="31" spans="1:30">
      <c r="A31" s="28"/>
      <c r="B31" s="28"/>
      <c r="C31" s="28"/>
      <c r="D31" s="28"/>
      <c r="E31" s="28"/>
      <c r="F31" s="28"/>
      <c r="G31" s="28"/>
      <c r="H31" s="28"/>
      <c r="I31" s="28"/>
      <c r="J31" s="28"/>
      <c r="K31" s="28"/>
      <c r="L31" s="28"/>
      <c r="M31" s="28"/>
      <c r="N31" s="28"/>
      <c r="O31" s="28"/>
      <c r="P31" s="28"/>
      <c r="Q31" s="28"/>
      <c r="R31" s="28"/>
      <c r="S31" s="28"/>
      <c r="T31" s="28"/>
      <c r="U31" s="28"/>
      <c r="V31" s="28"/>
      <c r="W31" s="28"/>
      <c r="X31" s="28"/>
      <c r="Y31" s="28"/>
      <c r="Z31" s="28"/>
      <c r="AA31" s="28"/>
      <c r="AB31" s="28"/>
      <c r="AC31" s="28"/>
    </row>
    <row r="32" spans="1:30">
      <c r="A32" s="28"/>
      <c r="B32" s="28"/>
      <c r="C32" s="28"/>
      <c r="D32" s="28"/>
      <c r="E32" s="28"/>
      <c r="F32" s="28"/>
      <c r="G32" s="28"/>
      <c r="H32" s="28"/>
      <c r="I32" s="28"/>
      <c r="J32" s="28"/>
      <c r="K32" s="28"/>
      <c r="L32" s="28"/>
      <c r="M32" s="28"/>
      <c r="N32" s="28"/>
      <c r="O32" s="28"/>
      <c r="P32" s="28"/>
      <c r="Q32" s="28"/>
      <c r="R32" s="28"/>
      <c r="S32" s="28"/>
      <c r="T32" s="28"/>
      <c r="U32" s="28"/>
      <c r="V32" s="28"/>
      <c r="W32" s="28"/>
      <c r="X32" s="28"/>
      <c r="Y32" s="28"/>
      <c r="Z32" s="28"/>
      <c r="AA32" s="28"/>
      <c r="AB32" s="28"/>
      <c r="AC32" s="28"/>
    </row>
  </sheetData>
  <mergeCells count="32">
    <mergeCell ref="A2:AB2"/>
    <mergeCell ref="A3:AB3"/>
    <mergeCell ref="A4:AB4"/>
    <mergeCell ref="A23:L23"/>
    <mergeCell ref="A24:L24"/>
    <mergeCell ref="V7:V8"/>
    <mergeCell ref="W6:Y7"/>
    <mergeCell ref="Z6:Z8"/>
    <mergeCell ref="AA6:AA8"/>
    <mergeCell ref="AB6:AB8"/>
    <mergeCell ref="B7:E7"/>
    <mergeCell ref="F7:J7"/>
    <mergeCell ref="K7:K8"/>
    <mergeCell ref="L7:L8"/>
    <mergeCell ref="T7:T8"/>
    <mergeCell ref="U7:U8"/>
    <mergeCell ref="U6:V6"/>
    <mergeCell ref="A26:L26"/>
    <mergeCell ref="A27:L27"/>
    <mergeCell ref="A25:L25"/>
    <mergeCell ref="Q7:Q8"/>
    <mergeCell ref="S7:S8"/>
    <mergeCell ref="R7:R8"/>
    <mergeCell ref="A6:A8"/>
    <mergeCell ref="B6:K6"/>
    <mergeCell ref="L6:O6"/>
    <mergeCell ref="P6:T6"/>
    <mergeCell ref="A22:L22"/>
    <mergeCell ref="M7:M8"/>
    <mergeCell ref="N7:N8"/>
    <mergeCell ref="O7:O8"/>
    <mergeCell ref="P7:P8"/>
  </mergeCells>
  <printOptions horizontalCentered="1" verticalCentered="1" headings="1"/>
  <pageMargins left="0.25" right="0.25" top="0.5" bottom="0.5" header="0.3" footer="0.3"/>
  <pageSetup scale="42" orientation="landscape" r:id="rId1"/>
  <headerFooter>
    <oddHeader>&amp;CPacific Gas and Electric Company | Program Year 2024
Appendix A: ESA, CARE, and FERA Program Tables</oddHeader>
  </headerFooter>
  <customProperties>
    <customPr name="_pios_id" r:id="rId2"/>
  </customPropertie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ECC7C-DC0E-4647-B045-8BBFD6DCE960}">
  <sheetPr>
    <pageSetUpPr fitToPage="1"/>
  </sheetPr>
  <dimension ref="A2:M84"/>
  <sheetViews>
    <sheetView view="pageLayout" topLeftCell="B1" zoomScale="90" zoomScaleNormal="90" zoomScalePageLayoutView="90" workbookViewId="0">
      <selection activeCell="A5" sqref="A5"/>
    </sheetView>
  </sheetViews>
  <sheetFormatPr defaultColWidth="9.453125" defaultRowHeight="12.5"/>
  <cols>
    <col min="1" max="7" width="16.54296875" style="52" customWidth="1"/>
    <col min="8" max="8" width="13.54296875" style="52" bestFit="1" customWidth="1"/>
    <col min="9" max="9" width="22.54296875" style="52" customWidth="1"/>
    <col min="10" max="10" width="7.54296875" style="52" customWidth="1"/>
    <col min="11" max="11" width="21.453125" style="52" customWidth="1"/>
    <col min="12" max="12" width="33.54296875" style="52" customWidth="1"/>
    <col min="13" max="13" width="18.54296875" style="52" customWidth="1"/>
    <col min="14" max="16384" width="9.453125" style="52"/>
  </cols>
  <sheetData>
    <row r="2" spans="1:13" ht="15.5">
      <c r="A2" s="2579" t="s">
        <v>1382</v>
      </c>
      <c r="B2" s="2579"/>
      <c r="C2" s="2579"/>
      <c r="D2" s="2579"/>
      <c r="E2" s="2579"/>
      <c r="F2" s="2579"/>
      <c r="G2" s="2579"/>
      <c r="H2" s="2579"/>
      <c r="I2" s="2579"/>
    </row>
    <row r="3" spans="1:13" ht="15.5">
      <c r="A3" s="2579" t="s">
        <v>0</v>
      </c>
      <c r="B3" s="2579"/>
      <c r="C3" s="2579"/>
      <c r="D3" s="2579"/>
      <c r="E3" s="2579"/>
      <c r="F3" s="2579"/>
      <c r="G3" s="2579"/>
      <c r="H3" s="2579"/>
      <c r="I3" s="2579"/>
    </row>
    <row r="4" spans="1:13" ht="15.5">
      <c r="A4" s="2579" t="s">
        <v>38</v>
      </c>
      <c r="B4" s="2579"/>
      <c r="C4" s="2579"/>
      <c r="D4" s="2579"/>
      <c r="E4" s="2579"/>
      <c r="F4" s="2579"/>
      <c r="G4" s="2579"/>
      <c r="H4" s="2579"/>
      <c r="I4" s="2579"/>
    </row>
    <row r="5" spans="1:13" ht="13" thickBot="1"/>
    <row r="6" spans="1:13" ht="30" customHeight="1" thickBot="1">
      <c r="A6" s="3042" t="s">
        <v>1383</v>
      </c>
      <c r="B6" s="3197"/>
      <c r="C6" s="3197"/>
      <c r="D6" s="3197"/>
      <c r="E6" s="3197"/>
      <c r="F6" s="3197"/>
      <c r="G6" s="3197"/>
      <c r="H6" s="3197"/>
      <c r="I6" s="3198"/>
      <c r="K6" s="76"/>
      <c r="L6" s="181"/>
      <c r="M6" s="76"/>
    </row>
    <row r="7" spans="1:13" ht="54.5" thickBot="1">
      <c r="A7" s="441" t="s">
        <v>1209</v>
      </c>
      <c r="B7" s="442" t="s">
        <v>1384</v>
      </c>
      <c r="C7" s="442" t="s">
        <v>1704</v>
      </c>
      <c r="D7" s="443" t="s">
        <v>1385</v>
      </c>
      <c r="E7" s="442" t="s">
        <v>1386</v>
      </c>
      <c r="F7" s="442" t="s">
        <v>1705</v>
      </c>
      <c r="G7" s="442" t="s">
        <v>1706</v>
      </c>
      <c r="H7" s="443" t="s">
        <v>1707</v>
      </c>
      <c r="I7" s="444" t="s">
        <v>1387</v>
      </c>
      <c r="K7" s="48"/>
      <c r="L7" s="340"/>
      <c r="M7" s="178"/>
    </row>
    <row r="8" spans="1:13" ht="13">
      <c r="A8" s="859" t="s">
        <v>1193</v>
      </c>
      <c r="B8" s="757">
        <v>38431</v>
      </c>
      <c r="C8" s="757">
        <v>30</v>
      </c>
      <c r="D8" s="860">
        <f t="shared" ref="D8:D19" si="0">C8/B8</f>
        <v>7.8061981213083185E-4</v>
      </c>
      <c r="E8" s="757">
        <v>25</v>
      </c>
      <c r="F8" s="757">
        <v>2</v>
      </c>
      <c r="G8" s="757">
        <f t="shared" ref="G8:G19" si="1">SUM(E8:F8)</f>
        <v>27</v>
      </c>
      <c r="H8" s="861">
        <f>IF(C8=0,0,G8/C8)</f>
        <v>0.9</v>
      </c>
      <c r="I8" s="1938">
        <f t="shared" ref="I8:I20" si="2">G8/B8</f>
        <v>7.025578309177487E-4</v>
      </c>
    </row>
    <row r="9" spans="1:13" ht="13">
      <c r="A9" s="863" t="s">
        <v>1195</v>
      </c>
      <c r="B9" s="757">
        <v>38351</v>
      </c>
      <c r="C9" s="770">
        <v>30</v>
      </c>
      <c r="D9" s="860">
        <f t="shared" si="0"/>
        <v>7.8224818127297854E-4</v>
      </c>
      <c r="E9" s="770">
        <v>21</v>
      </c>
      <c r="F9" s="770">
        <v>3</v>
      </c>
      <c r="G9" s="757">
        <f t="shared" si="1"/>
        <v>24</v>
      </c>
      <c r="H9" s="861">
        <f t="shared" ref="H9:H20" si="3">IF(C9=0,0,G9/C9)</f>
        <v>0.8</v>
      </c>
      <c r="I9" s="1938">
        <f t="shared" si="2"/>
        <v>6.2579854501838286E-4</v>
      </c>
    </row>
    <row r="10" spans="1:13" ht="13">
      <c r="A10" s="863" t="s">
        <v>1196</v>
      </c>
      <c r="B10" s="757">
        <v>38013</v>
      </c>
      <c r="C10" s="770">
        <v>30</v>
      </c>
      <c r="D10" s="860">
        <f t="shared" si="0"/>
        <v>7.8920369347328545E-4</v>
      </c>
      <c r="E10" s="770">
        <v>23</v>
      </c>
      <c r="F10" s="770">
        <v>3</v>
      </c>
      <c r="G10" s="757">
        <f t="shared" si="1"/>
        <v>26</v>
      </c>
      <c r="H10" s="861">
        <f t="shared" si="3"/>
        <v>0.8666666666666667</v>
      </c>
      <c r="I10" s="1938">
        <f t="shared" si="2"/>
        <v>6.8397653434351408E-4</v>
      </c>
    </row>
    <row r="11" spans="1:13" ht="13">
      <c r="A11" s="863" t="s">
        <v>1197</v>
      </c>
      <c r="B11" s="757">
        <v>38571</v>
      </c>
      <c r="C11" s="770">
        <v>30</v>
      </c>
      <c r="D11" s="860">
        <f t="shared" si="0"/>
        <v>7.777864198491094E-4</v>
      </c>
      <c r="E11" s="770">
        <v>24</v>
      </c>
      <c r="F11" s="770">
        <v>2</v>
      </c>
      <c r="G11" s="757">
        <f t="shared" si="1"/>
        <v>26</v>
      </c>
      <c r="H11" s="861">
        <f t="shared" si="3"/>
        <v>0.8666666666666667</v>
      </c>
      <c r="I11" s="1938">
        <f t="shared" si="2"/>
        <v>6.740815638692282E-4</v>
      </c>
    </row>
    <row r="12" spans="1:13" ht="13">
      <c r="A12" s="863" t="s">
        <v>1198</v>
      </c>
      <c r="B12" s="757">
        <v>38407</v>
      </c>
      <c r="C12" s="770">
        <v>30</v>
      </c>
      <c r="D12" s="860">
        <f t="shared" si="0"/>
        <v>7.8110761059181925E-4</v>
      </c>
      <c r="E12" s="770">
        <v>19</v>
      </c>
      <c r="F12" s="770">
        <v>4</v>
      </c>
      <c r="G12" s="757">
        <f t="shared" si="1"/>
        <v>23</v>
      </c>
      <c r="H12" s="861">
        <f t="shared" si="3"/>
        <v>0.76666666666666672</v>
      </c>
      <c r="I12" s="1938">
        <f t="shared" si="2"/>
        <v>5.9884916812039471E-4</v>
      </c>
    </row>
    <row r="13" spans="1:13" ht="13">
      <c r="A13" s="863" t="s">
        <v>1199</v>
      </c>
      <c r="B13" s="757">
        <v>38148</v>
      </c>
      <c r="C13" s="770">
        <v>30</v>
      </c>
      <c r="D13" s="860">
        <f t="shared" si="0"/>
        <v>7.8641082101289718E-4</v>
      </c>
      <c r="E13" s="770">
        <v>25</v>
      </c>
      <c r="F13" s="770">
        <v>2</v>
      </c>
      <c r="G13" s="757">
        <f t="shared" si="1"/>
        <v>27</v>
      </c>
      <c r="H13" s="861">
        <f t="shared" si="3"/>
        <v>0.9</v>
      </c>
      <c r="I13" s="1938">
        <f t="shared" si="2"/>
        <v>7.0776973891160738E-4</v>
      </c>
    </row>
    <row r="14" spans="1:13" ht="13">
      <c r="A14" s="863" t="s">
        <v>1200</v>
      </c>
      <c r="B14" s="757">
        <v>38770</v>
      </c>
      <c r="C14" s="770">
        <v>30</v>
      </c>
      <c r="D14" s="860">
        <f t="shared" si="0"/>
        <v>7.737941707505803E-4</v>
      </c>
      <c r="E14" s="770">
        <v>25</v>
      </c>
      <c r="F14" s="770">
        <v>2</v>
      </c>
      <c r="G14" s="757">
        <f t="shared" si="1"/>
        <v>27</v>
      </c>
      <c r="H14" s="861">
        <f t="shared" si="3"/>
        <v>0.9</v>
      </c>
      <c r="I14" s="1938">
        <f t="shared" si="2"/>
        <v>6.9641475367552229E-4</v>
      </c>
    </row>
    <row r="15" spans="1:13" ht="13">
      <c r="A15" s="863" t="s">
        <v>1201</v>
      </c>
      <c r="B15" s="757">
        <v>39187</v>
      </c>
      <c r="C15" s="770">
        <v>30</v>
      </c>
      <c r="D15" s="860">
        <f t="shared" si="0"/>
        <v>7.6556000714522677E-4</v>
      </c>
      <c r="E15" s="770">
        <v>25</v>
      </c>
      <c r="F15" s="770">
        <v>0</v>
      </c>
      <c r="G15" s="757">
        <f t="shared" si="1"/>
        <v>25</v>
      </c>
      <c r="H15" s="861">
        <f t="shared" si="3"/>
        <v>0.83333333333333337</v>
      </c>
      <c r="I15" s="1938">
        <f t="shared" si="2"/>
        <v>6.3796667262102226E-4</v>
      </c>
    </row>
    <row r="16" spans="1:13" ht="13">
      <c r="A16" s="863" t="s">
        <v>1202</v>
      </c>
      <c r="B16" s="757">
        <v>39170</v>
      </c>
      <c r="C16" s="770">
        <v>30</v>
      </c>
      <c r="D16" s="860">
        <f t="shared" si="0"/>
        <v>7.6589226448812867E-4</v>
      </c>
      <c r="E16" s="770">
        <v>25</v>
      </c>
      <c r="F16" s="770">
        <v>1</v>
      </c>
      <c r="G16" s="757">
        <f t="shared" si="1"/>
        <v>26</v>
      </c>
      <c r="H16" s="861">
        <f t="shared" si="3"/>
        <v>0.8666666666666667</v>
      </c>
      <c r="I16" s="1938">
        <f t="shared" si="2"/>
        <v>6.6377329588971148E-4</v>
      </c>
    </row>
    <row r="17" spans="1:13" ht="13">
      <c r="A17" s="863" t="s">
        <v>1203</v>
      </c>
      <c r="B17" s="757">
        <v>38647</v>
      </c>
      <c r="C17" s="770">
        <v>30</v>
      </c>
      <c r="D17" s="860">
        <f t="shared" si="0"/>
        <v>7.7625688927989236E-4</v>
      </c>
      <c r="E17" s="770">
        <v>20</v>
      </c>
      <c r="F17" s="770">
        <v>6</v>
      </c>
      <c r="G17" s="757">
        <f t="shared" si="1"/>
        <v>26</v>
      </c>
      <c r="H17" s="861">
        <f t="shared" si="3"/>
        <v>0.8666666666666667</v>
      </c>
      <c r="I17" s="1938">
        <f t="shared" si="2"/>
        <v>6.7275597070924002E-4</v>
      </c>
    </row>
    <row r="18" spans="1:13" ht="13">
      <c r="A18" s="863" t="s">
        <v>1204</v>
      </c>
      <c r="B18" s="757">
        <v>39342</v>
      </c>
      <c r="C18" s="770">
        <v>30</v>
      </c>
      <c r="D18" s="860">
        <f t="shared" si="0"/>
        <v>7.6254384627116065E-4</v>
      </c>
      <c r="E18" s="770">
        <v>22</v>
      </c>
      <c r="F18" s="770">
        <v>1</v>
      </c>
      <c r="G18" s="757">
        <f t="shared" si="1"/>
        <v>23</v>
      </c>
      <c r="H18" s="861">
        <f t="shared" si="3"/>
        <v>0.76666666666666672</v>
      </c>
      <c r="I18" s="1938">
        <f t="shared" si="2"/>
        <v>5.8461694880788983E-4</v>
      </c>
    </row>
    <row r="19" spans="1:13" ht="13.5" thickBot="1">
      <c r="A19" s="864" t="s">
        <v>1205</v>
      </c>
      <c r="B19" s="777">
        <v>39262</v>
      </c>
      <c r="C19" s="777">
        <v>31</v>
      </c>
      <c r="D19" s="865">
        <f t="shared" si="0"/>
        <v>7.8956752075798483E-4</v>
      </c>
      <c r="E19" s="777">
        <v>24</v>
      </c>
      <c r="F19" s="777">
        <v>2</v>
      </c>
      <c r="G19" s="777">
        <f t="shared" si="1"/>
        <v>26</v>
      </c>
      <c r="H19" s="866">
        <f t="shared" si="3"/>
        <v>0.83870967741935487</v>
      </c>
      <c r="I19" s="1939">
        <f t="shared" si="2"/>
        <v>6.6221792063572921E-4</v>
      </c>
    </row>
    <row r="20" spans="1:13" ht="14" thickTop="1" thickBot="1">
      <c r="A20" s="868" t="s">
        <v>1206</v>
      </c>
      <c r="B20" s="790">
        <f>B19</f>
        <v>39262</v>
      </c>
      <c r="C20" s="790">
        <f>SUM(C8:C19)</f>
        <v>361</v>
      </c>
      <c r="D20" s="869">
        <f>C20/B20</f>
        <v>9.1946411288268554E-3</v>
      </c>
      <c r="E20" s="790">
        <f>SUM(E8:E19)</f>
        <v>278</v>
      </c>
      <c r="F20" s="790">
        <f>SUM(F8:F19)</f>
        <v>28</v>
      </c>
      <c r="G20" s="790">
        <f>SUM(G8:G19)</f>
        <v>306</v>
      </c>
      <c r="H20" s="791">
        <f t="shared" si="3"/>
        <v>0.8476454293628809</v>
      </c>
      <c r="I20" s="869">
        <f t="shared" si="2"/>
        <v>7.7937955274820434E-3</v>
      </c>
      <c r="K20" s="113"/>
    </row>
    <row r="21" spans="1:13">
      <c r="A21" s="3199" t="s">
        <v>1708</v>
      </c>
      <c r="B21" s="3200"/>
      <c r="C21" s="3200"/>
      <c r="D21" s="3200"/>
      <c r="E21" s="3200"/>
      <c r="F21" s="3200"/>
      <c r="G21" s="3200"/>
      <c r="H21" s="3200"/>
      <c r="I21" s="3146"/>
    </row>
    <row r="22" spans="1:13">
      <c r="A22" s="3201" t="s">
        <v>1608</v>
      </c>
      <c r="B22" s="3202"/>
      <c r="C22" s="3202"/>
      <c r="D22" s="3202"/>
      <c r="E22" s="3202"/>
      <c r="F22" s="3202"/>
      <c r="G22" s="3202"/>
      <c r="H22" s="3202"/>
      <c r="I22" s="3203"/>
    </row>
    <row r="23" spans="1:13" ht="12.65" customHeight="1">
      <c r="A23" s="3204" t="s">
        <v>1613</v>
      </c>
      <c r="B23" s="3205"/>
      <c r="C23" s="3205"/>
      <c r="D23" s="3205"/>
      <c r="E23" s="3205"/>
      <c r="F23" s="3205"/>
      <c r="G23" s="3205"/>
      <c r="H23" s="3205"/>
      <c r="I23" s="3206"/>
    </row>
    <row r="24" spans="1:13" ht="13" thickBot="1">
      <c r="A24" s="3207" t="s">
        <v>1709</v>
      </c>
      <c r="B24" s="2863"/>
      <c r="C24" s="2863"/>
      <c r="D24" s="2863"/>
      <c r="E24" s="2863"/>
      <c r="F24" s="2863"/>
      <c r="G24" s="2863"/>
      <c r="H24" s="2863"/>
      <c r="I24" s="871"/>
    </row>
    <row r="25" spans="1:13" ht="15.5">
      <c r="A25" s="3041"/>
      <c r="B25" s="3041"/>
      <c r="C25" s="3041"/>
      <c r="D25" s="3041"/>
      <c r="E25" s="3041"/>
      <c r="F25" s="3041"/>
      <c r="G25" s="3041"/>
      <c r="H25" s="208"/>
      <c r="I25" s="208"/>
    </row>
    <row r="26" spans="1:13" ht="17.149999999999999" customHeight="1" thickBot="1">
      <c r="A26" s="208"/>
      <c r="B26" s="208"/>
      <c r="C26" s="208"/>
      <c r="D26" s="208"/>
      <c r="E26" s="208"/>
      <c r="F26" s="208"/>
      <c r="G26" s="208"/>
      <c r="H26" s="208"/>
      <c r="I26" s="208"/>
    </row>
    <row r="27" spans="1:13" ht="15.65" customHeight="1">
      <c r="A27" s="3051" t="s">
        <v>1388</v>
      </c>
      <c r="B27" s="3052"/>
      <c r="C27" s="3052"/>
      <c r="D27" s="3052"/>
      <c r="E27" s="3052"/>
      <c r="F27" s="3052"/>
      <c r="G27" s="3052"/>
      <c r="H27" s="3052"/>
      <c r="I27" s="3053"/>
      <c r="K27" s="76"/>
      <c r="L27" s="181"/>
      <c r="M27" s="76"/>
    </row>
    <row r="28" spans="1:13" ht="16" thickBot="1">
      <c r="A28" s="3054"/>
      <c r="B28" s="3055"/>
      <c r="C28" s="3055"/>
      <c r="D28" s="3055"/>
      <c r="E28" s="3055"/>
      <c r="F28" s="3055"/>
      <c r="G28" s="3055"/>
      <c r="H28" s="3055"/>
      <c r="I28" s="3056"/>
      <c r="K28" s="48"/>
      <c r="L28" s="340"/>
      <c r="M28" s="178"/>
    </row>
    <row r="29" spans="1:13" ht="54.5" thickBot="1">
      <c r="A29" s="441" t="s">
        <v>1209</v>
      </c>
      <c r="B29" s="442" t="s">
        <v>1384</v>
      </c>
      <c r="C29" s="442" t="s">
        <v>1710</v>
      </c>
      <c r="D29" s="443" t="s">
        <v>1385</v>
      </c>
      <c r="E29" s="442" t="s">
        <v>1386</v>
      </c>
      <c r="F29" s="442" t="s">
        <v>1705</v>
      </c>
      <c r="G29" s="442" t="s">
        <v>1711</v>
      </c>
      <c r="H29" s="443" t="s">
        <v>1389</v>
      </c>
      <c r="I29" s="444" t="s">
        <v>1387</v>
      </c>
    </row>
    <row r="30" spans="1:13" ht="13">
      <c r="A30" s="859" t="s">
        <v>1193</v>
      </c>
      <c r="B30" s="872">
        <v>38431</v>
      </c>
      <c r="C30" s="872">
        <v>74</v>
      </c>
      <c r="D30" s="860">
        <f t="shared" ref="D30:D41" si="4">C30/B30</f>
        <v>1.9255288699227186E-3</v>
      </c>
      <c r="E30" s="872">
        <v>51</v>
      </c>
      <c r="F30" s="872">
        <v>5</v>
      </c>
      <c r="G30" s="757">
        <f>SUM(E30:F30)</f>
        <v>56</v>
      </c>
      <c r="H30" s="861">
        <f>IF(C30=0,0,G30/C30)</f>
        <v>0.7567567567567568</v>
      </c>
      <c r="I30" s="1938">
        <f t="shared" ref="I30:I42" si="5">G30/B30</f>
        <v>1.4571569826442195E-3</v>
      </c>
    </row>
    <row r="31" spans="1:13" ht="13">
      <c r="A31" s="863" t="s">
        <v>1195</v>
      </c>
      <c r="B31" s="872">
        <v>38351</v>
      </c>
      <c r="C31" s="872">
        <v>124</v>
      </c>
      <c r="D31" s="860">
        <f t="shared" si="4"/>
        <v>3.2332924825949779E-3</v>
      </c>
      <c r="E31" s="872">
        <v>98</v>
      </c>
      <c r="F31" s="872">
        <v>8</v>
      </c>
      <c r="G31" s="757">
        <f t="shared" ref="G31:G41" si="6">SUM(E31:F31)</f>
        <v>106</v>
      </c>
      <c r="H31" s="861">
        <f t="shared" ref="H31:H41" si="7">IF(C31=0,0,G31/C31)</f>
        <v>0.85483870967741937</v>
      </c>
      <c r="I31" s="1938">
        <f t="shared" si="5"/>
        <v>2.7639435738311909E-3</v>
      </c>
    </row>
    <row r="32" spans="1:13" ht="13">
      <c r="A32" s="863" t="s">
        <v>1196</v>
      </c>
      <c r="B32" s="872">
        <v>38013</v>
      </c>
      <c r="C32" s="872">
        <v>98</v>
      </c>
      <c r="D32" s="860">
        <f t="shared" si="4"/>
        <v>2.578065398679399E-3</v>
      </c>
      <c r="E32" s="872">
        <v>81</v>
      </c>
      <c r="F32" s="872">
        <v>6</v>
      </c>
      <c r="G32" s="757">
        <f t="shared" si="6"/>
        <v>87</v>
      </c>
      <c r="H32" s="861">
        <f t="shared" si="7"/>
        <v>0.88775510204081631</v>
      </c>
      <c r="I32" s="1938">
        <f t="shared" si="5"/>
        <v>2.288690711072528E-3</v>
      </c>
    </row>
    <row r="33" spans="1:11" ht="13">
      <c r="A33" s="863" t="s">
        <v>1197</v>
      </c>
      <c r="B33" s="872">
        <v>38571</v>
      </c>
      <c r="C33" s="872">
        <v>121</v>
      </c>
      <c r="D33" s="860">
        <f t="shared" si="4"/>
        <v>3.1370718933914081E-3</v>
      </c>
      <c r="E33" s="872">
        <v>95</v>
      </c>
      <c r="F33" s="872">
        <v>4</v>
      </c>
      <c r="G33" s="757">
        <f t="shared" si="6"/>
        <v>99</v>
      </c>
      <c r="H33" s="861">
        <f t="shared" si="7"/>
        <v>0.81818181818181823</v>
      </c>
      <c r="I33" s="1938">
        <f t="shared" si="5"/>
        <v>2.5666951855020611E-3</v>
      </c>
    </row>
    <row r="34" spans="1:11" ht="13">
      <c r="A34" s="863" t="s">
        <v>1198</v>
      </c>
      <c r="B34" s="872">
        <v>38407</v>
      </c>
      <c r="C34" s="872">
        <v>71</v>
      </c>
      <c r="D34" s="860">
        <f t="shared" si="4"/>
        <v>1.8486213450673054E-3</v>
      </c>
      <c r="E34" s="872">
        <v>60</v>
      </c>
      <c r="F34" s="872">
        <v>4</v>
      </c>
      <c r="G34" s="757">
        <f t="shared" si="6"/>
        <v>64</v>
      </c>
      <c r="H34" s="861">
        <f t="shared" si="7"/>
        <v>0.90140845070422537</v>
      </c>
      <c r="I34" s="1938">
        <f t="shared" si="5"/>
        <v>1.6663629025958809E-3</v>
      </c>
    </row>
    <row r="35" spans="1:11" ht="13">
      <c r="A35" s="863" t="s">
        <v>1199</v>
      </c>
      <c r="B35" s="772">
        <v>38148</v>
      </c>
      <c r="C35" s="872">
        <v>61</v>
      </c>
      <c r="D35" s="860">
        <f t="shared" si="4"/>
        <v>1.5990353360595575E-3</v>
      </c>
      <c r="E35" s="872">
        <v>46</v>
      </c>
      <c r="F35" s="872">
        <v>1</v>
      </c>
      <c r="G35" s="757">
        <f t="shared" si="6"/>
        <v>47</v>
      </c>
      <c r="H35" s="861">
        <f t="shared" si="7"/>
        <v>0.77049180327868849</v>
      </c>
      <c r="I35" s="1938">
        <f t="shared" si="5"/>
        <v>1.2320436195868722E-3</v>
      </c>
    </row>
    <row r="36" spans="1:11" ht="13">
      <c r="A36" s="863" t="s">
        <v>1200</v>
      </c>
      <c r="B36" s="772">
        <v>38770</v>
      </c>
      <c r="C36" s="770">
        <v>73</v>
      </c>
      <c r="D36" s="860">
        <f t="shared" si="4"/>
        <v>1.8828991488264121E-3</v>
      </c>
      <c r="E36" s="770">
        <v>56</v>
      </c>
      <c r="F36" s="770">
        <v>3</v>
      </c>
      <c r="G36" s="757">
        <f t="shared" si="6"/>
        <v>59</v>
      </c>
      <c r="H36" s="861">
        <f t="shared" si="7"/>
        <v>0.80821917808219179</v>
      </c>
      <c r="I36" s="1938">
        <f t="shared" si="5"/>
        <v>1.5217952024761414E-3</v>
      </c>
    </row>
    <row r="37" spans="1:11" ht="13">
      <c r="A37" s="863" t="s">
        <v>1201</v>
      </c>
      <c r="B37" s="772">
        <v>39187</v>
      </c>
      <c r="C37" s="770">
        <v>140</v>
      </c>
      <c r="D37" s="860">
        <f t="shared" si="4"/>
        <v>3.5726133666777247E-3</v>
      </c>
      <c r="E37" s="770">
        <v>115</v>
      </c>
      <c r="F37" s="770">
        <v>8</v>
      </c>
      <c r="G37" s="757">
        <f t="shared" si="6"/>
        <v>123</v>
      </c>
      <c r="H37" s="861">
        <f t="shared" si="7"/>
        <v>0.87857142857142856</v>
      </c>
      <c r="I37" s="1938">
        <f t="shared" si="5"/>
        <v>3.1387960292954295E-3</v>
      </c>
    </row>
    <row r="38" spans="1:11" ht="13">
      <c r="A38" s="863" t="s">
        <v>1202</v>
      </c>
      <c r="B38" s="772">
        <v>39170</v>
      </c>
      <c r="C38" s="770">
        <v>181</v>
      </c>
      <c r="D38" s="860">
        <f t="shared" si="4"/>
        <v>4.6208833290783766E-3</v>
      </c>
      <c r="E38" s="770">
        <v>145</v>
      </c>
      <c r="F38" s="770">
        <v>8</v>
      </c>
      <c r="G38" s="757">
        <f t="shared" si="6"/>
        <v>153</v>
      </c>
      <c r="H38" s="861">
        <f t="shared" si="7"/>
        <v>0.84530386740331487</v>
      </c>
      <c r="I38" s="1938">
        <f t="shared" si="5"/>
        <v>3.9060505488894563E-3</v>
      </c>
    </row>
    <row r="39" spans="1:11" ht="13">
      <c r="A39" s="863" t="s">
        <v>1203</v>
      </c>
      <c r="B39" s="772">
        <v>38647</v>
      </c>
      <c r="C39" s="770">
        <v>167</v>
      </c>
      <c r="D39" s="860">
        <f t="shared" si="4"/>
        <v>4.3211633503247339E-3</v>
      </c>
      <c r="E39" s="770">
        <v>145</v>
      </c>
      <c r="F39" s="770">
        <v>4</v>
      </c>
      <c r="G39" s="757">
        <f t="shared" si="6"/>
        <v>149</v>
      </c>
      <c r="H39" s="861">
        <f t="shared" si="7"/>
        <v>0.89221556886227549</v>
      </c>
      <c r="I39" s="1938">
        <f t="shared" si="5"/>
        <v>3.8554092167567989E-3</v>
      </c>
    </row>
    <row r="40" spans="1:11" ht="13">
      <c r="A40" s="863" t="s">
        <v>1204</v>
      </c>
      <c r="B40" s="772">
        <v>39342</v>
      </c>
      <c r="C40" s="770">
        <v>35</v>
      </c>
      <c r="D40" s="860">
        <f t="shared" si="4"/>
        <v>8.8963448731635398E-4</v>
      </c>
      <c r="E40" s="770">
        <v>27</v>
      </c>
      <c r="F40" s="770">
        <v>1</v>
      </c>
      <c r="G40" s="757">
        <f t="shared" si="6"/>
        <v>28</v>
      </c>
      <c r="H40" s="861">
        <f t="shared" si="7"/>
        <v>0.8</v>
      </c>
      <c r="I40" s="1938">
        <f>G40/B40</f>
        <v>7.1170758985308327E-4</v>
      </c>
    </row>
    <row r="41" spans="1:11" ht="13.5" thickBot="1">
      <c r="A41" s="864" t="s">
        <v>1205</v>
      </c>
      <c r="B41" s="777">
        <v>39262</v>
      </c>
      <c r="C41" s="777">
        <v>239</v>
      </c>
      <c r="D41" s="865">
        <f t="shared" si="4"/>
        <v>6.0873108858438187E-3</v>
      </c>
      <c r="E41" s="777">
        <v>198</v>
      </c>
      <c r="F41" s="777">
        <v>5</v>
      </c>
      <c r="G41" s="777">
        <f t="shared" si="6"/>
        <v>203</v>
      </c>
      <c r="H41" s="866">
        <f t="shared" si="7"/>
        <v>0.84937238493723854</v>
      </c>
      <c r="I41" s="1939">
        <f t="shared" si="5"/>
        <v>5.1703937649635783E-3</v>
      </c>
    </row>
    <row r="42" spans="1:11" ht="14" thickTop="1" thickBot="1">
      <c r="A42" s="868" t="s">
        <v>1206</v>
      </c>
      <c r="B42" s="790">
        <f>B41</f>
        <v>39262</v>
      </c>
      <c r="C42" s="790">
        <f>SUM(C30:C41)</f>
        <v>1384</v>
      </c>
      <c r="D42" s="869">
        <f>C42/B42</f>
        <v>3.5250369313840353E-2</v>
      </c>
      <c r="E42" s="790">
        <f>SUM(E30:E41)</f>
        <v>1117</v>
      </c>
      <c r="F42" s="790">
        <f>SUM(F30:F41)</f>
        <v>57</v>
      </c>
      <c r="G42" s="790">
        <f>SUM(G30:G41)</f>
        <v>1174</v>
      </c>
      <c r="H42" s="791">
        <f t="shared" ref="H42" si="8">G42/C42</f>
        <v>0.84826589595375723</v>
      </c>
      <c r="I42" s="869">
        <f t="shared" si="5"/>
        <v>2.9901686108705618E-2</v>
      </c>
      <c r="K42" s="113"/>
    </row>
    <row r="43" spans="1:11">
      <c r="A43" s="3199" t="s">
        <v>1712</v>
      </c>
      <c r="B43" s="3200"/>
      <c r="C43" s="3200"/>
      <c r="D43" s="3200"/>
      <c r="E43" s="3200"/>
      <c r="F43" s="3200"/>
      <c r="G43" s="3200"/>
      <c r="H43" s="3200"/>
      <c r="I43" s="3088"/>
    </row>
    <row r="44" spans="1:11">
      <c r="A44" s="3201" t="s">
        <v>1713</v>
      </c>
      <c r="B44" s="3202"/>
      <c r="C44" s="3202"/>
      <c r="D44" s="3202"/>
      <c r="E44" s="3202"/>
      <c r="F44" s="3202"/>
      <c r="G44" s="3202"/>
      <c r="H44" s="3202"/>
      <c r="I44" s="3203"/>
    </row>
    <row r="45" spans="1:11" s="110" customFormat="1" ht="14.15" customHeight="1" thickBot="1">
      <c r="A45" s="3194" t="s">
        <v>1609</v>
      </c>
      <c r="B45" s="3195"/>
      <c r="C45" s="3195"/>
      <c r="D45" s="3195"/>
      <c r="E45" s="3195"/>
      <c r="F45" s="3195"/>
      <c r="G45" s="3195"/>
      <c r="H45" s="3195"/>
      <c r="I45" s="3196"/>
    </row>
    <row r="47" spans="1:11">
      <c r="H47" s="112"/>
    </row>
    <row r="48" spans="1:11" ht="16" thickBot="1">
      <c r="A48" s="76"/>
      <c r="B48" s="76"/>
      <c r="C48" s="76"/>
      <c r="D48" s="76"/>
      <c r="E48" s="76"/>
      <c r="F48" s="76"/>
    </row>
    <row r="49" spans="1:6" ht="16" thickBot="1">
      <c r="A49" s="3069" t="s">
        <v>1390</v>
      </c>
      <c r="B49" s="3070"/>
      <c r="C49" s="3070"/>
      <c r="D49" s="3070"/>
      <c r="E49" s="3070"/>
      <c r="F49" s="3071"/>
    </row>
    <row r="50" spans="1:6" ht="30.5" thickBot="1">
      <c r="A50" s="441" t="s">
        <v>1226</v>
      </c>
      <c r="B50" s="442" t="s">
        <v>1227</v>
      </c>
      <c r="C50" s="442" t="s">
        <v>1228</v>
      </c>
      <c r="D50" s="443" t="s">
        <v>1229</v>
      </c>
      <c r="E50" s="443" t="s">
        <v>1230</v>
      </c>
      <c r="F50" s="444" t="s">
        <v>1231</v>
      </c>
    </row>
    <row r="51" spans="1:6" ht="13">
      <c r="A51" s="1960">
        <v>44927</v>
      </c>
      <c r="B51" s="2523" t="s">
        <v>115</v>
      </c>
      <c r="C51" s="2523" t="s">
        <v>115</v>
      </c>
      <c r="D51" s="2524" t="s">
        <v>115</v>
      </c>
      <c r="E51" s="2523" t="s">
        <v>115</v>
      </c>
      <c r="F51" s="2525" t="s">
        <v>115</v>
      </c>
    </row>
    <row r="52" spans="1:6" ht="13">
      <c r="A52" s="1960">
        <v>44958</v>
      </c>
      <c r="B52" s="2523" t="s">
        <v>115</v>
      </c>
      <c r="C52" s="2523" t="s">
        <v>115</v>
      </c>
      <c r="D52" s="2524" t="s">
        <v>115</v>
      </c>
      <c r="E52" s="2523" t="s">
        <v>115</v>
      </c>
      <c r="F52" s="2525" t="s">
        <v>115</v>
      </c>
    </row>
    <row r="53" spans="1:6" ht="13">
      <c r="A53" s="1960">
        <v>44986</v>
      </c>
      <c r="B53" s="2479">
        <v>35</v>
      </c>
      <c r="C53" s="2479">
        <v>8</v>
      </c>
      <c r="D53" s="2480">
        <f t="shared" ref="D53:D62" si="9">C53/B53</f>
        <v>0.22857142857142856</v>
      </c>
      <c r="E53" s="2479">
        <v>10</v>
      </c>
      <c r="F53" s="2481">
        <f t="shared" ref="F53:F62" si="10">E53/B53</f>
        <v>0.2857142857142857</v>
      </c>
    </row>
    <row r="54" spans="1:6" ht="13">
      <c r="A54" s="1960">
        <v>45017</v>
      </c>
      <c r="B54" s="2479">
        <v>25</v>
      </c>
      <c r="C54" s="2479">
        <v>3</v>
      </c>
      <c r="D54" s="2480">
        <f t="shared" si="9"/>
        <v>0.12</v>
      </c>
      <c r="E54" s="2479">
        <v>4</v>
      </c>
      <c r="F54" s="2481">
        <f t="shared" si="10"/>
        <v>0.16</v>
      </c>
    </row>
    <row r="55" spans="1:6" ht="13">
      <c r="A55" s="1960">
        <v>45047</v>
      </c>
      <c r="B55" s="2479">
        <v>24</v>
      </c>
      <c r="C55" s="2479">
        <v>3</v>
      </c>
      <c r="D55" s="2480">
        <f t="shared" si="9"/>
        <v>0.125</v>
      </c>
      <c r="E55" s="2479">
        <v>3</v>
      </c>
      <c r="F55" s="2481">
        <f t="shared" si="10"/>
        <v>0.125</v>
      </c>
    </row>
    <row r="56" spans="1:6" ht="13">
      <c r="A56" s="1960">
        <v>45078</v>
      </c>
      <c r="B56" s="2479">
        <v>28</v>
      </c>
      <c r="C56" s="2479">
        <v>0</v>
      </c>
      <c r="D56" s="2480">
        <f t="shared" si="9"/>
        <v>0</v>
      </c>
      <c r="E56" s="2479">
        <v>1</v>
      </c>
      <c r="F56" s="2481">
        <f t="shared" si="10"/>
        <v>3.5714285714285712E-2</v>
      </c>
    </row>
    <row r="57" spans="1:6" ht="13">
      <c r="A57" s="1960">
        <v>45108</v>
      </c>
      <c r="B57" s="2479">
        <v>27</v>
      </c>
      <c r="C57" s="2479">
        <v>3</v>
      </c>
      <c r="D57" s="2480">
        <f t="shared" si="9"/>
        <v>0.1111111111111111</v>
      </c>
      <c r="E57" s="2479">
        <v>5</v>
      </c>
      <c r="F57" s="2481">
        <f t="shared" si="10"/>
        <v>0.18518518518518517</v>
      </c>
    </row>
    <row r="58" spans="1:6" ht="13">
      <c r="A58" s="1960">
        <v>45139</v>
      </c>
      <c r="B58" s="2479">
        <v>25</v>
      </c>
      <c r="C58" s="2479">
        <v>1</v>
      </c>
      <c r="D58" s="2480">
        <f t="shared" si="9"/>
        <v>0.04</v>
      </c>
      <c r="E58" s="2479">
        <v>5</v>
      </c>
      <c r="F58" s="2481">
        <f t="shared" si="10"/>
        <v>0.2</v>
      </c>
    </row>
    <row r="59" spans="1:6" ht="13">
      <c r="A59" s="1960">
        <v>45170</v>
      </c>
      <c r="B59" s="2479">
        <v>23</v>
      </c>
      <c r="C59" s="2479">
        <v>1</v>
      </c>
      <c r="D59" s="2480">
        <f t="shared" si="9"/>
        <v>4.3478260869565216E-2</v>
      </c>
      <c r="E59" s="2479">
        <v>2</v>
      </c>
      <c r="F59" s="2481">
        <f t="shared" si="10"/>
        <v>8.6956521739130432E-2</v>
      </c>
    </row>
    <row r="60" spans="1:6" ht="13">
      <c r="A60" s="1960">
        <v>45200</v>
      </c>
      <c r="B60" s="2479">
        <v>26</v>
      </c>
      <c r="C60" s="2479">
        <v>1</v>
      </c>
      <c r="D60" s="2480">
        <f t="shared" si="9"/>
        <v>3.8461538461538464E-2</v>
      </c>
      <c r="E60" s="2479">
        <v>3</v>
      </c>
      <c r="F60" s="2481">
        <f t="shared" si="10"/>
        <v>0.11538461538461539</v>
      </c>
    </row>
    <row r="61" spans="1:6" ht="13">
      <c r="A61" s="1960">
        <v>45231</v>
      </c>
      <c r="B61" s="2479">
        <v>29</v>
      </c>
      <c r="C61" s="2479">
        <v>1</v>
      </c>
      <c r="D61" s="2480">
        <f t="shared" si="9"/>
        <v>3.4482758620689655E-2</v>
      </c>
      <c r="E61" s="2479">
        <v>1</v>
      </c>
      <c r="F61" s="2481">
        <f t="shared" si="10"/>
        <v>3.4482758620689655E-2</v>
      </c>
    </row>
    <row r="62" spans="1:6" ht="13.5" thickBot="1">
      <c r="A62" s="1960">
        <v>45261</v>
      </c>
      <c r="B62" s="2482">
        <v>27</v>
      </c>
      <c r="C62" s="2482">
        <v>3</v>
      </c>
      <c r="D62" s="2483">
        <f t="shared" si="9"/>
        <v>0.1111111111111111</v>
      </c>
      <c r="E62" s="2482">
        <v>3</v>
      </c>
      <c r="F62" s="2484">
        <f t="shared" si="10"/>
        <v>0.1111111111111111</v>
      </c>
    </row>
    <row r="63" spans="1:6" ht="13.5">
      <c r="A63" s="3211" t="s">
        <v>1232</v>
      </c>
      <c r="B63" s="3073"/>
      <c r="C63" s="3073"/>
      <c r="D63" s="3073"/>
      <c r="E63" s="3073"/>
      <c r="F63" s="3074"/>
    </row>
    <row r="64" spans="1:6" ht="13.5">
      <c r="A64" s="3208" t="s">
        <v>1233</v>
      </c>
      <c r="B64" s="3209"/>
      <c r="C64" s="3209"/>
      <c r="D64" s="3209"/>
      <c r="E64" s="3209"/>
      <c r="F64" s="3210"/>
    </row>
    <row r="65" spans="1:6" ht="13" thickBot="1">
      <c r="A65" s="3193" t="s">
        <v>1391</v>
      </c>
      <c r="B65" s="3067"/>
      <c r="C65" s="3067"/>
      <c r="D65" s="3067"/>
      <c r="E65" s="3067"/>
      <c r="F65" s="3068"/>
    </row>
    <row r="66" spans="1:6">
      <c r="A66" s="123"/>
      <c r="B66" s="1587"/>
      <c r="C66" s="123"/>
      <c r="D66"/>
      <c r="E66"/>
      <c r="F66"/>
    </row>
    <row r="67" spans="1:6" ht="13" thickBot="1">
      <c r="A67" s="123"/>
      <c r="B67" s="1587"/>
      <c r="C67" s="123"/>
      <c r="D67"/>
      <c r="E67"/>
      <c r="F67"/>
    </row>
    <row r="68" spans="1:6" ht="16" thickBot="1">
      <c r="A68" s="3069" t="s">
        <v>1392</v>
      </c>
      <c r="B68" s="3070"/>
      <c r="C68" s="3070"/>
      <c r="D68" s="3070"/>
      <c r="E68" s="3070"/>
      <c r="F68" s="3071"/>
    </row>
    <row r="69" spans="1:6" ht="30.5" thickBot="1">
      <c r="A69" s="441" t="s">
        <v>1226</v>
      </c>
      <c r="B69" s="442" t="s">
        <v>1227</v>
      </c>
      <c r="C69" s="442" t="s">
        <v>1228</v>
      </c>
      <c r="D69" s="443" t="s">
        <v>1229</v>
      </c>
      <c r="E69" s="443" t="s">
        <v>1230</v>
      </c>
      <c r="F69" s="444" t="s">
        <v>1231</v>
      </c>
    </row>
    <row r="70" spans="1:6" ht="13">
      <c r="A70" s="1960">
        <v>44927</v>
      </c>
      <c r="B70" s="2523" t="s">
        <v>115</v>
      </c>
      <c r="C70" s="2523" t="s">
        <v>115</v>
      </c>
      <c r="D70" s="2524" t="s">
        <v>115</v>
      </c>
      <c r="E70" s="2523" t="s">
        <v>115</v>
      </c>
      <c r="F70" s="2525" t="s">
        <v>115</v>
      </c>
    </row>
    <row r="71" spans="1:6" ht="13">
      <c r="A71" s="1960">
        <v>44958</v>
      </c>
      <c r="B71" s="2523" t="s">
        <v>115</v>
      </c>
      <c r="C71" s="2523" t="s">
        <v>115</v>
      </c>
      <c r="D71" s="2524" t="s">
        <v>115</v>
      </c>
      <c r="E71" s="2523" t="s">
        <v>115</v>
      </c>
      <c r="F71" s="2525" t="s">
        <v>115</v>
      </c>
    </row>
    <row r="72" spans="1:6" ht="13">
      <c r="A72" s="1960">
        <v>44986</v>
      </c>
      <c r="B72" s="2479">
        <v>205</v>
      </c>
      <c r="C72" s="2479">
        <v>14</v>
      </c>
      <c r="D72" s="2480">
        <f t="shared" ref="D72:D81" si="11">C72/B72</f>
        <v>6.8292682926829273E-2</v>
      </c>
      <c r="E72" s="2479">
        <v>23</v>
      </c>
      <c r="F72" s="2481">
        <f t="shared" ref="F72:F81" si="12">E72/B72</f>
        <v>0.11219512195121951</v>
      </c>
    </row>
    <row r="73" spans="1:6" ht="13">
      <c r="A73" s="1960">
        <v>45017</v>
      </c>
      <c r="B73" s="2479">
        <v>64</v>
      </c>
      <c r="C73" s="2479">
        <v>7</v>
      </c>
      <c r="D73" s="2480">
        <f t="shared" si="11"/>
        <v>0.109375</v>
      </c>
      <c r="E73" s="2479">
        <v>10</v>
      </c>
      <c r="F73" s="2481">
        <f t="shared" si="12"/>
        <v>0.15625</v>
      </c>
    </row>
    <row r="74" spans="1:6" ht="13">
      <c r="A74" s="1960">
        <v>45047</v>
      </c>
      <c r="B74" s="2479">
        <v>48</v>
      </c>
      <c r="C74" s="2479">
        <v>4</v>
      </c>
      <c r="D74" s="2480">
        <f t="shared" si="11"/>
        <v>8.3333333333333329E-2</v>
      </c>
      <c r="E74" s="2479">
        <v>10</v>
      </c>
      <c r="F74" s="2481">
        <f t="shared" si="12"/>
        <v>0.20833333333333334</v>
      </c>
    </row>
    <row r="75" spans="1:6" ht="13">
      <c r="A75" s="1960">
        <v>45078</v>
      </c>
      <c r="B75" s="2479">
        <v>271</v>
      </c>
      <c r="C75" s="2479">
        <v>21</v>
      </c>
      <c r="D75" s="2480">
        <f t="shared" si="11"/>
        <v>7.7490774907749083E-2</v>
      </c>
      <c r="E75" s="2479">
        <v>36</v>
      </c>
      <c r="F75" s="2481">
        <f t="shared" si="12"/>
        <v>0.13284132841328414</v>
      </c>
    </row>
    <row r="76" spans="1:6" ht="13">
      <c r="A76" s="1960">
        <v>45108</v>
      </c>
      <c r="B76" s="2479">
        <v>266</v>
      </c>
      <c r="C76" s="2479">
        <v>24</v>
      </c>
      <c r="D76" s="2480">
        <f t="shared" si="11"/>
        <v>9.0225563909774431E-2</v>
      </c>
      <c r="E76" s="2479">
        <v>42</v>
      </c>
      <c r="F76" s="2481">
        <f t="shared" si="12"/>
        <v>0.15789473684210525</v>
      </c>
    </row>
    <row r="77" spans="1:6" ht="13">
      <c r="A77" s="1960">
        <v>45139</v>
      </c>
      <c r="B77" s="2479">
        <v>116</v>
      </c>
      <c r="C77" s="2479">
        <v>13</v>
      </c>
      <c r="D77" s="2480">
        <f t="shared" si="11"/>
        <v>0.11206896551724138</v>
      </c>
      <c r="E77" s="2479">
        <v>22</v>
      </c>
      <c r="F77" s="2481">
        <f t="shared" si="12"/>
        <v>0.18965517241379309</v>
      </c>
    </row>
    <row r="78" spans="1:6" ht="13">
      <c r="A78" s="1960">
        <v>45170</v>
      </c>
      <c r="B78" s="2479">
        <v>50</v>
      </c>
      <c r="C78" s="2479">
        <v>8</v>
      </c>
      <c r="D78" s="2480">
        <f t="shared" si="11"/>
        <v>0.16</v>
      </c>
      <c r="E78" s="2479">
        <v>11</v>
      </c>
      <c r="F78" s="2481">
        <f t="shared" si="12"/>
        <v>0.22</v>
      </c>
    </row>
    <row r="79" spans="1:6" ht="13">
      <c r="A79" s="1960">
        <v>45200</v>
      </c>
      <c r="B79" s="2479">
        <v>37</v>
      </c>
      <c r="C79" s="2479">
        <v>1</v>
      </c>
      <c r="D79" s="2480">
        <f t="shared" si="11"/>
        <v>2.7027027027027029E-2</v>
      </c>
      <c r="E79" s="2479">
        <v>6</v>
      </c>
      <c r="F79" s="2481">
        <f t="shared" si="12"/>
        <v>0.16216216216216217</v>
      </c>
    </row>
    <row r="80" spans="1:6" ht="13">
      <c r="A80" s="1960">
        <v>45231</v>
      </c>
      <c r="B80" s="2479">
        <v>40</v>
      </c>
      <c r="C80" s="2479">
        <v>5</v>
      </c>
      <c r="D80" s="2480">
        <f t="shared" si="11"/>
        <v>0.125</v>
      </c>
      <c r="E80" s="2479">
        <v>10</v>
      </c>
      <c r="F80" s="2481">
        <f t="shared" si="12"/>
        <v>0.25</v>
      </c>
    </row>
    <row r="81" spans="1:6" ht="13.5" thickBot="1">
      <c r="A81" s="1960">
        <v>45261</v>
      </c>
      <c r="B81" s="2482">
        <v>267</v>
      </c>
      <c r="C81" s="2482">
        <v>27</v>
      </c>
      <c r="D81" s="2483">
        <f t="shared" si="11"/>
        <v>0.10112359550561797</v>
      </c>
      <c r="E81" s="2482">
        <v>44</v>
      </c>
      <c r="F81" s="2484">
        <f t="shared" si="12"/>
        <v>0.16479400749063669</v>
      </c>
    </row>
    <row r="82" spans="1:6" ht="13.5">
      <c r="A82" s="3211" t="s">
        <v>1232</v>
      </c>
      <c r="B82" s="3073"/>
      <c r="C82" s="3073"/>
      <c r="D82" s="3073"/>
      <c r="E82" s="3073"/>
      <c r="F82" s="3074"/>
    </row>
    <row r="83" spans="1:6" ht="13.5">
      <c r="A83" s="3208" t="s">
        <v>1233</v>
      </c>
      <c r="B83" s="3209"/>
      <c r="C83" s="3209"/>
      <c r="D83" s="3209"/>
      <c r="E83" s="3209"/>
      <c r="F83" s="3210"/>
    </row>
    <row r="84" spans="1:6" ht="13" thickBot="1">
      <c r="A84" s="3193" t="s">
        <v>1391</v>
      </c>
      <c r="B84" s="3067"/>
      <c r="C84" s="3067"/>
      <c r="D84" s="3067"/>
      <c r="E84" s="3067"/>
      <c r="F84" s="3068"/>
    </row>
  </sheetData>
  <mergeCells count="21">
    <mergeCell ref="A63:F63"/>
    <mergeCell ref="A64:F64"/>
    <mergeCell ref="A68:F68"/>
    <mergeCell ref="A82:F82"/>
    <mergeCell ref="A65:F65"/>
    <mergeCell ref="A84:F84"/>
    <mergeCell ref="A2:I2"/>
    <mergeCell ref="A3:I3"/>
    <mergeCell ref="A4:I4"/>
    <mergeCell ref="A45:I45"/>
    <mergeCell ref="A6:I6"/>
    <mergeCell ref="A21:I21"/>
    <mergeCell ref="A22:I22"/>
    <mergeCell ref="A23:I23"/>
    <mergeCell ref="A24:H24"/>
    <mergeCell ref="A25:G25"/>
    <mergeCell ref="A27:I28"/>
    <mergeCell ref="A43:I43"/>
    <mergeCell ref="A44:I44"/>
    <mergeCell ref="A83:F83"/>
    <mergeCell ref="A49:F49"/>
  </mergeCells>
  <printOptions horizontalCentered="1" verticalCentered="1" headings="1"/>
  <pageMargins left="0.25" right="0.25" top="0.5" bottom="0.5" header="0.3" footer="0.3"/>
  <pageSetup scale="42" orientation="landscape" r:id="rId1"/>
  <headerFooter>
    <oddHeader>&amp;CPacific Gas and Electric Company | Program Year 2024
Appendix A: ESA, CARE, and FERA Program Tables</oddHeader>
  </headerFooter>
  <customProperties>
    <customPr name="_pios_id" r:id="rId2"/>
  </customProperties>
  <ignoredErrors>
    <ignoredError sqref="D20 D42" formula="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016767-3395-4863-94CD-1F3339BBA34D}">
  <sheetPr>
    <pageSetUpPr fitToPage="1"/>
  </sheetPr>
  <dimension ref="A2:P22"/>
  <sheetViews>
    <sheetView view="pageLayout" zoomScale="90" zoomScaleNormal="90" zoomScalePageLayoutView="90" workbookViewId="0">
      <selection activeCell="I17" sqref="I17"/>
    </sheetView>
  </sheetViews>
  <sheetFormatPr defaultColWidth="9.453125" defaultRowHeight="12.5"/>
  <cols>
    <col min="1" max="1" width="30.54296875" customWidth="1"/>
    <col min="2" max="5" width="15.54296875" customWidth="1"/>
    <col min="6" max="6" width="17" customWidth="1"/>
    <col min="7" max="7" width="15.54296875" customWidth="1"/>
    <col min="8" max="8" width="20.453125" customWidth="1"/>
    <col min="9" max="9" width="17.453125" customWidth="1"/>
    <col min="10" max="10" width="18.453125" customWidth="1"/>
    <col min="11" max="11" width="14.453125" customWidth="1"/>
  </cols>
  <sheetData>
    <row r="2" spans="1:16" ht="15.5">
      <c r="A2" s="2579" t="s">
        <v>1714</v>
      </c>
      <c r="B2" s="2579"/>
      <c r="C2" s="2579"/>
      <c r="D2" s="2579"/>
      <c r="E2" s="2579"/>
      <c r="F2" s="2579"/>
      <c r="G2" s="2579"/>
    </row>
    <row r="3" spans="1:16" ht="15.5">
      <c r="A3" s="2579" t="s">
        <v>0</v>
      </c>
      <c r="B3" s="2579"/>
      <c r="C3" s="2579"/>
      <c r="D3" s="2579"/>
      <c r="E3" s="2579"/>
      <c r="F3" s="2579"/>
      <c r="G3" s="2579"/>
    </row>
    <row r="4" spans="1:16" ht="15.5">
      <c r="A4" s="2579" t="s">
        <v>38</v>
      </c>
      <c r="B4" s="2579"/>
      <c r="C4" s="2579"/>
      <c r="D4" s="2579"/>
      <c r="E4" s="2579"/>
      <c r="F4" s="2579"/>
      <c r="G4" s="2579"/>
    </row>
    <row r="5" spans="1:16" ht="13" thickBot="1"/>
    <row r="6" spans="1:16" ht="29.25" customHeight="1" thickBot="1">
      <c r="A6" s="2910" t="s">
        <v>1393</v>
      </c>
      <c r="B6" s="2912"/>
      <c r="C6" s="2912"/>
      <c r="D6" s="2912"/>
      <c r="E6" s="2912"/>
      <c r="F6" s="2912"/>
      <c r="G6" s="2911"/>
      <c r="H6" s="76"/>
      <c r="I6" s="181"/>
      <c r="J6" s="76"/>
      <c r="K6" s="1"/>
      <c r="L6" s="1"/>
      <c r="M6" s="1"/>
      <c r="N6" s="1"/>
      <c r="O6" s="1"/>
      <c r="P6" s="1"/>
    </row>
    <row r="7" spans="1:16" ht="26.5" thickBot="1">
      <c r="A7" s="722"/>
      <c r="B7" s="723" t="s">
        <v>1394</v>
      </c>
      <c r="C7" s="723" t="s">
        <v>1235</v>
      </c>
      <c r="D7" s="723" t="s">
        <v>1236</v>
      </c>
      <c r="E7" s="723" t="s">
        <v>1237</v>
      </c>
      <c r="F7" s="723" t="s">
        <v>1238</v>
      </c>
      <c r="G7" s="724" t="s">
        <v>1239</v>
      </c>
      <c r="H7" s="48"/>
      <c r="I7" s="340"/>
      <c r="J7" s="178"/>
      <c r="K7" s="4"/>
      <c r="L7" s="4"/>
      <c r="M7" s="4"/>
      <c r="N7" s="4"/>
      <c r="O7" s="4"/>
      <c r="P7" s="4"/>
    </row>
    <row r="8" spans="1:16" ht="14.15" customHeight="1" thickTop="1">
      <c r="A8" s="1950" t="s">
        <v>45</v>
      </c>
      <c r="B8" s="1951">
        <v>2675526</v>
      </c>
      <c r="C8" s="1951">
        <v>22362</v>
      </c>
      <c r="D8" s="1951">
        <v>20540</v>
      </c>
      <c r="E8" s="1951">
        <v>1318</v>
      </c>
      <c r="F8" s="1952">
        <v>504</v>
      </c>
      <c r="G8" s="1953">
        <v>2074</v>
      </c>
      <c r="H8" s="4"/>
      <c r="I8" s="4"/>
    </row>
    <row r="9" spans="1:16" ht="15.5" thickBot="1">
      <c r="A9" s="1424" t="s">
        <v>1395</v>
      </c>
      <c r="B9" s="1263"/>
      <c r="C9" s="1420">
        <v>1</v>
      </c>
      <c r="D9" s="1420">
        <f>D8/C8</f>
        <v>0.91852249351578574</v>
      </c>
      <c r="E9" s="1420">
        <f>E8/C8</f>
        <v>5.8939271979250515E-2</v>
      </c>
      <c r="F9" s="1420">
        <f>F8/C8</f>
        <v>2.2538234504963776E-2</v>
      </c>
      <c r="G9" s="1421">
        <f>G8/C8</f>
        <v>9.2746623736696177E-2</v>
      </c>
    </row>
    <row r="10" spans="1:16" ht="14.5">
      <c r="A10" s="910" t="s">
        <v>1625</v>
      </c>
      <c r="B10" s="1841"/>
      <c r="C10" s="1841"/>
      <c r="D10" s="1841"/>
      <c r="E10" s="1841"/>
      <c r="F10" s="1841"/>
      <c r="G10" s="1063"/>
    </row>
    <row r="11" spans="1:16" ht="27" customHeight="1">
      <c r="A11" s="3212" t="s">
        <v>1626</v>
      </c>
      <c r="B11" s="3213"/>
      <c r="C11" s="3213"/>
      <c r="D11" s="3213"/>
      <c r="E11" s="3213"/>
      <c r="F11" s="3213"/>
      <c r="G11" s="3214"/>
    </row>
    <row r="12" spans="1:16" ht="15" thickBot="1">
      <c r="A12" s="3215" t="s">
        <v>1715</v>
      </c>
      <c r="B12" s="3216"/>
      <c r="C12" s="3216"/>
      <c r="D12" s="3216"/>
      <c r="E12" s="3216"/>
      <c r="F12" s="3216"/>
      <c r="G12" s="3217"/>
    </row>
    <row r="14" spans="1:16" ht="13" thickBot="1"/>
    <row r="15" spans="1:16" ht="30.75" customHeight="1" thickBot="1">
      <c r="A15" s="2910" t="s">
        <v>1716</v>
      </c>
      <c r="B15" s="2912"/>
      <c r="C15" s="2912"/>
      <c r="D15" s="2912"/>
      <c r="E15" s="2912"/>
      <c r="F15" s="2911"/>
      <c r="G15" s="494"/>
      <c r="H15" s="76"/>
      <c r="I15" s="181"/>
      <c r="J15" s="76"/>
    </row>
    <row r="16" spans="1:16" ht="26.5" thickBot="1">
      <c r="A16" s="725"/>
      <c r="B16" s="723" t="s">
        <v>1396</v>
      </c>
      <c r="C16" s="723" t="s">
        <v>1235</v>
      </c>
      <c r="D16" s="723" t="s">
        <v>1236</v>
      </c>
      <c r="E16" s="723" t="s">
        <v>1323</v>
      </c>
      <c r="F16" s="724" t="s">
        <v>1238</v>
      </c>
      <c r="G16" s="181"/>
      <c r="H16" s="48"/>
      <c r="I16" s="340"/>
      <c r="J16" s="178"/>
    </row>
    <row r="17" spans="1:7" ht="13.5" thickTop="1">
      <c r="A17" s="1261" t="s">
        <v>575</v>
      </c>
      <c r="B17" s="1951">
        <v>1745</v>
      </c>
      <c r="C17" s="1951">
        <v>350</v>
      </c>
      <c r="D17" s="1951">
        <f>B17-1480</f>
        <v>265</v>
      </c>
      <c r="E17" s="1951">
        <v>85</v>
      </c>
      <c r="F17" s="1954">
        <f>B17-C17</f>
        <v>1395</v>
      </c>
      <c r="G17" s="495"/>
    </row>
    <row r="18" spans="1:7" ht="13" thickBot="1">
      <c r="A18" s="1262"/>
      <c r="B18" s="1263"/>
      <c r="C18" s="1263"/>
      <c r="D18" s="1263"/>
      <c r="E18" s="1263"/>
      <c r="F18" s="1264"/>
      <c r="G18" s="1265"/>
    </row>
    <row r="19" spans="1:7" ht="16" thickBot="1">
      <c r="A19" s="1266" t="s">
        <v>1625</v>
      </c>
      <c r="B19" s="496"/>
      <c r="C19" s="496"/>
      <c r="D19" s="496"/>
      <c r="E19" s="496"/>
      <c r="F19" s="497"/>
      <c r="G19" s="46"/>
    </row>
    <row r="20" spans="1:7">
      <c r="A20" s="2947"/>
      <c r="B20" s="2947"/>
      <c r="C20" s="2947"/>
      <c r="D20" s="2947"/>
      <c r="E20" s="2947"/>
      <c r="F20" s="2947"/>
      <c r="G20" s="2947"/>
    </row>
    <row r="22" spans="1:7">
      <c r="E22" s="1091"/>
    </row>
  </sheetData>
  <mergeCells count="8">
    <mergeCell ref="A2:G2"/>
    <mergeCell ref="A3:G3"/>
    <mergeCell ref="A4:G4"/>
    <mergeCell ref="A6:G6"/>
    <mergeCell ref="A20:G20"/>
    <mergeCell ref="A11:G11"/>
    <mergeCell ref="A12:G12"/>
    <mergeCell ref="A15:F15"/>
  </mergeCells>
  <printOptions horizontalCentered="1" verticalCentered="1" headings="1"/>
  <pageMargins left="0.25" right="0.25" top="0.5" bottom="0.5" header="0.3" footer="0.3"/>
  <pageSetup scale="72" orientation="landscape" r:id="rId1"/>
  <headerFooter>
    <oddHeader>&amp;CPacific Gas and Electric Company | Program Year 2024
Appendix A: ESA, CARE, and FERA Program Tables</oddHeader>
  </headerFooter>
  <customProperties>
    <customPr name="_pios_id" r:id="rId2"/>
  </customPropertie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9751CD-9571-4CDA-A4C6-1C79F0A7FA41}">
  <sheetPr>
    <pageSetUpPr fitToPage="1"/>
  </sheetPr>
  <dimension ref="A1:N58"/>
  <sheetViews>
    <sheetView view="pageLayout" topLeftCell="A33" zoomScale="90" zoomScaleNormal="90" zoomScalePageLayoutView="90" workbookViewId="0">
      <selection activeCell="I17" sqref="I17"/>
    </sheetView>
  </sheetViews>
  <sheetFormatPr defaultColWidth="9.453125" defaultRowHeight="12.5"/>
  <cols>
    <col min="1" max="1" width="27.54296875" customWidth="1"/>
    <col min="2" max="10" width="10.54296875" customWidth="1"/>
    <col min="11" max="11" width="7.54296875" customWidth="1"/>
    <col min="12" max="12" width="17.54296875" customWidth="1"/>
    <col min="13" max="13" width="19.54296875" customWidth="1"/>
    <col min="14" max="14" width="21.453125" customWidth="1"/>
  </cols>
  <sheetData>
    <row r="1" spans="1:14" ht="15.5">
      <c r="A1" s="2579" t="s">
        <v>1397</v>
      </c>
      <c r="B1" s="2579"/>
      <c r="C1" s="2579"/>
      <c r="D1" s="2579"/>
      <c r="E1" s="2579"/>
      <c r="F1" s="2579"/>
      <c r="G1" s="2579"/>
      <c r="H1" s="2579"/>
      <c r="I1" s="2579"/>
      <c r="J1" s="2579"/>
    </row>
    <row r="2" spans="1:14" ht="15.5">
      <c r="A2" s="2579" t="s">
        <v>0</v>
      </c>
      <c r="B2" s="2579"/>
      <c r="C2" s="2579"/>
      <c r="D2" s="2579"/>
      <c r="E2" s="2579"/>
      <c r="F2" s="2579"/>
      <c r="G2" s="2579"/>
      <c r="H2" s="2579"/>
      <c r="I2" s="2579"/>
      <c r="J2" s="2579"/>
    </row>
    <row r="3" spans="1:14" ht="15.5">
      <c r="A3" s="2579" t="s">
        <v>38</v>
      </c>
      <c r="B3" s="2579"/>
      <c r="C3" s="2579"/>
      <c r="D3" s="2579"/>
      <c r="E3" s="2579"/>
      <c r="F3" s="2579"/>
      <c r="G3" s="2579"/>
      <c r="H3" s="2579"/>
      <c r="I3" s="2579"/>
      <c r="J3" s="2579"/>
    </row>
    <row r="4" spans="1:14" ht="13" thickBot="1"/>
    <row r="5" spans="1:14" ht="29.9" customHeight="1" thickBot="1">
      <c r="A5" s="2544" t="s">
        <v>492</v>
      </c>
      <c r="B5" s="2547" t="s">
        <v>1242</v>
      </c>
      <c r="C5" s="2547"/>
      <c r="D5" s="2548"/>
      <c r="E5" s="2547" t="s">
        <v>1243</v>
      </c>
      <c r="F5" s="2547"/>
      <c r="G5" s="2548"/>
      <c r="H5" s="2546" t="s">
        <v>29</v>
      </c>
      <c r="I5" s="2547"/>
      <c r="J5" s="2548"/>
      <c r="L5" s="76"/>
      <c r="M5" s="181"/>
      <c r="N5" s="76"/>
    </row>
    <row r="6" spans="1:14" ht="15.75" customHeight="1" thickBot="1">
      <c r="A6" s="2545"/>
      <c r="B6" s="336" t="s">
        <v>1244</v>
      </c>
      <c r="C6" s="337" t="s">
        <v>1726</v>
      </c>
      <c r="D6" s="498" t="s">
        <v>45</v>
      </c>
      <c r="E6" s="499" t="s">
        <v>1244</v>
      </c>
      <c r="F6" s="337" t="s">
        <v>977</v>
      </c>
      <c r="G6" s="500" t="s">
        <v>45</v>
      </c>
      <c r="H6" s="501" t="s">
        <v>1244</v>
      </c>
      <c r="I6" s="337" t="s">
        <v>977</v>
      </c>
      <c r="J6" s="426" t="s">
        <v>45</v>
      </c>
      <c r="L6" s="48"/>
      <c r="M6" s="340"/>
      <c r="N6" s="178"/>
    </row>
    <row r="7" spans="1:14" ht="15.75" customHeight="1">
      <c r="A7" s="729" t="s">
        <v>600</v>
      </c>
      <c r="B7" s="730">
        <v>13029.302671832402</v>
      </c>
      <c r="C7" s="731">
        <v>0.86292816760000002</v>
      </c>
      <c r="D7" s="732">
        <f t="shared" ref="D7:D53" si="0">B7+C7</f>
        <v>13030.165600000002</v>
      </c>
      <c r="E7" s="730">
        <v>3212</v>
      </c>
      <c r="F7" s="731">
        <v>0</v>
      </c>
      <c r="G7" s="732">
        <f t="shared" ref="G7:G49" si="1">E7+F7</f>
        <v>3212</v>
      </c>
      <c r="H7" s="733">
        <f t="shared" ref="H7:H53" si="2">E7/B7</f>
        <v>0.24652125143611189</v>
      </c>
      <c r="I7" s="738">
        <f t="shared" ref="I7:I53" si="3">F7/C7</f>
        <v>0</v>
      </c>
      <c r="J7" s="882">
        <f t="shared" ref="J7:J53" si="4">G7/D7</f>
        <v>0.24650492546311151</v>
      </c>
    </row>
    <row r="8" spans="1:14" ht="15.75" customHeight="1">
      <c r="A8" s="734" t="s">
        <v>602</v>
      </c>
      <c r="B8" s="735">
        <v>0</v>
      </c>
      <c r="C8" s="736">
        <v>10.760256</v>
      </c>
      <c r="D8" s="737">
        <f t="shared" si="0"/>
        <v>10.760256</v>
      </c>
      <c r="E8" s="735">
        <v>0</v>
      </c>
      <c r="F8" s="736">
        <v>1</v>
      </c>
      <c r="G8" s="737">
        <f t="shared" si="1"/>
        <v>1</v>
      </c>
      <c r="H8" s="733" t="s">
        <v>1194</v>
      </c>
      <c r="I8" s="738">
        <f t="shared" ref="I8:I22" si="5">F8/C8</f>
        <v>9.2934591890750554E-2</v>
      </c>
      <c r="J8" s="882">
        <f t="shared" si="4"/>
        <v>9.2934591890750554E-2</v>
      </c>
    </row>
    <row r="9" spans="1:14" ht="15.75" customHeight="1">
      <c r="A9" s="734" t="s">
        <v>603</v>
      </c>
      <c r="B9" s="735">
        <v>2.4214279232012359E-2</v>
      </c>
      <c r="C9" s="736">
        <v>465.80267672076798</v>
      </c>
      <c r="D9" s="737">
        <f t="shared" si="0"/>
        <v>465.82689099999999</v>
      </c>
      <c r="E9" s="735">
        <v>0</v>
      </c>
      <c r="F9" s="736">
        <v>144</v>
      </c>
      <c r="G9" s="737">
        <f t="shared" si="1"/>
        <v>144</v>
      </c>
      <c r="H9" s="733">
        <f t="shared" ref="H9:H16" si="6">E9/B9</f>
        <v>0</v>
      </c>
      <c r="I9" s="738">
        <f t="shared" si="5"/>
        <v>0.30914377953719413</v>
      </c>
      <c r="J9" s="882">
        <f t="shared" si="4"/>
        <v>0.30912770984704702</v>
      </c>
    </row>
    <row r="10" spans="1:14" ht="15.75" customHeight="1">
      <c r="A10" s="734" t="s">
        <v>605</v>
      </c>
      <c r="B10" s="735">
        <v>2144.6180393581681</v>
      </c>
      <c r="C10" s="736">
        <v>1049.7236136418301</v>
      </c>
      <c r="D10" s="737">
        <f t="shared" si="0"/>
        <v>3194.3416529999981</v>
      </c>
      <c r="E10" s="735">
        <v>515</v>
      </c>
      <c r="F10" s="736">
        <v>270</v>
      </c>
      <c r="G10" s="737">
        <f t="shared" si="1"/>
        <v>785</v>
      </c>
      <c r="H10" s="733">
        <f t="shared" si="6"/>
        <v>0.24013600116602907</v>
      </c>
      <c r="I10" s="738">
        <f t="shared" si="5"/>
        <v>0.25721056141938431</v>
      </c>
      <c r="J10" s="882">
        <f t="shared" si="4"/>
        <v>0.24574703812998819</v>
      </c>
    </row>
    <row r="11" spans="1:14" ht="15.75" customHeight="1">
      <c r="A11" s="734" t="s">
        <v>607</v>
      </c>
      <c r="B11" s="735">
        <v>1.5551698794720181</v>
      </c>
      <c r="C11" s="736">
        <v>676.59925112052792</v>
      </c>
      <c r="D11" s="737">
        <f t="shared" si="0"/>
        <v>678.15442099999996</v>
      </c>
      <c r="E11" s="735">
        <v>0</v>
      </c>
      <c r="F11" s="736">
        <v>188</v>
      </c>
      <c r="G11" s="737">
        <f t="shared" si="1"/>
        <v>188</v>
      </c>
      <c r="H11" s="733">
        <f t="shared" si="6"/>
        <v>0</v>
      </c>
      <c r="I11" s="738">
        <f t="shared" si="5"/>
        <v>0.2778601952169617</v>
      </c>
      <c r="J11" s="882">
        <f t="shared" si="4"/>
        <v>0.27722299549824803</v>
      </c>
    </row>
    <row r="12" spans="1:14" ht="15.75" customHeight="1">
      <c r="A12" s="734" t="s">
        <v>609</v>
      </c>
      <c r="B12" s="735">
        <v>1.4205369034200004</v>
      </c>
      <c r="C12" s="736">
        <v>465.37322109657998</v>
      </c>
      <c r="D12" s="737">
        <f t="shared" si="0"/>
        <v>466.79375799999997</v>
      </c>
      <c r="E12" s="735">
        <v>0</v>
      </c>
      <c r="F12" s="736">
        <v>89</v>
      </c>
      <c r="G12" s="737">
        <f t="shared" si="1"/>
        <v>89</v>
      </c>
      <c r="H12" s="733">
        <f t="shared" si="6"/>
        <v>0</v>
      </c>
      <c r="I12" s="738">
        <f t="shared" si="5"/>
        <v>0.19124435177057517</v>
      </c>
      <c r="J12" s="882">
        <f t="shared" si="4"/>
        <v>0.19066236099926598</v>
      </c>
    </row>
    <row r="13" spans="1:14" ht="15.75" customHeight="1">
      <c r="A13" s="734" t="s">
        <v>611</v>
      </c>
      <c r="B13" s="735">
        <v>10133.529335549505</v>
      </c>
      <c r="C13" s="736">
        <v>7.4978450495999993E-2</v>
      </c>
      <c r="D13" s="737">
        <f t="shared" si="0"/>
        <v>10133.604314</v>
      </c>
      <c r="E13" s="735">
        <v>3611</v>
      </c>
      <c r="F13" s="736">
        <v>0</v>
      </c>
      <c r="G13" s="737">
        <f t="shared" si="1"/>
        <v>3611</v>
      </c>
      <c r="H13" s="733">
        <f t="shared" si="6"/>
        <v>0.35634179173214858</v>
      </c>
      <c r="I13" s="738">
        <f t="shared" si="5"/>
        <v>0</v>
      </c>
      <c r="J13" s="882">
        <f t="shared" si="4"/>
        <v>0.35633915516231984</v>
      </c>
    </row>
    <row r="14" spans="1:14" ht="15.75" customHeight="1">
      <c r="A14" s="734" t="s">
        <v>613</v>
      </c>
      <c r="B14" s="735">
        <v>992.82154514706508</v>
      </c>
      <c r="C14" s="736">
        <v>690.71781185293491</v>
      </c>
      <c r="D14" s="737">
        <f t="shared" si="0"/>
        <v>1683.5393570000001</v>
      </c>
      <c r="E14" s="735">
        <v>325</v>
      </c>
      <c r="F14" s="736">
        <v>220</v>
      </c>
      <c r="G14" s="737">
        <f t="shared" si="1"/>
        <v>545</v>
      </c>
      <c r="H14" s="733">
        <f t="shared" si="6"/>
        <v>0.32734986623588863</v>
      </c>
      <c r="I14" s="738">
        <f t="shared" si="5"/>
        <v>0.31850923231561545</v>
      </c>
      <c r="J14" s="882">
        <f t="shared" si="4"/>
        <v>0.3237227557133967</v>
      </c>
    </row>
    <row r="15" spans="1:14" ht="15.75" customHeight="1">
      <c r="A15" s="734" t="s">
        <v>615</v>
      </c>
      <c r="B15" s="735">
        <v>16447.704972956592</v>
      </c>
      <c r="C15" s="736">
        <v>20.802443043408001</v>
      </c>
      <c r="D15" s="737">
        <f t="shared" si="0"/>
        <v>16468.507416</v>
      </c>
      <c r="E15" s="735">
        <v>4214</v>
      </c>
      <c r="F15" s="736">
        <v>5</v>
      </c>
      <c r="G15" s="737">
        <f t="shared" si="1"/>
        <v>4219</v>
      </c>
      <c r="H15" s="733">
        <f t="shared" si="6"/>
        <v>0.2562059574225512</v>
      </c>
      <c r="I15" s="738">
        <f t="shared" si="5"/>
        <v>0.24035638456341929</v>
      </c>
      <c r="J15" s="882">
        <f t="shared" si="4"/>
        <v>0.25618593679601009</v>
      </c>
    </row>
    <row r="16" spans="1:14" ht="15.75" customHeight="1">
      <c r="A16" s="734" t="s">
        <v>617</v>
      </c>
      <c r="B16" s="735">
        <v>6.1632263923996788E-2</v>
      </c>
      <c r="C16" s="736">
        <v>585.66006273607604</v>
      </c>
      <c r="D16" s="737">
        <f t="shared" si="0"/>
        <v>585.72169500000007</v>
      </c>
      <c r="E16" s="735">
        <v>0</v>
      </c>
      <c r="F16" s="736">
        <v>117</v>
      </c>
      <c r="G16" s="737">
        <f t="shared" si="1"/>
        <v>117</v>
      </c>
      <c r="H16" s="733">
        <f t="shared" si="6"/>
        <v>0</v>
      </c>
      <c r="I16" s="738">
        <f t="shared" si="5"/>
        <v>0.19977459185692384</v>
      </c>
      <c r="J16" s="882">
        <f t="shared" si="4"/>
        <v>0.19975357067830651</v>
      </c>
    </row>
    <row r="17" spans="1:10" ht="15.75" customHeight="1">
      <c r="A17" s="734" t="s">
        <v>619</v>
      </c>
      <c r="B17" s="735">
        <v>0</v>
      </c>
      <c r="C17" s="736">
        <v>1697.3562180000001</v>
      </c>
      <c r="D17" s="737">
        <f t="shared" si="0"/>
        <v>1697.3562180000001</v>
      </c>
      <c r="E17" s="735">
        <v>0</v>
      </c>
      <c r="F17" s="736">
        <v>344</v>
      </c>
      <c r="G17" s="737">
        <f t="shared" si="1"/>
        <v>344</v>
      </c>
      <c r="H17" s="733" t="s">
        <v>1194</v>
      </c>
      <c r="I17" s="738">
        <f t="shared" si="5"/>
        <v>0.20266812372793275</v>
      </c>
      <c r="J17" s="882">
        <f t="shared" si="4"/>
        <v>0.20266812372793275</v>
      </c>
    </row>
    <row r="18" spans="1:10" ht="15.75" customHeight="1">
      <c r="A18" s="734" t="s">
        <v>621</v>
      </c>
      <c r="B18" s="735">
        <v>5421.7011128128361</v>
      </c>
      <c r="C18" s="736">
        <v>8485.9092431871632</v>
      </c>
      <c r="D18" s="737">
        <f t="shared" si="0"/>
        <v>13907.610355999999</v>
      </c>
      <c r="E18" s="735">
        <v>1561</v>
      </c>
      <c r="F18" s="736">
        <v>1164</v>
      </c>
      <c r="G18" s="737">
        <f t="shared" si="1"/>
        <v>2725</v>
      </c>
      <c r="H18" s="733">
        <f>E18/B18</f>
        <v>0.28791701488504529</v>
      </c>
      <c r="I18" s="738">
        <f t="shared" si="5"/>
        <v>0.13716856575322287</v>
      </c>
      <c r="J18" s="882">
        <f t="shared" si="4"/>
        <v>0.19593588907417045</v>
      </c>
    </row>
    <row r="19" spans="1:10" ht="15.75" customHeight="1">
      <c r="A19" s="734" t="s">
        <v>623</v>
      </c>
      <c r="B19" s="735">
        <v>22.799523011967949</v>
      </c>
      <c r="C19" s="736">
        <v>1415.054054988032</v>
      </c>
      <c r="D19" s="737">
        <f t="shared" si="0"/>
        <v>1437.853578</v>
      </c>
      <c r="E19" s="735">
        <v>4</v>
      </c>
      <c r="F19" s="736">
        <v>264</v>
      </c>
      <c r="G19" s="737">
        <f t="shared" si="1"/>
        <v>268</v>
      </c>
      <c r="H19" s="733">
        <f>E19/B19</f>
        <v>0.17544226683603495</v>
      </c>
      <c r="I19" s="738">
        <f t="shared" si="5"/>
        <v>0.18656531110554134</v>
      </c>
      <c r="J19" s="882">
        <f t="shared" si="4"/>
        <v>0.18638893702429554</v>
      </c>
    </row>
    <row r="20" spans="1:10" ht="15.75" customHeight="1">
      <c r="A20" s="734" t="s">
        <v>625</v>
      </c>
      <c r="B20" s="735">
        <v>0</v>
      </c>
      <c r="C20" s="736">
        <v>1035.2760000000001</v>
      </c>
      <c r="D20" s="737">
        <f t="shared" si="0"/>
        <v>1035.2760000000001</v>
      </c>
      <c r="E20" s="735">
        <v>0</v>
      </c>
      <c r="F20" s="736">
        <v>275</v>
      </c>
      <c r="G20" s="737">
        <f t="shared" si="1"/>
        <v>275</v>
      </c>
      <c r="H20" s="733" t="s">
        <v>1194</v>
      </c>
      <c r="I20" s="738">
        <f t="shared" si="5"/>
        <v>0.26562964851884907</v>
      </c>
      <c r="J20" s="882">
        <f t="shared" si="4"/>
        <v>0.26562964851884907</v>
      </c>
    </row>
    <row r="21" spans="1:10" ht="15.75" customHeight="1">
      <c r="A21" s="734" t="s">
        <v>627</v>
      </c>
      <c r="B21" s="735">
        <v>0</v>
      </c>
      <c r="C21" s="736">
        <v>6.7656029999999996</v>
      </c>
      <c r="D21" s="737">
        <f t="shared" si="0"/>
        <v>6.7656029999999996</v>
      </c>
      <c r="E21" s="735">
        <v>0</v>
      </c>
      <c r="F21" s="736">
        <v>2</v>
      </c>
      <c r="G21" s="737">
        <f t="shared" si="1"/>
        <v>2</v>
      </c>
      <c r="H21" s="733" t="s">
        <v>1194</v>
      </c>
      <c r="I21" s="738">
        <f t="shared" si="5"/>
        <v>0.29561297049206109</v>
      </c>
      <c r="J21" s="882">
        <f t="shared" si="4"/>
        <v>0.29561297049206109</v>
      </c>
    </row>
    <row r="22" spans="1:10" ht="15.75" customHeight="1">
      <c r="A22" s="734" t="s">
        <v>629</v>
      </c>
      <c r="B22" s="735">
        <v>2341.7940229036471</v>
      </c>
      <c r="C22" s="736">
        <v>951.46494409635295</v>
      </c>
      <c r="D22" s="737">
        <f t="shared" si="0"/>
        <v>3293.2589670000002</v>
      </c>
      <c r="E22" s="735">
        <v>533</v>
      </c>
      <c r="F22" s="736">
        <v>153</v>
      </c>
      <c r="G22" s="737">
        <f t="shared" si="1"/>
        <v>686</v>
      </c>
      <c r="H22" s="733">
        <f t="shared" ref="H22:H33" si="7">E22/B22</f>
        <v>0.22760327970225169</v>
      </c>
      <c r="I22" s="738">
        <f t="shared" si="5"/>
        <v>0.16080466332399734</v>
      </c>
      <c r="J22" s="882">
        <f t="shared" si="4"/>
        <v>0.20830429883408558</v>
      </c>
    </row>
    <row r="23" spans="1:10" ht="15.75" customHeight="1">
      <c r="A23" s="734" t="s">
        <v>631</v>
      </c>
      <c r="B23" s="735">
        <v>1896.751669</v>
      </c>
      <c r="C23" s="736">
        <v>0</v>
      </c>
      <c r="D23" s="737">
        <f t="shared" si="0"/>
        <v>1896.751669</v>
      </c>
      <c r="E23" s="735">
        <v>288</v>
      </c>
      <c r="F23" s="736">
        <v>0</v>
      </c>
      <c r="G23" s="737">
        <f t="shared" si="1"/>
        <v>288</v>
      </c>
      <c r="H23" s="733">
        <f t="shared" si="7"/>
        <v>0.15183853780491915</v>
      </c>
      <c r="I23" s="738" t="s">
        <v>1194</v>
      </c>
      <c r="J23" s="882">
        <f t="shared" ref="J23:J33" si="8">G23/D23</f>
        <v>0.15183853780491915</v>
      </c>
    </row>
    <row r="24" spans="1:10" ht="15.75" customHeight="1">
      <c r="A24" s="734" t="s">
        <v>633</v>
      </c>
      <c r="B24" s="735">
        <v>2.1626704344699874</v>
      </c>
      <c r="C24" s="736">
        <v>323.39361956553</v>
      </c>
      <c r="D24" s="737">
        <f t="shared" si="0"/>
        <v>325.55628999999999</v>
      </c>
      <c r="E24" s="735">
        <v>0</v>
      </c>
      <c r="F24" s="736">
        <v>60</v>
      </c>
      <c r="G24" s="737">
        <f t="shared" si="1"/>
        <v>60</v>
      </c>
      <c r="H24" s="733">
        <f t="shared" si="7"/>
        <v>0</v>
      </c>
      <c r="I24" s="738">
        <f t="shared" ref="I24:I31" si="9">F24/C24</f>
        <v>0.1855324173699168</v>
      </c>
      <c r="J24" s="882">
        <f t="shared" si="8"/>
        <v>0.18429992552132843</v>
      </c>
    </row>
    <row r="25" spans="1:10" ht="15.75" customHeight="1">
      <c r="A25" s="734" t="s">
        <v>635</v>
      </c>
      <c r="B25" s="735">
        <v>0.6772630581640442</v>
      </c>
      <c r="C25" s="736">
        <v>1011.891552941836</v>
      </c>
      <c r="D25" s="737">
        <f t="shared" si="0"/>
        <v>1012.5688160000001</v>
      </c>
      <c r="E25" s="735">
        <v>0</v>
      </c>
      <c r="F25" s="736">
        <v>224</v>
      </c>
      <c r="G25" s="737">
        <f t="shared" si="1"/>
        <v>224</v>
      </c>
      <c r="H25" s="733">
        <f t="shared" si="7"/>
        <v>0</v>
      </c>
      <c r="I25" s="738">
        <f t="shared" si="9"/>
        <v>0.22136759551828733</v>
      </c>
      <c r="J25" s="882">
        <f t="shared" si="8"/>
        <v>0.22121953240163775</v>
      </c>
    </row>
    <row r="26" spans="1:10" ht="15.75" customHeight="1">
      <c r="A26" s="734" t="s">
        <v>637</v>
      </c>
      <c r="B26" s="735">
        <v>2138.7553410949504</v>
      </c>
      <c r="C26" s="736">
        <v>2247.8155269050499</v>
      </c>
      <c r="D26" s="737">
        <f t="shared" si="0"/>
        <v>4386.5708680000007</v>
      </c>
      <c r="E26" s="735">
        <v>490</v>
      </c>
      <c r="F26" s="736">
        <v>716</v>
      </c>
      <c r="G26" s="737">
        <f t="shared" si="1"/>
        <v>1206</v>
      </c>
      <c r="H26" s="733">
        <f t="shared" si="7"/>
        <v>0.22910521394613614</v>
      </c>
      <c r="I26" s="738">
        <f t="shared" si="9"/>
        <v>0.31853147708514989</v>
      </c>
      <c r="J26" s="882">
        <f t="shared" si="8"/>
        <v>0.27493001624520885</v>
      </c>
    </row>
    <row r="27" spans="1:10" ht="15.75" customHeight="1">
      <c r="A27" s="734" t="s">
        <v>639</v>
      </c>
      <c r="B27" s="735">
        <v>6590.4628916425618</v>
      </c>
      <c r="C27" s="736">
        <v>844.25602235743793</v>
      </c>
      <c r="D27" s="737">
        <f t="shared" si="0"/>
        <v>7434.718914</v>
      </c>
      <c r="E27" s="735">
        <v>1040</v>
      </c>
      <c r="F27" s="736">
        <v>164</v>
      </c>
      <c r="G27" s="737">
        <f t="shared" si="1"/>
        <v>1204</v>
      </c>
      <c r="H27" s="733">
        <f t="shared" si="7"/>
        <v>0.15780378663823985</v>
      </c>
      <c r="I27" s="738">
        <f t="shared" si="9"/>
        <v>0.19425387045751663</v>
      </c>
      <c r="J27" s="882">
        <f t="shared" si="8"/>
        <v>0.16194290785261556</v>
      </c>
    </row>
    <row r="28" spans="1:10" ht="15.75" customHeight="1">
      <c r="A28" s="734" t="s">
        <v>641</v>
      </c>
      <c r="B28" s="735">
        <v>1847.2925474199719</v>
      </c>
      <c r="C28" s="736">
        <v>6.4528580028000007E-2</v>
      </c>
      <c r="D28" s="737">
        <f t="shared" si="0"/>
        <v>1847.357076</v>
      </c>
      <c r="E28" s="735">
        <v>346</v>
      </c>
      <c r="F28" s="736">
        <v>0</v>
      </c>
      <c r="G28" s="737">
        <f t="shared" si="1"/>
        <v>346</v>
      </c>
      <c r="H28" s="733">
        <f t="shared" si="7"/>
        <v>0.18730113997549669</v>
      </c>
      <c r="I28" s="738">
        <f t="shared" si="9"/>
        <v>0</v>
      </c>
      <c r="J28" s="882">
        <f t="shared" si="8"/>
        <v>0.18729459750638919</v>
      </c>
    </row>
    <row r="29" spans="1:10" ht="15.75" customHeight="1">
      <c r="A29" s="734" t="s">
        <v>643</v>
      </c>
      <c r="B29" s="735">
        <v>0.69712374733194338</v>
      </c>
      <c r="C29" s="736">
        <v>1095.0311522526681</v>
      </c>
      <c r="D29" s="737">
        <f t="shared" si="0"/>
        <v>1095.7282760000001</v>
      </c>
      <c r="E29" s="735">
        <v>0</v>
      </c>
      <c r="F29" s="736">
        <v>302</v>
      </c>
      <c r="G29" s="737">
        <f t="shared" si="1"/>
        <v>302</v>
      </c>
      <c r="H29" s="733">
        <f t="shared" si="7"/>
        <v>0</v>
      </c>
      <c r="I29" s="738">
        <f t="shared" si="9"/>
        <v>0.27579124062245525</v>
      </c>
      <c r="J29" s="882">
        <f t="shared" si="8"/>
        <v>0.27561577684429489</v>
      </c>
    </row>
    <row r="30" spans="1:10" ht="15.75" customHeight="1">
      <c r="A30" s="734" t="s">
        <v>645</v>
      </c>
      <c r="B30" s="735">
        <v>1037.8260830489241</v>
      </c>
      <c r="C30" s="736">
        <v>1279.0463449510758</v>
      </c>
      <c r="D30" s="737">
        <f t="shared" si="0"/>
        <v>2316.8724279999997</v>
      </c>
      <c r="E30" s="735">
        <v>473</v>
      </c>
      <c r="F30" s="736">
        <v>255</v>
      </c>
      <c r="G30" s="737">
        <f t="shared" si="1"/>
        <v>728</v>
      </c>
      <c r="H30" s="733">
        <f t="shared" si="7"/>
        <v>0.45576037037961237</v>
      </c>
      <c r="I30" s="738">
        <f t="shared" si="9"/>
        <v>0.1993672872031497</v>
      </c>
      <c r="J30" s="882">
        <f t="shared" si="8"/>
        <v>0.31421669626774984</v>
      </c>
    </row>
    <row r="31" spans="1:10" ht="15.75" customHeight="1">
      <c r="A31" s="734" t="s">
        <v>647</v>
      </c>
      <c r="B31" s="735">
        <v>3.4365061082800139</v>
      </c>
      <c r="C31" s="736">
        <v>181.67020589171997</v>
      </c>
      <c r="D31" s="737">
        <f t="shared" si="0"/>
        <v>185.10671199999999</v>
      </c>
      <c r="E31" s="735">
        <v>0</v>
      </c>
      <c r="F31" s="736">
        <v>41</v>
      </c>
      <c r="G31" s="737">
        <f t="shared" si="1"/>
        <v>41</v>
      </c>
      <c r="H31" s="733">
        <f t="shared" si="7"/>
        <v>0</v>
      </c>
      <c r="I31" s="738">
        <f t="shared" si="9"/>
        <v>0.22568367663125255</v>
      </c>
      <c r="J31" s="882">
        <f t="shared" si="8"/>
        <v>0.22149385917459333</v>
      </c>
    </row>
    <row r="32" spans="1:10" ht="15.75" customHeight="1">
      <c r="A32" s="734" t="s">
        <v>649</v>
      </c>
      <c r="B32" s="735">
        <v>34.648103999999996</v>
      </c>
      <c r="C32" s="736">
        <v>0</v>
      </c>
      <c r="D32" s="737">
        <f t="shared" si="0"/>
        <v>34.648103999999996</v>
      </c>
      <c r="E32" s="735">
        <v>9</v>
      </c>
      <c r="F32" s="736">
        <v>0</v>
      </c>
      <c r="G32" s="737">
        <f t="shared" si="1"/>
        <v>9</v>
      </c>
      <c r="H32" s="733">
        <f t="shared" si="7"/>
        <v>0.25975447314519723</v>
      </c>
      <c r="I32" s="738" t="s">
        <v>1194</v>
      </c>
      <c r="J32" s="882">
        <f t="shared" si="8"/>
        <v>0.25975447314519723</v>
      </c>
    </row>
    <row r="33" spans="1:10" ht="15.75" customHeight="1">
      <c r="A33" s="734" t="s">
        <v>651</v>
      </c>
      <c r="B33" s="735">
        <v>21.096496088856966</v>
      </c>
      <c r="C33" s="736">
        <v>1074.534881911143</v>
      </c>
      <c r="D33" s="737">
        <f t="shared" si="0"/>
        <v>1095.631378</v>
      </c>
      <c r="E33" s="735">
        <v>6</v>
      </c>
      <c r="F33" s="736">
        <v>317</v>
      </c>
      <c r="G33" s="737">
        <f t="shared" si="1"/>
        <v>323</v>
      </c>
      <c r="H33" s="733">
        <f t="shared" si="7"/>
        <v>0.28440741887792265</v>
      </c>
      <c r="I33" s="738">
        <f>F33/C33</f>
        <v>0.29501136290353935</v>
      </c>
      <c r="J33" s="882">
        <f t="shared" si="8"/>
        <v>0.29480718285890495</v>
      </c>
    </row>
    <row r="34" spans="1:10" ht="15.75" customHeight="1">
      <c r="A34" s="734" t="s">
        <v>653</v>
      </c>
      <c r="B34" s="735">
        <v>0</v>
      </c>
      <c r="C34" s="736">
        <v>0</v>
      </c>
      <c r="D34" s="737">
        <f t="shared" si="0"/>
        <v>0</v>
      </c>
      <c r="E34" s="735">
        <v>0</v>
      </c>
      <c r="F34" s="736">
        <v>0</v>
      </c>
      <c r="G34" s="737">
        <f t="shared" si="1"/>
        <v>0</v>
      </c>
      <c r="H34" s="733" t="s">
        <v>1194</v>
      </c>
      <c r="I34" s="738" t="s">
        <v>1194</v>
      </c>
      <c r="J34" s="883" t="s">
        <v>1194</v>
      </c>
    </row>
    <row r="35" spans="1:10" ht="15.75" customHeight="1">
      <c r="A35" s="734" t="s">
        <v>655</v>
      </c>
      <c r="B35" s="735">
        <v>4789.1085979999998</v>
      </c>
      <c r="C35" s="736">
        <v>0</v>
      </c>
      <c r="D35" s="737">
        <f t="shared" si="0"/>
        <v>4789.1085979999998</v>
      </c>
      <c r="E35" s="735">
        <v>855</v>
      </c>
      <c r="F35" s="736">
        <v>0</v>
      </c>
      <c r="G35" s="737">
        <f t="shared" si="1"/>
        <v>855</v>
      </c>
      <c r="H35" s="733">
        <f t="shared" ref="H35:H43" si="10">E35/B35</f>
        <v>0.17853009229255321</v>
      </c>
      <c r="I35" s="738" t="s">
        <v>1194</v>
      </c>
      <c r="J35" s="882">
        <f t="shared" ref="J35:J49" si="11">G35/D35</f>
        <v>0.17853009229255321</v>
      </c>
    </row>
    <row r="36" spans="1:10" ht="15.75" customHeight="1">
      <c r="A36" s="734" t="s">
        <v>657</v>
      </c>
      <c r="B36" s="735">
        <v>9478.9085451094234</v>
      </c>
      <c r="C36" s="736">
        <v>1100.936817890577</v>
      </c>
      <c r="D36" s="737">
        <f t="shared" si="0"/>
        <v>10579.845363</v>
      </c>
      <c r="E36" s="735">
        <v>3251</v>
      </c>
      <c r="F36" s="736">
        <v>405</v>
      </c>
      <c r="G36" s="737">
        <f t="shared" si="1"/>
        <v>3656</v>
      </c>
      <c r="H36" s="733">
        <f t="shared" si="10"/>
        <v>0.3429719766288209</v>
      </c>
      <c r="I36" s="738">
        <f>F36/C36</f>
        <v>0.36786852198838288</v>
      </c>
      <c r="J36" s="882">
        <f t="shared" si="11"/>
        <v>0.34556270669000705</v>
      </c>
    </row>
    <row r="37" spans="1:10" ht="15.75" customHeight="1">
      <c r="A37" s="734" t="s">
        <v>659</v>
      </c>
      <c r="B37" s="735">
        <v>1053.8005535250179</v>
      </c>
      <c r="C37" s="736">
        <v>1562.8943694749821</v>
      </c>
      <c r="D37" s="737">
        <f t="shared" si="0"/>
        <v>2616.694923</v>
      </c>
      <c r="E37" s="735">
        <v>119</v>
      </c>
      <c r="F37" s="736">
        <v>321</v>
      </c>
      <c r="G37" s="737">
        <f t="shared" si="1"/>
        <v>440</v>
      </c>
      <c r="H37" s="733">
        <f t="shared" si="10"/>
        <v>0.11292459431904717</v>
      </c>
      <c r="I37" s="738">
        <f>F37/C37</f>
        <v>0.20538816075448046</v>
      </c>
      <c r="J37" s="882">
        <f t="shared" si="11"/>
        <v>0.16815105044631906</v>
      </c>
    </row>
    <row r="38" spans="1:10" ht="15.75" customHeight="1">
      <c r="A38" s="734" t="s">
        <v>660</v>
      </c>
      <c r="B38" s="735">
        <v>6368.690681</v>
      </c>
      <c r="C38" s="736">
        <v>0</v>
      </c>
      <c r="D38" s="737">
        <f t="shared" si="0"/>
        <v>6368.690681</v>
      </c>
      <c r="E38" s="735">
        <v>1252</v>
      </c>
      <c r="F38" s="736">
        <v>0</v>
      </c>
      <c r="G38" s="737">
        <f t="shared" si="1"/>
        <v>1252</v>
      </c>
      <c r="H38" s="733">
        <f t="shared" si="10"/>
        <v>0.19658671816722825</v>
      </c>
      <c r="I38" s="738" t="s">
        <v>1194</v>
      </c>
      <c r="J38" s="882">
        <f t="shared" si="11"/>
        <v>0.19658671816722825</v>
      </c>
    </row>
    <row r="39" spans="1:10" ht="15.75" customHeight="1">
      <c r="A39" s="734" t="s">
        <v>662</v>
      </c>
      <c r="B39" s="735">
        <v>3035.3691743386921</v>
      </c>
      <c r="C39" s="736">
        <v>208.74582366130801</v>
      </c>
      <c r="D39" s="737">
        <f t="shared" si="0"/>
        <v>3244.114998</v>
      </c>
      <c r="E39" s="735">
        <v>290</v>
      </c>
      <c r="F39" s="736">
        <v>18</v>
      </c>
      <c r="G39" s="737">
        <f t="shared" si="1"/>
        <v>308</v>
      </c>
      <c r="H39" s="733">
        <f t="shared" si="10"/>
        <v>9.5540273140970258E-2</v>
      </c>
      <c r="I39" s="738">
        <f t="shared" ref="I39:I44" si="12">F39/C39</f>
        <v>8.6229270048559931E-2</v>
      </c>
      <c r="J39" s="882">
        <f t="shared" si="11"/>
        <v>9.494114733598602E-2</v>
      </c>
    </row>
    <row r="40" spans="1:10" ht="15.75" customHeight="1">
      <c r="A40" s="734" t="s">
        <v>664</v>
      </c>
      <c r="B40" s="735">
        <v>14672.33104688622</v>
      </c>
      <c r="C40" s="736">
        <v>393.09530111378098</v>
      </c>
      <c r="D40" s="737">
        <f t="shared" si="0"/>
        <v>15065.426348000001</v>
      </c>
      <c r="E40" s="735">
        <v>3712</v>
      </c>
      <c r="F40" s="736">
        <v>140</v>
      </c>
      <c r="G40" s="737">
        <f t="shared" si="1"/>
        <v>3852</v>
      </c>
      <c r="H40" s="733">
        <f t="shared" si="10"/>
        <v>0.25299320115788726</v>
      </c>
      <c r="I40" s="738">
        <f t="shared" si="12"/>
        <v>0.35614773212330303</v>
      </c>
      <c r="J40" s="882">
        <f t="shared" si="11"/>
        <v>0.25568476530445944</v>
      </c>
    </row>
    <row r="41" spans="1:10" ht="15.75" customHeight="1">
      <c r="A41" s="734" t="s">
        <v>666</v>
      </c>
      <c r="B41" s="735">
        <v>1825.4750463571199</v>
      </c>
      <c r="C41" s="736">
        <v>0.54274464287999991</v>
      </c>
      <c r="D41" s="737">
        <f t="shared" si="0"/>
        <v>1826.017791</v>
      </c>
      <c r="E41" s="735">
        <v>444</v>
      </c>
      <c r="F41" s="736">
        <v>0</v>
      </c>
      <c r="G41" s="737">
        <f t="shared" si="1"/>
        <v>444</v>
      </c>
      <c r="H41" s="733">
        <f t="shared" si="10"/>
        <v>0.24322436008426254</v>
      </c>
      <c r="I41" s="738">
        <f t="shared" si="12"/>
        <v>0</v>
      </c>
      <c r="J41" s="882">
        <f t="shared" si="11"/>
        <v>0.24315206685738147</v>
      </c>
    </row>
    <row r="42" spans="1:10" ht="15.75" customHeight="1">
      <c r="A42" s="734" t="s">
        <v>668</v>
      </c>
      <c r="B42" s="735">
        <v>650.32990628595996</v>
      </c>
      <c r="C42" s="736">
        <v>697.62021371404012</v>
      </c>
      <c r="D42" s="737">
        <f t="shared" si="0"/>
        <v>1347.95012</v>
      </c>
      <c r="E42" s="735">
        <v>190</v>
      </c>
      <c r="F42" s="736">
        <v>183</v>
      </c>
      <c r="G42" s="737">
        <f t="shared" si="1"/>
        <v>373</v>
      </c>
      <c r="H42" s="733">
        <f t="shared" si="10"/>
        <v>0.29215940734617563</v>
      </c>
      <c r="I42" s="738">
        <f t="shared" si="12"/>
        <v>0.26232038063480356</v>
      </c>
      <c r="J42" s="882">
        <f t="shared" si="11"/>
        <v>0.27671647078454209</v>
      </c>
    </row>
    <row r="43" spans="1:10" ht="15.75" customHeight="1">
      <c r="A43" s="734" t="s">
        <v>670</v>
      </c>
      <c r="B43" s="735">
        <v>0.23532985079999946</v>
      </c>
      <c r="C43" s="736">
        <v>14.426966149200002</v>
      </c>
      <c r="D43" s="737">
        <f t="shared" si="0"/>
        <v>14.662296000000001</v>
      </c>
      <c r="E43" s="735">
        <v>0</v>
      </c>
      <c r="F43" s="736">
        <v>1</v>
      </c>
      <c r="G43" s="737">
        <f t="shared" si="1"/>
        <v>1</v>
      </c>
      <c r="H43" s="733">
        <f t="shared" si="10"/>
        <v>0</v>
      </c>
      <c r="I43" s="738">
        <f t="shared" si="12"/>
        <v>6.9314642431281479E-2</v>
      </c>
      <c r="J43" s="882">
        <f t="shared" si="11"/>
        <v>6.8202142420259418E-2</v>
      </c>
    </row>
    <row r="44" spans="1:10" ht="15.75" customHeight="1">
      <c r="A44" s="734" t="s">
        <v>672</v>
      </c>
      <c r="B44" s="735">
        <v>0</v>
      </c>
      <c r="C44" s="736">
        <v>0.44985600000000003</v>
      </c>
      <c r="D44" s="737">
        <f t="shared" si="0"/>
        <v>0.44985600000000003</v>
      </c>
      <c r="E44" s="735">
        <v>0</v>
      </c>
      <c r="F44" s="736">
        <v>0</v>
      </c>
      <c r="G44" s="737">
        <f t="shared" si="1"/>
        <v>0</v>
      </c>
      <c r="H44" s="733" t="s">
        <v>1194</v>
      </c>
      <c r="I44" s="738">
        <f t="shared" si="12"/>
        <v>0</v>
      </c>
      <c r="J44" s="882">
        <f t="shared" si="11"/>
        <v>0</v>
      </c>
    </row>
    <row r="45" spans="1:10" ht="15.75" customHeight="1">
      <c r="A45" s="734" t="s">
        <v>674</v>
      </c>
      <c r="B45" s="735">
        <v>5370.885585</v>
      </c>
      <c r="C45" s="736">
        <v>0</v>
      </c>
      <c r="D45" s="737">
        <f t="shared" si="0"/>
        <v>5370.885585</v>
      </c>
      <c r="E45" s="735">
        <v>1984</v>
      </c>
      <c r="F45" s="736">
        <v>0</v>
      </c>
      <c r="G45" s="737">
        <f t="shared" si="1"/>
        <v>1984</v>
      </c>
      <c r="H45" s="733">
        <f>E45/B45</f>
        <v>0.36939904390087652</v>
      </c>
      <c r="I45" s="738" t="s">
        <v>1194</v>
      </c>
      <c r="J45" s="882">
        <f t="shared" si="11"/>
        <v>0.36939904390087652</v>
      </c>
    </row>
    <row r="46" spans="1:10" ht="15.75" customHeight="1">
      <c r="A46" s="734" t="s">
        <v>676</v>
      </c>
      <c r="B46" s="735">
        <v>4945.0362673701111</v>
      </c>
      <c r="C46" s="736">
        <v>337.60919262988801</v>
      </c>
      <c r="D46" s="737">
        <f t="shared" si="0"/>
        <v>5282.6454599999988</v>
      </c>
      <c r="E46" s="735">
        <v>1211</v>
      </c>
      <c r="F46" s="736">
        <v>89</v>
      </c>
      <c r="G46" s="737">
        <f t="shared" si="1"/>
        <v>1300</v>
      </c>
      <c r="H46" s="733">
        <f>E46/B46</f>
        <v>0.24489203607884535</v>
      </c>
      <c r="I46" s="738">
        <f>F46/C46</f>
        <v>0.26361841425795635</v>
      </c>
      <c r="J46" s="882">
        <f t="shared" si="11"/>
        <v>0.2460888223227459</v>
      </c>
    </row>
    <row r="47" spans="1:10" ht="15.75" customHeight="1">
      <c r="A47" s="734" t="s">
        <v>678</v>
      </c>
      <c r="B47" s="735">
        <v>3.4502833212060438</v>
      </c>
      <c r="C47" s="736">
        <v>802.50909967879397</v>
      </c>
      <c r="D47" s="737">
        <f t="shared" si="0"/>
        <v>805.959383</v>
      </c>
      <c r="E47" s="735">
        <v>3</v>
      </c>
      <c r="F47" s="736">
        <v>379</v>
      </c>
      <c r="G47" s="737">
        <f t="shared" si="1"/>
        <v>382</v>
      </c>
      <c r="H47" s="733">
        <f>E47/B47</f>
        <v>0.86949381274328286</v>
      </c>
      <c r="I47" s="738">
        <f>F47/C47</f>
        <v>0.47226878816912554</v>
      </c>
      <c r="J47" s="882">
        <f t="shared" si="11"/>
        <v>0.47396929430623674</v>
      </c>
    </row>
    <row r="48" spans="1:10" ht="15.75" customHeight="1">
      <c r="A48" s="734" t="s">
        <v>680</v>
      </c>
      <c r="B48" s="735">
        <v>1944.5846219754819</v>
      </c>
      <c r="C48" s="736">
        <v>3.9712024518000003E-2</v>
      </c>
      <c r="D48" s="737">
        <f t="shared" si="0"/>
        <v>1944.6243339999999</v>
      </c>
      <c r="E48" s="735">
        <v>548</v>
      </c>
      <c r="F48" s="736">
        <v>0</v>
      </c>
      <c r="G48" s="737">
        <f t="shared" si="1"/>
        <v>548</v>
      </c>
      <c r="H48" s="733">
        <f>E48/B48</f>
        <v>0.28180825550460892</v>
      </c>
      <c r="I48" s="738">
        <f>F48/C48</f>
        <v>0</v>
      </c>
      <c r="J48" s="882">
        <f t="shared" si="11"/>
        <v>0.28180250057490025</v>
      </c>
    </row>
    <row r="49" spans="1:13" ht="15.75" customHeight="1">
      <c r="A49" s="734" t="s">
        <v>682</v>
      </c>
      <c r="B49" s="735">
        <v>1.0879682442659941</v>
      </c>
      <c r="C49" s="736">
        <v>1174.1823537557341</v>
      </c>
      <c r="D49" s="737">
        <f t="shared" si="0"/>
        <v>1175.2703220000001</v>
      </c>
      <c r="E49" s="735">
        <v>0</v>
      </c>
      <c r="F49" s="736">
        <v>287</v>
      </c>
      <c r="G49" s="737">
        <f t="shared" si="1"/>
        <v>287</v>
      </c>
      <c r="H49" s="733">
        <f>E49/B49</f>
        <v>0</v>
      </c>
      <c r="I49" s="738">
        <f>F49/C49</f>
        <v>0.2444254072478633</v>
      </c>
      <c r="J49" s="882">
        <f t="shared" si="11"/>
        <v>0.24419913838341609</v>
      </c>
    </row>
    <row r="50" spans="1:13" ht="15.75" customHeight="1">
      <c r="A50" s="734" t="s">
        <v>684</v>
      </c>
      <c r="B50" s="735">
        <v>0</v>
      </c>
      <c r="C50" s="736">
        <v>30.073162</v>
      </c>
      <c r="D50" s="737">
        <f t="shared" si="0"/>
        <v>30.073162</v>
      </c>
      <c r="E50" s="735">
        <v>0</v>
      </c>
      <c r="F50" s="736">
        <v>1</v>
      </c>
      <c r="G50" s="737">
        <f t="shared" ref="G50:G54" si="13">E50+F50</f>
        <v>1</v>
      </c>
      <c r="H50" s="733" t="s">
        <v>1194</v>
      </c>
      <c r="I50" s="738">
        <f t="shared" si="3"/>
        <v>3.3252239987268381E-2</v>
      </c>
      <c r="J50" s="884">
        <f t="shared" si="4"/>
        <v>3.3252239987268381E-2</v>
      </c>
    </row>
    <row r="51" spans="1:13" ht="15.75" customHeight="1">
      <c r="A51" s="734" t="s">
        <v>686</v>
      </c>
      <c r="B51" s="735">
        <v>98.992399607920106</v>
      </c>
      <c r="C51" s="736">
        <v>1065.7062803920799</v>
      </c>
      <c r="D51" s="737">
        <f t="shared" si="0"/>
        <v>1164.69868</v>
      </c>
      <c r="E51" s="735">
        <v>13</v>
      </c>
      <c r="F51" s="736">
        <v>141</v>
      </c>
      <c r="G51" s="737">
        <f t="shared" si="13"/>
        <v>154</v>
      </c>
      <c r="H51" s="733">
        <f t="shared" si="2"/>
        <v>0.13132321321120805</v>
      </c>
      <c r="I51" s="738">
        <f t="shared" si="3"/>
        <v>0.13230662387400516</v>
      </c>
      <c r="J51" s="884">
        <f t="shared" si="4"/>
        <v>0.13222303986813139</v>
      </c>
    </row>
    <row r="52" spans="1:13" ht="15.75" customHeight="1">
      <c r="A52" s="734" t="s">
        <v>688</v>
      </c>
      <c r="B52" s="735">
        <v>0</v>
      </c>
      <c r="C52" s="736">
        <v>866.55648599999995</v>
      </c>
      <c r="D52" s="737">
        <f t="shared" si="0"/>
        <v>866.55648599999995</v>
      </c>
      <c r="E52" s="735">
        <v>0</v>
      </c>
      <c r="F52" s="736">
        <v>230</v>
      </c>
      <c r="G52" s="737">
        <f t="shared" si="13"/>
        <v>230</v>
      </c>
      <c r="H52" s="733" t="s">
        <v>1194</v>
      </c>
      <c r="I52" s="738">
        <f t="shared" si="3"/>
        <v>0.26541835842885841</v>
      </c>
      <c r="J52" s="884">
        <f t="shared" si="4"/>
        <v>0.26541835842885841</v>
      </c>
    </row>
    <row r="53" spans="1:13">
      <c r="A53" s="734" t="s">
        <v>690</v>
      </c>
      <c r="B53" s="735">
        <v>2627.2229235634559</v>
      </c>
      <c r="C53" s="736">
        <v>0.10592443654399999</v>
      </c>
      <c r="D53" s="737">
        <f t="shared" si="0"/>
        <v>2627.3288479999997</v>
      </c>
      <c r="E53" s="735">
        <v>782</v>
      </c>
      <c r="F53" s="736">
        <v>0</v>
      </c>
      <c r="G53" s="737">
        <f t="shared" si="13"/>
        <v>782</v>
      </c>
      <c r="H53" s="733">
        <f t="shared" si="2"/>
        <v>0.29765270125586746</v>
      </c>
      <c r="I53" s="738">
        <f t="shared" si="3"/>
        <v>0</v>
      </c>
      <c r="J53" s="884">
        <f t="shared" si="4"/>
        <v>0.29764070097098105</v>
      </c>
      <c r="K53" s="209"/>
      <c r="L53" s="209"/>
      <c r="M53" s="210"/>
    </row>
    <row r="54" spans="1:13" ht="13" thickBot="1">
      <c r="A54" s="742" t="s">
        <v>692</v>
      </c>
      <c r="B54" s="743">
        <v>1684.3918072137599</v>
      </c>
      <c r="C54" s="744">
        <v>14.174433786240002</v>
      </c>
      <c r="D54" s="745">
        <f t="shared" ref="D54" si="14">B54+C54</f>
        <v>1698.566241</v>
      </c>
      <c r="E54" s="743">
        <v>461</v>
      </c>
      <c r="F54" s="744">
        <v>10</v>
      </c>
      <c r="G54" s="745">
        <f t="shared" si="13"/>
        <v>471</v>
      </c>
      <c r="H54" s="885">
        <f t="shared" ref="H54:J55" si="15">E54/B54</f>
        <v>0.27368929130720726</v>
      </c>
      <c r="I54" s="746">
        <f t="shared" si="15"/>
        <v>0.70549555282466503</v>
      </c>
      <c r="J54" s="886">
        <f t="shared" si="15"/>
        <v>0.27729268875772978</v>
      </c>
      <c r="K54" s="209"/>
      <c r="L54" s="209"/>
      <c r="M54" s="210"/>
    </row>
    <row r="55" spans="1:13" s="66" customFormat="1" ht="14" thickTop="1" thickBot="1">
      <c r="A55" s="748" t="s">
        <v>45</v>
      </c>
      <c r="B55" s="887">
        <f>SUM(B7:B54)</f>
        <v>122661.04021019115</v>
      </c>
      <c r="C55" s="888">
        <f>SUM(C7:C54)</f>
        <v>33885.575878808835</v>
      </c>
      <c r="D55" s="749">
        <f t="shared" ref="D55" si="16">SUM(B55:C55)</f>
        <v>156546.61608899999</v>
      </c>
      <c r="E55" s="750">
        <f>SUM(E7:E54)</f>
        <v>31742</v>
      </c>
      <c r="F55" s="888">
        <f>SUM(F7:F54)</f>
        <v>7520</v>
      </c>
      <c r="G55" s="751">
        <f>SUM(E55:F55)</f>
        <v>39262</v>
      </c>
      <c r="H55" s="889">
        <f t="shared" si="15"/>
        <v>0.25877817394673253</v>
      </c>
      <c r="I55" s="752">
        <f t="shared" si="15"/>
        <v>0.22192333478100379</v>
      </c>
      <c r="J55" s="890">
        <f t="shared" si="15"/>
        <v>0.25080069426527074</v>
      </c>
      <c r="K55" s="211"/>
      <c r="L55" s="211"/>
      <c r="M55" s="212"/>
    </row>
    <row r="56" spans="1:13" ht="29.15" customHeight="1" thickBot="1">
      <c r="A56" s="3218" t="s">
        <v>1725</v>
      </c>
      <c r="B56" s="3219"/>
      <c r="C56" s="3219"/>
      <c r="D56" s="3219"/>
      <c r="E56" s="3219"/>
      <c r="F56" s="3219"/>
      <c r="G56" s="3219"/>
      <c r="H56" s="3219"/>
      <c r="I56" s="3219"/>
      <c r="J56" s="3220"/>
    </row>
    <row r="58" spans="1:13" ht="12.65" customHeight="1"/>
  </sheetData>
  <mergeCells count="8">
    <mergeCell ref="A1:J1"/>
    <mergeCell ref="A2:J2"/>
    <mergeCell ref="A3:J3"/>
    <mergeCell ref="A56:J56"/>
    <mergeCell ref="B5:D5"/>
    <mergeCell ref="E5:G5"/>
    <mergeCell ref="H5:J5"/>
    <mergeCell ref="A5:A6"/>
  </mergeCells>
  <printOptions horizontalCentered="1" verticalCentered="1" headings="1"/>
  <pageMargins left="0.25" right="0.25" top="0.5" bottom="0.5" header="0.3" footer="0.3"/>
  <pageSetup scale="60" orientation="landscape" r:id="rId1"/>
  <headerFooter>
    <oddHeader>&amp;CPacific Gas and Electric Company | Program Year 2024
Appendix A: ESA, CARE, and FERA Program Tables</oddHeader>
  </headerFooter>
  <customProperties>
    <customPr name="_pios_id" r:id="rId2"/>
  </customProperties>
  <ignoredErrors>
    <ignoredError sqref="D55" formula="1"/>
  </ignoredError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89492-5FE9-4793-8387-BE94ED1156B6}">
  <sheetPr>
    <pageSetUpPr fitToPage="1"/>
  </sheetPr>
  <dimension ref="A2:L27"/>
  <sheetViews>
    <sheetView view="pageLayout" zoomScale="90" zoomScaleNormal="100" zoomScalePageLayoutView="90" workbookViewId="0">
      <selection activeCell="I17" sqref="I17"/>
    </sheetView>
  </sheetViews>
  <sheetFormatPr defaultColWidth="9.453125" defaultRowHeight="14"/>
  <cols>
    <col min="1" max="1" width="19.453125" style="1" customWidth="1"/>
    <col min="2" max="3" width="14.54296875" style="3" customWidth="1"/>
    <col min="4" max="4" width="14.54296875" style="4" customWidth="1"/>
    <col min="5" max="6" width="14.54296875" style="3" customWidth="1"/>
    <col min="7" max="7" width="14.54296875" style="4" customWidth="1"/>
    <col min="8" max="8" width="20.453125" style="4" customWidth="1"/>
    <col min="9" max="9" width="6.453125" style="4" customWidth="1"/>
    <col min="10" max="10" width="18.453125" style="4" customWidth="1"/>
    <col min="11" max="11" width="18.54296875" style="4" customWidth="1"/>
    <col min="12" max="12" width="19.453125" style="4" customWidth="1"/>
    <col min="13" max="16384" width="9.453125" style="4"/>
  </cols>
  <sheetData>
    <row r="2" spans="1:12" ht="15.5">
      <c r="A2" s="2579" t="s">
        <v>1398</v>
      </c>
      <c r="B2" s="2579"/>
      <c r="C2" s="2579"/>
      <c r="D2" s="2579"/>
      <c r="E2" s="2579"/>
      <c r="F2" s="2579"/>
      <c r="G2" s="2579"/>
      <c r="H2" s="2579"/>
      <c r="I2" s="69"/>
      <c r="J2" s="69"/>
    </row>
    <row r="3" spans="1:12" ht="15.5">
      <c r="A3" s="2579" t="s">
        <v>0</v>
      </c>
      <c r="B3" s="2579"/>
      <c r="C3" s="2579"/>
      <c r="D3" s="2579"/>
      <c r="E3" s="2579"/>
      <c r="F3" s="2579"/>
      <c r="G3" s="2579"/>
      <c r="H3" s="2579"/>
      <c r="I3" s="69"/>
      <c r="J3" s="69"/>
    </row>
    <row r="4" spans="1:12" ht="15.5">
      <c r="A4" s="2579" t="s">
        <v>38</v>
      </c>
      <c r="B4" s="2579"/>
      <c r="C4" s="2579"/>
      <c r="D4" s="2579"/>
      <c r="E4" s="2579"/>
      <c r="F4" s="2579"/>
      <c r="G4" s="2579"/>
      <c r="H4" s="2579"/>
      <c r="I4" s="69"/>
      <c r="J4" s="69"/>
    </row>
    <row r="5" spans="1:12" ht="14.5" thickBot="1"/>
    <row r="6" spans="1:12" ht="52.5" thickBot="1">
      <c r="A6" s="360">
        <v>2024</v>
      </c>
      <c r="B6" s="338" t="s">
        <v>1399</v>
      </c>
      <c r="C6" s="338" t="s">
        <v>1717</v>
      </c>
      <c r="D6" s="338" t="s">
        <v>1246</v>
      </c>
      <c r="E6" s="338" t="s">
        <v>1718</v>
      </c>
      <c r="F6" s="338" t="s">
        <v>1634</v>
      </c>
      <c r="G6" s="450" t="s">
        <v>1635</v>
      </c>
      <c r="H6" s="339" t="s">
        <v>1247</v>
      </c>
      <c r="J6" s="76"/>
      <c r="K6" s="181"/>
      <c r="L6" s="76"/>
    </row>
    <row r="7" spans="1:12" ht="15.5">
      <c r="A7" s="837" t="s">
        <v>1193</v>
      </c>
      <c r="B7" s="838">
        <v>38431</v>
      </c>
      <c r="C7" s="852">
        <v>1023</v>
      </c>
      <c r="D7" s="853">
        <f t="shared" ref="D7:D18" si="0">C7/B7</f>
        <v>2.6619135593661369E-2</v>
      </c>
      <c r="E7" s="839">
        <v>89</v>
      </c>
      <c r="F7" s="839">
        <v>934</v>
      </c>
      <c r="G7" s="840">
        <f>IF(C7=0,0,E7/C7)</f>
        <v>8.6999022482893457E-2</v>
      </c>
      <c r="H7" s="1940">
        <f t="shared" ref="H7:H18" si="1">F7/B7</f>
        <v>2.4303296817673233E-2</v>
      </c>
      <c r="J7" s="48"/>
      <c r="K7" s="340"/>
      <c r="L7" s="425"/>
    </row>
    <row r="8" spans="1:12">
      <c r="A8" s="842" t="s">
        <v>1195</v>
      </c>
      <c r="B8" s="838">
        <v>38351</v>
      </c>
      <c r="C8" s="843">
        <v>961</v>
      </c>
      <c r="D8" s="854">
        <f t="shared" si="0"/>
        <v>2.5058016740111079E-2</v>
      </c>
      <c r="E8" s="844">
        <v>101</v>
      </c>
      <c r="F8" s="844">
        <v>860</v>
      </c>
      <c r="G8" s="845">
        <f t="shared" ref="G8:G18" si="2">IF(C8=0,0,E8/C8)</f>
        <v>0.10509885535900104</v>
      </c>
      <c r="H8" s="1941">
        <f t="shared" si="1"/>
        <v>2.2424447863158718E-2</v>
      </c>
    </row>
    <row r="9" spans="1:12">
      <c r="A9" s="842" t="s">
        <v>1196</v>
      </c>
      <c r="B9" s="838">
        <v>38013</v>
      </c>
      <c r="C9" s="843">
        <v>882</v>
      </c>
      <c r="D9" s="854">
        <f t="shared" si="0"/>
        <v>2.3202588588114591E-2</v>
      </c>
      <c r="E9" s="844">
        <v>122</v>
      </c>
      <c r="F9" s="844">
        <v>760</v>
      </c>
      <c r="G9" s="845">
        <f t="shared" si="2"/>
        <v>0.1383219954648526</v>
      </c>
      <c r="H9" s="1941">
        <f t="shared" si="1"/>
        <v>1.9993160234656564E-2</v>
      </c>
    </row>
    <row r="10" spans="1:12">
      <c r="A10" s="842" t="s">
        <v>1197</v>
      </c>
      <c r="B10" s="838">
        <v>38571</v>
      </c>
      <c r="C10" s="843">
        <v>731</v>
      </c>
      <c r="D10" s="854">
        <f t="shared" si="0"/>
        <v>1.89520624303233E-2</v>
      </c>
      <c r="E10" s="844">
        <v>165</v>
      </c>
      <c r="F10" s="844">
        <v>566</v>
      </c>
      <c r="G10" s="845">
        <f t="shared" si="2"/>
        <v>0.22571819425444598</v>
      </c>
      <c r="H10" s="1941">
        <f t="shared" si="1"/>
        <v>1.4674237121153198E-2</v>
      </c>
    </row>
    <row r="11" spans="1:12">
      <c r="A11" s="842" t="s">
        <v>1198</v>
      </c>
      <c r="B11" s="838">
        <v>38407</v>
      </c>
      <c r="C11" s="855">
        <v>598</v>
      </c>
      <c r="D11" s="854">
        <f t="shared" si="0"/>
        <v>1.5570078371130263E-2</v>
      </c>
      <c r="E11" s="844">
        <v>111</v>
      </c>
      <c r="F11" s="844">
        <v>487</v>
      </c>
      <c r="G11" s="845">
        <f t="shared" si="2"/>
        <v>0.18561872909698995</v>
      </c>
      <c r="H11" s="1941">
        <f t="shared" si="1"/>
        <v>1.2679980211940532E-2</v>
      </c>
    </row>
    <row r="12" spans="1:12">
      <c r="A12" s="842" t="s">
        <v>1199</v>
      </c>
      <c r="B12" s="843">
        <v>38148</v>
      </c>
      <c r="C12" s="843">
        <v>726</v>
      </c>
      <c r="D12" s="854">
        <f t="shared" si="0"/>
        <v>1.9031141868512111E-2</v>
      </c>
      <c r="E12" s="843">
        <v>121</v>
      </c>
      <c r="F12" s="843">
        <v>605</v>
      </c>
      <c r="G12" s="845">
        <f t="shared" si="2"/>
        <v>0.16666666666666666</v>
      </c>
      <c r="H12" s="1941">
        <f t="shared" si="1"/>
        <v>1.5859284890426758E-2</v>
      </c>
    </row>
    <row r="13" spans="1:12">
      <c r="A13" s="842" t="s">
        <v>1200</v>
      </c>
      <c r="B13" s="843">
        <v>38770</v>
      </c>
      <c r="C13" s="843">
        <v>696</v>
      </c>
      <c r="D13" s="854">
        <f t="shared" si="0"/>
        <v>1.7952024761413464E-2</v>
      </c>
      <c r="E13" s="843">
        <v>68</v>
      </c>
      <c r="F13" s="843">
        <v>628</v>
      </c>
      <c r="G13" s="845">
        <f t="shared" si="2"/>
        <v>9.7701149425287362E-2</v>
      </c>
      <c r="H13" s="1941">
        <f t="shared" si="1"/>
        <v>1.6198091307712149E-2</v>
      </c>
    </row>
    <row r="14" spans="1:12">
      <c r="A14" s="842" t="s">
        <v>1201</v>
      </c>
      <c r="B14" s="843">
        <v>39187</v>
      </c>
      <c r="C14" s="843">
        <v>599</v>
      </c>
      <c r="D14" s="854">
        <f t="shared" si="0"/>
        <v>1.5285681475999693E-2</v>
      </c>
      <c r="E14" s="843">
        <v>69</v>
      </c>
      <c r="F14" s="843">
        <v>530</v>
      </c>
      <c r="G14" s="845">
        <f t="shared" si="2"/>
        <v>0.11519198664440734</v>
      </c>
      <c r="H14" s="1941">
        <f t="shared" si="1"/>
        <v>1.3524893459565672E-2</v>
      </c>
    </row>
    <row r="15" spans="1:12">
      <c r="A15" s="842" t="s">
        <v>1202</v>
      </c>
      <c r="B15" s="843">
        <v>39170</v>
      </c>
      <c r="C15" s="843">
        <v>488</v>
      </c>
      <c r="D15" s="854">
        <f t="shared" si="0"/>
        <v>1.2458514169006892E-2</v>
      </c>
      <c r="E15" s="843">
        <v>33</v>
      </c>
      <c r="F15" s="843">
        <v>455</v>
      </c>
      <c r="G15" s="845">
        <f t="shared" si="2"/>
        <v>6.7622950819672137E-2</v>
      </c>
      <c r="H15" s="1941">
        <f t="shared" si="1"/>
        <v>1.1616032678069951E-2</v>
      </c>
    </row>
    <row r="16" spans="1:12">
      <c r="A16" s="842" t="s">
        <v>1203</v>
      </c>
      <c r="B16" s="843">
        <v>38647</v>
      </c>
      <c r="C16" s="843">
        <v>424</v>
      </c>
      <c r="D16" s="854">
        <f t="shared" si="0"/>
        <v>1.0971097368489145E-2</v>
      </c>
      <c r="E16" s="843">
        <v>42</v>
      </c>
      <c r="F16" s="843">
        <v>382</v>
      </c>
      <c r="G16" s="845">
        <f t="shared" si="2"/>
        <v>9.9056603773584911E-2</v>
      </c>
      <c r="H16" s="1941">
        <f t="shared" si="1"/>
        <v>9.8843377234972968E-3</v>
      </c>
    </row>
    <row r="17" spans="1:10">
      <c r="A17" s="842" t="s">
        <v>1204</v>
      </c>
      <c r="B17" s="843">
        <v>39342</v>
      </c>
      <c r="C17" s="843">
        <v>421</v>
      </c>
      <c r="D17" s="854">
        <f t="shared" si="0"/>
        <v>1.0701031976005287E-2</v>
      </c>
      <c r="E17" s="843">
        <v>29</v>
      </c>
      <c r="F17" s="843">
        <v>392</v>
      </c>
      <c r="G17" s="845">
        <f t="shared" si="2"/>
        <v>6.8883610451306407E-2</v>
      </c>
      <c r="H17" s="1941">
        <f t="shared" si="1"/>
        <v>9.9639062579431649E-3</v>
      </c>
    </row>
    <row r="18" spans="1:10" ht="14.5" thickBot="1">
      <c r="A18" s="847" t="s">
        <v>1205</v>
      </c>
      <c r="B18" s="848">
        <v>39262</v>
      </c>
      <c r="C18" s="2084">
        <v>334</v>
      </c>
      <c r="D18" s="856">
        <f t="shared" si="0"/>
        <v>8.5069532881666757E-3</v>
      </c>
      <c r="E18" s="2084">
        <v>7</v>
      </c>
      <c r="F18" s="2084">
        <v>327</v>
      </c>
      <c r="G18" s="849">
        <f t="shared" si="2"/>
        <v>2.0958083832335328E-2</v>
      </c>
      <c r="H18" s="1942">
        <f t="shared" si="1"/>
        <v>8.3286638479955176E-3</v>
      </c>
    </row>
    <row r="19" spans="1:10" ht="15" thickTop="1" thickBot="1">
      <c r="A19" s="1254" t="s">
        <v>1248</v>
      </c>
      <c r="B19" s="1255">
        <f>B18</f>
        <v>39262</v>
      </c>
      <c r="C19" s="1255">
        <f>SUM(C7:C18)</f>
        <v>7883</v>
      </c>
      <c r="D19" s="1944">
        <f>C19/B19</f>
        <v>0.20077937955274822</v>
      </c>
      <c r="E19" s="1255">
        <f>SUM(E7:E18)</f>
        <v>957</v>
      </c>
      <c r="F19" s="1255">
        <f>SUM(F7:F18)</f>
        <v>6926</v>
      </c>
      <c r="G19" s="1256">
        <f>E19/C19</f>
        <v>0.12140048204998097</v>
      </c>
      <c r="H19" s="1943">
        <f>F19/B19</f>
        <v>0.17640466608934849</v>
      </c>
      <c r="J19" s="3"/>
    </row>
    <row r="20" spans="1:10">
      <c r="A20" s="3086" t="s">
        <v>1636</v>
      </c>
      <c r="B20" s="3087"/>
      <c r="C20" s="3087"/>
      <c r="D20" s="3087"/>
      <c r="E20" s="3087"/>
      <c r="F20" s="3087"/>
      <c r="G20" s="3087"/>
      <c r="H20" s="3088"/>
      <c r="I20" s="3"/>
    </row>
    <row r="21" spans="1:10">
      <c r="A21" s="3089" t="s">
        <v>1719</v>
      </c>
      <c r="B21" s="2849"/>
      <c r="C21" s="2849"/>
      <c r="D21" s="2849"/>
      <c r="E21" s="2849"/>
      <c r="F21" s="2849"/>
      <c r="G21" s="2849"/>
      <c r="H21" s="2850"/>
    </row>
    <row r="22" spans="1:10" ht="15">
      <c r="A22" s="3090" t="s">
        <v>1720</v>
      </c>
      <c r="B22" s="2846"/>
      <c r="C22" s="2846"/>
      <c r="D22" s="2846"/>
      <c r="E22" s="2846"/>
      <c r="F22" s="2846"/>
      <c r="G22" s="2846"/>
      <c r="H22" s="2847"/>
    </row>
    <row r="23" spans="1:10" ht="15.5" thickBot="1">
      <c r="A23" s="3091" t="s">
        <v>1721</v>
      </c>
      <c r="B23" s="3092"/>
      <c r="C23" s="3092"/>
      <c r="D23" s="3092"/>
      <c r="E23" s="3092"/>
      <c r="F23" s="3092"/>
      <c r="G23" s="3092"/>
      <c r="H23" s="3093"/>
    </row>
    <row r="24" spans="1:10" ht="15.5">
      <c r="A24" s="75"/>
      <c r="B24" s="75"/>
      <c r="C24" s="75"/>
      <c r="D24" s="75"/>
      <c r="E24" s="75"/>
      <c r="F24" s="75"/>
      <c r="G24" s="75"/>
      <c r="H24" s="75"/>
    </row>
    <row r="25" spans="1:10">
      <c r="A25" s="109"/>
      <c r="B25" s="110"/>
      <c r="C25" s="110"/>
      <c r="D25" s="110"/>
      <c r="E25" s="110"/>
      <c r="F25" s="110"/>
      <c r="G25" s="111"/>
      <c r="H25" s="110"/>
    </row>
    <row r="26" spans="1:10">
      <c r="A26" s="52"/>
      <c r="B26" s="52"/>
      <c r="C26" s="52"/>
      <c r="D26" s="52"/>
      <c r="E26" s="52"/>
      <c r="F26" s="52"/>
      <c r="G26" s="112"/>
      <c r="H26" s="52"/>
    </row>
    <row r="27" spans="1:10">
      <c r="A27" s="52"/>
      <c r="B27" s="52"/>
      <c r="C27" s="52"/>
      <c r="D27" s="52"/>
      <c r="E27" s="113"/>
      <c r="F27" s="52"/>
      <c r="G27" s="112"/>
      <c r="H27" s="52"/>
    </row>
  </sheetData>
  <mergeCells count="7">
    <mergeCell ref="A2:H2"/>
    <mergeCell ref="A3:H3"/>
    <mergeCell ref="A4:H4"/>
    <mergeCell ref="A23:H23"/>
    <mergeCell ref="A20:H20"/>
    <mergeCell ref="A21:H21"/>
    <mergeCell ref="A22:H22"/>
  </mergeCells>
  <printOptions horizontalCentered="1" verticalCentered="1" headings="1"/>
  <pageMargins left="0.25" right="0.25" top="0.5" bottom="0.5" header="0.3" footer="0.3"/>
  <pageSetup scale="72" orientation="landscape" r:id="rId1"/>
  <headerFooter>
    <oddHeader>&amp;CPacific Gas and Electric Company | Program Year 2024
Appendix A: ESA, CARE, and FERA Program Tables</oddHeader>
  </headerFooter>
  <customProperties>
    <customPr name="_pios_id" r:id="rId2"/>
  </customProperties>
  <ignoredErrors>
    <ignoredError sqref="D19" formula="1"/>
  </ignoredError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15D0A-BE26-4C21-A63C-FD828F3053A6}">
  <sheetPr>
    <pageSetUpPr fitToPage="1"/>
  </sheetPr>
  <dimension ref="A2:M41"/>
  <sheetViews>
    <sheetView view="pageLayout" topLeftCell="A11" zoomScale="90" zoomScaleNormal="100" zoomScalePageLayoutView="90" workbookViewId="0">
      <selection activeCell="I17" sqref="I17"/>
    </sheetView>
  </sheetViews>
  <sheetFormatPr defaultColWidth="40.54296875" defaultRowHeight="12.5"/>
  <cols>
    <col min="1" max="1" width="49.453125" style="216" customWidth="1"/>
    <col min="2" max="2" width="8.54296875" style="216" customWidth="1"/>
    <col min="3" max="3" width="6.54296875" style="216" customWidth="1"/>
    <col min="4" max="4" width="10.54296875" style="216" customWidth="1"/>
    <col min="5" max="5" width="8.453125" style="216" customWidth="1"/>
    <col min="6" max="7" width="6.54296875" style="217" customWidth="1"/>
    <col min="8" max="8" width="10.453125" style="217" customWidth="1"/>
    <col min="9" max="9" width="13.453125" style="216" customWidth="1"/>
    <col min="10" max="10" width="9.453125" style="215" customWidth="1"/>
    <col min="11" max="11" width="16.54296875" style="216" customWidth="1"/>
    <col min="12" max="16384" width="40.54296875" style="216"/>
  </cols>
  <sheetData>
    <row r="2" spans="1:13" ht="15.5">
      <c r="A2" s="2579" t="s">
        <v>1400</v>
      </c>
      <c r="B2" s="2579"/>
      <c r="C2" s="2579"/>
      <c r="D2" s="2579"/>
      <c r="E2" s="2579"/>
      <c r="F2" s="2579"/>
      <c r="G2" s="2579"/>
      <c r="H2" s="2579"/>
      <c r="I2" s="2579"/>
    </row>
    <row r="3" spans="1:13" ht="15.5">
      <c r="A3" s="2579" t="s">
        <v>0</v>
      </c>
      <c r="B3" s="2579"/>
      <c r="C3" s="2579"/>
      <c r="D3" s="2579"/>
      <c r="E3" s="2579"/>
      <c r="F3" s="2579"/>
      <c r="G3" s="2579"/>
      <c r="H3" s="2579"/>
      <c r="I3" s="2579"/>
    </row>
    <row r="4" spans="1:13" ht="15.5">
      <c r="A4" s="2579" t="s">
        <v>38</v>
      </c>
      <c r="B4" s="2579"/>
      <c r="C4" s="2579"/>
      <c r="D4" s="2579"/>
      <c r="E4" s="2579"/>
      <c r="F4" s="2579"/>
      <c r="G4" s="2579"/>
      <c r="H4" s="2579"/>
      <c r="I4" s="2579"/>
    </row>
    <row r="5" spans="1:13" ht="13" thickBot="1"/>
    <row r="6" spans="1:13" ht="27" customHeight="1" thickBot="1">
      <c r="A6" s="3227" t="s">
        <v>1250</v>
      </c>
      <c r="B6" s="3228" t="s">
        <v>1251</v>
      </c>
      <c r="C6" s="3229"/>
      <c r="D6" s="3229"/>
      <c r="E6" s="3230"/>
      <c r="F6" s="3231" t="s">
        <v>1252</v>
      </c>
      <c r="G6" s="3232"/>
      <c r="H6" s="3233"/>
      <c r="I6" s="452" t="s">
        <v>733</v>
      </c>
      <c r="J6" s="241"/>
      <c r="K6" s="76"/>
      <c r="L6" s="181"/>
      <c r="M6" s="76"/>
    </row>
    <row r="7" spans="1:13" ht="15" customHeight="1" thickBot="1">
      <c r="A7" s="3227"/>
      <c r="B7" s="1834" t="s">
        <v>495</v>
      </c>
      <c r="C7" s="1835" t="s">
        <v>496</v>
      </c>
      <c r="D7" s="1835" t="s">
        <v>497</v>
      </c>
      <c r="E7" s="1835" t="s">
        <v>498</v>
      </c>
      <c r="F7" s="242" t="s">
        <v>977</v>
      </c>
      <c r="G7" s="1836" t="s">
        <v>1244</v>
      </c>
      <c r="H7" s="242" t="s">
        <v>45</v>
      </c>
      <c r="I7" s="1837"/>
      <c r="K7" s="48"/>
      <c r="L7" s="340"/>
      <c r="M7" s="178"/>
    </row>
    <row r="8" spans="1:13" s="1227" customFormat="1" ht="12.75" customHeight="1">
      <c r="A8" s="1838" t="s">
        <v>1253</v>
      </c>
      <c r="B8" s="1123"/>
      <c r="C8" s="1123" t="s">
        <v>1254</v>
      </c>
      <c r="D8" s="1228"/>
      <c r="E8" s="1229" t="s">
        <v>1255</v>
      </c>
      <c r="F8" s="1839">
        <v>0</v>
      </c>
      <c r="G8" s="1230">
        <v>0</v>
      </c>
      <c r="H8" s="1231">
        <f>SUM(F8:G8)</f>
        <v>0</v>
      </c>
      <c r="I8" s="1232">
        <f>H8*30</f>
        <v>0</v>
      </c>
      <c r="J8" s="1225"/>
    </row>
    <row r="9" spans="1:13" s="1227" customFormat="1" ht="12.75" customHeight="1">
      <c r="A9" s="1233" t="s">
        <v>1256</v>
      </c>
      <c r="B9" s="1123"/>
      <c r="C9" s="1123" t="s">
        <v>1254</v>
      </c>
      <c r="D9" s="1228"/>
      <c r="E9" s="1229"/>
      <c r="F9" s="1234">
        <v>0</v>
      </c>
      <c r="G9" s="1230">
        <v>0</v>
      </c>
      <c r="H9" s="1231">
        <f t="shared" ref="H9:H36" si="0">SUM(F9:G9)</f>
        <v>0</v>
      </c>
      <c r="I9" s="1235">
        <f t="shared" ref="I9:I36" si="1">H9*30</f>
        <v>0</v>
      </c>
      <c r="J9" s="1225"/>
      <c r="K9" s="1226"/>
    </row>
    <row r="10" spans="1:13" s="1227" customFormat="1" ht="12.75" customHeight="1">
      <c r="A10" s="1233" t="s">
        <v>1257</v>
      </c>
      <c r="B10" s="1123"/>
      <c r="C10" s="346" t="s">
        <v>1254</v>
      </c>
      <c r="D10" s="1229"/>
      <c r="E10" s="1229"/>
      <c r="F10" s="1236">
        <v>0</v>
      </c>
      <c r="G10" s="1230">
        <v>0</v>
      </c>
      <c r="H10" s="1231">
        <f t="shared" si="0"/>
        <v>0</v>
      </c>
      <c r="I10" s="1235">
        <f t="shared" si="1"/>
        <v>0</v>
      </c>
      <c r="J10" s="1225"/>
      <c r="K10" s="1226"/>
    </row>
    <row r="11" spans="1:13" s="1227" customFormat="1" ht="12.75" customHeight="1">
      <c r="A11" s="1233" t="s">
        <v>1258</v>
      </c>
      <c r="B11" s="1123"/>
      <c r="C11" s="346" t="s">
        <v>1254</v>
      </c>
      <c r="D11" s="1229"/>
      <c r="E11" s="1229"/>
      <c r="F11" s="1237">
        <v>0</v>
      </c>
      <c r="G11" s="1238">
        <v>0</v>
      </c>
      <c r="H11" s="1239">
        <f t="shared" si="0"/>
        <v>0</v>
      </c>
      <c r="I11" s="1235">
        <f t="shared" si="1"/>
        <v>0</v>
      </c>
      <c r="J11" s="1225"/>
      <c r="K11" s="1226"/>
    </row>
    <row r="12" spans="1:13" s="1227" customFormat="1" ht="12.75" customHeight="1">
      <c r="A12" s="1233" t="s">
        <v>1259</v>
      </c>
      <c r="B12" s="1123"/>
      <c r="C12" s="346" t="s">
        <v>1254</v>
      </c>
      <c r="D12" s="1229"/>
      <c r="E12" s="1229"/>
      <c r="F12" s="1236">
        <v>0</v>
      </c>
      <c r="G12" s="1230">
        <v>0</v>
      </c>
      <c r="H12" s="1231">
        <f t="shared" si="0"/>
        <v>0</v>
      </c>
      <c r="I12" s="1235">
        <f t="shared" si="1"/>
        <v>0</v>
      </c>
      <c r="J12" s="1225"/>
      <c r="K12" s="1226"/>
    </row>
    <row r="13" spans="1:13" s="1227" customFormat="1" ht="12.75" customHeight="1">
      <c r="A13" s="1233" t="s">
        <v>1260</v>
      </c>
      <c r="B13" s="1123"/>
      <c r="C13" s="346" t="s">
        <v>1254</v>
      </c>
      <c r="D13" s="1229"/>
      <c r="E13" s="1229"/>
      <c r="F13" s="1236">
        <v>0</v>
      </c>
      <c r="G13" s="1230">
        <v>0</v>
      </c>
      <c r="H13" s="1231">
        <f t="shared" si="0"/>
        <v>0</v>
      </c>
      <c r="I13" s="1235">
        <f t="shared" si="1"/>
        <v>0</v>
      </c>
      <c r="J13" s="1225"/>
      <c r="K13" s="1226"/>
    </row>
    <row r="14" spans="1:13" s="1227" customFormat="1" ht="12.75" customHeight="1">
      <c r="A14" s="1240" t="s">
        <v>1261</v>
      </c>
      <c r="B14" s="1123"/>
      <c r="C14" s="346" t="s">
        <v>1254</v>
      </c>
      <c r="D14" s="1229"/>
      <c r="E14" s="1229"/>
      <c r="F14" s="1236">
        <v>0</v>
      </c>
      <c r="G14" s="1230">
        <v>0</v>
      </c>
      <c r="H14" s="1231">
        <f t="shared" si="0"/>
        <v>0</v>
      </c>
      <c r="I14" s="1235">
        <f t="shared" si="1"/>
        <v>0</v>
      </c>
      <c r="J14" s="1225"/>
      <c r="K14" s="1226"/>
    </row>
    <row r="15" spans="1:13" s="1227" customFormat="1" ht="12.75" customHeight="1">
      <c r="A15" s="1240" t="s">
        <v>1262</v>
      </c>
      <c r="B15" s="1123"/>
      <c r="C15" s="346" t="s">
        <v>1254</v>
      </c>
      <c r="D15" s="1229"/>
      <c r="E15" s="1229" t="s">
        <v>1255</v>
      </c>
      <c r="F15" s="1236">
        <v>1</v>
      </c>
      <c r="G15" s="1230">
        <v>4</v>
      </c>
      <c r="H15" s="1231">
        <f t="shared" si="0"/>
        <v>5</v>
      </c>
      <c r="I15" s="1235">
        <f t="shared" si="1"/>
        <v>150</v>
      </c>
      <c r="J15" s="1225"/>
      <c r="K15" s="1226"/>
    </row>
    <row r="16" spans="1:13" s="1227" customFormat="1" ht="12.75" customHeight="1">
      <c r="A16" s="1240" t="s">
        <v>1263</v>
      </c>
      <c r="B16" s="1123"/>
      <c r="C16" s="346" t="s">
        <v>1254</v>
      </c>
      <c r="D16" s="1229"/>
      <c r="E16" s="1229"/>
      <c r="F16" s="1236">
        <v>0</v>
      </c>
      <c r="G16" s="1230">
        <v>3</v>
      </c>
      <c r="H16" s="1231">
        <f t="shared" si="0"/>
        <v>3</v>
      </c>
      <c r="I16" s="1235">
        <f t="shared" si="1"/>
        <v>90</v>
      </c>
      <c r="J16" s="1225"/>
      <c r="K16" s="1226"/>
    </row>
    <row r="17" spans="1:11" s="1227" customFormat="1" ht="12.75" customHeight="1">
      <c r="A17" s="1240" t="s">
        <v>1264</v>
      </c>
      <c r="B17" s="1123"/>
      <c r="C17" s="346" t="s">
        <v>1254</v>
      </c>
      <c r="D17" s="1229"/>
      <c r="E17" s="1229"/>
      <c r="F17" s="1236">
        <v>0</v>
      </c>
      <c r="G17" s="1230">
        <v>0</v>
      </c>
      <c r="H17" s="1231">
        <f t="shared" si="0"/>
        <v>0</v>
      </c>
      <c r="I17" s="1235">
        <f t="shared" si="1"/>
        <v>0</v>
      </c>
      <c r="J17" s="1225"/>
      <c r="K17" s="1226"/>
    </row>
    <row r="18" spans="1:11" s="1227" customFormat="1" ht="12.75" customHeight="1">
      <c r="A18" s="1240" t="s">
        <v>1265</v>
      </c>
      <c r="B18" s="1123"/>
      <c r="C18" s="346" t="s">
        <v>1254</v>
      </c>
      <c r="D18" s="1229"/>
      <c r="E18" s="1229"/>
      <c r="F18" s="1236">
        <v>0</v>
      </c>
      <c r="G18" s="1230">
        <v>0</v>
      </c>
      <c r="H18" s="1231">
        <f t="shared" si="0"/>
        <v>0</v>
      </c>
      <c r="I18" s="1235">
        <f t="shared" si="1"/>
        <v>0</v>
      </c>
      <c r="J18" s="1225"/>
      <c r="K18" s="1226"/>
    </row>
    <row r="19" spans="1:11" s="1227" customFormat="1" ht="12.75" customHeight="1">
      <c r="A19" s="1241" t="s">
        <v>1266</v>
      </c>
      <c r="B19" s="1123"/>
      <c r="C19" s="271" t="s">
        <v>1254</v>
      </c>
      <c r="D19" s="1229"/>
      <c r="E19" s="1229" t="s">
        <v>1255</v>
      </c>
      <c r="F19" s="1236">
        <v>0</v>
      </c>
      <c r="G19" s="1230">
        <v>0</v>
      </c>
      <c r="H19" s="1231">
        <f t="shared" si="0"/>
        <v>0</v>
      </c>
      <c r="I19" s="1235">
        <f t="shared" si="1"/>
        <v>0</v>
      </c>
      <c r="J19" s="1225"/>
      <c r="K19" s="1226"/>
    </row>
    <row r="20" spans="1:11" s="1227" customFormat="1" ht="12.75" customHeight="1">
      <c r="A20" s="1241" t="s">
        <v>1267</v>
      </c>
      <c r="B20" s="1123"/>
      <c r="C20" s="271" t="s">
        <v>1254</v>
      </c>
      <c r="D20" s="1229"/>
      <c r="E20" s="1229" t="s">
        <v>1255</v>
      </c>
      <c r="F20" s="1236">
        <v>0</v>
      </c>
      <c r="G20" s="1230">
        <v>0</v>
      </c>
      <c r="H20" s="1231">
        <f t="shared" si="0"/>
        <v>0</v>
      </c>
      <c r="I20" s="1235">
        <f t="shared" si="1"/>
        <v>0</v>
      </c>
      <c r="J20" s="1225"/>
      <c r="K20" s="1226"/>
    </row>
    <row r="21" spans="1:11" s="1227" customFormat="1" ht="12.75" customHeight="1">
      <c r="A21" s="1240" t="s">
        <v>1268</v>
      </c>
      <c r="B21" s="1123"/>
      <c r="C21" s="346" t="s">
        <v>1254</v>
      </c>
      <c r="D21" s="1229"/>
      <c r="E21" s="1229" t="s">
        <v>1255</v>
      </c>
      <c r="F21" s="1236">
        <v>0</v>
      </c>
      <c r="G21" s="1230">
        <v>0</v>
      </c>
      <c r="H21" s="1231">
        <f t="shared" si="0"/>
        <v>0</v>
      </c>
      <c r="I21" s="1235">
        <f t="shared" si="1"/>
        <v>0</v>
      </c>
      <c r="J21" s="1225"/>
      <c r="K21" s="1226"/>
    </row>
    <row r="22" spans="1:11" s="1227" customFormat="1" ht="12.75" customHeight="1">
      <c r="A22" s="1242" t="s">
        <v>1269</v>
      </c>
      <c r="B22" s="1123"/>
      <c r="C22" s="346" t="s">
        <v>1254</v>
      </c>
      <c r="D22" s="1229"/>
      <c r="E22" s="1229"/>
      <c r="F22" s="1236">
        <v>0</v>
      </c>
      <c r="G22" s="1230">
        <v>0</v>
      </c>
      <c r="H22" s="1231">
        <f t="shared" si="0"/>
        <v>0</v>
      </c>
      <c r="I22" s="1235">
        <f t="shared" si="1"/>
        <v>0</v>
      </c>
      <c r="J22" s="1225"/>
      <c r="K22" s="1226"/>
    </row>
    <row r="23" spans="1:11" s="1227" customFormat="1" ht="12.75" customHeight="1">
      <c r="A23" s="1242" t="s">
        <v>1270</v>
      </c>
      <c r="B23" s="1123"/>
      <c r="C23" s="346" t="s">
        <v>1254</v>
      </c>
      <c r="D23" s="1229"/>
      <c r="E23" s="1229"/>
      <c r="F23" s="1236">
        <v>0</v>
      </c>
      <c r="G23" s="1230">
        <v>0</v>
      </c>
      <c r="H23" s="1231">
        <f t="shared" si="0"/>
        <v>0</v>
      </c>
      <c r="I23" s="1235">
        <f t="shared" si="1"/>
        <v>0</v>
      </c>
      <c r="J23" s="1225"/>
      <c r="K23" s="1226"/>
    </row>
    <row r="24" spans="1:11" s="1227" customFormat="1" ht="12.75" customHeight="1">
      <c r="A24" s="1242" t="s">
        <v>1271</v>
      </c>
      <c r="B24" s="1123"/>
      <c r="C24" s="346" t="s">
        <v>1254</v>
      </c>
      <c r="D24" s="1229"/>
      <c r="E24" s="1229"/>
      <c r="F24" s="1236">
        <v>0</v>
      </c>
      <c r="G24" s="1230">
        <v>1</v>
      </c>
      <c r="H24" s="1231">
        <f t="shared" si="0"/>
        <v>1</v>
      </c>
      <c r="I24" s="1235">
        <f t="shared" si="1"/>
        <v>30</v>
      </c>
      <c r="J24" s="1225"/>
      <c r="K24" s="1226"/>
    </row>
    <row r="25" spans="1:11" s="1227" customFormat="1" ht="12.75" customHeight="1">
      <c r="A25" s="1242" t="s">
        <v>1272</v>
      </c>
      <c r="B25" s="1123"/>
      <c r="C25" s="346" t="s">
        <v>1254</v>
      </c>
      <c r="D25" s="1229"/>
      <c r="E25" s="1229" t="s">
        <v>1255</v>
      </c>
      <c r="F25" s="1236">
        <v>0</v>
      </c>
      <c r="G25" s="1230">
        <v>0</v>
      </c>
      <c r="H25" s="1231">
        <f t="shared" si="0"/>
        <v>0</v>
      </c>
      <c r="I25" s="1235">
        <f t="shared" si="1"/>
        <v>0</v>
      </c>
      <c r="J25" s="1225"/>
      <c r="K25" s="1226"/>
    </row>
    <row r="26" spans="1:11" s="1227" customFormat="1" ht="12.75" customHeight="1">
      <c r="A26" s="1240" t="s">
        <v>1273</v>
      </c>
      <c r="B26" s="1123"/>
      <c r="C26" s="346" t="s">
        <v>1254</v>
      </c>
      <c r="D26" s="1229"/>
      <c r="E26" s="1229"/>
      <c r="F26" s="1236">
        <v>0</v>
      </c>
      <c r="G26" s="1230">
        <v>0</v>
      </c>
      <c r="H26" s="1231">
        <f t="shared" si="0"/>
        <v>0</v>
      </c>
      <c r="I26" s="1235">
        <f t="shared" si="1"/>
        <v>0</v>
      </c>
      <c r="J26" s="1225"/>
      <c r="K26" s="1226"/>
    </row>
    <row r="27" spans="1:11" s="1227" customFormat="1" ht="12.75" customHeight="1">
      <c r="A27" s="1240" t="s">
        <v>1274</v>
      </c>
      <c r="B27" s="1123"/>
      <c r="C27" s="346" t="s">
        <v>1254</v>
      </c>
      <c r="D27" s="1229"/>
      <c r="E27" s="1243"/>
      <c r="F27" s="1236">
        <v>0</v>
      </c>
      <c r="G27" s="1230">
        <v>0</v>
      </c>
      <c r="H27" s="1231">
        <f t="shared" si="0"/>
        <v>0</v>
      </c>
      <c r="I27" s="1235">
        <f t="shared" si="1"/>
        <v>0</v>
      </c>
      <c r="J27" s="1225"/>
      <c r="K27" s="1226"/>
    </row>
    <row r="28" spans="1:11" s="1227" customFormat="1" ht="12.75" customHeight="1">
      <c r="A28" s="1240" t="s">
        <v>1275</v>
      </c>
      <c r="B28" s="1123"/>
      <c r="C28" s="346" t="s">
        <v>1254</v>
      </c>
      <c r="D28" s="1229"/>
      <c r="E28" s="1229" t="s">
        <v>1255</v>
      </c>
      <c r="F28" s="1236">
        <v>0</v>
      </c>
      <c r="G28" s="1230">
        <v>2</v>
      </c>
      <c r="H28" s="1231">
        <f t="shared" si="0"/>
        <v>2</v>
      </c>
      <c r="I28" s="1235">
        <f t="shared" si="1"/>
        <v>60</v>
      </c>
      <c r="J28" s="1225"/>
      <c r="K28" s="1226"/>
    </row>
    <row r="29" spans="1:11" s="1227" customFormat="1" ht="12.65" customHeight="1">
      <c r="A29" s="1240" t="s">
        <v>1276</v>
      </c>
      <c r="B29" s="1123"/>
      <c r="C29" s="346" t="s">
        <v>1254</v>
      </c>
      <c r="D29" s="1229"/>
      <c r="E29" s="1229"/>
      <c r="F29" s="1236">
        <v>0</v>
      </c>
      <c r="G29" s="1230">
        <v>0</v>
      </c>
      <c r="H29" s="1231">
        <f t="shared" si="0"/>
        <v>0</v>
      </c>
      <c r="I29" s="1235">
        <f t="shared" si="1"/>
        <v>0</v>
      </c>
      <c r="J29" s="1225"/>
      <c r="K29" s="1226"/>
    </row>
    <row r="30" spans="1:11" s="1227" customFormat="1" ht="12.65" customHeight="1">
      <c r="A30" s="1242" t="s">
        <v>1277</v>
      </c>
      <c r="B30" s="1123"/>
      <c r="C30" s="346" t="s">
        <v>1254</v>
      </c>
      <c r="D30" s="1229"/>
      <c r="E30" s="1229"/>
      <c r="F30" s="1236">
        <v>0</v>
      </c>
      <c r="G30" s="1230">
        <v>0</v>
      </c>
      <c r="H30" s="1231">
        <f t="shared" si="0"/>
        <v>0</v>
      </c>
      <c r="I30" s="1235">
        <f t="shared" si="1"/>
        <v>0</v>
      </c>
      <c r="J30" s="1225"/>
      <c r="K30" s="1226"/>
    </row>
    <row r="31" spans="1:11" s="1227" customFormat="1" ht="12.75" customHeight="1">
      <c r="A31" s="1242" t="s">
        <v>1278</v>
      </c>
      <c r="B31" s="1123"/>
      <c r="C31" s="346" t="s">
        <v>1254</v>
      </c>
      <c r="D31" s="1229"/>
      <c r="E31" s="1229"/>
      <c r="F31" s="1237">
        <v>2</v>
      </c>
      <c r="G31" s="1238">
        <v>1</v>
      </c>
      <c r="H31" s="1239">
        <f t="shared" si="0"/>
        <v>3</v>
      </c>
      <c r="I31" s="1244">
        <f t="shared" si="1"/>
        <v>90</v>
      </c>
      <c r="J31" s="1225"/>
      <c r="K31" s="1226"/>
    </row>
    <row r="32" spans="1:11" s="1227" customFormat="1" ht="12.75" customHeight="1">
      <c r="A32" s="1242" t="s">
        <v>1279</v>
      </c>
      <c r="B32" s="1123"/>
      <c r="C32" s="346" t="s">
        <v>1254</v>
      </c>
      <c r="D32" s="1229"/>
      <c r="E32" s="1229" t="s">
        <v>1255</v>
      </c>
      <c r="F32" s="1237">
        <v>0</v>
      </c>
      <c r="G32" s="1238">
        <v>0</v>
      </c>
      <c r="H32" s="1239">
        <f t="shared" si="0"/>
        <v>0</v>
      </c>
      <c r="I32" s="1244">
        <f t="shared" si="1"/>
        <v>0</v>
      </c>
      <c r="J32" s="1225"/>
      <c r="K32" s="1226"/>
    </row>
    <row r="33" spans="1:11" s="1227" customFormat="1" ht="12.75" customHeight="1">
      <c r="A33" s="1242" t="s">
        <v>1280</v>
      </c>
      <c r="B33" s="1123"/>
      <c r="C33" s="346" t="s">
        <v>1254</v>
      </c>
      <c r="D33" s="1229"/>
      <c r="E33" s="1229"/>
      <c r="F33" s="1237">
        <v>0</v>
      </c>
      <c r="G33" s="1238">
        <v>0</v>
      </c>
      <c r="H33" s="1239">
        <f t="shared" si="0"/>
        <v>0</v>
      </c>
      <c r="I33" s="1244">
        <f t="shared" si="1"/>
        <v>0</v>
      </c>
      <c r="J33" s="1225"/>
      <c r="K33" s="1226"/>
    </row>
    <row r="34" spans="1:11" s="1227" customFormat="1" ht="12.75" customHeight="1">
      <c r="A34" s="1242" t="s">
        <v>1281</v>
      </c>
      <c r="B34" s="1123"/>
      <c r="C34" s="346" t="s">
        <v>1254</v>
      </c>
      <c r="D34" s="1229"/>
      <c r="E34" s="1229"/>
      <c r="F34" s="1237">
        <v>0</v>
      </c>
      <c r="G34" s="1238">
        <v>0</v>
      </c>
      <c r="H34" s="1239">
        <f t="shared" si="0"/>
        <v>0</v>
      </c>
      <c r="I34" s="1244">
        <f t="shared" si="1"/>
        <v>0</v>
      </c>
      <c r="J34" s="1225"/>
      <c r="K34" s="1226"/>
    </row>
    <row r="35" spans="1:11" s="1227" customFormat="1" ht="12.75" customHeight="1">
      <c r="A35" s="1242" t="s">
        <v>1282</v>
      </c>
      <c r="B35" s="1123"/>
      <c r="C35" s="346" t="s">
        <v>1254</v>
      </c>
      <c r="D35" s="1229"/>
      <c r="E35" s="1229"/>
      <c r="F35" s="1237">
        <v>0</v>
      </c>
      <c r="G35" s="1238">
        <v>0</v>
      </c>
      <c r="H35" s="1239">
        <f t="shared" si="0"/>
        <v>0</v>
      </c>
      <c r="I35" s="1244">
        <f t="shared" si="1"/>
        <v>0</v>
      </c>
      <c r="J35" s="1225"/>
      <c r="K35" s="1226"/>
    </row>
    <row r="36" spans="1:11" s="1227" customFormat="1" ht="12.75" customHeight="1" thickBot="1">
      <c r="A36" s="1245" t="s">
        <v>1283</v>
      </c>
      <c r="B36" s="1246" t="s">
        <v>1255</v>
      </c>
      <c r="C36" s="1247"/>
      <c r="D36" s="1248"/>
      <c r="E36" s="1248"/>
      <c r="F36" s="1249">
        <v>0</v>
      </c>
      <c r="G36" s="1250">
        <v>0</v>
      </c>
      <c r="H36" s="1251">
        <f t="shared" si="0"/>
        <v>0</v>
      </c>
      <c r="I36" s="1252">
        <f t="shared" si="1"/>
        <v>0</v>
      </c>
      <c r="J36" s="1225"/>
      <c r="K36" s="1226"/>
    </row>
    <row r="37" spans="1:11" s="1227" customFormat="1" ht="14" thickTop="1" thickBot="1">
      <c r="A37" s="937" t="s">
        <v>1284</v>
      </c>
      <c r="B37" s="1253"/>
      <c r="C37" s="1253"/>
      <c r="D37" s="1253"/>
      <c r="E37" s="1253"/>
      <c r="F37" s="939">
        <f>SUM(F8:F36)</f>
        <v>3</v>
      </c>
      <c r="G37" s="939">
        <f>SUM(G8:G36)</f>
        <v>11</v>
      </c>
      <c r="H37" s="940">
        <f>SUM(H8:H36)</f>
        <v>14</v>
      </c>
      <c r="I37" s="941">
        <f>SUM(I8:I36)</f>
        <v>420</v>
      </c>
      <c r="J37" s="1225"/>
    </row>
    <row r="38" spans="1:11" s="1227" customFormat="1" ht="14.5">
      <c r="A38" s="3221" t="s">
        <v>1645</v>
      </c>
      <c r="B38" s="3222"/>
      <c r="C38" s="3222"/>
      <c r="D38" s="3222"/>
      <c r="E38" s="3222"/>
      <c r="F38" s="3222"/>
      <c r="G38" s="3222"/>
      <c r="H38" s="3222"/>
      <c r="I38" s="3223"/>
      <c r="J38" s="1225"/>
    </row>
    <row r="39" spans="1:11" s="1227" customFormat="1" ht="15" thickBot="1">
      <c r="A39" s="3224" t="s">
        <v>1722</v>
      </c>
      <c r="B39" s="3225"/>
      <c r="C39" s="3225"/>
      <c r="D39" s="3225"/>
      <c r="E39" s="3225"/>
      <c r="F39" s="3225"/>
      <c r="G39" s="3225"/>
      <c r="H39" s="3225"/>
      <c r="I39" s="3226"/>
      <c r="J39" s="1225"/>
    </row>
    <row r="40" spans="1:11">
      <c r="A40" s="218"/>
    </row>
    <row r="41" spans="1:11" ht="14.25" customHeight="1"/>
  </sheetData>
  <mergeCells count="8">
    <mergeCell ref="A2:I2"/>
    <mergeCell ref="A3:I3"/>
    <mergeCell ref="A4:I4"/>
    <mergeCell ref="A38:I38"/>
    <mergeCell ref="A39:I39"/>
    <mergeCell ref="A6:A7"/>
    <mergeCell ref="B6:E6"/>
    <mergeCell ref="F6:H6"/>
  </mergeCells>
  <printOptions horizontalCentered="1" verticalCentered="1" headings="1"/>
  <pageMargins left="0.25" right="0.25" top="0.5" bottom="0.5" header="0.3" footer="0.3"/>
  <pageSetup scale="72" orientation="landscape" r:id="rId1"/>
  <headerFooter>
    <oddHeader>&amp;CPacific Gas and Electric Company | Program Year 2024
Appendix A: ESA, CARE, and FERA Program Tables</oddHeader>
  </headerFooter>
  <customProperties>
    <customPr name="_pios_id" r:id="rId2"/>
  </customPropertie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11E624-0975-405C-85C0-7BFC101D74E9}">
  <sheetPr>
    <pageSetUpPr fitToPage="1"/>
  </sheetPr>
  <dimension ref="A2:I18"/>
  <sheetViews>
    <sheetView view="pageLayout" zoomScale="90" zoomScaleNormal="100" zoomScalePageLayoutView="90" workbookViewId="0">
      <selection activeCell="A22" sqref="A22"/>
    </sheetView>
  </sheetViews>
  <sheetFormatPr defaultColWidth="9.453125" defaultRowHeight="14"/>
  <cols>
    <col min="1" max="1" width="16.54296875" style="1" customWidth="1"/>
    <col min="2" max="3" width="16.54296875" style="3" customWidth="1"/>
    <col min="4" max="4" width="16.54296875" style="4" customWidth="1"/>
    <col min="5" max="5" width="19.453125" style="4" customWidth="1"/>
    <col min="6" max="7" width="22.54296875" style="4" customWidth="1"/>
    <col min="8" max="8" width="16" style="4" customWidth="1"/>
    <col min="9" max="16384" width="9.453125" style="4"/>
  </cols>
  <sheetData>
    <row r="2" spans="1:9" ht="15.5">
      <c r="A2" s="2579" t="s">
        <v>1401</v>
      </c>
      <c r="B2" s="2579"/>
      <c r="C2" s="2579"/>
      <c r="D2" s="2579"/>
      <c r="E2" s="69"/>
      <c r="F2" s="69"/>
      <c r="G2" s="69"/>
      <c r="H2" s="69"/>
      <c r="I2" s="69"/>
    </row>
    <row r="3" spans="1:9" ht="15.5">
      <c r="A3" s="2579" t="s">
        <v>0</v>
      </c>
      <c r="B3" s="2579"/>
      <c r="C3" s="2579"/>
      <c r="D3" s="2579"/>
      <c r="E3" s="69"/>
      <c r="F3" s="69"/>
      <c r="G3" s="69"/>
      <c r="H3" s="69"/>
      <c r="I3" s="69"/>
    </row>
    <row r="4" spans="1:9" ht="15.5">
      <c r="A4" s="2579" t="s">
        <v>38</v>
      </c>
      <c r="B4" s="2579"/>
      <c r="C4" s="2579"/>
      <c r="D4" s="2579"/>
      <c r="E4" s="69"/>
      <c r="F4" s="69"/>
      <c r="G4" s="69"/>
      <c r="H4" s="69"/>
      <c r="I4" s="69"/>
    </row>
    <row r="5" spans="1:9" s="1" customFormat="1" ht="16" thickBot="1">
      <c r="A5" s="191"/>
      <c r="B5" s="48"/>
      <c r="C5" s="48"/>
      <c r="D5" s="48"/>
    </row>
    <row r="6" spans="1:9" ht="27" customHeight="1" thickBot="1">
      <c r="A6" s="2812" t="s">
        <v>1402</v>
      </c>
      <c r="B6" s="3235"/>
      <c r="C6" s="3235"/>
      <c r="D6" s="3236"/>
    </row>
    <row r="7" spans="1:9" ht="15.5">
      <c r="A7" s="3107" t="s">
        <v>462</v>
      </c>
      <c r="B7" s="1805" t="s">
        <v>1296</v>
      </c>
      <c r="C7" s="718" t="s">
        <v>1296</v>
      </c>
      <c r="D7" s="3237" t="s">
        <v>45</v>
      </c>
      <c r="F7" s="48"/>
      <c r="G7" s="340"/>
      <c r="H7" s="178"/>
    </row>
    <row r="8" spans="1:9" ht="14.5" thickBot="1">
      <c r="A8" s="3108"/>
      <c r="B8" s="299" t="s">
        <v>1293</v>
      </c>
      <c r="C8" s="719" t="s">
        <v>1297</v>
      </c>
      <c r="D8" s="3238" t="s">
        <v>45</v>
      </c>
    </row>
    <row r="9" spans="1:9">
      <c r="A9" s="223" t="s">
        <v>1403</v>
      </c>
      <c r="B9" s="1131">
        <v>118.129126</v>
      </c>
      <c r="C9" s="1132">
        <v>306.36046199999998</v>
      </c>
      <c r="D9" s="1133">
        <f>SUM(B9:C9)</f>
        <v>424.48958799999997</v>
      </c>
    </row>
    <row r="10" spans="1:9" ht="14.5" thickBot="1">
      <c r="A10" s="1134" t="s">
        <v>992</v>
      </c>
      <c r="B10" s="1135">
        <v>178.48986400000001</v>
      </c>
      <c r="C10" s="1136">
        <v>406.88253700000001</v>
      </c>
      <c r="D10" s="1137">
        <f>SUM(B10:C10)</f>
        <v>585.37240100000008</v>
      </c>
    </row>
    <row r="11" spans="1:9" ht="15.5">
      <c r="A11" s="69"/>
      <c r="B11" s="213"/>
      <c r="C11" s="213"/>
      <c r="D11" s="46"/>
    </row>
    <row r="12" spans="1:9" ht="16" thickBot="1">
      <c r="A12" s="69"/>
      <c r="B12" s="213"/>
      <c r="C12" s="213"/>
      <c r="D12" s="46"/>
    </row>
    <row r="13" spans="1:9" ht="42" customHeight="1" thickBot="1">
      <c r="A13" s="2812" t="s">
        <v>1724</v>
      </c>
      <c r="B13" s="3235"/>
      <c r="C13" s="3236"/>
      <c r="D13" s="46"/>
      <c r="E13" s="76"/>
      <c r="F13" s="181"/>
      <c r="G13" s="76"/>
    </row>
    <row r="14" spans="1:9" ht="15.5">
      <c r="A14" s="1840" t="s">
        <v>462</v>
      </c>
      <c r="B14" s="1811" t="s">
        <v>43</v>
      </c>
      <c r="C14" s="262"/>
      <c r="D14" s="46"/>
    </row>
    <row r="15" spans="1:9" ht="15.5">
      <c r="A15" s="223" t="s">
        <v>1403</v>
      </c>
      <c r="B15" s="1139">
        <v>133.197</v>
      </c>
      <c r="C15" s="1257"/>
      <c r="D15" s="46"/>
    </row>
    <row r="16" spans="1:9" ht="16" thickBot="1">
      <c r="A16" s="1134" t="s">
        <v>992</v>
      </c>
      <c r="B16" s="1141">
        <v>177.34100000000001</v>
      </c>
      <c r="C16" s="1258"/>
      <c r="D16" s="46"/>
      <c r="F16" s="221"/>
    </row>
    <row r="17" spans="1:5" s="21" customFormat="1" ht="15" thickBot="1">
      <c r="A17" s="1259" t="s">
        <v>1723</v>
      </c>
      <c r="B17" s="1260"/>
      <c r="C17" s="502"/>
    </row>
    <row r="18" spans="1:5">
      <c r="A18" s="3234"/>
      <c r="B18" s="3234"/>
      <c r="C18" s="3234"/>
      <c r="D18" s="3234"/>
      <c r="E18"/>
    </row>
  </sheetData>
  <mergeCells count="8">
    <mergeCell ref="A18:D18"/>
    <mergeCell ref="A6:D6"/>
    <mergeCell ref="A7:A8"/>
    <mergeCell ref="D7:D8"/>
    <mergeCell ref="A2:D2"/>
    <mergeCell ref="A3:D3"/>
    <mergeCell ref="A4:D4"/>
    <mergeCell ref="A13:C13"/>
  </mergeCells>
  <printOptions horizontalCentered="1" verticalCentered="1" headings="1"/>
  <pageMargins left="0.25" right="0.25" top="0.5" bottom="0.5" header="0.3" footer="0.3"/>
  <pageSetup orientation="portrait" r:id="rId1"/>
  <headerFooter>
    <oddHeader>&amp;CPacific Gas and Electric Company | Program Year 2024
Appendix A: ESA, CARE, and FERA Program Tables</oddHeader>
  </headerFooter>
  <customProperties>
    <customPr name="_pios_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P131"/>
  <sheetViews>
    <sheetView view="pageLayout" zoomScale="71" zoomScaleNormal="90" zoomScalePageLayoutView="71" workbookViewId="0">
      <selection activeCell="I17" sqref="I17"/>
    </sheetView>
  </sheetViews>
  <sheetFormatPr defaultColWidth="9.453125" defaultRowHeight="12.5"/>
  <cols>
    <col min="1" max="1" width="54.453125" customWidth="1"/>
    <col min="2" max="2" width="6.453125" customWidth="1"/>
    <col min="3" max="3" width="7.453125" customWidth="1"/>
    <col min="4" max="4" width="15.7265625" bestFit="1" customWidth="1"/>
    <col min="5" max="5" width="15.26953125" bestFit="1" customWidth="1"/>
    <col min="6" max="6" width="16.26953125" bestFit="1" customWidth="1"/>
    <col min="7" max="7" width="9.54296875" customWidth="1"/>
    <col min="8" max="8" width="12.54296875" customWidth="1"/>
    <col min="9" max="9" width="16.54296875" bestFit="1" customWidth="1"/>
    <col min="10" max="10" width="17" customWidth="1"/>
    <col min="11" max="13" width="24.453125" customWidth="1"/>
    <col min="14" max="14" width="21" customWidth="1"/>
  </cols>
  <sheetData>
    <row r="1" spans="1:14" ht="34.5" customHeight="1">
      <c r="A1" s="2630" t="s">
        <v>268</v>
      </c>
      <c r="B1" s="2631"/>
      <c r="C1" s="2631"/>
      <c r="D1" s="2631"/>
      <c r="E1" s="2631"/>
      <c r="F1" s="2631"/>
      <c r="G1" s="2631"/>
      <c r="H1" s="2631"/>
      <c r="I1" s="2631"/>
      <c r="J1" s="2631"/>
      <c r="K1" s="2631"/>
      <c r="L1" s="2631"/>
    </row>
    <row r="2" spans="1:14" ht="15.5">
      <c r="A2" s="2632" t="s">
        <v>120</v>
      </c>
      <c r="B2" s="2579"/>
      <c r="C2" s="2579"/>
      <c r="D2" s="2579"/>
      <c r="E2" s="2579"/>
      <c r="F2" s="2579"/>
      <c r="G2" s="2579"/>
      <c r="H2" s="2579"/>
      <c r="I2" s="2579"/>
      <c r="J2" s="2579"/>
      <c r="K2" s="2579"/>
      <c r="L2" s="2579"/>
    </row>
    <row r="3" spans="1:14" ht="15.65" customHeight="1">
      <c r="A3" s="2632" t="s">
        <v>0</v>
      </c>
      <c r="B3" s="2579"/>
      <c r="C3" s="2579"/>
      <c r="D3" s="2579"/>
      <c r="E3" s="2579"/>
      <c r="F3" s="2579"/>
      <c r="G3" s="2579"/>
      <c r="H3" s="2579"/>
      <c r="I3" s="2579"/>
      <c r="J3" s="2579"/>
      <c r="K3" s="2579"/>
      <c r="L3" s="2579"/>
    </row>
    <row r="4" spans="1:14" ht="15.65" customHeight="1">
      <c r="A4" s="2632" t="s">
        <v>38</v>
      </c>
      <c r="B4" s="2579"/>
      <c r="C4" s="2579"/>
      <c r="D4" s="2579"/>
      <c r="E4" s="2579"/>
      <c r="F4" s="2579"/>
      <c r="G4" s="2579"/>
      <c r="H4" s="2579"/>
      <c r="I4" s="2579"/>
      <c r="J4" s="2579"/>
      <c r="K4" s="2579"/>
      <c r="L4" s="2579"/>
    </row>
    <row r="5" spans="1:14" ht="15.65" customHeight="1">
      <c r="A5" s="323"/>
      <c r="B5" s="76"/>
      <c r="C5" s="76"/>
      <c r="D5" s="76"/>
      <c r="E5" s="76"/>
      <c r="F5" s="76"/>
      <c r="G5" s="76"/>
      <c r="H5" s="76"/>
      <c r="I5" s="76"/>
      <c r="J5" s="76"/>
    </row>
    <row r="6" spans="1:14" ht="36" customHeight="1" thickBot="1">
      <c r="A6" s="2633" t="s">
        <v>121</v>
      </c>
      <c r="B6" s="2634"/>
      <c r="C6" s="2634"/>
      <c r="D6" s="2634"/>
      <c r="E6" s="2634"/>
      <c r="F6" s="2634"/>
      <c r="G6" s="2634"/>
      <c r="H6" s="2634"/>
      <c r="I6" s="2634"/>
      <c r="J6" s="2634"/>
      <c r="K6" s="2634"/>
      <c r="L6" s="2635"/>
      <c r="M6" s="315"/>
      <c r="N6" s="76"/>
    </row>
    <row r="7" spans="1:14" ht="39.5" thickBot="1">
      <c r="A7" s="1749" t="s">
        <v>122</v>
      </c>
      <c r="B7" s="1749" t="s">
        <v>123</v>
      </c>
      <c r="C7" s="1749" t="s">
        <v>124</v>
      </c>
      <c r="D7" s="1560" t="s">
        <v>125</v>
      </c>
      <c r="E7" s="1750" t="s">
        <v>126</v>
      </c>
      <c r="F7" s="1750" t="s">
        <v>127</v>
      </c>
      <c r="G7" s="1750" t="s">
        <v>128</v>
      </c>
      <c r="H7" s="1750" t="s">
        <v>129</v>
      </c>
      <c r="I7" s="1751" t="s">
        <v>130</v>
      </c>
      <c r="J7" s="1752" t="s">
        <v>131</v>
      </c>
      <c r="K7" s="338" t="s">
        <v>132</v>
      </c>
      <c r="L7" s="1558" t="s">
        <v>133</v>
      </c>
    </row>
    <row r="8" spans="1:14" ht="13.15" customHeight="1">
      <c r="A8" s="454" t="s">
        <v>134</v>
      </c>
      <c r="B8" s="454"/>
      <c r="C8" s="454"/>
      <c r="D8" s="455"/>
      <c r="E8" s="456"/>
      <c r="F8" s="456"/>
      <c r="G8" s="456"/>
      <c r="H8" s="456"/>
      <c r="I8" s="457"/>
      <c r="J8" s="458"/>
      <c r="K8" s="2063"/>
      <c r="L8" s="2065"/>
    </row>
    <row r="9" spans="1:14" ht="13">
      <c r="A9" s="2136" t="s">
        <v>135</v>
      </c>
      <c r="B9" s="2136" t="s">
        <v>115</v>
      </c>
      <c r="C9" s="1435" t="s">
        <v>136</v>
      </c>
      <c r="D9" s="2136" t="s">
        <v>137</v>
      </c>
      <c r="E9" s="2137"/>
      <c r="F9" s="2137"/>
      <c r="G9" s="2137"/>
      <c r="H9" s="2137"/>
      <c r="I9" s="2138"/>
      <c r="J9" s="2139"/>
      <c r="K9" s="2140"/>
      <c r="L9" s="2141"/>
    </row>
    <row r="10" spans="1:14" ht="13">
      <c r="A10" s="2136" t="s">
        <v>138</v>
      </c>
      <c r="B10" s="2136"/>
      <c r="C10" s="1435"/>
      <c r="D10" s="2136" t="s">
        <v>137</v>
      </c>
      <c r="E10" s="2137"/>
      <c r="F10" s="2137"/>
      <c r="G10" s="2137"/>
      <c r="H10" s="2137"/>
      <c r="I10" s="2138"/>
      <c r="J10" s="2139"/>
      <c r="K10" s="2140"/>
      <c r="L10" s="2141"/>
    </row>
    <row r="11" spans="1:14" ht="13">
      <c r="A11" s="2136" t="s">
        <v>139</v>
      </c>
      <c r="B11" s="2136" t="s">
        <v>115</v>
      </c>
      <c r="C11" s="1435" t="s">
        <v>136</v>
      </c>
      <c r="D11" s="2136" t="s">
        <v>137</v>
      </c>
      <c r="E11" s="2137"/>
      <c r="F11" s="2137"/>
      <c r="G11" s="2137"/>
      <c r="H11" s="2137"/>
      <c r="I11" s="2138"/>
      <c r="J11" s="2139"/>
      <c r="K11" s="2140"/>
      <c r="L11" s="2141"/>
    </row>
    <row r="12" spans="1:14" ht="13">
      <c r="A12" s="2136" t="s">
        <v>140</v>
      </c>
      <c r="B12" s="2136" t="s">
        <v>115</v>
      </c>
      <c r="C12" s="1435" t="s">
        <v>136</v>
      </c>
      <c r="D12" s="2136" t="s">
        <v>137</v>
      </c>
      <c r="E12" s="2137">
        <v>3928</v>
      </c>
      <c r="F12" s="2137">
        <v>720575</v>
      </c>
      <c r="G12" s="2137">
        <v>129.70349999999158</v>
      </c>
      <c r="H12" s="2137">
        <v>74460</v>
      </c>
      <c r="I12" s="2138">
        <v>3803940.3500000769</v>
      </c>
      <c r="J12" s="2139">
        <v>4.4326449591279002E-2</v>
      </c>
      <c r="K12" s="2140">
        <v>11</v>
      </c>
      <c r="L12" s="2141">
        <v>2597285.0089999102</v>
      </c>
    </row>
    <row r="13" spans="1:14" ht="13">
      <c r="A13" s="2136" t="s">
        <v>141</v>
      </c>
      <c r="B13" s="2136"/>
      <c r="C13" s="1435"/>
      <c r="D13" s="2136" t="s">
        <v>137</v>
      </c>
      <c r="E13" s="2137"/>
      <c r="F13" s="2137"/>
      <c r="G13" s="2137"/>
      <c r="H13" s="2137"/>
      <c r="I13" s="2138"/>
      <c r="J13" s="2139"/>
      <c r="K13" s="2140"/>
      <c r="L13" s="2141"/>
    </row>
    <row r="14" spans="1:14">
      <c r="A14" s="2136" t="s">
        <v>142</v>
      </c>
      <c r="B14" s="2136" t="s">
        <v>115</v>
      </c>
      <c r="C14" s="2136" t="s">
        <v>62</v>
      </c>
      <c r="D14" s="2136" t="s">
        <v>137</v>
      </c>
      <c r="E14" s="2137">
        <v>0</v>
      </c>
      <c r="F14" s="2137">
        <v>0</v>
      </c>
      <c r="G14" s="2137">
        <v>0</v>
      </c>
      <c r="H14" s="2137">
        <v>0</v>
      </c>
      <c r="I14" s="2138"/>
      <c r="J14" s="2139"/>
      <c r="K14" s="2140"/>
      <c r="L14" s="2141"/>
    </row>
    <row r="15" spans="1:14" ht="12.65" customHeight="1">
      <c r="A15" s="2136" t="s">
        <v>143</v>
      </c>
      <c r="B15" s="2136" t="s">
        <v>115</v>
      </c>
      <c r="C15" s="2136" t="s">
        <v>62</v>
      </c>
      <c r="D15" s="2136" t="s">
        <v>144</v>
      </c>
      <c r="E15" s="2137">
        <v>13359</v>
      </c>
      <c r="F15" s="2137">
        <v>7631896.1160012707</v>
      </c>
      <c r="G15" s="2137">
        <v>1068.4635400001073</v>
      </c>
      <c r="H15" s="2137">
        <v>0</v>
      </c>
      <c r="I15" s="2138">
        <v>15807737.359998439</v>
      </c>
      <c r="J15" s="2139">
        <v>0.18420395925507499</v>
      </c>
      <c r="K15" s="2140">
        <v>15</v>
      </c>
      <c r="L15" s="2141">
        <v>19955118.774503719</v>
      </c>
    </row>
    <row r="16" spans="1:14" ht="13">
      <c r="A16" s="1436" t="s">
        <v>145</v>
      </c>
      <c r="B16" s="1436"/>
      <c r="C16" s="1436"/>
      <c r="D16" s="2142"/>
      <c r="E16" s="2142"/>
      <c r="F16" s="2142"/>
      <c r="G16" s="2142"/>
      <c r="H16" s="2142"/>
      <c r="I16" s="2143"/>
      <c r="J16" s="2144"/>
      <c r="K16" s="2145"/>
      <c r="L16" s="2146"/>
    </row>
    <row r="17" spans="1:12" ht="13">
      <c r="A17" s="2136" t="s">
        <v>146</v>
      </c>
      <c r="B17" s="2136" t="s">
        <v>115</v>
      </c>
      <c r="C17" s="1435" t="s">
        <v>136</v>
      </c>
      <c r="D17" s="2136" t="s">
        <v>144</v>
      </c>
      <c r="E17" s="2137">
        <v>103</v>
      </c>
      <c r="F17" s="2137">
        <v>170992.49900000001</v>
      </c>
      <c r="G17" s="2137">
        <v>65.88248999999999</v>
      </c>
      <c r="H17" s="2137">
        <v>0</v>
      </c>
      <c r="I17" s="2138">
        <v>412446.14000000036</v>
      </c>
      <c r="J17" s="2139">
        <v>4.8061408307381202E-3</v>
      </c>
      <c r="K17" s="2140">
        <v>10</v>
      </c>
      <c r="L17" s="2141">
        <v>327108.65058699989</v>
      </c>
    </row>
    <row r="18" spans="1:12" ht="13">
      <c r="A18" s="2136" t="s">
        <v>147</v>
      </c>
      <c r="B18" s="2136"/>
      <c r="C18" s="1435"/>
      <c r="D18" s="2136" t="s">
        <v>137</v>
      </c>
      <c r="E18" s="2137"/>
      <c r="F18" s="2137"/>
      <c r="G18" s="2137"/>
      <c r="H18" s="2137"/>
      <c r="I18" s="2138"/>
      <c r="J18" s="2139"/>
      <c r="K18" s="2140"/>
      <c r="L18" s="2141"/>
    </row>
    <row r="19" spans="1:12" ht="13">
      <c r="A19" s="2136" t="s">
        <v>148</v>
      </c>
      <c r="B19" s="2136"/>
      <c r="C19" s="1435"/>
      <c r="D19" s="2136" t="s">
        <v>137</v>
      </c>
      <c r="E19" s="2137"/>
      <c r="F19" s="2137"/>
      <c r="G19" s="2137"/>
      <c r="H19" s="2137"/>
      <c r="I19" s="2138"/>
      <c r="J19" s="2139"/>
      <c r="K19" s="2140"/>
      <c r="L19" s="2141"/>
    </row>
    <row r="20" spans="1:12" ht="13">
      <c r="A20" s="2136" t="s">
        <v>149</v>
      </c>
      <c r="B20" s="2136"/>
      <c r="C20" s="1435"/>
      <c r="D20" s="2136" t="s">
        <v>137</v>
      </c>
      <c r="E20" s="2137"/>
      <c r="F20" s="2137"/>
      <c r="G20" s="2137"/>
      <c r="H20" s="2137"/>
      <c r="I20" s="2138"/>
      <c r="J20" s="2139"/>
      <c r="K20" s="2140"/>
      <c r="L20" s="2141"/>
    </row>
    <row r="21" spans="1:12" ht="13.15" customHeight="1">
      <c r="A21" s="2136" t="s">
        <v>150</v>
      </c>
      <c r="B21" s="2136"/>
      <c r="C21" s="1435"/>
      <c r="D21" s="2136" t="s">
        <v>137</v>
      </c>
      <c r="E21" s="2137"/>
      <c r="F21" s="2137"/>
      <c r="G21" s="2137"/>
      <c r="H21" s="2137"/>
      <c r="I21" s="2138"/>
      <c r="J21" s="2139"/>
      <c r="K21" s="2140"/>
      <c r="L21" s="2141"/>
    </row>
    <row r="22" spans="1:12" ht="13">
      <c r="A22" s="2136" t="s">
        <v>151</v>
      </c>
      <c r="B22" s="2136"/>
      <c r="C22" s="1435"/>
      <c r="D22" s="2136" t="s">
        <v>137</v>
      </c>
      <c r="E22" s="2137"/>
      <c r="F22" s="2137"/>
      <c r="G22" s="2137"/>
      <c r="H22" s="2137"/>
      <c r="I22" s="2138"/>
      <c r="J22" s="2139"/>
      <c r="K22" s="2140"/>
      <c r="L22" s="2141"/>
    </row>
    <row r="23" spans="1:12" ht="13">
      <c r="A23" s="2136" t="s">
        <v>152</v>
      </c>
      <c r="B23" s="2136"/>
      <c r="C23" s="1435"/>
      <c r="D23" s="2136" t="s">
        <v>137</v>
      </c>
      <c r="E23" s="2137"/>
      <c r="F23" s="2137"/>
      <c r="G23" s="2137"/>
      <c r="H23" s="2137"/>
      <c r="I23" s="2138"/>
      <c r="J23" s="2139"/>
      <c r="K23" s="2140"/>
      <c r="L23" s="2141"/>
    </row>
    <row r="24" spans="1:12" ht="15">
      <c r="A24" s="2136" t="s">
        <v>1438</v>
      </c>
      <c r="B24" s="2136"/>
      <c r="C24" s="1435"/>
      <c r="D24" s="2136" t="s">
        <v>144</v>
      </c>
      <c r="E24" s="2137">
        <v>30922</v>
      </c>
      <c r="F24" s="2137">
        <v>163474.71800000226</v>
      </c>
      <c r="G24" s="2137">
        <v>22.886711999999811</v>
      </c>
      <c r="H24" s="2137">
        <v>149449.16614503972</v>
      </c>
      <c r="I24" s="2138">
        <v>2734181.0999999768</v>
      </c>
      <c r="J24" s="2139">
        <v>3.1860788958631897E-2</v>
      </c>
      <c r="K24" s="2140">
        <v>8</v>
      </c>
      <c r="L24" s="2141">
        <v>1974180.0593301882</v>
      </c>
    </row>
    <row r="25" spans="1:12" ht="13.15" customHeight="1">
      <c r="A25" s="2136" t="s">
        <v>153</v>
      </c>
      <c r="B25" s="2136"/>
      <c r="C25" s="1435"/>
      <c r="D25" s="2136" t="s">
        <v>144</v>
      </c>
      <c r="E25" s="2137"/>
      <c r="F25" s="2137"/>
      <c r="G25" s="2137"/>
      <c r="H25" s="2137"/>
      <c r="I25" s="2138"/>
      <c r="J25" s="2139"/>
      <c r="K25" s="2140"/>
      <c r="L25" s="2141"/>
    </row>
    <row r="26" spans="1:12" ht="13">
      <c r="A26" s="2136" t="s">
        <v>154</v>
      </c>
      <c r="B26" s="1435" t="s">
        <v>136</v>
      </c>
      <c r="C26" s="2136" t="s">
        <v>115</v>
      </c>
      <c r="D26" s="2136" t="s">
        <v>137</v>
      </c>
      <c r="E26" s="2137"/>
      <c r="F26" s="2137"/>
      <c r="G26" s="2137"/>
      <c r="H26" s="2137"/>
      <c r="I26" s="2138"/>
      <c r="J26" s="2139"/>
      <c r="K26" s="2140"/>
      <c r="L26" s="2141"/>
    </row>
    <row r="27" spans="1:12" ht="13">
      <c r="A27" s="2136" t="s">
        <v>155</v>
      </c>
      <c r="B27" s="2136" t="s">
        <v>115</v>
      </c>
      <c r="C27" s="1435" t="s">
        <v>136</v>
      </c>
      <c r="D27" s="2136" t="s">
        <v>137</v>
      </c>
      <c r="E27" s="2137"/>
      <c r="F27" s="2137"/>
      <c r="G27" s="2137"/>
      <c r="H27" s="2137"/>
      <c r="I27" s="2138"/>
      <c r="J27" s="2139"/>
      <c r="K27" s="2140"/>
      <c r="L27" s="2141"/>
    </row>
    <row r="28" spans="1:12" ht="13">
      <c r="A28" s="2136" t="s">
        <v>156</v>
      </c>
      <c r="B28" s="2136"/>
      <c r="C28" s="1435"/>
      <c r="D28" s="2136" t="s">
        <v>137</v>
      </c>
      <c r="E28" s="2137"/>
      <c r="F28" s="2137"/>
      <c r="G28" s="2137"/>
      <c r="H28" s="2137"/>
      <c r="I28" s="2138"/>
      <c r="J28" s="2139"/>
      <c r="K28" s="2140"/>
      <c r="L28" s="2141"/>
    </row>
    <row r="29" spans="1:12" ht="13.15" customHeight="1">
      <c r="A29" s="2136" t="s">
        <v>157</v>
      </c>
      <c r="B29" s="1435" t="s">
        <v>136</v>
      </c>
      <c r="C29" s="2136" t="s">
        <v>115</v>
      </c>
      <c r="D29" s="2136" t="s">
        <v>137</v>
      </c>
      <c r="E29" s="2137">
        <v>1018</v>
      </c>
      <c r="F29" s="2137">
        <v>0</v>
      </c>
      <c r="G29" s="2137">
        <v>0</v>
      </c>
      <c r="H29" s="2137">
        <v>1640</v>
      </c>
      <c r="I29" s="2138">
        <v>103078.84000000081</v>
      </c>
      <c r="J29" s="2139">
        <v>1.20115422030407E-3</v>
      </c>
      <c r="K29" s="2140">
        <v>8</v>
      </c>
      <c r="L29" s="2141">
        <v>18811.783999999985</v>
      </c>
    </row>
    <row r="30" spans="1:12" ht="13">
      <c r="A30" s="2136" t="s">
        <v>158</v>
      </c>
      <c r="B30" s="1435" t="s">
        <v>136</v>
      </c>
      <c r="C30" s="2136" t="s">
        <v>115</v>
      </c>
      <c r="D30" s="2136" t="s">
        <v>137</v>
      </c>
      <c r="E30" s="2137">
        <v>1793</v>
      </c>
      <c r="F30" s="2137">
        <v>0</v>
      </c>
      <c r="G30" s="2137">
        <v>0</v>
      </c>
      <c r="H30" s="2137">
        <v>14013.012199999821</v>
      </c>
      <c r="I30" s="2138">
        <v>3839682.8800000483</v>
      </c>
      <c r="J30" s="2139">
        <v>4.4742949143988402E-2</v>
      </c>
      <c r="K30" s="2140">
        <v>15</v>
      </c>
      <c r="L30" s="2141">
        <v>264340.06083957304</v>
      </c>
    </row>
    <row r="31" spans="1:12" ht="12.65" customHeight="1">
      <c r="A31" s="2136" t="s">
        <v>159</v>
      </c>
      <c r="B31" s="2136"/>
      <c r="C31" s="1435" t="s">
        <v>136</v>
      </c>
      <c r="D31" s="2136" t="s">
        <v>144</v>
      </c>
      <c r="E31" s="2137">
        <v>1719</v>
      </c>
      <c r="F31" s="2137">
        <v>9477</v>
      </c>
      <c r="G31" s="2137">
        <v>0</v>
      </c>
      <c r="H31" s="2137">
        <v>6446.1615949999405</v>
      </c>
      <c r="I31" s="2138">
        <v>122478.48000000189</v>
      </c>
      <c r="J31" s="2139">
        <v>1.4272138020609199E-3</v>
      </c>
      <c r="K31" s="2140">
        <v>8</v>
      </c>
      <c r="L31" s="2141">
        <v>89008.823491608564</v>
      </c>
    </row>
    <row r="32" spans="1:12" ht="13.15" customHeight="1">
      <c r="A32" s="1436" t="s">
        <v>75</v>
      </c>
      <c r="B32" s="1436"/>
      <c r="C32" s="1436"/>
      <c r="D32" s="2142"/>
      <c r="E32" s="2142"/>
      <c r="F32" s="2142"/>
      <c r="G32" s="2142"/>
      <c r="H32" s="2142"/>
      <c r="I32" s="2143"/>
      <c r="J32" s="2142"/>
      <c r="K32" s="2145"/>
      <c r="L32" s="2146"/>
    </row>
    <row r="33" spans="1:16" s="84" customFormat="1" ht="15">
      <c r="A33" s="2136" t="s">
        <v>1439</v>
      </c>
      <c r="B33" s="2136" t="s">
        <v>115</v>
      </c>
      <c r="C33" s="1435" t="s">
        <v>136</v>
      </c>
      <c r="D33" s="2136" t="s">
        <v>144</v>
      </c>
      <c r="E33" s="2137">
        <v>33078</v>
      </c>
      <c r="F33" s="2137">
        <v>1373543.8599999999</v>
      </c>
      <c r="G33" s="2137">
        <v>125.41819999994527</v>
      </c>
      <c r="H33" s="2137">
        <v>128523.292229</v>
      </c>
      <c r="I33" s="2138">
        <v>17886331.400001574</v>
      </c>
      <c r="J33" s="2147">
        <v>0.208425341678942</v>
      </c>
      <c r="K33" s="2140">
        <v>9</v>
      </c>
      <c r="L33" s="2141">
        <v>4037373.9404876647</v>
      </c>
      <c r="M33"/>
      <c r="N33"/>
      <c r="O33"/>
      <c r="P33"/>
    </row>
    <row r="34" spans="1:16" ht="13">
      <c r="A34" s="2136" t="s">
        <v>160</v>
      </c>
      <c r="B34" s="2136" t="s">
        <v>115</v>
      </c>
      <c r="C34" s="1435" t="s">
        <v>136</v>
      </c>
      <c r="D34" s="2136" t="s">
        <v>144</v>
      </c>
      <c r="E34" s="2137">
        <v>747</v>
      </c>
      <c r="F34" s="2137">
        <v>165664.82700000081</v>
      </c>
      <c r="G34" s="2137">
        <v>29.825190000000369</v>
      </c>
      <c r="H34" s="2137">
        <v>33782.50999999942</v>
      </c>
      <c r="I34" s="2138">
        <v>1182249.9299999904</v>
      </c>
      <c r="J34" s="2148">
        <v>1.3776488878548401E-2</v>
      </c>
      <c r="K34" s="2140">
        <v>20</v>
      </c>
      <c r="L34" s="2141">
        <v>1304895.9130377907</v>
      </c>
    </row>
    <row r="35" spans="1:16" ht="13.15" customHeight="1">
      <c r="A35" s="2136" t="s">
        <v>161</v>
      </c>
      <c r="B35" s="2136"/>
      <c r="C35" s="1435"/>
      <c r="D35" s="2136" t="s">
        <v>144</v>
      </c>
      <c r="E35" s="2137"/>
      <c r="F35" s="2137"/>
      <c r="G35" s="2137"/>
      <c r="H35" s="2137"/>
      <c r="I35" s="2138"/>
      <c r="J35" s="2149"/>
      <c r="K35" s="2140"/>
      <c r="L35" s="2141"/>
    </row>
    <row r="36" spans="1:16" ht="13">
      <c r="A36" s="2136" t="s">
        <v>162</v>
      </c>
      <c r="B36" s="2136"/>
      <c r="C36" s="1435"/>
      <c r="D36" s="2136" t="s">
        <v>144</v>
      </c>
      <c r="E36" s="2137"/>
      <c r="F36" s="2137"/>
      <c r="G36" s="2137"/>
      <c r="H36" s="2137"/>
      <c r="I36" s="2138"/>
      <c r="J36" s="2149"/>
      <c r="K36" s="2140"/>
      <c r="L36" s="2141"/>
    </row>
    <row r="37" spans="1:16" ht="13">
      <c r="A37" s="2136" t="s">
        <v>163</v>
      </c>
      <c r="B37" s="2136" t="s">
        <v>115</v>
      </c>
      <c r="C37" s="1435" t="s">
        <v>136</v>
      </c>
      <c r="D37" s="2150" t="s">
        <v>144</v>
      </c>
      <c r="E37" s="2137"/>
      <c r="F37" s="2137"/>
      <c r="G37" s="2137"/>
      <c r="H37" s="2137"/>
      <c r="I37" s="2138"/>
      <c r="J37" s="2139"/>
      <c r="K37" s="2140"/>
      <c r="L37" s="2141"/>
    </row>
    <row r="38" spans="1:16" ht="13.15" customHeight="1">
      <c r="A38" s="2136" t="s">
        <v>164</v>
      </c>
      <c r="B38" s="2136" t="s">
        <v>115</v>
      </c>
      <c r="C38" s="1435" t="s">
        <v>136</v>
      </c>
      <c r="D38" s="2150" t="s">
        <v>144</v>
      </c>
      <c r="E38" s="2140">
        <v>3534</v>
      </c>
      <c r="F38" s="2140">
        <v>429840.42000000004</v>
      </c>
      <c r="G38" s="2140">
        <v>77.74799999999999</v>
      </c>
      <c r="H38" s="2140">
        <v>84073.860000000015</v>
      </c>
      <c r="I38" s="2138">
        <v>11520.479999999998</v>
      </c>
      <c r="J38" s="2139">
        <v>1.3424552674368999E-4</v>
      </c>
      <c r="K38" s="2140">
        <v>1</v>
      </c>
      <c r="L38" s="2141">
        <v>236406.95120400001</v>
      </c>
    </row>
    <row r="39" spans="1:16" ht="13">
      <c r="A39" s="2136" t="s">
        <v>165</v>
      </c>
      <c r="B39" s="2136" t="s">
        <v>115</v>
      </c>
      <c r="C39" s="1435" t="s">
        <v>136</v>
      </c>
      <c r="D39" s="2150" t="s">
        <v>144</v>
      </c>
      <c r="E39" s="2137"/>
      <c r="F39" s="2137"/>
      <c r="G39" s="2137"/>
      <c r="H39" s="2137"/>
      <c r="I39" s="2138"/>
      <c r="J39" s="2139"/>
      <c r="K39" s="2140"/>
      <c r="L39" s="2141"/>
    </row>
    <row r="40" spans="1:16" ht="15">
      <c r="A40" s="1436" t="s">
        <v>1440</v>
      </c>
      <c r="B40" s="1436"/>
      <c r="C40" s="1436"/>
      <c r="D40" s="2142"/>
      <c r="E40" s="2142"/>
      <c r="F40" s="2142"/>
      <c r="G40" s="2142"/>
      <c r="H40" s="2142"/>
      <c r="I40" s="2143"/>
      <c r="J40" s="2144"/>
      <c r="K40" s="2145"/>
      <c r="L40" s="2146"/>
    </row>
    <row r="41" spans="1:16" ht="13">
      <c r="A41" s="2136" t="s">
        <v>166</v>
      </c>
      <c r="B41" s="2136" t="s">
        <v>115</v>
      </c>
      <c r="C41" s="1435" t="s">
        <v>136</v>
      </c>
      <c r="D41" s="2136" t="s">
        <v>137</v>
      </c>
      <c r="E41" s="2137"/>
      <c r="F41" s="2137"/>
      <c r="G41" s="2137"/>
      <c r="H41" s="2137"/>
      <c r="I41" s="2138"/>
      <c r="J41" s="2139"/>
      <c r="K41" s="2140"/>
      <c r="L41" s="2141"/>
    </row>
    <row r="42" spans="1:16" ht="13">
      <c r="A42" s="2136" t="s">
        <v>167</v>
      </c>
      <c r="B42" s="2136" t="s">
        <v>115</v>
      </c>
      <c r="C42" s="1435" t="s">
        <v>136</v>
      </c>
      <c r="D42" s="2136" t="s">
        <v>137</v>
      </c>
      <c r="E42" s="2137">
        <v>47</v>
      </c>
      <c r="F42" s="2137">
        <v>17417.163999999993</v>
      </c>
      <c r="G42" s="2137">
        <v>3.1351400000000003</v>
      </c>
      <c r="H42" s="2137">
        <v>0</v>
      </c>
      <c r="I42" s="2138">
        <v>187700.28</v>
      </c>
      <c r="J42" s="2139">
        <v>2.18722856673838E-3</v>
      </c>
      <c r="K42" s="2140">
        <v>18</v>
      </c>
      <c r="L42" s="2141">
        <v>51767.294840800023</v>
      </c>
    </row>
    <row r="43" spans="1:16" ht="13">
      <c r="A43" s="2136" t="s">
        <v>168</v>
      </c>
      <c r="B43" s="2136" t="s">
        <v>115</v>
      </c>
      <c r="C43" s="1435" t="s">
        <v>136</v>
      </c>
      <c r="D43" s="2136" t="s">
        <v>137</v>
      </c>
      <c r="E43" s="2137"/>
      <c r="F43" s="2137"/>
      <c r="G43" s="2151"/>
      <c r="H43" s="2137"/>
      <c r="I43" s="2138"/>
      <c r="J43" s="2139"/>
      <c r="K43" s="2140"/>
      <c r="L43" s="2141"/>
    </row>
    <row r="44" spans="1:16" ht="13">
      <c r="A44" s="2136" t="s">
        <v>169</v>
      </c>
      <c r="B44" s="2136" t="s">
        <v>115</v>
      </c>
      <c r="C44" s="1435" t="s">
        <v>136</v>
      </c>
      <c r="D44" s="2136" t="s">
        <v>137</v>
      </c>
      <c r="E44" s="2137">
        <v>238</v>
      </c>
      <c r="F44" s="2137">
        <v>17499.999999999942</v>
      </c>
      <c r="G44" s="2137">
        <v>8.7200000000000166</v>
      </c>
      <c r="H44" s="2137">
        <v>5631.9000000000024</v>
      </c>
      <c r="I44" s="2138">
        <v>87616.119999999879</v>
      </c>
      <c r="J44" s="2139">
        <v>1.0209706696802899E-3</v>
      </c>
      <c r="K44" s="2140">
        <v>25</v>
      </c>
      <c r="L44" s="2141">
        <v>212464.37877000083</v>
      </c>
    </row>
    <row r="45" spans="1:16" ht="13">
      <c r="A45" s="2136" t="s">
        <v>170</v>
      </c>
      <c r="B45" s="2136" t="s">
        <v>115</v>
      </c>
      <c r="C45" s="1435" t="s">
        <v>136</v>
      </c>
      <c r="D45" s="2136" t="s">
        <v>137</v>
      </c>
      <c r="E45" s="2137">
        <v>14520</v>
      </c>
      <c r="F45" s="2137">
        <v>2670532.3300003959</v>
      </c>
      <c r="G45" s="2137">
        <v>3760.1499999994512</v>
      </c>
      <c r="H45" s="2137">
        <v>246935.98000003782</v>
      </c>
      <c r="I45" s="2138">
        <v>2990402.6699996381</v>
      </c>
      <c r="J45" s="2139">
        <v>3.4846480494722401E-2</v>
      </c>
      <c r="K45" s="2140">
        <v>20</v>
      </c>
      <c r="L45" s="2141">
        <v>14190545.157521734</v>
      </c>
    </row>
    <row r="46" spans="1:16" ht="12.65" customHeight="1">
      <c r="A46" s="2136" t="s">
        <v>171</v>
      </c>
      <c r="B46" s="2136" t="s">
        <v>115</v>
      </c>
      <c r="C46" s="2136" t="s">
        <v>62</v>
      </c>
      <c r="D46" s="2136" t="s">
        <v>137</v>
      </c>
      <c r="E46" s="2137"/>
      <c r="F46" s="2137"/>
      <c r="G46" s="2137"/>
      <c r="H46" s="2137"/>
      <c r="I46" s="2138"/>
      <c r="J46" s="2139"/>
      <c r="K46" s="2140"/>
      <c r="L46" s="2141"/>
    </row>
    <row r="47" spans="1:16" ht="13">
      <c r="A47" s="2136" t="s">
        <v>172</v>
      </c>
      <c r="B47" s="2136" t="s">
        <v>115</v>
      </c>
      <c r="C47" s="1435" t="s">
        <v>136</v>
      </c>
      <c r="D47" s="2136" t="s">
        <v>144</v>
      </c>
      <c r="E47" s="2137"/>
      <c r="F47" s="2137"/>
      <c r="G47" s="2151"/>
      <c r="H47" s="2137"/>
      <c r="I47" s="2138"/>
      <c r="J47" s="2139"/>
      <c r="K47" s="2140"/>
      <c r="L47" s="2141"/>
    </row>
    <row r="48" spans="1:16" ht="15">
      <c r="A48" s="2136" t="s">
        <v>173</v>
      </c>
      <c r="B48" s="2136" t="s">
        <v>115</v>
      </c>
      <c r="C48" s="1435" t="s">
        <v>136</v>
      </c>
      <c r="D48" s="2136" t="s">
        <v>144</v>
      </c>
      <c r="E48" s="2137">
        <v>1960</v>
      </c>
      <c r="F48" s="2137">
        <v>0</v>
      </c>
      <c r="G48" s="2137">
        <v>0</v>
      </c>
      <c r="H48" s="2137">
        <v>-47850.954392000654</v>
      </c>
      <c r="I48" s="2138">
        <v>8424505.6400003023</v>
      </c>
      <c r="J48" s="2139">
        <v>9.8168843415988694E-2</v>
      </c>
      <c r="K48" s="2140">
        <v>16</v>
      </c>
      <c r="L48" s="2141">
        <v>-945477.43764068722</v>
      </c>
    </row>
    <row r="49" spans="1:12" ht="13">
      <c r="A49" s="2136" t="s">
        <v>174</v>
      </c>
      <c r="B49" s="2136"/>
      <c r="C49" s="1435"/>
      <c r="D49" s="2136" t="s">
        <v>144</v>
      </c>
      <c r="E49" s="2137"/>
      <c r="F49" s="2137"/>
      <c r="G49" s="2137"/>
      <c r="H49" s="2137"/>
      <c r="I49" s="2138"/>
      <c r="J49" s="2139"/>
      <c r="K49" s="2140"/>
      <c r="L49" s="2141"/>
    </row>
    <row r="50" spans="1:12" ht="13">
      <c r="A50" s="2136" t="s">
        <v>175</v>
      </c>
      <c r="B50" s="2136"/>
      <c r="C50" s="1435"/>
      <c r="D50" s="2136" t="s">
        <v>144</v>
      </c>
      <c r="E50" s="2137"/>
      <c r="F50" s="2137"/>
      <c r="G50" s="2137"/>
      <c r="H50" s="2137"/>
      <c r="I50" s="2138"/>
      <c r="J50" s="2139"/>
      <c r="K50" s="2140"/>
      <c r="L50" s="2141"/>
    </row>
    <row r="51" spans="1:12" ht="13">
      <c r="A51" s="2136" t="s">
        <v>176</v>
      </c>
      <c r="B51" s="2136" t="s">
        <v>115</v>
      </c>
      <c r="C51" s="1435" t="s">
        <v>136</v>
      </c>
      <c r="D51" s="2136" t="s">
        <v>144</v>
      </c>
      <c r="E51" s="2137"/>
      <c r="F51" s="2137"/>
      <c r="G51" s="2137"/>
      <c r="H51" s="2137"/>
      <c r="I51" s="2138"/>
      <c r="J51" s="2139"/>
      <c r="K51" s="2140"/>
      <c r="L51" s="2141"/>
    </row>
    <row r="52" spans="1:12" ht="13">
      <c r="A52" s="2136" t="s">
        <v>177</v>
      </c>
      <c r="B52" s="2136"/>
      <c r="C52" s="1435"/>
      <c r="D52" s="2136" t="s">
        <v>144</v>
      </c>
      <c r="E52" s="2137">
        <v>27</v>
      </c>
      <c r="F52" s="2137">
        <v>0</v>
      </c>
      <c r="G52" s="2137">
        <v>0</v>
      </c>
      <c r="H52" s="2137">
        <v>969.06553999999994</v>
      </c>
      <c r="I52" s="2138">
        <v>341010.33999999991</v>
      </c>
      <c r="J52" s="2139">
        <v>3.9737157408671203E-3</v>
      </c>
      <c r="K52" s="2140">
        <v>15</v>
      </c>
      <c r="L52" s="2141">
        <v>18280.355440006002</v>
      </c>
    </row>
    <row r="53" spans="1:12" ht="13">
      <c r="A53" s="2136" t="s">
        <v>178</v>
      </c>
      <c r="B53" s="2136"/>
      <c r="C53" s="1435"/>
      <c r="D53" s="2136" t="s">
        <v>144</v>
      </c>
      <c r="E53" s="2137"/>
      <c r="F53" s="2137"/>
      <c r="G53" s="2137"/>
      <c r="H53" s="2137"/>
      <c r="I53" s="2138"/>
      <c r="J53" s="2139"/>
      <c r="K53" s="2140"/>
      <c r="L53" s="2141"/>
    </row>
    <row r="54" spans="1:12" ht="13">
      <c r="A54" s="2136" t="s">
        <v>179</v>
      </c>
      <c r="B54" s="2136"/>
      <c r="C54" s="1435"/>
      <c r="D54" s="2136" t="s">
        <v>144</v>
      </c>
      <c r="E54" s="2137"/>
      <c r="F54" s="2137"/>
      <c r="G54" s="2137"/>
      <c r="H54" s="2137"/>
      <c r="I54" s="2138"/>
      <c r="J54" s="2139"/>
      <c r="K54" s="2140"/>
      <c r="L54" s="2141"/>
    </row>
    <row r="55" spans="1:12" ht="13">
      <c r="A55" s="2136" t="s">
        <v>180</v>
      </c>
      <c r="B55" s="2136"/>
      <c r="C55" s="1435"/>
      <c r="D55" s="2136" t="s">
        <v>137</v>
      </c>
      <c r="E55" s="2137">
        <v>10</v>
      </c>
      <c r="F55" s="2137">
        <v>0</v>
      </c>
      <c r="G55" s="2137">
        <v>0</v>
      </c>
      <c r="H55" s="2137">
        <v>0</v>
      </c>
      <c r="I55" s="2138">
        <v>5059.54</v>
      </c>
      <c r="J55" s="2139">
        <v>5.8957666033079401E-5</v>
      </c>
      <c r="K55" s="2140">
        <v>9</v>
      </c>
      <c r="L55" s="2141">
        <v>0</v>
      </c>
    </row>
    <row r="56" spans="1:12" ht="13.15" customHeight="1">
      <c r="A56" s="2136" t="s">
        <v>181</v>
      </c>
      <c r="B56" s="2136" t="s">
        <v>115</v>
      </c>
      <c r="C56" s="1435" t="s">
        <v>136</v>
      </c>
      <c r="D56" s="2136" t="s">
        <v>144</v>
      </c>
      <c r="E56" s="2137">
        <v>23768</v>
      </c>
      <c r="F56" s="2137">
        <v>3329729.9899996435</v>
      </c>
      <c r="G56" s="2137">
        <v>2408.3690000002321</v>
      </c>
      <c r="H56" s="2137">
        <v>258852.03999997489</v>
      </c>
      <c r="I56" s="2138">
        <v>12901030.639992543</v>
      </c>
      <c r="J56" s="2139">
        <v>0.15033276858275799</v>
      </c>
      <c r="K56" s="2140">
        <v>25</v>
      </c>
      <c r="L56" s="2141">
        <v>18995318.386785906</v>
      </c>
    </row>
    <row r="57" spans="1:12" ht="13">
      <c r="A57" s="2136" t="s">
        <v>182</v>
      </c>
      <c r="B57" s="2136" t="s">
        <v>115</v>
      </c>
      <c r="C57" s="1435" t="s">
        <v>136</v>
      </c>
      <c r="D57" s="2136" t="s">
        <v>144</v>
      </c>
      <c r="E57" s="2137"/>
      <c r="F57" s="2137"/>
      <c r="G57" s="2137"/>
      <c r="H57" s="2137"/>
      <c r="I57" s="2138"/>
      <c r="J57" s="2139"/>
      <c r="K57" s="2140"/>
      <c r="L57" s="2141"/>
    </row>
    <row r="58" spans="1:12" ht="13">
      <c r="A58" s="2136" t="s">
        <v>183</v>
      </c>
      <c r="B58" s="2136" t="s">
        <v>115</v>
      </c>
      <c r="C58" s="1435" t="s">
        <v>136</v>
      </c>
      <c r="D58" s="2136" t="s">
        <v>137</v>
      </c>
      <c r="E58" s="2140"/>
      <c r="F58" s="2140"/>
      <c r="G58" s="2140"/>
      <c r="H58" s="2140"/>
      <c r="I58" s="2138"/>
      <c r="J58" s="2139"/>
      <c r="K58" s="2140"/>
      <c r="L58" s="2141"/>
    </row>
    <row r="59" spans="1:12" ht="12.65" customHeight="1">
      <c r="A59" s="2136" t="s">
        <v>184</v>
      </c>
      <c r="B59" s="2136" t="s">
        <v>115</v>
      </c>
      <c r="C59" s="2136" t="s">
        <v>62</v>
      </c>
      <c r="D59" s="2136" t="s">
        <v>144</v>
      </c>
      <c r="E59" s="2137"/>
      <c r="F59" s="2137"/>
      <c r="G59" s="2137"/>
      <c r="H59" s="2137"/>
      <c r="I59" s="2138"/>
      <c r="J59" s="2139"/>
      <c r="K59" s="2140"/>
      <c r="L59" s="2141"/>
    </row>
    <row r="60" spans="1:12" ht="13">
      <c r="A60" s="2136" t="s">
        <v>185</v>
      </c>
      <c r="B60" s="2136" t="s">
        <v>115</v>
      </c>
      <c r="C60" s="1435" t="s">
        <v>136</v>
      </c>
      <c r="D60" s="2136" t="s">
        <v>137</v>
      </c>
      <c r="E60" s="2140">
        <v>15773</v>
      </c>
      <c r="F60" s="2140">
        <v>3096291.12000007</v>
      </c>
      <c r="G60" s="2140">
        <v>557.36831799999777</v>
      </c>
      <c r="H60" s="2140">
        <v>405141.81000008801</v>
      </c>
      <c r="I60" s="2138">
        <v>3869869.5199987418</v>
      </c>
      <c r="J60" s="2139">
        <v>4.5094707177268899E-2</v>
      </c>
      <c r="K60" s="2140">
        <v>9</v>
      </c>
      <c r="L60" s="2141">
        <v>10563113.789455248</v>
      </c>
    </row>
    <row r="61" spans="1:12" ht="12.65" customHeight="1">
      <c r="A61" s="2136" t="s">
        <v>186</v>
      </c>
      <c r="B61" s="2136" t="s">
        <v>115</v>
      </c>
      <c r="C61" s="2136" t="s">
        <v>62</v>
      </c>
      <c r="D61" s="2136" t="s">
        <v>137</v>
      </c>
      <c r="E61" s="2137">
        <v>13</v>
      </c>
      <c r="F61" s="2137">
        <v>2364.0239999999999</v>
      </c>
      <c r="G61" s="2137">
        <v>3.1589999999999989</v>
      </c>
      <c r="H61" s="2137">
        <v>-7.54</v>
      </c>
      <c r="I61" s="2138">
        <v>8227.5700000000015</v>
      </c>
      <c r="J61" s="2139">
        <v>9.5873997304850406E-5</v>
      </c>
      <c r="K61" s="2140">
        <v>20</v>
      </c>
      <c r="L61" s="2141">
        <v>7361.7017655999989</v>
      </c>
    </row>
    <row r="62" spans="1:12" ht="13">
      <c r="A62" s="1436" t="s">
        <v>77</v>
      </c>
      <c r="B62" s="1436"/>
      <c r="C62" s="1436"/>
      <c r="D62" s="2142"/>
      <c r="E62" s="2142"/>
      <c r="F62" s="2142"/>
      <c r="G62" s="2142"/>
      <c r="H62" s="2142"/>
      <c r="I62" s="2143"/>
      <c r="J62" s="2144"/>
      <c r="K62" s="2145"/>
      <c r="L62" s="2146"/>
    </row>
    <row r="63" spans="1:12" ht="12.65" customHeight="1">
      <c r="A63" s="2136" t="s">
        <v>187</v>
      </c>
      <c r="B63" s="2136" t="s">
        <v>115</v>
      </c>
      <c r="C63" s="2136" t="s">
        <v>62</v>
      </c>
      <c r="D63" s="2136" t="s">
        <v>144</v>
      </c>
      <c r="E63" s="2137">
        <v>168</v>
      </c>
      <c r="F63" s="2137">
        <v>22862.579999999933</v>
      </c>
      <c r="G63" s="2137">
        <v>26.004000000000044</v>
      </c>
      <c r="H63" s="2137">
        <v>-28.080000000000119</v>
      </c>
      <c r="I63" s="2138">
        <v>61767.570000000211</v>
      </c>
      <c r="J63" s="2139">
        <v>7.1976341005997903E-4</v>
      </c>
      <c r="K63" s="2140">
        <v>15</v>
      </c>
      <c r="L63" s="2141">
        <v>59249.089614000266</v>
      </c>
    </row>
    <row r="64" spans="1:12" ht="12.65" customHeight="1">
      <c r="A64" s="2136" t="s">
        <v>188</v>
      </c>
      <c r="B64" s="2136"/>
      <c r="C64" s="2136"/>
      <c r="D64" s="2136" t="s">
        <v>137</v>
      </c>
      <c r="E64" s="2137"/>
      <c r="F64" s="2137"/>
      <c r="G64" s="2137"/>
      <c r="H64" s="2137"/>
      <c r="I64" s="2138"/>
      <c r="J64" s="2139"/>
      <c r="K64" s="2140"/>
      <c r="L64" s="2141"/>
    </row>
    <row r="65" spans="1:12" ht="12.65" customHeight="1">
      <c r="A65" s="2136" t="s">
        <v>189</v>
      </c>
      <c r="B65" s="2136"/>
      <c r="C65" s="2136"/>
      <c r="D65" s="2136" t="s">
        <v>137</v>
      </c>
      <c r="E65" s="2137"/>
      <c r="F65" s="2137"/>
      <c r="G65" s="2137"/>
      <c r="H65" s="2137"/>
      <c r="I65" s="2138"/>
      <c r="J65" s="2139"/>
      <c r="K65" s="2140"/>
      <c r="L65" s="2141"/>
    </row>
    <row r="66" spans="1:12" ht="12.65" customHeight="1">
      <c r="A66" s="2136" t="s">
        <v>190</v>
      </c>
      <c r="B66" s="2136"/>
      <c r="C66" s="2136"/>
      <c r="D66" s="2136" t="s">
        <v>137</v>
      </c>
      <c r="E66" s="2137"/>
      <c r="F66" s="2137"/>
      <c r="G66" s="2137"/>
      <c r="H66" s="2137"/>
      <c r="I66" s="2138"/>
      <c r="J66" s="2139"/>
      <c r="K66" s="2140"/>
      <c r="L66" s="2141"/>
    </row>
    <row r="67" spans="1:12" ht="12.65" customHeight="1">
      <c r="A67" s="2136" t="s">
        <v>191</v>
      </c>
      <c r="B67" s="2136"/>
      <c r="C67" s="2136"/>
      <c r="D67" s="2136" t="s">
        <v>137</v>
      </c>
      <c r="E67" s="2137"/>
      <c r="F67" s="2137"/>
      <c r="G67" s="2137"/>
      <c r="H67" s="2137"/>
      <c r="I67" s="2138"/>
      <c r="J67" s="2139"/>
      <c r="K67" s="2140"/>
      <c r="L67" s="2141"/>
    </row>
    <row r="68" spans="1:12" ht="12.65" customHeight="1">
      <c r="A68" s="2136" t="s">
        <v>192</v>
      </c>
      <c r="B68" s="2136"/>
      <c r="C68" s="2136"/>
      <c r="D68" s="2136" t="s">
        <v>137</v>
      </c>
      <c r="E68" s="2137"/>
      <c r="F68" s="2137"/>
      <c r="G68" s="2137"/>
      <c r="H68" s="2137"/>
      <c r="I68" s="2138"/>
      <c r="J68" s="2139"/>
      <c r="K68" s="2140"/>
      <c r="L68" s="2141"/>
    </row>
    <row r="69" spans="1:12" ht="12.65" customHeight="1">
      <c r="A69" s="2136" t="s">
        <v>193</v>
      </c>
      <c r="B69" s="2136"/>
      <c r="C69" s="2136"/>
      <c r="D69" s="2136" t="s">
        <v>137</v>
      </c>
      <c r="E69" s="2137"/>
      <c r="F69" s="2137"/>
      <c r="G69" s="2137"/>
      <c r="H69" s="2137"/>
      <c r="I69" s="2138"/>
      <c r="J69" s="2139"/>
      <c r="K69" s="2140"/>
      <c r="L69" s="2141"/>
    </row>
    <row r="70" spans="1:12" ht="12.65" customHeight="1">
      <c r="A70" s="2136" t="s">
        <v>194</v>
      </c>
      <c r="B70" s="2136"/>
      <c r="C70" s="2136"/>
      <c r="D70" s="2136" t="s">
        <v>144</v>
      </c>
      <c r="E70" s="2137"/>
      <c r="F70" s="2137"/>
      <c r="G70" s="2137"/>
      <c r="H70" s="2137"/>
      <c r="I70" s="2138"/>
      <c r="J70" s="2139"/>
      <c r="K70" s="2140"/>
      <c r="L70" s="2141"/>
    </row>
    <row r="71" spans="1:12" ht="12.65" customHeight="1">
      <c r="A71" s="2136" t="s">
        <v>195</v>
      </c>
      <c r="B71" s="2136"/>
      <c r="C71" s="2136"/>
      <c r="D71" s="2136" t="s">
        <v>137</v>
      </c>
      <c r="E71" s="2137"/>
      <c r="F71" s="2137"/>
      <c r="G71" s="2137"/>
      <c r="H71" s="2137"/>
      <c r="I71" s="2138"/>
      <c r="J71" s="2139"/>
      <c r="K71" s="2140"/>
      <c r="L71" s="2141"/>
    </row>
    <row r="72" spans="1:12" ht="13">
      <c r="A72" s="2136" t="s">
        <v>196</v>
      </c>
      <c r="B72" s="2136" t="s">
        <v>115</v>
      </c>
      <c r="C72" s="1435" t="s">
        <v>136</v>
      </c>
      <c r="D72" s="2136" t="s">
        <v>144</v>
      </c>
      <c r="E72" s="2137"/>
      <c r="F72" s="2137"/>
      <c r="G72" s="2137"/>
      <c r="H72" s="2137"/>
      <c r="I72" s="2138"/>
      <c r="J72" s="2139"/>
      <c r="K72" s="2140"/>
      <c r="L72" s="2141"/>
    </row>
    <row r="73" spans="1:12" ht="12.65" customHeight="1">
      <c r="A73" s="2136" t="s">
        <v>197</v>
      </c>
      <c r="B73" s="2136" t="s">
        <v>115</v>
      </c>
      <c r="C73" s="2136" t="s">
        <v>62</v>
      </c>
      <c r="D73" s="2136" t="s">
        <v>137</v>
      </c>
      <c r="E73" s="2137">
        <v>13574</v>
      </c>
      <c r="F73" s="2137">
        <v>3205683</v>
      </c>
      <c r="G73" s="2137">
        <v>2826.8599999996854</v>
      </c>
      <c r="H73" s="2137">
        <v>0</v>
      </c>
      <c r="I73" s="2138">
        <v>6273723.4899981944</v>
      </c>
      <c r="J73" s="2139">
        <v>7.3106269405360705E-2</v>
      </c>
      <c r="K73" s="2140">
        <v>5</v>
      </c>
      <c r="L73" s="2141">
        <v>3376545.9038994289</v>
      </c>
    </row>
    <row r="74" spans="1:12" ht="13">
      <c r="A74" s="1437" t="s">
        <v>198</v>
      </c>
      <c r="B74" s="1437"/>
      <c r="C74" s="1437"/>
      <c r="D74" s="2142"/>
      <c r="E74" s="2142"/>
      <c r="F74" s="2142"/>
      <c r="G74" s="2142"/>
      <c r="H74" s="2142"/>
      <c r="I74" s="2143"/>
      <c r="J74" s="2144"/>
      <c r="K74" s="2145"/>
      <c r="L74" s="2146"/>
    </row>
    <row r="75" spans="1:12" ht="13.15" customHeight="1">
      <c r="A75" s="2136" t="s">
        <v>199</v>
      </c>
      <c r="B75" s="2136" t="s">
        <v>115</v>
      </c>
      <c r="C75" s="1435" t="s">
        <v>136</v>
      </c>
      <c r="D75" s="2136" t="s">
        <v>137</v>
      </c>
      <c r="E75" s="2137"/>
      <c r="F75" s="2137"/>
      <c r="G75" s="2137"/>
      <c r="H75" s="2137"/>
      <c r="I75" s="2138"/>
      <c r="J75" s="2139"/>
      <c r="K75" s="2140"/>
      <c r="L75" s="2141"/>
    </row>
    <row r="76" spans="1:12" ht="13">
      <c r="A76" s="2136" t="s">
        <v>200</v>
      </c>
      <c r="B76" s="1435" t="s">
        <v>136</v>
      </c>
      <c r="C76" s="2136" t="s">
        <v>115</v>
      </c>
      <c r="D76" s="2136" t="s">
        <v>137</v>
      </c>
      <c r="E76" s="2137">
        <v>324256</v>
      </c>
      <c r="F76" s="2137">
        <v>3114143.3039993686</v>
      </c>
      <c r="G76" s="2137">
        <v>76.581010000011958</v>
      </c>
      <c r="H76" s="2137">
        <v>-7372.0622000015255</v>
      </c>
      <c r="I76" s="2138">
        <v>2772830.4399998756</v>
      </c>
      <c r="J76" s="2139">
        <v>3.2311160905510998E-2</v>
      </c>
      <c r="K76" s="2140">
        <v>16</v>
      </c>
      <c r="L76" s="2141">
        <v>8383041.1640675962</v>
      </c>
    </row>
    <row r="77" spans="1:12" ht="13">
      <c r="A77" s="2136" t="s">
        <v>201</v>
      </c>
      <c r="B77" s="1435"/>
      <c r="C77" s="2136"/>
      <c r="D77" s="2136"/>
      <c r="E77" s="2137"/>
      <c r="F77" s="2137"/>
      <c r="G77" s="2137"/>
      <c r="H77" s="2137"/>
      <c r="I77" s="2138"/>
      <c r="J77" s="2139"/>
      <c r="K77" s="2140"/>
      <c r="L77" s="2141"/>
    </row>
    <row r="78" spans="1:12" ht="12.65" customHeight="1">
      <c r="A78" s="2136" t="s">
        <v>202</v>
      </c>
      <c r="B78" s="2136" t="s">
        <v>62</v>
      </c>
      <c r="C78" s="2136" t="s">
        <v>115</v>
      </c>
      <c r="D78" s="2136" t="s">
        <v>137</v>
      </c>
      <c r="E78" s="2137">
        <v>34826</v>
      </c>
      <c r="F78" s="2137">
        <v>395635.46400000417</v>
      </c>
      <c r="G78" s="2137">
        <v>9.4024800000007662</v>
      </c>
      <c r="H78" s="2137">
        <v>-828.81120000000271</v>
      </c>
      <c r="I78" s="2138">
        <v>292089.82000001532</v>
      </c>
      <c r="J78" s="2139">
        <v>3.40365607529996E-3</v>
      </c>
      <c r="K78" s="2140">
        <v>16</v>
      </c>
      <c r="L78" s="2141">
        <v>1067150.5305181961</v>
      </c>
    </row>
    <row r="79" spans="1:12" ht="13">
      <c r="A79" s="1437" t="s">
        <v>203</v>
      </c>
      <c r="B79" s="1437"/>
      <c r="C79" s="1437"/>
      <c r="D79" s="2142"/>
      <c r="E79" s="2142"/>
      <c r="F79" s="2142"/>
      <c r="G79" s="2142"/>
      <c r="H79" s="2142"/>
      <c r="I79" s="2143"/>
      <c r="J79" s="2144"/>
      <c r="K79" s="2145"/>
      <c r="L79" s="2146"/>
    </row>
    <row r="80" spans="1:12" ht="13">
      <c r="A80" s="2136" t="s">
        <v>204</v>
      </c>
      <c r="B80" s="2136" t="s">
        <v>115</v>
      </c>
      <c r="C80" s="1435" t="s">
        <v>136</v>
      </c>
      <c r="D80" s="2136" t="s">
        <v>137</v>
      </c>
      <c r="E80" s="2137">
        <v>470</v>
      </c>
      <c r="F80" s="2137">
        <v>0</v>
      </c>
      <c r="G80" s="2137">
        <v>0</v>
      </c>
      <c r="H80" s="2137">
        <v>0</v>
      </c>
      <c r="I80" s="2138">
        <v>107876.36999999921</v>
      </c>
      <c r="J80" s="2139">
        <v>1.25705874354603E-3</v>
      </c>
      <c r="K80" s="2140">
        <v>9</v>
      </c>
      <c r="L80" s="2141">
        <v>0</v>
      </c>
    </row>
    <row r="81" spans="1:12" ht="13">
      <c r="A81" s="2136" t="s">
        <v>205</v>
      </c>
      <c r="B81" s="1435" t="s">
        <v>136</v>
      </c>
      <c r="C81" s="2136" t="s">
        <v>115</v>
      </c>
      <c r="D81" s="2136" t="s">
        <v>137</v>
      </c>
      <c r="E81" s="2137"/>
      <c r="F81" s="2137"/>
      <c r="G81" s="2137"/>
      <c r="H81" s="2137"/>
      <c r="I81" s="2138"/>
      <c r="J81" s="2139"/>
      <c r="K81" s="2140"/>
      <c r="L81" s="2141"/>
    </row>
    <row r="82" spans="1:12" ht="13">
      <c r="A82" s="2136" t="s">
        <v>206</v>
      </c>
      <c r="B82" s="1435" t="s">
        <v>136</v>
      </c>
      <c r="C82" s="2136" t="s">
        <v>115</v>
      </c>
      <c r="D82" s="2136" t="s">
        <v>137</v>
      </c>
      <c r="E82" s="2137">
        <v>31</v>
      </c>
      <c r="F82" s="2137">
        <v>0</v>
      </c>
      <c r="G82" s="2137">
        <v>0</v>
      </c>
      <c r="H82" s="2137">
        <v>0</v>
      </c>
      <c r="I82" s="2138">
        <v>9907.4000000000015</v>
      </c>
      <c r="J82" s="2139">
        <v>1.15448673289693E-4</v>
      </c>
      <c r="K82" s="2140">
        <v>5</v>
      </c>
      <c r="L82" s="2141">
        <v>0</v>
      </c>
    </row>
    <row r="83" spans="1:12" ht="13">
      <c r="A83" s="2136" t="s">
        <v>207</v>
      </c>
      <c r="B83" s="2136" t="s">
        <v>115</v>
      </c>
      <c r="C83" s="1435" t="s">
        <v>136</v>
      </c>
      <c r="D83" s="2136" t="s">
        <v>144</v>
      </c>
      <c r="E83" s="2140"/>
      <c r="F83" s="2140"/>
      <c r="G83" s="2140"/>
      <c r="H83" s="2140"/>
      <c r="I83" s="2138"/>
      <c r="J83" s="2139"/>
      <c r="K83" s="2140"/>
      <c r="L83" s="2141"/>
    </row>
    <row r="84" spans="1:12" ht="13">
      <c r="A84" s="2136" t="s">
        <v>208</v>
      </c>
      <c r="B84" s="2136" t="s">
        <v>115</v>
      </c>
      <c r="C84" s="1435" t="s">
        <v>136</v>
      </c>
      <c r="D84" s="2136" t="s">
        <v>137</v>
      </c>
      <c r="E84" s="2140">
        <v>269</v>
      </c>
      <c r="F84" s="2140">
        <v>293998.16999999859</v>
      </c>
      <c r="G84" s="2140">
        <v>41.156999999999798</v>
      </c>
      <c r="H84" s="2140">
        <v>0</v>
      </c>
      <c r="I84" s="2138">
        <v>488026.29999999801</v>
      </c>
      <c r="J84" s="2139">
        <v>5.6868592027653304E-3</v>
      </c>
      <c r="K84" s="2140">
        <v>10</v>
      </c>
      <c r="L84" s="2141">
        <v>562418.4992100019</v>
      </c>
    </row>
    <row r="85" spans="1:12">
      <c r="A85" s="2136" t="s">
        <v>209</v>
      </c>
      <c r="B85" s="2136" t="s">
        <v>115</v>
      </c>
      <c r="C85" s="2136" t="s">
        <v>62</v>
      </c>
      <c r="D85" s="2136" t="s">
        <v>144</v>
      </c>
      <c r="E85" s="2137"/>
      <c r="F85" s="2137"/>
      <c r="G85" s="2137"/>
      <c r="H85" s="2137"/>
      <c r="I85" s="2138"/>
      <c r="J85" s="2139"/>
      <c r="K85" s="2140"/>
      <c r="L85" s="2152"/>
    </row>
    <row r="86" spans="1:12" ht="13">
      <c r="A86" s="2136" t="s">
        <v>210</v>
      </c>
      <c r="B86" s="2136" t="s">
        <v>115</v>
      </c>
      <c r="C86" s="1435" t="s">
        <v>136</v>
      </c>
      <c r="D86" s="2136" t="s">
        <v>137</v>
      </c>
      <c r="E86" s="2137">
        <v>14045</v>
      </c>
      <c r="F86" s="2137">
        <v>2527920</v>
      </c>
      <c r="G86" s="2137">
        <v>51.120159999997718</v>
      </c>
      <c r="H86" s="2137">
        <v>0</v>
      </c>
      <c r="I86" s="2138">
        <v>1091200.0500000841</v>
      </c>
      <c r="J86" s="2139">
        <v>1.27155053864945E-2</v>
      </c>
      <c r="K86" s="2140">
        <v>5</v>
      </c>
      <c r="L86" s="2152">
        <v>2662658.1360002616</v>
      </c>
    </row>
    <row r="87" spans="1:12" ht="13">
      <c r="A87" s="1437" t="s">
        <v>211</v>
      </c>
      <c r="B87" s="1437"/>
      <c r="C87" s="1437"/>
      <c r="D87" s="2142"/>
      <c r="E87" s="2142"/>
      <c r="F87" s="2142"/>
      <c r="G87" s="2142"/>
      <c r="H87" s="2142"/>
      <c r="I87" s="2143"/>
      <c r="J87" s="2144"/>
      <c r="K87" s="2145"/>
      <c r="L87" s="2153"/>
    </row>
    <row r="88" spans="1:12" ht="12.65" customHeight="1">
      <c r="A88" s="2154" t="s">
        <v>115</v>
      </c>
      <c r="B88" s="2137">
        <v>0</v>
      </c>
      <c r="C88" s="2137">
        <v>0</v>
      </c>
      <c r="D88" s="2137">
        <v>0</v>
      </c>
      <c r="E88" s="2137"/>
      <c r="F88" s="2137"/>
      <c r="G88" s="2137"/>
      <c r="H88" s="2137"/>
      <c r="I88" s="2137"/>
      <c r="J88" s="2155"/>
      <c r="K88" s="2140"/>
      <c r="L88" s="2152"/>
    </row>
    <row r="89" spans="1:12" ht="13">
      <c r="A89" s="1436" t="s">
        <v>80</v>
      </c>
      <c r="B89" s="1436"/>
      <c r="C89" s="1436"/>
      <c r="D89" s="2142"/>
      <c r="E89" s="2142"/>
      <c r="F89" s="2142"/>
      <c r="G89" s="2142"/>
      <c r="H89" s="2142"/>
      <c r="I89" s="2143"/>
      <c r="J89" s="2144"/>
      <c r="K89" s="2145"/>
      <c r="L89" s="2153"/>
    </row>
    <row r="90" spans="1:12" ht="13">
      <c r="A90" s="2136" t="s">
        <v>212</v>
      </c>
      <c r="B90" s="1435" t="s">
        <v>136</v>
      </c>
      <c r="C90" s="1435" t="s">
        <v>136</v>
      </c>
      <c r="D90" s="2136" t="s">
        <v>144</v>
      </c>
      <c r="E90" s="1956">
        <v>50768</v>
      </c>
      <c r="F90" s="2137"/>
      <c r="G90" s="2137"/>
      <c r="H90" s="2137"/>
      <c r="I90" s="1955">
        <v>7539750.1799999997</v>
      </c>
      <c r="J90" s="2139"/>
      <c r="K90" s="2140"/>
      <c r="L90" s="2152"/>
    </row>
    <row r="91" spans="1:12" ht="13">
      <c r="A91" s="2136" t="s">
        <v>213</v>
      </c>
      <c r="B91" s="1435" t="s">
        <v>136</v>
      </c>
      <c r="C91" s="1435" t="s">
        <v>136</v>
      </c>
      <c r="D91" s="2136" t="s">
        <v>144</v>
      </c>
      <c r="E91" s="1956">
        <v>50768</v>
      </c>
      <c r="F91" s="2137"/>
      <c r="G91" s="2137"/>
      <c r="H91" s="2137"/>
      <c r="I91" s="1955">
        <v>3835333.31</v>
      </c>
      <c r="J91" s="2139"/>
      <c r="K91" s="2140"/>
      <c r="L91" s="2152"/>
    </row>
    <row r="92" spans="1:12" ht="13" thickBot="1">
      <c r="A92" s="2156"/>
      <c r="B92" s="2156"/>
      <c r="C92" s="2156"/>
      <c r="D92" s="2156"/>
      <c r="E92" s="2156"/>
      <c r="F92" s="2156"/>
      <c r="G92" s="2157"/>
      <c r="H92" s="2156"/>
      <c r="I92" s="2158"/>
      <c r="J92" s="2159"/>
      <c r="K92" s="2160"/>
      <c r="L92" s="2161"/>
    </row>
    <row r="93" spans="1:12" ht="13.5" thickTop="1">
      <c r="A93" s="1438" t="s">
        <v>214</v>
      </c>
      <c r="B93" s="2162" t="s">
        <v>115</v>
      </c>
      <c r="C93" s="2162" t="s">
        <v>115</v>
      </c>
      <c r="D93" s="2163"/>
      <c r="E93" s="2163"/>
      <c r="F93" s="1439">
        <v>29359541.59</v>
      </c>
      <c r="G93" s="1439">
        <v>11291.953739999424</v>
      </c>
      <c r="H93" s="1439">
        <v>1353831</v>
      </c>
      <c r="I93" s="1440">
        <f>SUM(I9:I91)</f>
        <v>97191574.209989518</v>
      </c>
      <c r="J93" s="1441">
        <f>I93/$I$93</f>
        <v>1</v>
      </c>
      <c r="K93" s="1439"/>
      <c r="L93" s="2066">
        <v>90008966.91672954</v>
      </c>
    </row>
    <row r="94" spans="1:12" ht="13" thickBot="1">
      <c r="A94" s="2164"/>
      <c r="B94" s="2164"/>
      <c r="C94" s="2164"/>
      <c r="D94" s="2164"/>
      <c r="E94" s="2164"/>
      <c r="F94" s="2165"/>
      <c r="G94" s="2164"/>
      <c r="H94" s="2165"/>
      <c r="I94" s="2164"/>
      <c r="J94" s="2165"/>
      <c r="K94" s="2166"/>
      <c r="L94" s="2167"/>
    </row>
    <row r="95" spans="1:12" ht="15.5" thickTop="1">
      <c r="A95" s="1438" t="s">
        <v>1441</v>
      </c>
      <c r="B95" s="1438" t="s">
        <v>115</v>
      </c>
      <c r="C95" s="1438" t="s">
        <v>115</v>
      </c>
      <c r="D95" s="1442"/>
      <c r="E95" s="1443">
        <v>38139</v>
      </c>
      <c r="F95" s="1444"/>
      <c r="G95" s="1444"/>
      <c r="H95" s="1444"/>
      <c r="I95" s="1445"/>
      <c r="J95" s="1444"/>
      <c r="K95" s="2064"/>
      <c r="L95" s="2067"/>
    </row>
    <row r="96" spans="1:12">
      <c r="A96" s="2168"/>
      <c r="B96" s="2169"/>
      <c r="C96" s="2169"/>
      <c r="D96" s="2169"/>
      <c r="E96" s="2169"/>
      <c r="F96" s="2170"/>
      <c r="G96" s="2170"/>
      <c r="H96" s="2169"/>
      <c r="I96" s="2169"/>
      <c r="J96" s="2171"/>
      <c r="K96" s="2172"/>
      <c r="L96" s="2172"/>
    </row>
    <row r="97" spans="1:12" ht="13">
      <c r="A97" s="1446" t="s">
        <v>215</v>
      </c>
      <c r="B97" s="1447"/>
      <c r="C97" s="1447"/>
      <c r="D97" s="2173"/>
      <c r="E97" s="2174"/>
      <c r="F97" s="2175"/>
      <c r="G97" s="2176"/>
      <c r="H97" s="2177"/>
      <c r="I97" s="2177"/>
      <c r="J97" s="2178"/>
      <c r="K97" s="2172"/>
      <c r="L97" s="2172"/>
    </row>
    <row r="98" spans="1:12">
      <c r="A98" s="2179" t="s">
        <v>216</v>
      </c>
      <c r="B98" s="2180"/>
      <c r="C98" s="2180"/>
      <c r="D98" s="2161" t="s">
        <v>144</v>
      </c>
      <c r="E98" s="2181">
        <v>45403</v>
      </c>
      <c r="F98" s="2182"/>
      <c r="G98" s="2177"/>
      <c r="H98" s="2177"/>
      <c r="I98" s="2177"/>
      <c r="J98" s="2178"/>
      <c r="K98" s="2172"/>
      <c r="L98" s="2172"/>
    </row>
    <row r="99" spans="1:12" ht="14.15" customHeight="1">
      <c r="A99" s="2179" t="s">
        <v>217</v>
      </c>
      <c r="B99" s="2180"/>
      <c r="C99" s="2180"/>
      <c r="D99" s="2161" t="s">
        <v>144</v>
      </c>
      <c r="E99" s="2183">
        <v>16</v>
      </c>
      <c r="F99" s="2177"/>
      <c r="G99" s="2177"/>
      <c r="H99" s="2177"/>
      <c r="I99" s="2177"/>
      <c r="J99" s="2178"/>
      <c r="K99" s="2172"/>
      <c r="L99" s="2172"/>
    </row>
    <row r="100" spans="1:12" ht="13" thickBot="1">
      <c r="A100" s="2184" t="s">
        <v>218</v>
      </c>
      <c r="B100" s="2185"/>
      <c r="C100" s="2185"/>
      <c r="D100" s="2186" t="s">
        <v>144</v>
      </c>
      <c r="E100" s="2187">
        <v>5349</v>
      </c>
      <c r="F100" s="2188"/>
      <c r="G100" s="2189"/>
      <c r="H100" s="2190"/>
      <c r="I100" s="2189"/>
      <c r="J100" s="2191"/>
      <c r="K100" s="2172"/>
      <c r="L100" s="2172"/>
    </row>
    <row r="101" spans="1:12" ht="13.5" thickTop="1">
      <c r="A101" s="1448" t="s">
        <v>219</v>
      </c>
      <c r="B101" s="1449"/>
      <c r="C101" s="1449"/>
      <c r="D101" s="1450" t="s">
        <v>144</v>
      </c>
      <c r="E101" s="1451">
        <v>50768</v>
      </c>
      <c r="F101" s="2192"/>
      <c r="G101" s="2177"/>
      <c r="H101" s="2177"/>
      <c r="I101" s="2177"/>
      <c r="J101" s="2178"/>
      <c r="K101" s="2542"/>
      <c r="L101" s="2172"/>
    </row>
    <row r="102" spans="1:12" ht="15.5">
      <c r="A102" s="1452" t="s">
        <v>1442</v>
      </c>
      <c r="B102" s="1453"/>
      <c r="C102" s="1453"/>
      <c r="D102" s="2161" t="s">
        <v>144</v>
      </c>
      <c r="E102" s="1975">
        <v>54876</v>
      </c>
      <c r="F102" s="2177"/>
      <c r="G102" s="1454"/>
      <c r="H102" s="2177"/>
      <c r="I102" s="2177"/>
      <c r="J102" s="1455"/>
      <c r="K102" s="2172"/>
      <c r="L102" s="2172"/>
    </row>
    <row r="103" spans="1:12" ht="15.5">
      <c r="A103" s="1452" t="s">
        <v>220</v>
      </c>
      <c r="B103" s="1453"/>
      <c r="C103" s="1453"/>
      <c r="D103" s="2161" t="s">
        <v>7</v>
      </c>
      <c r="E103" s="2193">
        <v>0.93</v>
      </c>
      <c r="F103" s="2177"/>
      <c r="G103" s="1454"/>
      <c r="H103" s="1456"/>
      <c r="I103" s="2177"/>
      <c r="J103" s="1455"/>
      <c r="K103" s="2172"/>
      <c r="L103" s="2172"/>
    </row>
    <row r="104" spans="1:12" ht="13">
      <c r="A104" s="2194" t="s">
        <v>221</v>
      </c>
      <c r="B104" s="2195"/>
      <c r="C104" s="2195"/>
      <c r="D104" s="2196" t="s">
        <v>144</v>
      </c>
      <c r="E104" s="2197">
        <v>1939</v>
      </c>
      <c r="F104" s="2177"/>
      <c r="G104" s="2177"/>
      <c r="H104" s="2177"/>
      <c r="I104" s="2177"/>
      <c r="J104" s="1455"/>
      <c r="K104" s="2172"/>
      <c r="L104" s="2172"/>
    </row>
    <row r="105" spans="1:12" ht="26.15" customHeight="1">
      <c r="A105" s="2642" t="s">
        <v>1429</v>
      </c>
      <c r="B105" s="2643"/>
      <c r="C105" s="2643"/>
      <c r="D105" s="2643"/>
      <c r="E105" s="2643"/>
      <c r="F105" s="2643"/>
      <c r="G105" s="2643"/>
      <c r="H105" s="2643"/>
      <c r="I105" s="2643"/>
      <c r="J105" s="2644"/>
    </row>
    <row r="106" spans="1:12" ht="14.5">
      <c r="A106" s="2645" t="s">
        <v>1430</v>
      </c>
      <c r="B106" s="2646"/>
      <c r="C106" s="2646"/>
      <c r="D106" s="2646"/>
      <c r="E106" s="2646"/>
      <c r="F106" s="2646"/>
      <c r="G106" s="2646"/>
      <c r="H106" s="2646"/>
      <c r="I106" s="2646"/>
      <c r="J106" s="2647"/>
    </row>
    <row r="107" spans="1:12" ht="14.5">
      <c r="A107" s="2645" t="s">
        <v>1431</v>
      </c>
      <c r="B107" s="2646"/>
      <c r="C107" s="2646"/>
      <c r="D107" s="2646"/>
      <c r="E107" s="2646"/>
      <c r="F107" s="2646"/>
      <c r="G107" s="2646"/>
      <c r="H107" s="2646"/>
      <c r="I107" s="2646"/>
      <c r="J107" s="2647"/>
    </row>
    <row r="108" spans="1:12" ht="14.5">
      <c r="A108" s="2648" t="s">
        <v>1432</v>
      </c>
      <c r="B108" s="2640"/>
      <c r="C108" s="2640"/>
      <c r="D108" s="2640"/>
      <c r="E108" s="2640"/>
      <c r="F108" s="2640"/>
      <c r="G108" s="2640"/>
      <c r="H108" s="2640"/>
      <c r="I108" s="2640"/>
      <c r="J108" s="2641"/>
    </row>
    <row r="109" spans="1:12" ht="14.5">
      <c r="A109" s="2648" t="s">
        <v>1433</v>
      </c>
      <c r="B109" s="2640"/>
      <c r="C109" s="2640"/>
      <c r="D109" s="2640"/>
      <c r="E109" s="2640"/>
      <c r="F109" s="2640"/>
      <c r="G109" s="2640"/>
      <c r="H109" s="2640"/>
      <c r="I109" s="2640"/>
      <c r="J109" s="2641"/>
    </row>
    <row r="110" spans="1:12" ht="13.5" customHeight="1">
      <c r="A110" s="2639" t="s">
        <v>1434</v>
      </c>
      <c r="B110" s="2640"/>
      <c r="C110" s="2640"/>
      <c r="D110" s="2640"/>
      <c r="E110" s="2640"/>
      <c r="F110" s="2640"/>
      <c r="G110" s="2640"/>
      <c r="H110" s="2640"/>
      <c r="I110" s="2640"/>
      <c r="J110" s="2641"/>
    </row>
    <row r="111" spans="1:12" ht="24.75" customHeight="1">
      <c r="A111" s="2650" t="s">
        <v>1435</v>
      </c>
      <c r="B111" s="2651"/>
      <c r="C111" s="2651"/>
      <c r="D111" s="2651"/>
      <c r="E111" s="2651"/>
      <c r="F111" s="2651"/>
      <c r="G111" s="2651"/>
      <c r="H111" s="2651"/>
      <c r="I111" s="2651"/>
      <c r="J111" s="2652"/>
      <c r="K111" s="415"/>
    </row>
    <row r="112" spans="1:12" ht="12.65" customHeight="1">
      <c r="B112" s="2086"/>
      <c r="C112" s="2086"/>
      <c r="D112" s="2086"/>
      <c r="E112" s="2086"/>
      <c r="F112" s="2086"/>
      <c r="G112" s="2086"/>
      <c r="H112" s="2086"/>
      <c r="I112" s="2086"/>
      <c r="J112" s="2086"/>
      <c r="K112" s="21"/>
    </row>
    <row r="113" spans="1:11" ht="12" customHeight="1">
      <c r="A113" s="2649"/>
      <c r="B113" s="2649"/>
      <c r="C113" s="2649"/>
      <c r="D113" s="2649"/>
      <c r="E113" s="2649"/>
      <c r="F113" s="2649"/>
      <c r="G113" s="2649"/>
      <c r="H113" s="2649"/>
      <c r="I113" s="2649"/>
      <c r="J113" s="2649"/>
    </row>
    <row r="114" spans="1:11" ht="15" customHeight="1">
      <c r="A114" s="2090"/>
      <c r="B114" s="2090"/>
      <c r="C114" s="2090"/>
      <c r="D114" s="2636" t="s">
        <v>41</v>
      </c>
      <c r="E114" s="2637"/>
      <c r="F114" s="2638"/>
      <c r="I114" s="76"/>
      <c r="J114" s="315"/>
      <c r="K114" s="76"/>
    </row>
    <row r="115" spans="1:11" ht="16" thickBot="1">
      <c r="A115" s="1754" t="s">
        <v>222</v>
      </c>
      <c r="B115" s="1754"/>
      <c r="C115" s="1754"/>
      <c r="D115" s="119" t="s">
        <v>43</v>
      </c>
      <c r="E115" s="120" t="s">
        <v>44</v>
      </c>
      <c r="F115" s="121" t="s">
        <v>45</v>
      </c>
      <c r="I115" s="48"/>
      <c r="J115" s="279"/>
      <c r="K115" s="48"/>
    </row>
    <row r="116" spans="1:11" ht="15">
      <c r="A116" s="333" t="s">
        <v>1443</v>
      </c>
      <c r="B116" s="1755"/>
      <c r="C116" s="1755"/>
      <c r="D116" s="1756">
        <f>'ESA Table 1'!E32</f>
        <v>4803807.4121000003</v>
      </c>
      <c r="E116" s="1757">
        <f>'ESA Table 1'!F32</f>
        <v>4259980.1579</v>
      </c>
      <c r="F116" s="1758">
        <f>D116+E116</f>
        <v>9063787.5700000003</v>
      </c>
      <c r="H116" s="85"/>
      <c r="I116" s="85"/>
      <c r="J116" s="85"/>
    </row>
    <row r="117" spans="1:11" ht="15">
      <c r="A117" s="57" t="s">
        <v>1444</v>
      </c>
      <c r="B117" s="1050"/>
      <c r="C117" s="1050"/>
      <c r="D117" s="330">
        <f>'ESA Table 1'!E19</f>
        <v>2922695.9445000002</v>
      </c>
      <c r="E117" s="1051">
        <f>'ESA Table 1'!F19</f>
        <v>2591824.7055000002</v>
      </c>
      <c r="F117" s="1052">
        <f t="shared" ref="F117:F118" si="0">D117+E117</f>
        <v>5514520.6500000004</v>
      </c>
      <c r="H117" s="85"/>
      <c r="I117" s="85"/>
      <c r="J117" s="85"/>
    </row>
    <row r="118" spans="1:11" ht="37.9" customHeight="1" thickBot="1">
      <c r="A118" s="58" t="s">
        <v>1445</v>
      </c>
      <c r="B118" s="1992"/>
      <c r="C118" s="1992"/>
      <c r="D118" s="330">
        <f>'ESA Table 1'!E21-'ESA Table 1'!E19</f>
        <v>50073845.818300001</v>
      </c>
      <c r="E118" s="1051">
        <f>'ESA Table 1'!F21-'ESA Table 1'!F19</f>
        <v>47866201.751699999</v>
      </c>
      <c r="F118" s="1053">
        <f t="shared" si="0"/>
        <v>97940047.569999993</v>
      </c>
      <c r="G118" s="86" t="s">
        <v>223</v>
      </c>
      <c r="H118" s="85"/>
      <c r="I118" s="85"/>
      <c r="J118" s="79"/>
    </row>
    <row r="119" spans="1:11" ht="13" thickBot="1">
      <c r="A119" s="2653"/>
      <c r="B119" s="2654"/>
      <c r="C119" s="2654"/>
      <c r="D119" s="2654"/>
      <c r="E119" s="2654"/>
      <c r="F119" s="2655"/>
      <c r="H119" s="85"/>
      <c r="I119" s="85"/>
      <c r="J119" s="85"/>
    </row>
    <row r="120" spans="1:11" ht="14" thickTop="1" thickBot="1">
      <c r="A120" s="548" t="s">
        <v>224</v>
      </c>
      <c r="B120" s="1054"/>
      <c r="C120" s="1054"/>
      <c r="D120" s="1055">
        <f>SUM(D116:D118)</f>
        <v>57800349.174900003</v>
      </c>
      <c r="E120" s="1664">
        <f>SUM(E116:E118)</f>
        <v>54718006.615099996</v>
      </c>
      <c r="F120" s="1665">
        <f>SUM(F116:F118)</f>
        <v>112518355.78999999</v>
      </c>
      <c r="J120" s="85"/>
    </row>
    <row r="121" spans="1:11" ht="27" customHeight="1">
      <c r="A121" s="2657" t="s">
        <v>1436</v>
      </c>
      <c r="B121" s="2658"/>
      <c r="C121" s="2658"/>
      <c r="D121" s="2658"/>
      <c r="E121" s="2658"/>
      <c r="F121" s="2659"/>
      <c r="G121" s="324"/>
      <c r="H121" s="324"/>
      <c r="I121" s="324"/>
      <c r="J121" s="324"/>
    </row>
    <row r="122" spans="1:11" ht="14.5">
      <c r="A122" s="2129" t="s">
        <v>1437</v>
      </c>
      <c r="B122" s="2130"/>
      <c r="C122" s="2130"/>
      <c r="D122" s="2130"/>
      <c r="E122" s="2130"/>
      <c r="F122" s="2131"/>
      <c r="G122" s="324"/>
      <c r="H122" s="324"/>
      <c r="I122" s="324"/>
      <c r="J122" s="324"/>
    </row>
    <row r="123" spans="1:11" ht="43.9" customHeight="1" thickBot="1">
      <c r="A123" s="2660" t="s">
        <v>1731</v>
      </c>
      <c r="B123" s="2661"/>
      <c r="C123" s="2661"/>
      <c r="D123" s="2661"/>
      <c r="E123" s="2661"/>
      <c r="F123" s="2662"/>
      <c r="G123" s="324"/>
      <c r="H123" s="324"/>
      <c r="I123" s="324"/>
      <c r="J123" s="324"/>
    </row>
    <row r="124" spans="1:11" ht="14.25" customHeight="1">
      <c r="A124" s="2656"/>
      <c r="B124" s="2656"/>
      <c r="C124" s="2656"/>
      <c r="D124" s="2656"/>
      <c r="E124" s="2656"/>
      <c r="F124" s="2656"/>
      <c r="G124" s="2656"/>
      <c r="H124" s="2656"/>
      <c r="I124" s="2656"/>
      <c r="J124" s="2656"/>
    </row>
    <row r="125" spans="1:11" ht="14.25" customHeight="1">
      <c r="A125" s="2656"/>
      <c r="B125" s="2656"/>
      <c r="C125" s="2656"/>
      <c r="D125" s="2656"/>
      <c r="E125" s="2656"/>
      <c r="F125" s="2656"/>
      <c r="G125" s="2656"/>
      <c r="H125" s="2656"/>
      <c r="I125" s="2656"/>
      <c r="J125" s="2656"/>
    </row>
    <row r="126" spans="1:11" ht="12.75" customHeight="1">
      <c r="A126" s="2656"/>
      <c r="B126" s="2656"/>
      <c r="C126" s="2656"/>
      <c r="D126" s="2656"/>
      <c r="E126" s="2656"/>
      <c r="F126" s="2656"/>
      <c r="G126" s="2656"/>
      <c r="H126" s="2656"/>
      <c r="I126" s="2656"/>
      <c r="J126" s="2656"/>
    </row>
    <row r="127" spans="1:11">
      <c r="A127" s="144"/>
      <c r="B127" s="80"/>
      <c r="C127" s="80"/>
    </row>
    <row r="128" spans="1:11">
      <c r="A128" s="80"/>
      <c r="B128" s="80"/>
      <c r="C128" s="80"/>
    </row>
    <row r="129" spans="1:9">
      <c r="A129" s="80"/>
      <c r="B129" s="80"/>
      <c r="C129" s="80"/>
    </row>
    <row r="131" spans="1:9">
      <c r="I131" s="79"/>
    </row>
  </sheetData>
  <sortState xmlns:xlrd2="http://schemas.microsoft.com/office/spreadsheetml/2017/richdata2" ref="A80:A86">
    <sortCondition ref="A80:A86"/>
  </sortState>
  <mergeCells count="20">
    <mergeCell ref="A119:F119"/>
    <mergeCell ref="A124:J124"/>
    <mergeCell ref="A125:J125"/>
    <mergeCell ref="A126:J126"/>
    <mergeCell ref="A121:F121"/>
    <mergeCell ref="A123:F123"/>
    <mergeCell ref="D114:F114"/>
    <mergeCell ref="A110:J110"/>
    <mergeCell ref="A105:J105"/>
    <mergeCell ref="A106:J106"/>
    <mergeCell ref="A107:J107"/>
    <mergeCell ref="A108:J108"/>
    <mergeCell ref="A109:J109"/>
    <mergeCell ref="A113:J113"/>
    <mergeCell ref="A111:J111"/>
    <mergeCell ref="A1:L1"/>
    <mergeCell ref="A2:L2"/>
    <mergeCell ref="A3:L3"/>
    <mergeCell ref="A4:L4"/>
    <mergeCell ref="A6:L6"/>
  </mergeCells>
  <printOptions horizontalCentered="1" verticalCentered="1" headings="1"/>
  <pageMargins left="0.25" right="0.25" top="0.5" bottom="0.5" header="0.3" footer="0.3"/>
  <pageSetup scale="29" orientation="landscape" r:id="rId1"/>
  <customProperties>
    <customPr name="_pios_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0F7F42-B47D-492C-90B9-1D5590BC933B}">
  <sheetPr>
    <pageSetUpPr fitToPage="1"/>
  </sheetPr>
  <dimension ref="A1:Q134"/>
  <sheetViews>
    <sheetView view="pageLayout" zoomScale="82" zoomScaleNormal="100" zoomScalePageLayoutView="82" workbookViewId="0">
      <selection activeCell="I17" sqref="I17"/>
    </sheetView>
  </sheetViews>
  <sheetFormatPr defaultColWidth="8.54296875" defaultRowHeight="12.5"/>
  <cols>
    <col min="1" max="1" width="42.54296875" customWidth="1"/>
    <col min="2" max="2" width="19" customWidth="1"/>
    <col min="3" max="3" width="17.54296875" bestFit="1" customWidth="1"/>
    <col min="4" max="4" width="18.453125" bestFit="1" customWidth="1"/>
    <col min="5" max="8" width="16" customWidth="1"/>
    <col min="9" max="9" width="23.453125" customWidth="1"/>
    <col min="10" max="10" width="16.54296875" customWidth="1"/>
    <col min="11" max="11" width="21.453125" customWidth="1"/>
    <col min="12" max="12" width="48.453125" customWidth="1"/>
    <col min="13" max="13" width="22.54296875" customWidth="1"/>
  </cols>
  <sheetData>
    <row r="1" spans="1:17" s="104" customFormat="1" ht="47.15" customHeight="1">
      <c r="A1" s="2630" t="s">
        <v>268</v>
      </c>
      <c r="B1" s="2631"/>
      <c r="C1" s="2631"/>
      <c r="D1" s="2631"/>
      <c r="E1" s="2631"/>
      <c r="F1" s="2631"/>
      <c r="G1" s="2631"/>
      <c r="H1" s="2631"/>
      <c r="I1" s="2631"/>
      <c r="J1" s="2631"/>
      <c r="K1" s="2631"/>
      <c r="L1" s="2631"/>
    </row>
    <row r="2" spans="1:17">
      <c r="A2" s="2663"/>
      <c r="B2" s="2663"/>
      <c r="C2" s="2663"/>
      <c r="D2" s="2663"/>
      <c r="E2" s="2663"/>
      <c r="F2" s="2663"/>
      <c r="G2" s="2663"/>
      <c r="H2" s="2663"/>
      <c r="I2" s="2663"/>
      <c r="J2" s="2663"/>
      <c r="K2" s="2663"/>
      <c r="L2" s="2663"/>
    </row>
    <row r="3" spans="1:17" ht="15.5">
      <c r="A3" s="2579" t="s">
        <v>269</v>
      </c>
      <c r="B3" s="2579"/>
      <c r="C3" s="2579"/>
      <c r="D3" s="2579"/>
      <c r="E3" s="2579"/>
      <c r="F3" s="2579"/>
      <c r="G3" s="2579"/>
      <c r="H3" s="2579"/>
      <c r="I3" s="2579"/>
      <c r="J3" s="2579"/>
      <c r="K3" s="2579"/>
      <c r="L3" s="2579"/>
    </row>
    <row r="4" spans="1:17" ht="14.25" customHeight="1">
      <c r="A4" s="2579" t="s">
        <v>0</v>
      </c>
      <c r="B4" s="2579"/>
      <c r="C4" s="2579"/>
      <c r="D4" s="2579"/>
      <c r="E4" s="2579"/>
      <c r="F4" s="2579"/>
      <c r="G4" s="2579"/>
      <c r="H4" s="2579"/>
      <c r="I4" s="2579"/>
      <c r="J4" s="2579"/>
      <c r="K4" s="2579"/>
      <c r="L4" s="2579"/>
    </row>
    <row r="5" spans="1:17" ht="21" customHeight="1">
      <c r="A5" s="2579" t="s">
        <v>38</v>
      </c>
      <c r="B5" s="2579"/>
      <c r="C5" s="2579"/>
      <c r="D5" s="2579"/>
      <c r="E5" s="2579"/>
      <c r="F5" s="2579"/>
      <c r="G5" s="2579"/>
      <c r="H5" s="2579"/>
      <c r="I5" s="2579"/>
      <c r="J5" s="2579"/>
      <c r="K5" s="2579"/>
      <c r="L5" s="2579"/>
      <c r="M5" s="76"/>
    </row>
    <row r="6" spans="1:17" ht="51" customHeight="1">
      <c r="A6" s="2663"/>
      <c r="B6" s="2663"/>
      <c r="C6" s="2663"/>
      <c r="D6" s="2663"/>
      <c r="E6" s="2663"/>
      <c r="F6" s="2663"/>
      <c r="G6" s="2663"/>
      <c r="H6" s="2663"/>
      <c r="I6" s="98"/>
      <c r="J6" s="98"/>
      <c r="K6" s="98"/>
    </row>
    <row r="7" spans="1:17" ht="16" thickBot="1">
      <c r="A7" s="2664" t="s">
        <v>270</v>
      </c>
      <c r="B7" s="2665"/>
      <c r="C7" s="2665"/>
      <c r="D7" s="2665"/>
      <c r="E7" s="2665"/>
      <c r="F7" s="2665"/>
      <c r="G7" s="2665"/>
      <c r="H7" s="2665"/>
      <c r="I7" s="2665"/>
      <c r="J7" s="2665"/>
      <c r="K7" s="2665"/>
      <c r="L7" s="2665"/>
    </row>
    <row r="8" spans="1:17" ht="39">
      <c r="A8" s="146" t="s">
        <v>122</v>
      </c>
      <c r="B8" s="145" t="s">
        <v>1446</v>
      </c>
      <c r="C8" s="145" t="s">
        <v>271</v>
      </c>
      <c r="D8" s="145" t="s">
        <v>225</v>
      </c>
      <c r="E8" s="145" t="s">
        <v>226</v>
      </c>
      <c r="F8" s="145" t="s">
        <v>227</v>
      </c>
      <c r="G8" s="145" t="s">
        <v>228</v>
      </c>
      <c r="H8" s="145" t="s">
        <v>229</v>
      </c>
      <c r="I8" s="145" t="s">
        <v>130</v>
      </c>
      <c r="J8" s="402" t="s">
        <v>230</v>
      </c>
      <c r="K8" s="407" t="s">
        <v>132</v>
      </c>
      <c r="L8" s="1558" t="s">
        <v>133</v>
      </c>
    </row>
    <row r="9" spans="1:17" ht="12.75" customHeight="1">
      <c r="A9" s="147" t="s">
        <v>73</v>
      </c>
      <c r="B9" s="273"/>
      <c r="C9" s="273"/>
      <c r="D9" s="273"/>
      <c r="E9" s="273"/>
      <c r="F9" s="273"/>
      <c r="G9" s="273"/>
      <c r="H9" s="273"/>
      <c r="I9" s="273"/>
      <c r="J9" s="274"/>
      <c r="K9" s="965"/>
      <c r="L9" s="966"/>
    </row>
    <row r="10" spans="1:17" s="84" customFormat="1" ht="12.75" customHeight="1">
      <c r="A10" s="2198" t="s">
        <v>140</v>
      </c>
      <c r="B10" s="967" t="s">
        <v>137</v>
      </c>
      <c r="C10" s="967" t="s">
        <v>272</v>
      </c>
      <c r="D10" s="2152">
        <v>236</v>
      </c>
      <c r="E10" s="2152"/>
      <c r="F10" s="2152">
        <v>1110</v>
      </c>
      <c r="G10" s="2152">
        <v>0.19980000000000001</v>
      </c>
      <c r="H10" s="2152">
        <v>5083</v>
      </c>
      <c r="I10" s="2152">
        <v>222206.14999999947</v>
      </c>
      <c r="J10" s="2199">
        <v>1.4438031168797652E-2</v>
      </c>
      <c r="K10" s="1034">
        <v>11</v>
      </c>
      <c r="L10" s="2200">
        <v>75586.408343895586</v>
      </c>
      <c r="M10"/>
      <c r="N10"/>
      <c r="O10"/>
      <c r="P10"/>
      <c r="Q10"/>
    </row>
    <row r="11" spans="1:17">
      <c r="A11" s="2198" t="s">
        <v>273</v>
      </c>
      <c r="B11" s="967" t="s">
        <v>137</v>
      </c>
      <c r="C11" s="967" t="s">
        <v>272</v>
      </c>
      <c r="D11" s="2152">
        <v>3093</v>
      </c>
      <c r="E11" s="2152"/>
      <c r="F11" s="2152">
        <v>1276489.991999954</v>
      </c>
      <c r="G11" s="2152">
        <v>178.7088340000104</v>
      </c>
      <c r="H11" s="2152"/>
      <c r="I11" s="2152">
        <v>3074881.4400000614</v>
      </c>
      <c r="J11" s="2199">
        <v>0.19979300334882</v>
      </c>
      <c r="K11" s="1034">
        <v>15</v>
      </c>
      <c r="L11" s="2200">
        <v>3186407.1665837043</v>
      </c>
    </row>
    <row r="12" spans="1:17" ht="12.75" customHeight="1">
      <c r="A12" s="2198" t="s">
        <v>273</v>
      </c>
      <c r="B12" s="967" t="s">
        <v>137</v>
      </c>
      <c r="C12" s="967" t="s">
        <v>274</v>
      </c>
      <c r="D12" s="2152">
        <v>10</v>
      </c>
      <c r="E12" s="2152"/>
      <c r="F12" s="2152">
        <v>524.25</v>
      </c>
      <c r="G12" s="2152">
        <v>8.6000000000000021E-2</v>
      </c>
      <c r="H12" s="2152">
        <v>-14.395000000000003</v>
      </c>
      <c r="I12" s="2152">
        <v>8512.4499999999989</v>
      </c>
      <c r="J12" s="2199">
        <v>5.5310358611960944E-4</v>
      </c>
      <c r="K12" s="2201">
        <v>15</v>
      </c>
      <c r="L12" s="2200">
        <v>1045.4477204465509</v>
      </c>
    </row>
    <row r="13" spans="1:17" ht="12.75" customHeight="1">
      <c r="A13" s="147" t="s">
        <v>145</v>
      </c>
      <c r="B13" s="273"/>
      <c r="C13" s="273" t="s">
        <v>275</v>
      </c>
      <c r="D13" s="282"/>
      <c r="E13" s="282"/>
      <c r="F13" s="282"/>
      <c r="G13" s="282"/>
      <c r="H13" s="282"/>
      <c r="I13" s="282"/>
      <c r="J13" s="274"/>
      <c r="K13" s="1035"/>
      <c r="L13" s="2101">
        <v>0</v>
      </c>
    </row>
    <row r="14" spans="1:17" ht="12.75" customHeight="1">
      <c r="A14" s="968" t="s">
        <v>276</v>
      </c>
      <c r="B14" s="969" t="s">
        <v>232</v>
      </c>
      <c r="C14" s="967" t="s">
        <v>274</v>
      </c>
      <c r="D14" s="2152"/>
      <c r="E14" s="2152"/>
      <c r="F14" s="2152"/>
      <c r="G14" s="2152"/>
      <c r="H14" s="2152"/>
      <c r="I14" s="2152"/>
      <c r="J14" s="2199">
        <v>0</v>
      </c>
      <c r="K14" s="1034" t="s">
        <v>277</v>
      </c>
      <c r="L14" s="2097">
        <v>0</v>
      </c>
    </row>
    <row r="15" spans="1:17" ht="12.75" customHeight="1">
      <c r="A15" s="970" t="s">
        <v>278</v>
      </c>
      <c r="B15" s="971" t="s">
        <v>232</v>
      </c>
      <c r="C15" s="967" t="s">
        <v>274</v>
      </c>
      <c r="D15" s="2152"/>
      <c r="E15" s="2152"/>
      <c r="F15" s="2152"/>
      <c r="G15" s="2152"/>
      <c r="H15" s="2152"/>
      <c r="I15" s="2152"/>
      <c r="J15" s="2199">
        <v>0</v>
      </c>
      <c r="K15" s="1034" t="s">
        <v>277</v>
      </c>
      <c r="L15" s="2097">
        <v>0</v>
      </c>
    </row>
    <row r="16" spans="1:17">
      <c r="A16" s="2202" t="s">
        <v>233</v>
      </c>
      <c r="B16" s="2203" t="s">
        <v>232</v>
      </c>
      <c r="C16" s="967" t="s">
        <v>274</v>
      </c>
      <c r="D16" s="2152"/>
      <c r="E16" s="2152">
        <v>1415.8</v>
      </c>
      <c r="F16" s="2152">
        <v>0</v>
      </c>
      <c r="G16" s="2152"/>
      <c r="H16" s="2152">
        <v>5443.7650000000003</v>
      </c>
      <c r="I16" s="2152">
        <v>203503.25999999995</v>
      </c>
      <c r="J16" s="2199">
        <v>1.3222795187405652E-2</v>
      </c>
      <c r="K16" s="1034">
        <v>11</v>
      </c>
      <c r="L16" s="2097">
        <v>78607.563493597045</v>
      </c>
    </row>
    <row r="17" spans="1:12" ht="12.75" customHeight="1">
      <c r="A17" s="972" t="s">
        <v>154</v>
      </c>
      <c r="B17" s="967" t="s">
        <v>232</v>
      </c>
      <c r="C17" s="967" t="s">
        <v>274</v>
      </c>
      <c r="D17" s="2152">
        <v>420</v>
      </c>
      <c r="E17" s="2152" t="s">
        <v>115</v>
      </c>
      <c r="F17" s="2152">
        <v>-6.3</v>
      </c>
      <c r="G17" s="2152"/>
      <c r="H17" s="2152">
        <v>99.12</v>
      </c>
      <c r="I17" s="2152">
        <v>29981.83</v>
      </c>
      <c r="J17" s="2199">
        <v>1.9480945781095327E-3</v>
      </c>
      <c r="K17" s="1034">
        <v>20</v>
      </c>
      <c r="L17" s="2097">
        <v>2190.1055362159859</v>
      </c>
    </row>
    <row r="18" spans="1:12">
      <c r="A18" s="973" t="s">
        <v>146</v>
      </c>
      <c r="B18" s="974" t="s">
        <v>59</v>
      </c>
      <c r="C18" s="967" t="s">
        <v>274</v>
      </c>
      <c r="D18" s="2152" t="s">
        <v>277</v>
      </c>
      <c r="E18" s="2152" t="s">
        <v>277</v>
      </c>
      <c r="F18" s="2152" t="s">
        <v>277</v>
      </c>
      <c r="G18" s="2152" t="s">
        <v>277</v>
      </c>
      <c r="H18" s="2152" t="s">
        <v>277</v>
      </c>
      <c r="I18" s="2152" t="s">
        <v>277</v>
      </c>
      <c r="J18" s="2199">
        <v>0</v>
      </c>
      <c r="K18" s="2201" t="s">
        <v>277</v>
      </c>
      <c r="L18" s="2097">
        <v>0</v>
      </c>
    </row>
    <row r="19" spans="1:12">
      <c r="A19" s="973" t="s">
        <v>234</v>
      </c>
      <c r="B19" s="967" t="s">
        <v>137</v>
      </c>
      <c r="C19" s="967" t="s">
        <v>274</v>
      </c>
      <c r="D19" s="975"/>
      <c r="E19" s="2152"/>
      <c r="F19" s="975"/>
      <c r="G19" s="975"/>
      <c r="H19" s="975"/>
      <c r="I19" s="975"/>
      <c r="J19" s="2199">
        <v>0</v>
      </c>
      <c r="K19" s="2201" t="s">
        <v>277</v>
      </c>
      <c r="L19" s="2097">
        <v>0</v>
      </c>
    </row>
    <row r="20" spans="1:12">
      <c r="A20" s="973" t="s">
        <v>235</v>
      </c>
      <c r="B20" s="967" t="s">
        <v>137</v>
      </c>
      <c r="C20" s="967" t="s">
        <v>274</v>
      </c>
      <c r="D20" s="975"/>
      <c r="E20" s="2152"/>
      <c r="F20" s="975"/>
      <c r="G20" s="975"/>
      <c r="H20" s="975"/>
      <c r="I20" s="975"/>
      <c r="J20" s="2199">
        <v>0</v>
      </c>
      <c r="K20" s="2201" t="s">
        <v>277</v>
      </c>
      <c r="L20" s="2097">
        <v>0</v>
      </c>
    </row>
    <row r="21" spans="1:12">
      <c r="A21" s="973" t="s">
        <v>236</v>
      </c>
      <c r="B21" s="967" t="s">
        <v>137</v>
      </c>
      <c r="C21" s="967" t="s">
        <v>274</v>
      </c>
      <c r="D21" s="975" t="s">
        <v>277</v>
      </c>
      <c r="E21" s="2152" t="s">
        <v>277</v>
      </c>
      <c r="F21" s="975" t="s">
        <v>277</v>
      </c>
      <c r="G21" s="975" t="s">
        <v>277</v>
      </c>
      <c r="H21" s="975" t="s">
        <v>277</v>
      </c>
      <c r="I21" s="975"/>
      <c r="J21" s="2199">
        <v>0</v>
      </c>
      <c r="K21" s="2201" t="s">
        <v>277</v>
      </c>
      <c r="L21" s="2097">
        <v>0</v>
      </c>
    </row>
    <row r="22" spans="1:12" ht="14.5">
      <c r="A22" s="2087" t="s">
        <v>279</v>
      </c>
      <c r="B22" s="967" t="s">
        <v>280</v>
      </c>
      <c r="C22" s="967" t="s">
        <v>272</v>
      </c>
      <c r="D22" s="975">
        <v>12429</v>
      </c>
      <c r="E22" s="2152"/>
      <c r="F22" s="975">
        <v>56472.489999998943</v>
      </c>
      <c r="G22" s="975">
        <v>7.906360000000026</v>
      </c>
      <c r="H22" s="975">
        <v>78475.48730000401</v>
      </c>
      <c r="I22" s="975">
        <v>672259.60000003024</v>
      </c>
      <c r="J22" s="2199">
        <v>4.3680631964164364E-2</v>
      </c>
      <c r="K22" s="2201">
        <v>8</v>
      </c>
      <c r="L22" s="2097">
        <v>958208.31239926373</v>
      </c>
    </row>
    <row r="23" spans="1:12">
      <c r="A23" s="976" t="s">
        <v>157</v>
      </c>
      <c r="B23" s="967" t="s">
        <v>137</v>
      </c>
      <c r="C23" s="967" t="s">
        <v>272</v>
      </c>
      <c r="D23" s="975">
        <v>720</v>
      </c>
      <c r="E23" s="2152"/>
      <c r="F23" s="975">
        <v>0</v>
      </c>
      <c r="G23" s="975"/>
      <c r="H23" s="975">
        <v>688.79999999999416</v>
      </c>
      <c r="I23" s="975">
        <v>67591.779999999824</v>
      </c>
      <c r="J23" s="2199">
        <v>4.3918326580723059E-3</v>
      </c>
      <c r="K23" s="2201">
        <v>8</v>
      </c>
      <c r="L23" s="2097">
        <v>7658.0716460227204</v>
      </c>
    </row>
    <row r="24" spans="1:12">
      <c r="A24" s="977" t="s">
        <v>159</v>
      </c>
      <c r="B24" s="967" t="s">
        <v>280</v>
      </c>
      <c r="C24" s="967" t="s">
        <v>272</v>
      </c>
      <c r="D24" s="975">
        <v>422</v>
      </c>
      <c r="E24" s="2152"/>
      <c r="F24" s="975">
        <v>5751</v>
      </c>
      <c r="G24" s="975"/>
      <c r="H24" s="975">
        <v>2533.7932770000011</v>
      </c>
      <c r="I24" s="975">
        <v>25477.319999999971</v>
      </c>
      <c r="J24" s="2199">
        <v>1.655410258705406E-3</v>
      </c>
      <c r="K24" s="2201">
        <v>8</v>
      </c>
      <c r="L24" s="2097">
        <v>36900.032062329323</v>
      </c>
    </row>
    <row r="25" spans="1:12">
      <c r="A25" s="977" t="s">
        <v>158</v>
      </c>
      <c r="B25" s="967" t="s">
        <v>280</v>
      </c>
      <c r="C25" s="967" t="s">
        <v>272</v>
      </c>
      <c r="D25" s="975">
        <v>619</v>
      </c>
      <c r="E25" s="2152"/>
      <c r="F25" s="975"/>
      <c r="G25" s="975"/>
      <c r="H25" s="975">
        <v>679.93979999999954</v>
      </c>
      <c r="I25" s="975">
        <v>196996.78000000006</v>
      </c>
      <c r="J25" s="2199">
        <v>1.2800031186323068E-2</v>
      </c>
      <c r="K25" s="2201">
        <v>10</v>
      </c>
      <c r="L25" s="2097">
        <v>9095.7425927137356</v>
      </c>
    </row>
    <row r="26" spans="1:12">
      <c r="A26" s="284" t="s">
        <v>146</v>
      </c>
      <c r="B26" s="967" t="s">
        <v>137</v>
      </c>
      <c r="C26" s="967" t="s">
        <v>272</v>
      </c>
      <c r="D26" s="975"/>
      <c r="E26" s="2152"/>
      <c r="F26" s="975"/>
      <c r="G26" s="975"/>
      <c r="H26" s="975"/>
      <c r="I26" s="975"/>
      <c r="J26" s="2199">
        <v>0</v>
      </c>
      <c r="K26" s="2201" t="s">
        <v>277</v>
      </c>
      <c r="L26" s="2097">
        <v>0</v>
      </c>
    </row>
    <row r="27" spans="1:12">
      <c r="A27" s="284" t="s">
        <v>281</v>
      </c>
      <c r="B27" s="967" t="s">
        <v>137</v>
      </c>
      <c r="C27" s="967" t="s">
        <v>274</v>
      </c>
      <c r="D27" s="975">
        <v>149.5</v>
      </c>
      <c r="E27" s="2152"/>
      <c r="F27" s="975"/>
      <c r="G27" s="975"/>
      <c r="H27" s="975">
        <v>2756.4893749999992</v>
      </c>
      <c r="I27" s="975">
        <v>2898.71</v>
      </c>
      <c r="J27" s="2199">
        <v>1.8834611611472294E-4</v>
      </c>
      <c r="K27" s="2201">
        <v>11</v>
      </c>
      <c r="L27" s="2097">
        <v>39803.502459187359</v>
      </c>
    </row>
    <row r="28" spans="1:12">
      <c r="A28" s="284" t="s">
        <v>282</v>
      </c>
      <c r="B28" s="967" t="s">
        <v>137</v>
      </c>
      <c r="C28" s="967" t="s">
        <v>274</v>
      </c>
      <c r="D28" s="975" t="s">
        <v>277</v>
      </c>
      <c r="E28" s="2152" t="s">
        <v>277</v>
      </c>
      <c r="F28" s="975" t="s">
        <v>277</v>
      </c>
      <c r="G28" s="975"/>
      <c r="H28" s="975" t="s">
        <v>277</v>
      </c>
      <c r="I28" s="975" t="s">
        <v>277</v>
      </c>
      <c r="J28" s="2199">
        <v>0</v>
      </c>
      <c r="K28" s="2201" t="s">
        <v>277</v>
      </c>
      <c r="L28" s="2097">
        <v>0</v>
      </c>
    </row>
    <row r="29" spans="1:12">
      <c r="A29" s="284" t="s">
        <v>283</v>
      </c>
      <c r="B29" s="967" t="s">
        <v>137</v>
      </c>
      <c r="C29" s="967" t="s">
        <v>274</v>
      </c>
      <c r="D29" s="975"/>
      <c r="E29" s="2152"/>
      <c r="F29" s="975"/>
      <c r="G29" s="975"/>
      <c r="H29" s="975"/>
      <c r="I29" s="975"/>
      <c r="J29" s="2199">
        <v>0</v>
      </c>
      <c r="K29" s="2201" t="s">
        <v>277</v>
      </c>
      <c r="L29" s="2097">
        <v>0</v>
      </c>
    </row>
    <row r="30" spans="1:12" ht="13">
      <c r="A30" s="147" t="s">
        <v>237</v>
      </c>
      <c r="B30" s="273"/>
      <c r="C30" s="273" t="s">
        <v>275</v>
      </c>
      <c r="D30" s="282"/>
      <c r="E30" s="282"/>
      <c r="F30" s="282"/>
      <c r="G30" s="282"/>
      <c r="H30" s="282"/>
      <c r="I30" s="282"/>
      <c r="J30" s="274"/>
      <c r="K30" s="1035"/>
      <c r="L30" s="2101"/>
    </row>
    <row r="31" spans="1:12">
      <c r="A31" s="973" t="s">
        <v>284</v>
      </c>
      <c r="B31" s="967" t="s">
        <v>238</v>
      </c>
      <c r="C31" s="967" t="s">
        <v>274</v>
      </c>
      <c r="D31" s="975"/>
      <c r="E31" s="975"/>
      <c r="F31" s="975"/>
      <c r="G31" s="975"/>
      <c r="H31" s="975"/>
      <c r="I31" s="975"/>
      <c r="J31" s="2204">
        <v>0</v>
      </c>
      <c r="K31" s="1036"/>
      <c r="L31" s="2200"/>
    </row>
    <row r="32" spans="1:12">
      <c r="A32" s="973" t="s">
        <v>239</v>
      </c>
      <c r="B32" s="967" t="s">
        <v>238</v>
      </c>
      <c r="C32" s="967" t="s">
        <v>274</v>
      </c>
      <c r="D32" s="975"/>
      <c r="E32" s="975"/>
      <c r="F32" s="975"/>
      <c r="G32" s="975"/>
      <c r="H32" s="975"/>
      <c r="I32" s="975"/>
      <c r="J32" s="2204">
        <v>0</v>
      </c>
      <c r="K32" s="1036"/>
      <c r="L32" s="2097"/>
    </row>
    <row r="33" spans="1:12">
      <c r="A33" s="973" t="s">
        <v>240</v>
      </c>
      <c r="B33" s="967" t="s">
        <v>238</v>
      </c>
      <c r="C33" s="967" t="s">
        <v>274</v>
      </c>
      <c r="D33" s="975"/>
      <c r="E33" s="975"/>
      <c r="F33" s="975"/>
      <c r="G33" s="975"/>
      <c r="H33" s="975"/>
      <c r="I33" s="975"/>
      <c r="J33" s="2204">
        <v>0</v>
      </c>
      <c r="K33" s="2201"/>
      <c r="L33" s="2097"/>
    </row>
    <row r="34" spans="1:12">
      <c r="A34" s="973" t="s">
        <v>241</v>
      </c>
      <c r="B34" s="967" t="s">
        <v>238</v>
      </c>
      <c r="C34" s="967" t="s">
        <v>274</v>
      </c>
      <c r="D34" s="975"/>
      <c r="E34" s="975"/>
      <c r="F34" s="975"/>
      <c r="G34" s="975"/>
      <c r="H34" s="975"/>
      <c r="I34" s="975"/>
      <c r="J34" s="2204">
        <v>0</v>
      </c>
      <c r="K34" s="2201"/>
      <c r="L34" s="2097"/>
    </row>
    <row r="35" spans="1:12">
      <c r="A35" s="978" t="s">
        <v>285</v>
      </c>
      <c r="B35" s="967" t="s">
        <v>280</v>
      </c>
      <c r="C35" s="967" t="s">
        <v>272</v>
      </c>
      <c r="D35" s="975">
        <v>13948</v>
      </c>
      <c r="E35" s="975"/>
      <c r="F35" s="975">
        <v>611478</v>
      </c>
      <c r="G35" s="975">
        <v>55.830599999989715</v>
      </c>
      <c r="H35" s="975">
        <v>41064</v>
      </c>
      <c r="I35" s="975">
        <v>3784889.6600013259</v>
      </c>
      <c r="J35" s="2204">
        <v>0.24592638359270982</v>
      </c>
      <c r="K35" s="1036">
        <v>7</v>
      </c>
      <c r="L35" s="2097">
        <v>1235200.3947689782</v>
      </c>
    </row>
    <row r="36" spans="1:12">
      <c r="A36" s="978" t="s">
        <v>160</v>
      </c>
      <c r="B36" s="967" t="s">
        <v>280</v>
      </c>
      <c r="C36" s="967" t="s">
        <v>272</v>
      </c>
      <c r="D36" s="975">
        <v>191</v>
      </c>
      <c r="E36" s="975"/>
      <c r="F36" s="975">
        <v>45004.394999999975</v>
      </c>
      <c r="G36" s="975">
        <v>8.1011500000000396</v>
      </c>
      <c r="H36" s="975">
        <v>3378.2510000000016</v>
      </c>
      <c r="I36" s="975">
        <v>59923.200000000012</v>
      </c>
      <c r="J36" s="2204">
        <v>3.8935602337473452E-3</v>
      </c>
      <c r="K36" s="1036">
        <v>20</v>
      </c>
      <c r="L36" s="2097">
        <v>212245.49005618237</v>
      </c>
    </row>
    <row r="37" spans="1:12">
      <c r="A37" s="978"/>
      <c r="B37" s="967"/>
      <c r="C37" s="967" t="s">
        <v>274</v>
      </c>
      <c r="D37" s="975"/>
      <c r="E37" s="2152"/>
      <c r="F37" s="975"/>
      <c r="G37" s="975"/>
      <c r="H37" s="975"/>
      <c r="I37" s="975"/>
      <c r="J37" s="2199"/>
      <c r="K37" s="2201"/>
      <c r="L37" s="2200"/>
    </row>
    <row r="38" spans="1:12" ht="13">
      <c r="A38" s="147" t="s">
        <v>76</v>
      </c>
      <c r="B38" s="273"/>
      <c r="C38" s="273" t="s">
        <v>275</v>
      </c>
      <c r="D38" s="282"/>
      <c r="E38" s="282"/>
      <c r="F38" s="282"/>
      <c r="G38" s="282"/>
      <c r="H38" s="282"/>
      <c r="I38" s="282"/>
      <c r="J38" s="274"/>
      <c r="K38" s="1035"/>
      <c r="L38" s="2101"/>
    </row>
    <row r="39" spans="1:12">
      <c r="A39" s="976" t="s">
        <v>242</v>
      </c>
      <c r="B39" s="967" t="s">
        <v>243</v>
      </c>
      <c r="C39" s="967" t="s">
        <v>274</v>
      </c>
      <c r="D39" s="2152" t="s">
        <v>115</v>
      </c>
      <c r="E39" s="2152">
        <v>13.05</v>
      </c>
      <c r="F39" s="2152">
        <v>2401.54</v>
      </c>
      <c r="G39" s="2152">
        <v>1.8759700000000001</v>
      </c>
      <c r="H39" s="2152">
        <v>-20.730899999999998</v>
      </c>
      <c r="I39" s="2152">
        <v>301453.03000000003</v>
      </c>
      <c r="J39" s="2199">
        <v>1.9587163735425434E-2</v>
      </c>
      <c r="K39" s="2201">
        <v>15</v>
      </c>
      <c r="L39" s="2097">
        <v>5615.7415382722556</v>
      </c>
    </row>
    <row r="40" spans="1:12">
      <c r="A40" s="976" t="s">
        <v>244</v>
      </c>
      <c r="B40" s="967" t="s">
        <v>243</v>
      </c>
      <c r="C40" s="967" t="s">
        <v>274</v>
      </c>
      <c r="D40" s="2152" t="s">
        <v>115</v>
      </c>
      <c r="E40" s="2152">
        <v>5</v>
      </c>
      <c r="F40" s="2152">
        <v>4265</v>
      </c>
      <c r="G40" s="2152">
        <v>0</v>
      </c>
      <c r="H40" s="2152">
        <v>0</v>
      </c>
      <c r="I40" s="2152">
        <v>19082.84</v>
      </c>
      <c r="J40" s="2199">
        <v>1.2399235516621805E-3</v>
      </c>
      <c r="K40" s="2201">
        <v>15</v>
      </c>
      <c r="L40" s="2097">
        <v>10646.40275337152</v>
      </c>
    </row>
    <row r="41" spans="1:12">
      <c r="A41" s="87" t="s">
        <v>286</v>
      </c>
      <c r="B41" s="980" t="s">
        <v>243</v>
      </c>
      <c r="C41" s="967" t="s">
        <v>274</v>
      </c>
      <c r="D41" s="2152" t="s">
        <v>115</v>
      </c>
      <c r="E41" s="2152">
        <v>13</v>
      </c>
      <c r="F41" s="2152">
        <v>5304</v>
      </c>
      <c r="G41" s="2152">
        <v>2.6259999999999999</v>
      </c>
      <c r="H41" s="2152">
        <v>146.9</v>
      </c>
      <c r="I41" s="2152">
        <v>44867.89</v>
      </c>
      <c r="J41" s="2199">
        <v>2.9153288254991413E-3</v>
      </c>
      <c r="K41" s="2201">
        <v>15</v>
      </c>
      <c r="L41" s="2097">
        <v>15925.905384117345</v>
      </c>
    </row>
    <row r="42" spans="1:12">
      <c r="A42" s="976" t="s">
        <v>245</v>
      </c>
      <c r="B42" s="967" t="s">
        <v>243</v>
      </c>
      <c r="C42" s="967" t="s">
        <v>274</v>
      </c>
      <c r="D42" s="2152" t="s">
        <v>115</v>
      </c>
      <c r="E42" s="2152">
        <v>0</v>
      </c>
      <c r="F42" s="2152">
        <v>0</v>
      </c>
      <c r="G42" s="2152">
        <v>0</v>
      </c>
      <c r="H42" s="2152">
        <v>0</v>
      </c>
      <c r="I42" s="2152">
        <v>0</v>
      </c>
      <c r="J42" s="2199">
        <v>0</v>
      </c>
      <c r="K42" s="2201" t="s">
        <v>277</v>
      </c>
      <c r="L42" s="2097">
        <v>0</v>
      </c>
    </row>
    <row r="43" spans="1:12">
      <c r="A43" s="976" t="s">
        <v>246</v>
      </c>
      <c r="B43" s="967" t="s">
        <v>243</v>
      </c>
      <c r="C43" s="967" t="s">
        <v>274</v>
      </c>
      <c r="D43" s="2152" t="s">
        <v>115</v>
      </c>
      <c r="E43" s="2152">
        <v>0</v>
      </c>
      <c r="F43" s="2152">
        <v>0</v>
      </c>
      <c r="G43" s="2152">
        <v>0</v>
      </c>
      <c r="H43" s="2152">
        <v>0</v>
      </c>
      <c r="I43" s="2152">
        <v>0</v>
      </c>
      <c r="J43" s="2199">
        <v>0</v>
      </c>
      <c r="K43" s="2201" t="s">
        <v>277</v>
      </c>
      <c r="L43" s="2097">
        <v>0</v>
      </c>
    </row>
    <row r="44" spans="1:12">
      <c r="A44" s="976" t="s">
        <v>247</v>
      </c>
      <c r="B44" s="967" t="s">
        <v>232</v>
      </c>
      <c r="C44" s="967" t="s">
        <v>274</v>
      </c>
      <c r="D44" s="2152" t="s">
        <v>115</v>
      </c>
      <c r="E44" s="2152">
        <v>80</v>
      </c>
      <c r="F44" s="2152">
        <v>0</v>
      </c>
      <c r="G44" s="2152">
        <v>0</v>
      </c>
      <c r="H44" s="2152">
        <v>36.4</v>
      </c>
      <c r="I44" s="2152">
        <v>10847.56</v>
      </c>
      <c r="J44" s="2199">
        <v>7.0482931901481134E-4</v>
      </c>
      <c r="K44" s="2201">
        <v>16</v>
      </c>
      <c r="L44" s="2097">
        <v>697.10955769876625</v>
      </c>
    </row>
    <row r="45" spans="1:12">
      <c r="A45" s="972" t="s">
        <v>248</v>
      </c>
      <c r="B45" s="967" t="s">
        <v>232</v>
      </c>
      <c r="C45" s="967" t="s">
        <v>274</v>
      </c>
      <c r="D45" s="2152" t="s">
        <v>115</v>
      </c>
      <c r="E45" s="2152">
        <v>0</v>
      </c>
      <c r="F45" s="2152">
        <v>0</v>
      </c>
      <c r="G45" s="2152">
        <v>0</v>
      </c>
      <c r="H45" s="2152">
        <v>0</v>
      </c>
      <c r="I45" s="2152">
        <v>0</v>
      </c>
      <c r="J45" s="2199">
        <v>0</v>
      </c>
      <c r="K45" s="2201" t="s">
        <v>277</v>
      </c>
      <c r="L45" s="2097">
        <v>0</v>
      </c>
    </row>
    <row r="46" spans="1:12">
      <c r="A46" s="976" t="s">
        <v>287</v>
      </c>
      <c r="B46" s="967" t="s">
        <v>137</v>
      </c>
      <c r="C46" s="967" t="s">
        <v>274</v>
      </c>
      <c r="D46" s="2152">
        <v>39</v>
      </c>
      <c r="E46" s="2152" t="s">
        <v>115</v>
      </c>
      <c r="F46" s="2152">
        <v>4081.2</v>
      </c>
      <c r="G46" s="2152">
        <v>0</v>
      </c>
      <c r="H46" s="2152">
        <v>311.99000000000007</v>
      </c>
      <c r="I46" s="2152">
        <v>10064.040000000001</v>
      </c>
      <c r="J46" s="2199">
        <v>6.5391944914227923E-4</v>
      </c>
      <c r="K46" s="2096">
        <v>9.1</v>
      </c>
      <c r="L46" s="2097">
        <v>10665.281400510341</v>
      </c>
    </row>
    <row r="47" spans="1:12" ht="15" customHeight="1">
      <c r="A47" s="976" t="s">
        <v>287</v>
      </c>
      <c r="B47" s="967" t="s">
        <v>137</v>
      </c>
      <c r="C47" s="967" t="s">
        <v>272</v>
      </c>
      <c r="D47" s="2152">
        <v>1905</v>
      </c>
      <c r="E47" s="2152"/>
      <c r="F47" s="2152">
        <v>341244.8000000008</v>
      </c>
      <c r="G47" s="2152">
        <v>61.424736000002184</v>
      </c>
      <c r="H47" s="2152">
        <v>39852.600000001177</v>
      </c>
      <c r="I47" s="2152">
        <v>461703.53999998688</v>
      </c>
      <c r="J47" s="2199">
        <v>2.9999575174962708E-2</v>
      </c>
      <c r="K47" s="2096">
        <v>9.1</v>
      </c>
      <c r="L47" s="2097">
        <v>1060680.8310878642</v>
      </c>
    </row>
    <row r="48" spans="1:12">
      <c r="A48" s="976" t="s">
        <v>288</v>
      </c>
      <c r="B48" s="967" t="s">
        <v>137</v>
      </c>
      <c r="C48" s="967" t="s">
        <v>272</v>
      </c>
      <c r="D48" s="2152">
        <v>1867</v>
      </c>
      <c r="E48" s="2152"/>
      <c r="F48" s="2152">
        <v>0</v>
      </c>
      <c r="G48" s="2152">
        <v>0</v>
      </c>
      <c r="H48" s="2152">
        <v>-1885</v>
      </c>
      <c r="I48" s="2152">
        <v>231208.93999999895</v>
      </c>
      <c r="J48" s="2199">
        <v>1.5022995008124929E-2</v>
      </c>
      <c r="K48" s="2201">
        <v>16</v>
      </c>
      <c r="L48" s="2097">
        <v>-36100.316380828968</v>
      </c>
    </row>
    <row r="49" spans="1:12">
      <c r="A49" s="976" t="s">
        <v>289</v>
      </c>
      <c r="B49" s="967" t="s">
        <v>137</v>
      </c>
      <c r="C49" s="967" t="s">
        <v>272</v>
      </c>
      <c r="D49" s="2152">
        <v>0</v>
      </c>
      <c r="E49" s="2152"/>
      <c r="F49" s="2152">
        <v>0</v>
      </c>
      <c r="G49" s="2152">
        <v>0</v>
      </c>
      <c r="H49" s="2152">
        <v>0</v>
      </c>
      <c r="I49" s="2152">
        <v>0</v>
      </c>
      <c r="J49" s="2199">
        <v>0</v>
      </c>
      <c r="K49" s="2201" t="s">
        <v>277</v>
      </c>
      <c r="L49" s="2097">
        <v>0</v>
      </c>
    </row>
    <row r="50" spans="1:12">
      <c r="A50" s="976" t="s">
        <v>177</v>
      </c>
      <c r="B50" s="967" t="s">
        <v>137</v>
      </c>
      <c r="C50" s="967" t="s">
        <v>272</v>
      </c>
      <c r="D50" s="2152">
        <v>0</v>
      </c>
      <c r="E50" s="2152"/>
      <c r="F50" s="2152">
        <v>0</v>
      </c>
      <c r="G50" s="2152">
        <v>0</v>
      </c>
      <c r="H50" s="2152">
        <v>0</v>
      </c>
      <c r="I50" s="2152">
        <v>0</v>
      </c>
      <c r="J50" s="2199">
        <v>0</v>
      </c>
      <c r="K50" s="2201" t="s">
        <v>277</v>
      </c>
      <c r="L50" s="2097">
        <v>0</v>
      </c>
    </row>
    <row r="51" spans="1:12">
      <c r="A51" s="977" t="s">
        <v>180</v>
      </c>
      <c r="B51" s="967" t="s">
        <v>137</v>
      </c>
      <c r="C51" s="967" t="s">
        <v>272</v>
      </c>
      <c r="D51" s="2152">
        <v>3</v>
      </c>
      <c r="E51" s="2152"/>
      <c r="F51" s="2152">
        <v>0</v>
      </c>
      <c r="G51" s="2152">
        <v>0</v>
      </c>
      <c r="H51" s="2152">
        <v>0</v>
      </c>
      <c r="I51" s="2152">
        <v>1602.5700000000002</v>
      </c>
      <c r="J51" s="2199">
        <v>1.0412833132737374E-4</v>
      </c>
      <c r="K51" s="2201">
        <v>3</v>
      </c>
      <c r="L51" s="2097">
        <v>0</v>
      </c>
    </row>
    <row r="52" spans="1:12">
      <c r="A52" s="977" t="s">
        <v>187</v>
      </c>
      <c r="B52" s="967" t="s">
        <v>137</v>
      </c>
      <c r="C52" s="967" t="s">
        <v>272</v>
      </c>
      <c r="D52" s="2152">
        <v>2177</v>
      </c>
      <c r="E52" s="2152"/>
      <c r="F52" s="2152">
        <v>370593.66000000003</v>
      </c>
      <c r="G52" s="2152">
        <v>296.31800000000601</v>
      </c>
      <c r="H52" s="2152">
        <v>-0.14000000000000001</v>
      </c>
      <c r="I52" s="2152">
        <v>1069579.0099999653</v>
      </c>
      <c r="J52" s="2199">
        <v>6.9496794233063625E-2</v>
      </c>
      <c r="K52" s="2201">
        <v>5</v>
      </c>
      <c r="L52" s="2097">
        <v>372660.6761889109</v>
      </c>
    </row>
    <row r="53" spans="1:12">
      <c r="A53" s="977" t="s">
        <v>290</v>
      </c>
      <c r="B53" s="967" t="s">
        <v>137</v>
      </c>
      <c r="C53" s="967" t="s">
        <v>272</v>
      </c>
      <c r="D53" s="2152">
        <v>1190</v>
      </c>
      <c r="E53" s="2152"/>
      <c r="F53" s="2152">
        <v>215037.09999999835</v>
      </c>
      <c r="G53" s="2152">
        <v>261.04999999999541</v>
      </c>
      <c r="H53" s="2152">
        <v>5933.6999999999225</v>
      </c>
      <c r="I53" s="2152">
        <v>212501.58000000031</v>
      </c>
      <c r="J53" s="2199">
        <v>1.3807468584729808E-2</v>
      </c>
      <c r="K53" s="2201">
        <v>20</v>
      </c>
      <c r="L53" s="2097">
        <v>786611.64991089818</v>
      </c>
    </row>
    <row r="54" spans="1:12">
      <c r="A54" s="284" t="s">
        <v>181</v>
      </c>
      <c r="B54" s="967" t="s">
        <v>137</v>
      </c>
      <c r="C54" s="967" t="s">
        <v>272</v>
      </c>
      <c r="D54" s="2152">
        <v>2157</v>
      </c>
      <c r="E54" s="2152"/>
      <c r="F54" s="2152">
        <v>234813.69000000582</v>
      </c>
      <c r="G54" s="2152">
        <v>169.83899999999937</v>
      </c>
      <c r="H54" s="2152">
        <v>18563.490000000194</v>
      </c>
      <c r="I54" s="2152">
        <v>1116024.8199999873</v>
      </c>
      <c r="J54" s="2199">
        <v>7.2514649735444511E-2</v>
      </c>
      <c r="K54" s="2201">
        <v>3</v>
      </c>
      <c r="L54" s="2097">
        <v>232730.82424031181</v>
      </c>
    </row>
    <row r="55" spans="1:12" ht="14.5">
      <c r="A55" s="284" t="s">
        <v>1454</v>
      </c>
      <c r="B55" s="967" t="s">
        <v>137</v>
      </c>
      <c r="C55" s="967" t="s">
        <v>272</v>
      </c>
      <c r="D55" s="2152">
        <v>2</v>
      </c>
      <c r="E55" s="2152"/>
      <c r="F55" s="2152"/>
      <c r="G55" s="2152"/>
      <c r="H55" s="2152"/>
      <c r="I55" s="2152">
        <v>981.63</v>
      </c>
      <c r="J55" s="2199">
        <v>6.3782233463056145E-5</v>
      </c>
      <c r="K55" s="2201"/>
      <c r="L55" s="2097">
        <v>0</v>
      </c>
    </row>
    <row r="56" spans="1:12">
      <c r="A56" s="284" t="s">
        <v>291</v>
      </c>
      <c r="B56" s="967" t="s">
        <v>137</v>
      </c>
      <c r="C56" s="967" t="s">
        <v>274</v>
      </c>
      <c r="D56" s="2152" t="s">
        <v>277</v>
      </c>
      <c r="E56" s="2152" t="s">
        <v>277</v>
      </c>
      <c r="F56" s="2152" t="s">
        <v>277</v>
      </c>
      <c r="G56" s="2152" t="s">
        <v>277</v>
      </c>
      <c r="H56" s="2152" t="s">
        <v>277</v>
      </c>
      <c r="I56" s="2152" t="s">
        <v>277</v>
      </c>
      <c r="J56" s="2199">
        <v>0</v>
      </c>
      <c r="K56" s="2201" t="s">
        <v>277</v>
      </c>
      <c r="L56" s="2200">
        <v>0</v>
      </c>
    </row>
    <row r="57" spans="1:12">
      <c r="A57" s="284" t="s">
        <v>292</v>
      </c>
      <c r="B57" s="967" t="s">
        <v>137</v>
      </c>
      <c r="C57" s="967" t="s">
        <v>274</v>
      </c>
      <c r="D57" s="2152" t="s">
        <v>277</v>
      </c>
      <c r="E57" s="2152" t="s">
        <v>277</v>
      </c>
      <c r="F57" s="2152" t="s">
        <v>277</v>
      </c>
      <c r="G57" s="2152" t="s">
        <v>277</v>
      </c>
      <c r="H57" s="2152" t="s">
        <v>277</v>
      </c>
      <c r="I57" s="2152" t="s">
        <v>277</v>
      </c>
      <c r="J57" s="2199">
        <v>0</v>
      </c>
      <c r="K57" s="2201" t="s">
        <v>277</v>
      </c>
      <c r="L57" s="2200">
        <v>0</v>
      </c>
    </row>
    <row r="58" spans="1:12" ht="13">
      <c r="A58" s="147" t="s">
        <v>198</v>
      </c>
      <c r="B58" s="273"/>
      <c r="C58" s="273" t="s">
        <v>275</v>
      </c>
      <c r="D58" s="282"/>
      <c r="E58" s="282"/>
      <c r="F58" s="282"/>
      <c r="G58" s="282"/>
      <c r="H58" s="282"/>
      <c r="I58" s="282"/>
      <c r="J58" s="274"/>
      <c r="K58" s="1035"/>
      <c r="L58" s="2101"/>
    </row>
    <row r="59" spans="1:12">
      <c r="A59" s="973" t="s">
        <v>249</v>
      </c>
      <c r="B59" s="967" t="s">
        <v>137</v>
      </c>
      <c r="C59" s="967" t="s">
        <v>274</v>
      </c>
      <c r="D59" s="2152">
        <v>0</v>
      </c>
      <c r="E59" s="2152" t="s">
        <v>115</v>
      </c>
      <c r="F59" s="2152">
        <v>0</v>
      </c>
      <c r="G59" s="2152">
        <v>0</v>
      </c>
      <c r="H59" s="2152">
        <v>0</v>
      </c>
      <c r="I59" s="2152">
        <v>0</v>
      </c>
      <c r="J59" s="2199">
        <v>0</v>
      </c>
      <c r="K59" s="2201" t="s">
        <v>277</v>
      </c>
      <c r="L59" s="2200"/>
    </row>
    <row r="60" spans="1:12">
      <c r="A60" s="972" t="s">
        <v>250</v>
      </c>
      <c r="B60" s="967" t="s">
        <v>137</v>
      </c>
      <c r="C60" s="967" t="s">
        <v>274</v>
      </c>
      <c r="D60" s="2152">
        <v>0</v>
      </c>
      <c r="E60" s="2152" t="s">
        <v>115</v>
      </c>
      <c r="F60" s="2152">
        <v>0</v>
      </c>
      <c r="G60" s="2152">
        <v>0</v>
      </c>
      <c r="H60" s="2152">
        <v>0</v>
      </c>
      <c r="I60" s="2152">
        <v>0</v>
      </c>
      <c r="J60" s="2199">
        <v>0</v>
      </c>
      <c r="K60" s="2201" t="s">
        <v>277</v>
      </c>
      <c r="L60" s="2200"/>
    </row>
    <row r="61" spans="1:12">
      <c r="A61" s="972" t="s">
        <v>251</v>
      </c>
      <c r="B61" s="967" t="s">
        <v>137</v>
      </c>
      <c r="C61" s="967" t="s">
        <v>274</v>
      </c>
      <c r="D61" s="2152">
        <v>0</v>
      </c>
      <c r="E61" s="2152" t="s">
        <v>115</v>
      </c>
      <c r="F61" s="2152">
        <v>0</v>
      </c>
      <c r="G61" s="2152">
        <v>0</v>
      </c>
      <c r="H61" s="2152">
        <v>0</v>
      </c>
      <c r="I61" s="2152">
        <v>0</v>
      </c>
      <c r="J61" s="2199">
        <v>0</v>
      </c>
      <c r="K61" s="2201" t="s">
        <v>277</v>
      </c>
      <c r="L61" s="2200"/>
    </row>
    <row r="62" spans="1:12">
      <c r="A62" s="87" t="s">
        <v>293</v>
      </c>
      <c r="B62" s="980" t="s">
        <v>137</v>
      </c>
      <c r="C62" s="967" t="s">
        <v>274</v>
      </c>
      <c r="D62" s="2152">
        <v>274</v>
      </c>
      <c r="E62" s="2152" t="s">
        <v>115</v>
      </c>
      <c r="F62" s="2152">
        <v>24690.51</v>
      </c>
      <c r="G62" s="2152">
        <v>0.27859999999999996</v>
      </c>
      <c r="H62" s="2152">
        <v>-427.21999999999997</v>
      </c>
      <c r="I62" s="2152">
        <v>38719.610000000008</v>
      </c>
      <c r="J62" s="2199">
        <v>2.5158391701745907E-3</v>
      </c>
      <c r="K62" s="2201">
        <v>5</v>
      </c>
      <c r="L62" s="2200">
        <v>21681.584032100964</v>
      </c>
    </row>
    <row r="63" spans="1:12">
      <c r="A63" s="186" t="s">
        <v>294</v>
      </c>
      <c r="B63" s="981" t="s">
        <v>137</v>
      </c>
      <c r="C63" s="967" t="s">
        <v>274</v>
      </c>
      <c r="D63" s="2152">
        <v>52</v>
      </c>
      <c r="E63" s="2152" t="s">
        <v>115</v>
      </c>
      <c r="F63" s="2152">
        <v>4117.6400000000003</v>
      </c>
      <c r="G63" s="2152">
        <v>0</v>
      </c>
      <c r="H63" s="2152">
        <v>0</v>
      </c>
      <c r="I63" s="2152">
        <v>2481.54</v>
      </c>
      <c r="J63" s="2199">
        <v>1.6124014509327582E-4</v>
      </c>
      <c r="K63" s="2201">
        <v>4.5999999999999996</v>
      </c>
      <c r="L63" s="2200">
        <v>4140.6179283128922</v>
      </c>
    </row>
    <row r="64" spans="1:12">
      <c r="A64" s="972" t="s">
        <v>252</v>
      </c>
      <c r="B64" s="967" t="s">
        <v>137</v>
      </c>
      <c r="C64" s="967" t="s">
        <v>274</v>
      </c>
      <c r="D64" s="2152">
        <v>33</v>
      </c>
      <c r="E64" s="2152" t="s">
        <v>115</v>
      </c>
      <c r="F64" s="2152">
        <v>10524.353838999999</v>
      </c>
      <c r="G64" s="2152">
        <v>0.11232500000000001</v>
      </c>
      <c r="H64" s="2152">
        <v>-182.07132199999998</v>
      </c>
      <c r="I64" s="2152">
        <v>4160.2199999999993</v>
      </c>
      <c r="J64" s="2199">
        <v>2.7031378757543613E-4</v>
      </c>
      <c r="K64" s="2201">
        <v>13.5</v>
      </c>
      <c r="L64" s="2200">
        <v>21808.751887932201</v>
      </c>
    </row>
    <row r="65" spans="1:17">
      <c r="A65" s="972" t="s">
        <v>253</v>
      </c>
      <c r="B65" s="967" t="s">
        <v>137</v>
      </c>
      <c r="C65" s="967" t="s">
        <v>274</v>
      </c>
      <c r="D65" s="2152">
        <v>27</v>
      </c>
      <c r="E65" s="2152" t="s">
        <v>115</v>
      </c>
      <c r="F65" s="2152">
        <v>3750.0198019999998</v>
      </c>
      <c r="G65" s="2152">
        <v>4.2463000000000001E-2</v>
      </c>
      <c r="H65" s="2152">
        <v>-64.875342000000003</v>
      </c>
      <c r="I65" s="2152">
        <v>281.37</v>
      </c>
      <c r="J65" s="2199">
        <v>1.828225199871653E-5</v>
      </c>
      <c r="K65" s="2201">
        <v>2.8</v>
      </c>
      <c r="L65" s="2200">
        <v>2055.5131615531618</v>
      </c>
    </row>
    <row r="66" spans="1:17">
      <c r="A66" s="972" t="s">
        <v>295</v>
      </c>
      <c r="B66" s="967" t="s">
        <v>137</v>
      </c>
      <c r="C66" s="967" t="s">
        <v>274</v>
      </c>
      <c r="D66" s="2152">
        <v>4</v>
      </c>
      <c r="E66" s="2152" t="s">
        <v>115</v>
      </c>
      <c r="F66" s="2152">
        <v>289.79659400000003</v>
      </c>
      <c r="G66" s="2152">
        <v>0</v>
      </c>
      <c r="H66" s="2152">
        <v>0</v>
      </c>
      <c r="I66" s="2152">
        <v>69.66</v>
      </c>
      <c r="J66" s="2199">
        <v>4.5262169891267488E-6</v>
      </c>
      <c r="K66" s="2201" t="s">
        <v>277</v>
      </c>
      <c r="L66" s="2200">
        <v>181.89672101535447</v>
      </c>
    </row>
    <row r="67" spans="1:17">
      <c r="A67" s="972" t="s">
        <v>254</v>
      </c>
      <c r="B67" s="967" t="s">
        <v>137</v>
      </c>
      <c r="C67" s="967" t="s">
        <v>274</v>
      </c>
      <c r="D67" s="2152">
        <v>0</v>
      </c>
      <c r="E67" s="2152" t="s">
        <v>115</v>
      </c>
      <c r="F67" s="2152">
        <v>0</v>
      </c>
      <c r="G67" s="2152">
        <v>0</v>
      </c>
      <c r="H67" s="2152">
        <v>0</v>
      </c>
      <c r="I67" s="2152">
        <v>0</v>
      </c>
      <c r="J67" s="2199">
        <v>0</v>
      </c>
      <c r="K67" s="2201">
        <v>5.7</v>
      </c>
      <c r="L67" s="2200">
        <v>0</v>
      </c>
    </row>
    <row r="68" spans="1:17">
      <c r="A68" s="980" t="s">
        <v>255</v>
      </c>
      <c r="B68" s="980" t="s">
        <v>137</v>
      </c>
      <c r="C68" s="967" t="s">
        <v>274</v>
      </c>
      <c r="D68" s="2152">
        <v>168</v>
      </c>
      <c r="E68" s="2152" t="s">
        <v>115</v>
      </c>
      <c r="F68" s="2152">
        <v>24864.403199999997</v>
      </c>
      <c r="G68" s="2152">
        <v>0</v>
      </c>
      <c r="H68" s="2152">
        <v>0</v>
      </c>
      <c r="I68" s="2152">
        <v>21197.090000000004</v>
      </c>
      <c r="J68" s="2199">
        <v>1.3772987206151126E-3</v>
      </c>
      <c r="K68" s="2201">
        <v>2.8</v>
      </c>
      <c r="L68" s="2200">
        <v>15606.647923832004</v>
      </c>
    </row>
    <row r="69" spans="1:17" ht="12.75" customHeight="1">
      <c r="A69" s="972" t="s">
        <v>296</v>
      </c>
      <c r="B69" s="967" t="s">
        <v>137</v>
      </c>
      <c r="C69" s="967" t="s">
        <v>274</v>
      </c>
      <c r="D69" s="2152">
        <v>0</v>
      </c>
      <c r="E69" s="2152" t="s">
        <v>115</v>
      </c>
      <c r="F69" s="2152">
        <v>0</v>
      </c>
      <c r="G69" s="2152">
        <v>0</v>
      </c>
      <c r="H69" s="2152">
        <v>0</v>
      </c>
      <c r="I69" s="2152">
        <v>0</v>
      </c>
      <c r="J69" s="2199">
        <v>0</v>
      </c>
      <c r="K69" s="2201" t="s">
        <v>277</v>
      </c>
      <c r="L69" s="2200">
        <v>0</v>
      </c>
    </row>
    <row r="70" spans="1:17" s="84" customFormat="1">
      <c r="A70" s="973" t="s">
        <v>256</v>
      </c>
      <c r="B70" s="967" t="s">
        <v>137</v>
      </c>
      <c r="C70" s="967" t="s">
        <v>274</v>
      </c>
      <c r="D70" s="2152">
        <v>388</v>
      </c>
      <c r="E70" s="2152" t="s">
        <v>115</v>
      </c>
      <c r="F70" s="2152">
        <v>204417.66</v>
      </c>
      <c r="G70" s="2152">
        <v>0</v>
      </c>
      <c r="H70" s="2152">
        <v>0</v>
      </c>
      <c r="I70" s="2152">
        <v>72282.900000000009</v>
      </c>
      <c r="J70" s="2199">
        <v>4.6966421189111388E-3</v>
      </c>
      <c r="K70" s="2201">
        <v>5.4</v>
      </c>
      <c r="L70" s="2200">
        <v>205558.38486603228</v>
      </c>
      <c r="M70"/>
      <c r="N70"/>
      <c r="O70"/>
      <c r="P70"/>
      <c r="Q70"/>
    </row>
    <row r="71" spans="1:17">
      <c r="A71" s="973" t="s">
        <v>257</v>
      </c>
      <c r="B71" s="967" t="s">
        <v>137</v>
      </c>
      <c r="C71" s="967" t="s">
        <v>274</v>
      </c>
      <c r="D71" s="2152">
        <v>0</v>
      </c>
      <c r="E71" s="2152" t="s">
        <v>115</v>
      </c>
      <c r="F71" s="2152">
        <v>0</v>
      </c>
      <c r="G71" s="2152">
        <v>0</v>
      </c>
      <c r="H71" s="2152">
        <v>0</v>
      </c>
      <c r="I71" s="2152">
        <v>0</v>
      </c>
      <c r="J71" s="2199">
        <v>0</v>
      </c>
      <c r="K71" s="2201" t="s">
        <v>277</v>
      </c>
      <c r="L71" s="2200">
        <v>0</v>
      </c>
    </row>
    <row r="72" spans="1:17">
      <c r="A72" s="973" t="s">
        <v>258</v>
      </c>
      <c r="B72" s="967" t="s">
        <v>137</v>
      </c>
      <c r="C72" s="967" t="s">
        <v>274</v>
      </c>
      <c r="D72" s="2152">
        <v>1</v>
      </c>
      <c r="E72" s="2152" t="s">
        <v>115</v>
      </c>
      <c r="F72" s="2152">
        <v>371.13</v>
      </c>
      <c r="G72" s="2152">
        <v>0</v>
      </c>
      <c r="H72" s="2152">
        <v>0</v>
      </c>
      <c r="I72" s="2152">
        <v>832.05</v>
      </c>
      <c r="J72" s="2199">
        <v>5.4063147370125056E-5</v>
      </c>
      <c r="K72" s="2201">
        <v>16</v>
      </c>
      <c r="L72" s="2200">
        <v>970.37060444732379</v>
      </c>
    </row>
    <row r="73" spans="1:17" ht="12.75" customHeight="1">
      <c r="A73" s="978" t="s">
        <v>259</v>
      </c>
      <c r="B73" s="967" t="s">
        <v>137</v>
      </c>
      <c r="C73" s="967" t="s">
        <v>274</v>
      </c>
      <c r="D73" s="2152">
        <v>83</v>
      </c>
      <c r="E73" s="2152" t="s">
        <v>115</v>
      </c>
      <c r="F73" s="2152">
        <v>8101.68</v>
      </c>
      <c r="G73" s="2152">
        <v>0.58629199999999992</v>
      </c>
      <c r="H73" s="2152">
        <v>-140.17600000000004</v>
      </c>
      <c r="I73" s="2152">
        <v>7463.9800000000005</v>
      </c>
      <c r="J73" s="2199">
        <v>4.849783675352035E-4</v>
      </c>
      <c r="K73" s="2201">
        <v>8</v>
      </c>
      <c r="L73" s="2200">
        <v>10738.924302284779</v>
      </c>
    </row>
    <row r="74" spans="1:17" ht="12.75" customHeight="1">
      <c r="A74" s="976" t="s">
        <v>297</v>
      </c>
      <c r="B74" s="967" t="s">
        <v>137</v>
      </c>
      <c r="C74" s="967" t="s">
        <v>272</v>
      </c>
      <c r="D74" s="2152">
        <v>67730</v>
      </c>
      <c r="E74" s="2152"/>
      <c r="F74" s="2152">
        <v>647770.36500007205</v>
      </c>
      <c r="G74" s="2152">
        <v>15.919379999999217</v>
      </c>
      <c r="H74" s="2152">
        <v>-1531.2284999998249</v>
      </c>
      <c r="I74" s="2152">
        <v>539824.80999997549</v>
      </c>
      <c r="J74" s="2199">
        <v>3.5075570286735698E-2</v>
      </c>
      <c r="K74" s="2201">
        <v>16</v>
      </c>
      <c r="L74" s="2200">
        <v>1664359.9072200544</v>
      </c>
    </row>
    <row r="75" spans="1:17" ht="12.75" customHeight="1">
      <c r="A75" s="976" t="s">
        <v>202</v>
      </c>
      <c r="B75" s="967" t="s">
        <v>137</v>
      </c>
      <c r="C75" s="967" t="s">
        <v>272</v>
      </c>
      <c r="D75" s="2152">
        <v>1143</v>
      </c>
      <c r="E75" s="2152"/>
      <c r="F75" s="2152">
        <v>12906.096000000014</v>
      </c>
      <c r="G75" s="2152">
        <v>0.30671999999999966</v>
      </c>
      <c r="H75" s="2152">
        <v>-27.036799999999982</v>
      </c>
      <c r="I75" s="2152">
        <v>9712.4400000000023</v>
      </c>
      <c r="J75" s="2199">
        <v>6.3107394392584288E-4</v>
      </c>
      <c r="K75" s="2201">
        <v>2.8</v>
      </c>
      <c r="L75" s="2200">
        <v>7976.4723137900401</v>
      </c>
    </row>
    <row r="76" spans="1:17" ht="13">
      <c r="A76" s="147" t="s">
        <v>203</v>
      </c>
      <c r="B76" s="273"/>
      <c r="C76" s="273" t="s">
        <v>275</v>
      </c>
      <c r="D76" s="282"/>
      <c r="E76" s="282"/>
      <c r="F76" s="282"/>
      <c r="G76" s="282"/>
      <c r="H76" s="282"/>
      <c r="I76" s="282"/>
      <c r="J76" s="274"/>
      <c r="K76" s="1035"/>
      <c r="L76" s="2101"/>
    </row>
    <row r="77" spans="1:17">
      <c r="A77" s="976" t="s">
        <v>298</v>
      </c>
      <c r="B77" s="967" t="s">
        <v>137</v>
      </c>
      <c r="C77" s="967" t="s">
        <v>272</v>
      </c>
      <c r="D77" s="2152">
        <v>3590</v>
      </c>
      <c r="E77" s="2152"/>
      <c r="F77" s="2152">
        <v>431164</v>
      </c>
      <c r="G77" s="2152">
        <v>41.134959999999971</v>
      </c>
      <c r="H77" s="2152">
        <v>0</v>
      </c>
      <c r="I77" s="2152">
        <v>266479.90999999875</v>
      </c>
      <c r="J77" s="2199">
        <v>1.73147558986931E-2</v>
      </c>
      <c r="K77" s="2201">
        <v>5</v>
      </c>
      <c r="L77" s="2200">
        <v>433570.05188484176</v>
      </c>
    </row>
    <row r="78" spans="1:17">
      <c r="A78" s="976" t="s">
        <v>260</v>
      </c>
      <c r="B78" s="967" t="s">
        <v>137</v>
      </c>
      <c r="C78" s="967" t="s">
        <v>274</v>
      </c>
      <c r="D78" s="2152">
        <v>8</v>
      </c>
      <c r="E78" s="2152" t="s">
        <v>115</v>
      </c>
      <c r="F78" s="2152">
        <v>40671.62000000001</v>
      </c>
      <c r="G78" s="2152">
        <v>3.9116999999999997</v>
      </c>
      <c r="H78" s="2152">
        <v>0</v>
      </c>
      <c r="I78" s="2152">
        <v>26623.4</v>
      </c>
      <c r="J78" s="2199">
        <v>1.7298777689968002E-3</v>
      </c>
      <c r="K78" s="2201">
        <v>10</v>
      </c>
      <c r="L78" s="2200">
        <v>74279.861667915946</v>
      </c>
    </row>
    <row r="79" spans="1:17">
      <c r="A79" s="977" t="s">
        <v>299</v>
      </c>
      <c r="B79" s="967" t="s">
        <v>137</v>
      </c>
      <c r="C79" s="967" t="s">
        <v>274</v>
      </c>
      <c r="D79" s="2152">
        <v>16</v>
      </c>
      <c r="E79" s="2152" t="s">
        <v>115</v>
      </c>
      <c r="F79" s="2152">
        <v>2080</v>
      </c>
      <c r="G79" s="2152">
        <v>0.34239999999999998</v>
      </c>
      <c r="H79" s="2152">
        <v>-35.984000000000002</v>
      </c>
      <c r="I79" s="2152">
        <v>1317</v>
      </c>
      <c r="J79" s="2199">
        <v>8.5573180802181009E-5</v>
      </c>
      <c r="K79" s="2201">
        <v>5</v>
      </c>
      <c r="L79" s="2200">
        <v>1826.5653971142522</v>
      </c>
    </row>
    <row r="80" spans="1:17">
      <c r="A80" s="977" t="s">
        <v>206</v>
      </c>
      <c r="B80" s="967" t="s">
        <v>137</v>
      </c>
      <c r="C80" s="967" t="s">
        <v>272</v>
      </c>
      <c r="D80" s="2152">
        <v>0</v>
      </c>
      <c r="E80" s="2152"/>
      <c r="F80" s="2152">
        <v>0</v>
      </c>
      <c r="G80" s="2152">
        <v>0</v>
      </c>
      <c r="H80" s="2152">
        <v>0</v>
      </c>
      <c r="I80" s="2152">
        <v>0</v>
      </c>
      <c r="J80" s="2199">
        <v>0</v>
      </c>
      <c r="K80" s="2201" t="s">
        <v>277</v>
      </c>
      <c r="L80" s="2200">
        <v>0</v>
      </c>
    </row>
    <row r="81" spans="1:12">
      <c r="A81" s="977" t="s">
        <v>204</v>
      </c>
      <c r="B81" s="967" t="s">
        <v>144</v>
      </c>
      <c r="C81" s="967" t="s">
        <v>272</v>
      </c>
      <c r="D81" s="2152">
        <v>83</v>
      </c>
      <c r="E81" s="2152"/>
      <c r="F81" s="2152">
        <v>0</v>
      </c>
      <c r="G81" s="2152">
        <v>0</v>
      </c>
      <c r="H81" s="2152">
        <v>0</v>
      </c>
      <c r="I81" s="2152">
        <v>20295.880000000012</v>
      </c>
      <c r="J81" s="2199">
        <v>1.3187418441756799E-3</v>
      </c>
      <c r="K81" s="2201">
        <v>3</v>
      </c>
      <c r="L81" s="2200">
        <v>0</v>
      </c>
    </row>
    <row r="82" spans="1:12">
      <c r="A82" s="977" t="s">
        <v>205</v>
      </c>
      <c r="B82" s="967" t="s">
        <v>137</v>
      </c>
      <c r="C82" s="967" t="s">
        <v>272</v>
      </c>
      <c r="D82" s="2152">
        <v>0</v>
      </c>
      <c r="E82" s="2152"/>
      <c r="F82" s="2152">
        <v>0</v>
      </c>
      <c r="G82" s="2152">
        <v>0</v>
      </c>
      <c r="H82" s="2152">
        <v>0</v>
      </c>
      <c r="I82" s="2152">
        <v>0</v>
      </c>
      <c r="J82" s="2199">
        <v>0</v>
      </c>
      <c r="K82" s="2201" t="s">
        <v>277</v>
      </c>
      <c r="L82" s="2205"/>
    </row>
    <row r="83" spans="1:12">
      <c r="A83" s="977" t="s">
        <v>205</v>
      </c>
      <c r="B83" s="967" t="s">
        <v>137</v>
      </c>
      <c r="C83" s="967" t="s">
        <v>274</v>
      </c>
      <c r="D83" s="2152">
        <v>0</v>
      </c>
      <c r="E83" s="2152" t="s">
        <v>115</v>
      </c>
      <c r="F83" s="2152">
        <v>0</v>
      </c>
      <c r="G83" s="2152">
        <v>0</v>
      </c>
      <c r="H83" s="2152">
        <v>0</v>
      </c>
      <c r="I83" s="2152">
        <v>0</v>
      </c>
      <c r="J83" s="2199">
        <v>0</v>
      </c>
      <c r="K83" s="2201" t="s">
        <v>277</v>
      </c>
      <c r="L83" s="2205"/>
    </row>
    <row r="84" spans="1:12">
      <c r="A84" s="284" t="s">
        <v>300</v>
      </c>
      <c r="B84" s="967" t="s">
        <v>137</v>
      </c>
      <c r="C84" s="967" t="s">
        <v>272</v>
      </c>
      <c r="D84" s="2152">
        <v>472</v>
      </c>
      <c r="E84" s="2152"/>
      <c r="F84" s="2152">
        <v>0</v>
      </c>
      <c r="G84" s="2152">
        <v>0</v>
      </c>
      <c r="H84" s="2152">
        <v>0</v>
      </c>
      <c r="I84" s="2152">
        <v>20571.029999999973</v>
      </c>
      <c r="J84" s="2199">
        <v>1.3366199464518505E-3</v>
      </c>
      <c r="K84" s="2201">
        <v>7</v>
      </c>
      <c r="L84" s="2200">
        <v>0</v>
      </c>
    </row>
    <row r="85" spans="1:12">
      <c r="A85" s="284" t="s">
        <v>301</v>
      </c>
      <c r="B85" s="967" t="s">
        <v>137</v>
      </c>
      <c r="C85" s="967" t="s">
        <v>272</v>
      </c>
      <c r="D85" s="2152">
        <v>20</v>
      </c>
      <c r="E85" s="2152"/>
      <c r="F85" s="2152">
        <v>1340</v>
      </c>
      <c r="G85" s="2152">
        <v>0</v>
      </c>
      <c r="H85" s="2152">
        <v>0</v>
      </c>
      <c r="I85" s="2152">
        <v>2847.62</v>
      </c>
      <c r="J85" s="2199">
        <v>1.8502650046765882E-4</v>
      </c>
      <c r="K85" s="2201">
        <v>5</v>
      </c>
      <c r="L85" s="2200">
        <v>1347.477687204145</v>
      </c>
    </row>
    <row r="86" spans="1:12">
      <c r="A86" s="284" t="s">
        <v>301</v>
      </c>
      <c r="B86" s="967" t="s">
        <v>137</v>
      </c>
      <c r="C86" s="967" t="s">
        <v>274</v>
      </c>
      <c r="D86" s="2152" t="s">
        <v>277</v>
      </c>
      <c r="E86" s="2152" t="s">
        <v>277</v>
      </c>
      <c r="F86" s="2152" t="s">
        <v>277</v>
      </c>
      <c r="G86" s="2152" t="s">
        <v>277</v>
      </c>
      <c r="H86" s="2152" t="s">
        <v>277</v>
      </c>
      <c r="I86" s="2152" t="s">
        <v>277</v>
      </c>
      <c r="J86" s="2199">
        <v>0</v>
      </c>
      <c r="K86" s="2201"/>
      <c r="L86" s="2205"/>
    </row>
    <row r="87" spans="1:12" ht="14">
      <c r="A87" s="521"/>
      <c r="B87" s="519"/>
      <c r="C87" s="519"/>
      <c r="D87" s="520"/>
      <c r="E87" s="2152">
        <v>0</v>
      </c>
      <c r="F87" s="520"/>
      <c r="G87" s="520"/>
      <c r="H87" s="520">
        <v>0</v>
      </c>
      <c r="I87" s="520"/>
      <c r="J87" s="2199"/>
      <c r="K87" s="2201"/>
      <c r="L87" s="2200"/>
    </row>
    <row r="88" spans="1:12" ht="13">
      <c r="A88" s="982" t="s">
        <v>302</v>
      </c>
      <c r="B88" s="983"/>
      <c r="C88" s="983"/>
      <c r="D88" s="984"/>
      <c r="E88" s="984"/>
      <c r="F88" s="984"/>
      <c r="G88" s="984"/>
      <c r="H88" s="984"/>
      <c r="I88" s="984"/>
      <c r="J88" s="985"/>
      <c r="K88" s="1037"/>
      <c r="L88" s="2102"/>
    </row>
    <row r="89" spans="1:12">
      <c r="A89" s="973" t="s">
        <v>303</v>
      </c>
      <c r="B89" s="967" t="s">
        <v>137</v>
      </c>
      <c r="C89" s="967" t="s">
        <v>272</v>
      </c>
      <c r="D89" s="2152"/>
      <c r="E89" s="2152"/>
      <c r="F89" s="2152"/>
      <c r="G89" s="2152"/>
      <c r="H89" s="2152"/>
      <c r="I89" s="2152"/>
      <c r="J89" s="2199"/>
      <c r="K89" s="2201"/>
      <c r="L89" s="2200">
        <v>0</v>
      </c>
    </row>
    <row r="90" spans="1:12">
      <c r="A90" s="973" t="s">
        <v>304</v>
      </c>
      <c r="B90" s="967" t="s">
        <v>137</v>
      </c>
      <c r="C90" s="967" t="s">
        <v>272</v>
      </c>
      <c r="D90" s="2152"/>
      <c r="E90" s="2152"/>
      <c r="F90" s="2152"/>
      <c r="G90" s="2152"/>
      <c r="H90" s="2152"/>
      <c r="I90" s="2152"/>
      <c r="J90" s="2199"/>
      <c r="K90" s="2201"/>
      <c r="L90" s="2200">
        <v>0</v>
      </c>
    </row>
    <row r="91" spans="1:12">
      <c r="A91" s="973" t="s">
        <v>305</v>
      </c>
      <c r="B91" s="967" t="s">
        <v>137</v>
      </c>
      <c r="C91" s="967" t="s">
        <v>272</v>
      </c>
      <c r="D91" s="2152"/>
      <c r="E91" s="2152"/>
      <c r="F91" s="2152"/>
      <c r="G91" s="2152"/>
      <c r="H91" s="2152"/>
      <c r="I91" s="2152"/>
      <c r="J91" s="2199"/>
      <c r="K91" s="2201"/>
      <c r="L91" s="2200">
        <v>0</v>
      </c>
    </row>
    <row r="92" spans="1:12">
      <c r="A92" s="973" t="s">
        <v>306</v>
      </c>
      <c r="B92" s="967" t="s">
        <v>137</v>
      </c>
      <c r="C92" s="967" t="s">
        <v>272</v>
      </c>
      <c r="D92" s="2152"/>
      <c r="E92" s="2152"/>
      <c r="F92" s="2152"/>
      <c r="G92" s="2152"/>
      <c r="H92" s="2152"/>
      <c r="I92" s="2152"/>
      <c r="J92" s="2199"/>
      <c r="K92" s="2201"/>
      <c r="L92" s="2200">
        <v>0</v>
      </c>
    </row>
    <row r="93" spans="1:12">
      <c r="A93" s="973" t="s">
        <v>307</v>
      </c>
      <c r="B93" s="967" t="s">
        <v>137</v>
      </c>
      <c r="C93" s="967" t="s">
        <v>272</v>
      </c>
      <c r="D93" s="2152"/>
      <c r="E93" s="2152"/>
      <c r="F93" s="2152"/>
      <c r="G93" s="2152"/>
      <c r="H93" s="2152"/>
      <c r="I93" s="2152"/>
      <c r="J93" s="2199"/>
      <c r="K93" s="2201"/>
      <c r="L93" s="2200">
        <v>0</v>
      </c>
    </row>
    <row r="94" spans="1:12">
      <c r="A94" s="978" t="s">
        <v>308</v>
      </c>
      <c r="B94" s="967" t="s">
        <v>137</v>
      </c>
      <c r="C94" s="967" t="s">
        <v>274</v>
      </c>
      <c r="D94" s="979"/>
      <c r="E94" s="2152"/>
      <c r="F94" s="979"/>
      <c r="G94" s="979"/>
      <c r="H94" s="979"/>
      <c r="I94" s="2152"/>
      <c r="J94" s="2199"/>
      <c r="K94" s="2201"/>
      <c r="L94" s="2200">
        <v>0</v>
      </c>
    </row>
    <row r="95" spans="1:12">
      <c r="A95" s="978" t="s">
        <v>309</v>
      </c>
      <c r="B95" s="967" t="s">
        <v>137</v>
      </c>
      <c r="C95" s="967" t="s">
        <v>274</v>
      </c>
      <c r="D95" s="2152"/>
      <c r="E95" s="2152"/>
      <c r="F95" s="2152"/>
      <c r="G95" s="2152"/>
      <c r="H95" s="2152"/>
      <c r="I95" s="2152"/>
      <c r="J95" s="2199"/>
      <c r="K95" s="2201"/>
      <c r="L95" s="2200">
        <v>0</v>
      </c>
    </row>
    <row r="96" spans="1:12">
      <c r="A96" s="978" t="s">
        <v>307</v>
      </c>
      <c r="B96" s="967" t="s">
        <v>137</v>
      </c>
      <c r="C96" s="2203" t="s">
        <v>274</v>
      </c>
      <c r="D96" s="2152"/>
      <c r="E96" s="2152"/>
      <c r="F96" s="2152"/>
      <c r="G96" s="2152"/>
      <c r="H96" s="2152"/>
      <c r="I96" s="2152"/>
      <c r="J96" s="2199"/>
      <c r="K96" s="2201"/>
      <c r="L96" s="2200">
        <v>0</v>
      </c>
    </row>
    <row r="97" spans="1:12">
      <c r="A97" s="978"/>
      <c r="B97" s="967"/>
      <c r="C97" s="2203"/>
      <c r="D97" s="2152"/>
      <c r="E97" s="2152"/>
      <c r="F97" s="2152"/>
      <c r="G97" s="2152"/>
      <c r="H97" s="2152"/>
      <c r="I97" s="2152"/>
      <c r="J97" s="2199"/>
      <c r="K97" s="2201"/>
      <c r="L97" s="2200"/>
    </row>
    <row r="98" spans="1:12" ht="13">
      <c r="A98" s="982" t="s">
        <v>310</v>
      </c>
      <c r="B98" s="983"/>
      <c r="C98" s="983"/>
      <c r="D98" s="984"/>
      <c r="E98" s="984"/>
      <c r="F98" s="984"/>
      <c r="G98" s="984"/>
      <c r="H98" s="984"/>
      <c r="I98" s="984"/>
      <c r="J98" s="985"/>
      <c r="K98" s="1037"/>
      <c r="L98" s="2102"/>
    </row>
    <row r="99" spans="1:12">
      <c r="A99" s="976" t="s">
        <v>212</v>
      </c>
      <c r="B99" s="967" t="s">
        <v>280</v>
      </c>
      <c r="C99" s="967" t="s">
        <v>272</v>
      </c>
      <c r="D99" s="2152">
        <v>17771</v>
      </c>
      <c r="E99" s="2152"/>
      <c r="F99" s="2152"/>
      <c r="G99" s="2152"/>
      <c r="H99" s="2152"/>
      <c r="I99" s="2152">
        <v>1850699.3099995418</v>
      </c>
      <c r="J99" s="2199">
        <v>0.12025074158319091</v>
      </c>
      <c r="K99" s="2201"/>
      <c r="L99" s="2205"/>
    </row>
    <row r="100" spans="1:12">
      <c r="A100" s="976" t="s">
        <v>213</v>
      </c>
      <c r="B100" s="967" t="s">
        <v>280</v>
      </c>
      <c r="C100" s="967" t="s">
        <v>272</v>
      </c>
      <c r="D100" s="2152">
        <v>17771</v>
      </c>
      <c r="E100" s="2152"/>
      <c r="F100" s="2152"/>
      <c r="G100" s="2152"/>
      <c r="H100" s="2152"/>
      <c r="I100" s="2152">
        <v>675436.49000001221</v>
      </c>
      <c r="J100" s="2199">
        <v>4.3887053059348188E-2</v>
      </c>
      <c r="K100" s="2201"/>
      <c r="L100" s="2205"/>
    </row>
    <row r="101" spans="1:12" ht="13">
      <c r="A101" s="982" t="s">
        <v>261</v>
      </c>
      <c r="B101" s="983"/>
      <c r="C101" s="983"/>
      <c r="D101" s="984"/>
      <c r="E101" s="984"/>
      <c r="F101" s="984"/>
      <c r="G101" s="984"/>
      <c r="H101" s="984"/>
      <c r="I101" s="984"/>
      <c r="J101" s="985"/>
      <c r="K101" s="986"/>
      <c r="L101" s="2102"/>
    </row>
    <row r="102" spans="1:12" ht="14.5">
      <c r="A102" s="972" t="s">
        <v>1447</v>
      </c>
      <c r="B102" s="2203"/>
      <c r="C102" s="2203"/>
      <c r="D102" s="2152"/>
      <c r="E102" s="2152"/>
      <c r="F102" s="2152"/>
      <c r="G102" s="2152"/>
      <c r="H102" s="2152"/>
      <c r="I102" s="2206"/>
      <c r="J102" s="2199"/>
      <c r="K102" s="2207"/>
      <c r="L102" s="2097"/>
    </row>
    <row r="103" spans="1:12" ht="13.5" thickBot="1">
      <c r="A103" s="993"/>
      <c r="B103" s="994"/>
      <c r="C103" s="994"/>
      <c r="D103" s="2099"/>
      <c r="E103" s="2099"/>
      <c r="F103" s="2100"/>
      <c r="G103" s="995"/>
      <c r="H103" s="2100"/>
      <c r="I103" s="996"/>
      <c r="J103" s="991"/>
      <c r="K103" s="992"/>
      <c r="L103" s="2103"/>
    </row>
    <row r="104" spans="1:12" ht="15" thickTop="1" thickBot="1">
      <c r="A104" s="684" t="s">
        <v>45</v>
      </c>
      <c r="B104" s="997" t="s">
        <v>115</v>
      </c>
      <c r="C104" s="998"/>
      <c r="D104" s="999">
        <f>SUM(D9:D102)</f>
        <v>151211.5</v>
      </c>
      <c r="E104" s="999">
        <f t="shared" ref="E104:J104" si="0">SUM(E9:E102)</f>
        <v>1526.85</v>
      </c>
      <c r="F104" s="999">
        <f t="shared" si="0"/>
        <v>4591624.091435031</v>
      </c>
      <c r="G104" s="999">
        <f t="shared" si="0"/>
        <v>1106.6012900000023</v>
      </c>
      <c r="H104" s="999">
        <f t="shared" si="0"/>
        <v>200718.86788800539</v>
      </c>
      <c r="I104" s="999">
        <f t="shared" si="0"/>
        <v>15390335.940000884</v>
      </c>
      <c r="J104" s="2098">
        <f t="shared" si="0"/>
        <v>0.99999999999999989</v>
      </c>
      <c r="K104" s="1000"/>
      <c r="L104" s="2104">
        <f>SUM(L10:L96)</f>
        <v>10769185.370942095</v>
      </c>
    </row>
    <row r="105" spans="1:12" ht="13.5" thickBot="1">
      <c r="A105" s="326"/>
      <c r="C105" s="990"/>
      <c r="D105" s="990"/>
      <c r="E105" s="990"/>
      <c r="F105" s="990"/>
      <c r="G105" s="990"/>
    </row>
    <row r="106" spans="1:12" ht="27.75" customHeight="1" thickBot="1">
      <c r="A106" s="726" t="s">
        <v>311</v>
      </c>
      <c r="B106" s="989" t="s">
        <v>262</v>
      </c>
    </row>
    <row r="107" spans="1:12" ht="29.25" customHeight="1">
      <c r="A107" s="328" t="s">
        <v>1448</v>
      </c>
      <c r="B107" s="1979">
        <v>25</v>
      </c>
      <c r="F107" s="2095"/>
      <c r="G107" s="2095"/>
      <c r="H107" s="2095"/>
    </row>
    <row r="108" spans="1:12" ht="28.5" customHeight="1">
      <c r="A108" s="329" t="s">
        <v>263</v>
      </c>
      <c r="B108" s="1978">
        <v>1</v>
      </c>
      <c r="F108" s="2095"/>
      <c r="G108" s="2095"/>
      <c r="H108" s="2095"/>
    </row>
    <row r="109" spans="1:12" ht="34.5" customHeight="1">
      <c r="A109" s="1001" t="s">
        <v>1453</v>
      </c>
      <c r="B109" s="2116">
        <v>2068</v>
      </c>
      <c r="F109" s="2095"/>
      <c r="G109" s="2095"/>
      <c r="H109" s="2095"/>
    </row>
    <row r="110" spans="1:12" ht="35.15" customHeight="1" thickBot="1">
      <c r="A110" s="1002" t="s">
        <v>264</v>
      </c>
      <c r="B110" s="1980">
        <v>213</v>
      </c>
    </row>
    <row r="111" spans="1:12" ht="27.75" customHeight="1" thickBot="1">
      <c r="A111" s="88"/>
      <c r="B111" s="8"/>
    </row>
    <row r="112" spans="1:12" ht="27.75" customHeight="1" thickBot="1">
      <c r="A112" s="1003" t="s">
        <v>312</v>
      </c>
      <c r="B112" s="1004" t="s">
        <v>262</v>
      </c>
    </row>
    <row r="113" spans="1:10" ht="37.5" customHeight="1">
      <c r="A113" s="1005" t="s">
        <v>313</v>
      </c>
      <c r="B113" s="1552">
        <v>17771</v>
      </c>
    </row>
    <row r="114" spans="1:10" ht="18" customHeight="1" thickBot="1">
      <c r="A114" s="88"/>
      <c r="B114" s="8"/>
    </row>
    <row r="115" spans="1:10" ht="15.5">
      <c r="A115" s="2671" t="s">
        <v>314</v>
      </c>
      <c r="B115" s="2668" t="s">
        <v>41</v>
      </c>
      <c r="C115" s="2669"/>
      <c r="D115" s="2670"/>
      <c r="G115" s="76"/>
      <c r="H115" s="315"/>
      <c r="I115" s="76"/>
    </row>
    <row r="116" spans="1:10" ht="16" thickBot="1">
      <c r="A116" s="2672"/>
      <c r="B116" s="1006" t="s">
        <v>43</v>
      </c>
      <c r="C116" s="1007" t="s">
        <v>44</v>
      </c>
      <c r="D116" s="1008" t="s">
        <v>45</v>
      </c>
      <c r="G116" s="48"/>
      <c r="H116" s="279"/>
      <c r="I116" s="279"/>
    </row>
    <row r="117" spans="1:10" ht="13">
      <c r="A117" s="333" t="s">
        <v>87</v>
      </c>
      <c r="B117" s="1009">
        <v>1420735.5907000001</v>
      </c>
      <c r="C117" s="1651">
        <v>1259897.5992999999</v>
      </c>
      <c r="D117" s="1653">
        <f>SUM(B117:C117)</f>
        <v>2680633.19</v>
      </c>
      <c r="F117" s="85"/>
      <c r="G117" s="85"/>
      <c r="H117" s="85"/>
    </row>
    <row r="118" spans="1:10" ht="13">
      <c r="A118" s="57" t="s">
        <v>265</v>
      </c>
      <c r="B118" s="1010">
        <v>2765151.8942999998</v>
      </c>
      <c r="C118" s="1652">
        <v>2452040.9257</v>
      </c>
      <c r="D118" s="1011">
        <f t="shared" ref="D118:D120" si="1">SUM(B118:C118)</f>
        <v>5217192.82</v>
      </c>
      <c r="F118" s="85"/>
      <c r="G118" s="85"/>
      <c r="H118" s="85"/>
    </row>
    <row r="119" spans="1:10" ht="13">
      <c r="A119" s="1012" t="s">
        <v>266</v>
      </c>
      <c r="B119" s="1010">
        <v>7600022.2800999992</v>
      </c>
      <c r="C119" s="1652">
        <v>6654100.0699000005</v>
      </c>
      <c r="D119" s="1011">
        <f t="shared" si="1"/>
        <v>14254122.35</v>
      </c>
      <c r="E119" s="86" t="s">
        <v>223</v>
      </c>
      <c r="F119" s="85"/>
      <c r="G119" s="85"/>
      <c r="H119" s="79"/>
    </row>
    <row r="120" spans="1:10" ht="13.5" thickBot="1">
      <c r="A120" s="58" t="s">
        <v>53</v>
      </c>
      <c r="B120" s="1013">
        <v>245594.16130000001</v>
      </c>
      <c r="C120" s="1014">
        <v>217791.04870000001</v>
      </c>
      <c r="D120" s="1654">
        <f t="shared" si="1"/>
        <v>463385.21</v>
      </c>
      <c r="E120" s="86"/>
      <c r="F120" s="85"/>
      <c r="G120" s="85"/>
      <c r="H120" s="79"/>
    </row>
    <row r="121" spans="1:10" ht="14.5" thickBot="1">
      <c r="A121" s="529"/>
      <c r="B121" s="532"/>
      <c r="C121" s="533"/>
      <c r="D121" s="534"/>
      <c r="F121" s="85"/>
      <c r="G121" s="85"/>
      <c r="H121" s="85"/>
    </row>
    <row r="122" spans="1:10" ht="38.65" customHeight="1" thickTop="1" thickBot="1">
      <c r="A122" s="548" t="s">
        <v>315</v>
      </c>
      <c r="B122" s="1655">
        <f>SUM(B117:B120)</f>
        <v>12031503.926399998</v>
      </c>
      <c r="C122" s="1656">
        <f>SUM(C117:C120)</f>
        <v>10583829.6436</v>
      </c>
      <c r="D122" s="1657">
        <f>SUM(D117:D120)</f>
        <v>22615333.57</v>
      </c>
      <c r="H122" s="85"/>
    </row>
    <row r="123" spans="1:10" ht="14">
      <c r="A123" s="325"/>
      <c r="B123" s="987"/>
      <c r="C123" s="14"/>
      <c r="D123" s="14"/>
      <c r="H123" s="85"/>
    </row>
    <row r="124" spans="1:10">
      <c r="A124" s="2666"/>
      <c r="B124" s="2666"/>
      <c r="C124" s="2666"/>
      <c r="D124" s="2666"/>
      <c r="E124" s="2666"/>
      <c r="F124" s="2666"/>
      <c r="G124" s="2666"/>
      <c r="H124" s="2666"/>
      <c r="I124" s="2666"/>
      <c r="J124" s="2666"/>
    </row>
    <row r="125" spans="1:10" ht="22.5" customHeight="1">
      <c r="A125" t="s">
        <v>1449</v>
      </c>
      <c r="I125" s="203"/>
      <c r="J125" s="203"/>
    </row>
    <row r="126" spans="1:10" ht="14.5">
      <c r="A126" t="s">
        <v>1450</v>
      </c>
      <c r="I126" s="203"/>
      <c r="J126" s="203"/>
    </row>
    <row r="127" spans="1:10" ht="16.5">
      <c r="A127" t="s">
        <v>1407</v>
      </c>
      <c r="I127" s="203"/>
      <c r="J127" s="203"/>
    </row>
    <row r="128" spans="1:10" ht="16.5">
      <c r="A128" t="s">
        <v>1451</v>
      </c>
      <c r="I128" s="203"/>
      <c r="J128" s="203"/>
    </row>
    <row r="129" spans="1:10" ht="16.5">
      <c r="A129" t="s">
        <v>1452</v>
      </c>
      <c r="I129" s="203"/>
      <c r="J129" s="203"/>
    </row>
    <row r="130" spans="1:10">
      <c r="A130" t="s">
        <v>267</v>
      </c>
      <c r="I130" s="203"/>
      <c r="J130" s="203"/>
    </row>
    <row r="131" spans="1:10">
      <c r="A131" t="s">
        <v>316</v>
      </c>
      <c r="I131" s="203"/>
      <c r="J131" s="203"/>
    </row>
    <row r="132" spans="1:10">
      <c r="A132" t="s">
        <v>317</v>
      </c>
      <c r="I132" s="203"/>
      <c r="J132" s="203"/>
    </row>
    <row r="133" spans="1:10">
      <c r="A133" s="2667" t="s">
        <v>318</v>
      </c>
      <c r="B133" s="2667"/>
      <c r="C133" s="2667"/>
      <c r="D133" s="2667"/>
      <c r="E133" s="2667"/>
      <c r="F133" s="2667"/>
      <c r="G133" s="2667"/>
      <c r="H133" s="2667"/>
      <c r="I133" s="203"/>
      <c r="J133" s="203"/>
    </row>
    <row r="134" spans="1:10" ht="22.9" customHeight="1">
      <c r="A134" s="2667" t="s">
        <v>319</v>
      </c>
      <c r="B134" s="2667"/>
      <c r="C134" s="2667"/>
      <c r="D134" s="2667"/>
      <c r="E134" s="2667"/>
      <c r="F134" s="2667"/>
      <c r="G134" s="2667"/>
      <c r="H134" s="2667"/>
      <c r="I134" s="203"/>
      <c r="J134" s="203"/>
    </row>
  </sheetData>
  <autoFilter ref="A8:L96" xr:uid="{350F7F42-B47D-492C-90B9-1D5590BC933B}"/>
  <mergeCells count="12">
    <mergeCell ref="A124:J124"/>
    <mergeCell ref="A133:H133"/>
    <mergeCell ref="A134:H134"/>
    <mergeCell ref="B115:D115"/>
    <mergeCell ref="A115:A116"/>
    <mergeCell ref="A1:L1"/>
    <mergeCell ref="A2:L2"/>
    <mergeCell ref="A6:H6"/>
    <mergeCell ref="A7:L7"/>
    <mergeCell ref="A3:L3"/>
    <mergeCell ref="A4:L4"/>
    <mergeCell ref="A5:L5"/>
  </mergeCells>
  <dataValidations count="1">
    <dataValidation type="list" allowBlank="1" showInputMessage="1" showErrorMessage="1" sqref="C90:C95 C99:C102 C10:C12 C14:C23 C77:C86 C39:C57 C59:C75 C31:C37" xr:uid="{C99715EB-70D0-40B6-A474-A9185F8E2F28}">
      <formula1>"In-Unit, CAM/WB"</formula1>
    </dataValidation>
  </dataValidations>
  <printOptions horizontalCentered="1" verticalCentered="1" headings="1"/>
  <pageMargins left="0.25" right="0.25" top="0.5" bottom="0.5" header="0.3" footer="0.3"/>
  <pageSetup scale="26" fitToWidth="2" orientation="landscape" r:id="rId1"/>
  <customProperties>
    <customPr name="_pios_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AAE459-B844-4D32-BD2D-BE5705499875}">
  <sheetPr>
    <pageSetUpPr fitToPage="1"/>
  </sheetPr>
  <dimension ref="A1:V98"/>
  <sheetViews>
    <sheetView view="pageLayout" zoomScale="75" zoomScaleNormal="90" zoomScalePageLayoutView="75" workbookViewId="0">
      <selection activeCell="I17" sqref="I17"/>
    </sheetView>
  </sheetViews>
  <sheetFormatPr defaultColWidth="8.54296875" defaultRowHeight="12.5"/>
  <cols>
    <col min="1" max="1" width="57.54296875" customWidth="1"/>
    <col min="2" max="3" width="12.26953125" bestFit="1" customWidth="1"/>
    <col min="4" max="4" width="13.453125" customWidth="1"/>
    <col min="5" max="5" width="9.453125" customWidth="1"/>
    <col min="6" max="6" width="13.453125" customWidth="1"/>
    <col min="7" max="7" width="14.54296875" customWidth="1"/>
    <col min="8" max="9" width="14.453125" customWidth="1"/>
    <col min="10" max="10" width="17.453125" customWidth="1"/>
    <col min="11" max="11" width="3.54296875" customWidth="1"/>
    <col min="13" max="13" width="10.54296875" customWidth="1"/>
    <col min="14" max="14" width="12.453125" customWidth="1"/>
    <col min="15" max="15" width="9.54296875" customWidth="1"/>
    <col min="16" max="16" width="13.54296875" customWidth="1"/>
    <col min="17" max="17" width="14.54296875" customWidth="1"/>
    <col min="18" max="18" width="13.453125" customWidth="1"/>
    <col min="19" max="19" width="16.54296875" customWidth="1"/>
    <col min="20" max="20" width="21.54296875" customWidth="1"/>
    <col min="21" max="21" width="22.54296875" customWidth="1"/>
    <col min="22" max="22" width="45.54296875" customWidth="1"/>
  </cols>
  <sheetData>
    <row r="1" spans="1:22" ht="15.5">
      <c r="A1" s="2579" t="s">
        <v>320</v>
      </c>
      <c r="B1" s="2579"/>
      <c r="C1" s="2579"/>
      <c r="D1" s="2579"/>
      <c r="E1" s="2579"/>
      <c r="F1" s="2579"/>
      <c r="G1" s="2579"/>
      <c r="H1" s="2579"/>
      <c r="I1" s="2579"/>
      <c r="J1" s="2579"/>
      <c r="K1" s="2579"/>
      <c r="L1" s="2579"/>
      <c r="M1" s="2579"/>
      <c r="N1" s="2579"/>
      <c r="O1" s="2579"/>
      <c r="P1" s="2579"/>
      <c r="Q1" s="2579"/>
      <c r="R1" s="2579"/>
      <c r="S1" s="2579"/>
      <c r="T1" s="2579"/>
    </row>
    <row r="2" spans="1:22" ht="15.5">
      <c r="A2" s="2579" t="s">
        <v>0</v>
      </c>
      <c r="B2" s="2579"/>
      <c r="C2" s="2579"/>
      <c r="D2" s="2579"/>
      <c r="E2" s="2579"/>
      <c r="F2" s="2579"/>
      <c r="G2" s="2579"/>
      <c r="H2" s="2579"/>
      <c r="I2" s="2579"/>
      <c r="J2" s="2579"/>
      <c r="K2" s="2579"/>
      <c r="L2" s="2579"/>
      <c r="M2" s="2579"/>
      <c r="N2" s="2579"/>
      <c r="O2" s="2579"/>
      <c r="P2" s="2579"/>
      <c r="Q2" s="2579"/>
      <c r="R2" s="2579"/>
      <c r="S2" s="2579"/>
      <c r="T2" s="2579"/>
    </row>
    <row r="3" spans="1:22" ht="15.5">
      <c r="A3" s="2579" t="s">
        <v>38</v>
      </c>
      <c r="B3" s="2579"/>
      <c r="C3" s="2579"/>
      <c r="D3" s="2579"/>
      <c r="E3" s="2579"/>
      <c r="F3" s="2579"/>
      <c r="G3" s="2579"/>
      <c r="H3" s="2579"/>
      <c r="I3" s="2579"/>
      <c r="J3" s="2579"/>
      <c r="K3" s="2579"/>
      <c r="L3" s="2579"/>
      <c r="M3" s="2579"/>
      <c r="N3" s="2579"/>
      <c r="O3" s="2579"/>
      <c r="P3" s="2579"/>
      <c r="Q3" s="2579"/>
      <c r="R3" s="2579"/>
      <c r="S3" s="2579"/>
      <c r="T3" s="2579"/>
    </row>
    <row r="4" spans="1:22" ht="18" customHeight="1" thickBot="1">
      <c r="A4" s="83"/>
      <c r="B4" s="90"/>
      <c r="C4" s="91"/>
      <c r="D4" s="91"/>
      <c r="E4" s="91"/>
      <c r="F4" s="91"/>
      <c r="G4" s="91"/>
      <c r="H4" s="91"/>
      <c r="I4" s="91"/>
      <c r="J4" s="1981"/>
    </row>
    <row r="5" spans="1:22" ht="16" thickBot="1">
      <c r="A5" s="40"/>
      <c r="B5" s="2725" t="s">
        <v>321</v>
      </c>
      <c r="C5" s="2726"/>
      <c r="D5" s="2726"/>
      <c r="E5" s="2726"/>
      <c r="F5" s="2726"/>
      <c r="G5" s="2726"/>
      <c r="H5" s="2726"/>
      <c r="I5" s="2726"/>
      <c r="J5" s="2727"/>
      <c r="L5" s="2725" t="s">
        <v>322</v>
      </c>
      <c r="M5" s="2726"/>
      <c r="N5" s="2726"/>
      <c r="O5" s="2726"/>
      <c r="P5" s="2726"/>
      <c r="Q5" s="2726"/>
      <c r="R5" s="2726"/>
      <c r="S5" s="2726"/>
      <c r="T5" s="2727"/>
      <c r="U5" s="315"/>
      <c r="V5" s="76"/>
    </row>
    <row r="6" spans="1:22" ht="15.5" thickBot="1">
      <c r="A6" s="1759"/>
      <c r="B6" s="2715" t="s">
        <v>1456</v>
      </c>
      <c r="C6" s="2716"/>
      <c r="D6" s="2716"/>
      <c r="E6" s="2716"/>
      <c r="F6" s="2716"/>
      <c r="G6" s="2716"/>
      <c r="H6" s="2716"/>
      <c r="I6" s="2717"/>
      <c r="J6" s="2718"/>
      <c r="K6" s="469"/>
      <c r="L6" s="2069"/>
      <c r="M6" s="2715" t="s">
        <v>1456</v>
      </c>
      <c r="N6" s="2716"/>
      <c r="O6" s="2716"/>
      <c r="P6" s="2716"/>
      <c r="Q6" s="2716"/>
      <c r="R6" s="2716"/>
      <c r="S6" s="2717"/>
      <c r="T6" s="2718"/>
      <c r="U6" s="279"/>
      <c r="V6" s="1090"/>
    </row>
    <row r="7" spans="1:22" ht="41.5" thickBot="1">
      <c r="A7" s="1559" t="s">
        <v>1455</v>
      </c>
      <c r="B7" s="1560" t="s">
        <v>323</v>
      </c>
      <c r="C7" s="1561" t="s">
        <v>225</v>
      </c>
      <c r="D7" s="1562" t="s">
        <v>1469</v>
      </c>
      <c r="E7" s="1562" t="s">
        <v>1470</v>
      </c>
      <c r="F7" s="1562" t="s">
        <v>1471</v>
      </c>
      <c r="G7" s="1563" t="s">
        <v>1472</v>
      </c>
      <c r="H7" s="1760" t="s">
        <v>131</v>
      </c>
      <c r="I7" s="1556" t="s">
        <v>1473</v>
      </c>
      <c r="J7" s="1564" t="s">
        <v>133</v>
      </c>
      <c r="K7" s="1565"/>
      <c r="L7" s="1566" t="s">
        <v>323</v>
      </c>
      <c r="M7" s="1567" t="s">
        <v>225</v>
      </c>
      <c r="N7" s="1568" t="s">
        <v>1469</v>
      </c>
      <c r="O7" s="1568" t="s">
        <v>1474</v>
      </c>
      <c r="P7" s="1568" t="s">
        <v>1471</v>
      </c>
      <c r="Q7" s="1569" t="s">
        <v>1475</v>
      </c>
      <c r="R7" s="1570" t="s">
        <v>131</v>
      </c>
      <c r="S7" s="1556" t="s">
        <v>1473</v>
      </c>
      <c r="T7" s="1571" t="s">
        <v>133</v>
      </c>
    </row>
    <row r="8" spans="1:22" ht="13">
      <c r="A8" s="528" t="s">
        <v>134</v>
      </c>
      <c r="B8" s="1075"/>
      <c r="C8" s="1076"/>
      <c r="D8" s="1077"/>
      <c r="E8" s="1077"/>
      <c r="F8" s="1077"/>
      <c r="G8" s="1078"/>
      <c r="H8" s="1079"/>
      <c r="I8" s="1080"/>
      <c r="J8" s="1081"/>
      <c r="L8" s="1075"/>
      <c r="M8" s="1076"/>
      <c r="N8" s="1077"/>
      <c r="O8" s="1077"/>
      <c r="P8" s="1077"/>
      <c r="Q8" s="1078"/>
      <c r="R8" s="1079"/>
      <c r="S8" s="1080"/>
      <c r="T8" s="1081"/>
      <c r="U8" s="1091"/>
    </row>
    <row r="9" spans="1:22">
      <c r="A9" s="977" t="s">
        <v>324</v>
      </c>
      <c r="B9" s="977" t="s">
        <v>137</v>
      </c>
      <c r="C9" s="1092">
        <v>7</v>
      </c>
      <c r="D9" s="1093">
        <v>2689.9914100000001</v>
      </c>
      <c r="E9" s="1093">
        <v>0</v>
      </c>
      <c r="F9" s="1093">
        <v>-6.6639200000000001</v>
      </c>
      <c r="G9" s="1094">
        <v>8900</v>
      </c>
      <c r="H9" s="1065">
        <f>IF($G$64&lt;&gt;0,G9/$G$64,0)</f>
        <v>4.2632964155655201E-3</v>
      </c>
      <c r="I9" s="1398">
        <v>12</v>
      </c>
      <c r="J9" s="1182">
        <v>6707.4736088234176</v>
      </c>
      <c r="L9" s="977" t="s">
        <v>137</v>
      </c>
      <c r="M9" s="1092">
        <v>15</v>
      </c>
      <c r="N9" s="1093">
        <v>5843.1483900000003</v>
      </c>
      <c r="O9" s="1074">
        <v>0</v>
      </c>
      <c r="P9" s="1093">
        <v>-16.936710000000001</v>
      </c>
      <c r="Q9" s="1094">
        <v>16997.11</v>
      </c>
      <c r="R9" s="1065">
        <f>IF($Q$64&lt;&gt;0,Q9/$Q$64,0)</f>
        <v>6.1570248668841344E-3</v>
      </c>
      <c r="S9" s="1398">
        <v>12</v>
      </c>
      <c r="T9" s="1182">
        <v>14836.375998389769</v>
      </c>
      <c r="U9" s="1091"/>
    </row>
    <row r="10" spans="1:22">
      <c r="A10" s="977" t="s">
        <v>325</v>
      </c>
      <c r="B10" s="977" t="s">
        <v>137</v>
      </c>
      <c r="C10" s="1095">
        <v>1</v>
      </c>
      <c r="D10" s="975">
        <v>190.83515</v>
      </c>
      <c r="E10" s="975">
        <v>0</v>
      </c>
      <c r="F10" s="975">
        <v>-0.3533</v>
      </c>
      <c r="G10" s="1096">
        <v>1200</v>
      </c>
      <c r="H10" s="1065">
        <f t="shared" ref="H10:H17" si="0">IF($G$64&lt;&gt;0,G10/$G$64,0)</f>
        <v>5.7482648299759815E-4</v>
      </c>
      <c r="I10" s="1398">
        <v>12</v>
      </c>
      <c r="J10" s="1182">
        <v>477.93093023894653</v>
      </c>
      <c r="L10" s="977" t="s">
        <v>137</v>
      </c>
      <c r="M10" s="1095">
        <v>1</v>
      </c>
      <c r="N10" s="975">
        <v>283.86693000000002</v>
      </c>
      <c r="O10" s="1066">
        <v>0</v>
      </c>
      <c r="P10" s="975">
        <v>24.57</v>
      </c>
      <c r="Q10" s="1096">
        <v>1200</v>
      </c>
      <c r="R10" s="1065">
        <f t="shared" ref="R10:R61" si="1">IF($Q$64&lt;&gt;0,Q10/$Q$64,0)</f>
        <v>4.3468741687621964E-4</v>
      </c>
      <c r="S10" s="1398">
        <v>12</v>
      </c>
      <c r="T10" s="1182">
        <v>1170.6333170459372</v>
      </c>
      <c r="U10" s="1091"/>
    </row>
    <row r="11" spans="1:22">
      <c r="A11" s="977" t="s">
        <v>326</v>
      </c>
      <c r="B11" s="977" t="s">
        <v>137</v>
      </c>
      <c r="C11" s="1095">
        <v>11</v>
      </c>
      <c r="D11" s="975">
        <v>-237.60418999999999</v>
      </c>
      <c r="E11" s="1066">
        <v>0.39387</v>
      </c>
      <c r="F11" s="975">
        <v>-15.47418</v>
      </c>
      <c r="G11" s="1096">
        <v>13108.76</v>
      </c>
      <c r="H11" s="1065">
        <f t="shared" si="0"/>
        <v>6.2793853393829958E-3</v>
      </c>
      <c r="I11" s="1398">
        <v>11</v>
      </c>
      <c r="J11" s="1182">
        <v>-816.44991779814916</v>
      </c>
      <c r="L11" s="977" t="s">
        <v>137</v>
      </c>
      <c r="M11" s="1095">
        <v>16</v>
      </c>
      <c r="N11" s="975">
        <v>-806.01692000000003</v>
      </c>
      <c r="O11" s="1066">
        <v>0.18265000000000001</v>
      </c>
      <c r="P11" s="975">
        <v>160.16901999999999</v>
      </c>
      <c r="Q11" s="1096">
        <v>18070.580000000002</v>
      </c>
      <c r="R11" s="1065">
        <f t="shared" si="1"/>
        <v>6.5458781180458983E-3</v>
      </c>
      <c r="S11" s="1398">
        <v>11</v>
      </c>
      <c r="T11" s="1182">
        <v>701.23075580051614</v>
      </c>
      <c r="U11" s="1091"/>
    </row>
    <row r="12" spans="1:22">
      <c r="A12" s="977" t="s">
        <v>327</v>
      </c>
      <c r="B12" s="977" t="s">
        <v>137</v>
      </c>
      <c r="C12" s="1095">
        <v>4</v>
      </c>
      <c r="D12" s="975">
        <v>294.26942000000003</v>
      </c>
      <c r="E12" s="1872">
        <v>1.968E-2</v>
      </c>
      <c r="F12" s="975">
        <v>-1.28701</v>
      </c>
      <c r="G12" s="1096">
        <v>5987.87</v>
      </c>
      <c r="H12" s="1065">
        <f t="shared" si="0"/>
        <v>2.8683218772890236E-3</v>
      </c>
      <c r="I12" s="1398">
        <v>10</v>
      </c>
      <c r="J12" s="1182">
        <v>628.39587958222944</v>
      </c>
      <c r="L12" s="977" t="s">
        <v>137</v>
      </c>
      <c r="M12" s="1095">
        <v>4</v>
      </c>
      <c r="N12" s="975">
        <v>-100.00894</v>
      </c>
      <c r="O12" s="1066">
        <v>2.9149999999999999E-2</v>
      </c>
      <c r="P12" s="975">
        <v>55.767470000000003</v>
      </c>
      <c r="Q12" s="1096">
        <v>8675</v>
      </c>
      <c r="R12" s="1065">
        <f t="shared" si="1"/>
        <v>3.1424277845010042E-3</v>
      </c>
      <c r="S12" s="1398">
        <v>10</v>
      </c>
      <c r="T12" s="1182">
        <v>632.64988145111465</v>
      </c>
      <c r="U12" s="1091"/>
    </row>
    <row r="13" spans="1:22">
      <c r="A13" s="977" t="s">
        <v>328</v>
      </c>
      <c r="B13" s="977" t="s">
        <v>137</v>
      </c>
      <c r="C13" s="1095">
        <v>2</v>
      </c>
      <c r="D13" s="975">
        <v>1057.626</v>
      </c>
      <c r="E13" s="1872">
        <v>2.4070000000000001E-2</v>
      </c>
      <c r="F13" s="975">
        <v>0</v>
      </c>
      <c r="G13" s="1096">
        <v>4850</v>
      </c>
      <c r="H13" s="1065">
        <f t="shared" si="0"/>
        <v>2.3232570354486258E-3</v>
      </c>
      <c r="I13" s="1398">
        <v>4</v>
      </c>
      <c r="J13" s="1182">
        <v>1056.4045579535377</v>
      </c>
      <c r="L13" s="977" t="s">
        <v>137</v>
      </c>
      <c r="M13" s="1095">
        <v>6</v>
      </c>
      <c r="N13" s="975">
        <v>3229.857</v>
      </c>
      <c r="O13" s="1066">
        <v>0.73348999999999998</v>
      </c>
      <c r="P13" s="975">
        <v>0</v>
      </c>
      <c r="Q13" s="1096">
        <v>13797.19</v>
      </c>
      <c r="R13" s="1065">
        <f t="shared" si="1"/>
        <v>4.9978874010420072E-3</v>
      </c>
      <c r="S13" s="1398">
        <v>4</v>
      </c>
      <c r="T13" s="1182">
        <v>3294.456934099172</v>
      </c>
      <c r="U13" s="1091"/>
    </row>
    <row r="14" spans="1:22">
      <c r="A14" s="977" t="s">
        <v>329</v>
      </c>
      <c r="B14" s="977" t="s">
        <v>137</v>
      </c>
      <c r="C14" s="1095">
        <v>3</v>
      </c>
      <c r="D14" s="975">
        <v>2022.732</v>
      </c>
      <c r="E14" s="1872">
        <v>1.1568799999999999</v>
      </c>
      <c r="F14" s="975">
        <v>0</v>
      </c>
      <c r="G14" s="1096">
        <v>7467.54</v>
      </c>
      <c r="H14" s="1065">
        <f t="shared" si="0"/>
        <v>3.5771164623699036E-3</v>
      </c>
      <c r="I14" s="1398">
        <v>10</v>
      </c>
      <c r="J14" s="1182">
        <v>4453.4402632319816</v>
      </c>
      <c r="L14" s="977" t="s">
        <v>137</v>
      </c>
      <c r="M14" s="1095">
        <v>9</v>
      </c>
      <c r="N14" s="975">
        <v>6899.04</v>
      </c>
      <c r="O14" s="1066">
        <v>3.0358100000000001</v>
      </c>
      <c r="P14" s="975">
        <v>0</v>
      </c>
      <c r="Q14" s="1096">
        <v>26237.84</v>
      </c>
      <c r="R14" s="1065">
        <f t="shared" si="1"/>
        <v>9.5043824116762925E-3</v>
      </c>
      <c r="S14" s="1398">
        <v>10</v>
      </c>
      <c r="T14" s="1182">
        <v>15511.305142636453</v>
      </c>
      <c r="U14" s="1091"/>
    </row>
    <row r="15" spans="1:22">
      <c r="A15" s="977" t="s">
        <v>143</v>
      </c>
      <c r="B15" s="977" t="s">
        <v>137</v>
      </c>
      <c r="C15" s="1095">
        <v>26</v>
      </c>
      <c r="D15" s="975">
        <v>5108.2516999999998</v>
      </c>
      <c r="E15" s="1066">
        <v>2.0579499999999999</v>
      </c>
      <c r="F15" s="975">
        <v>-75.90804</v>
      </c>
      <c r="G15" s="1096">
        <v>41412.800000000003</v>
      </c>
      <c r="H15" s="1065">
        <f t="shared" si="0"/>
        <v>1.9837645145902447E-2</v>
      </c>
      <c r="I15" s="1398">
        <v>14</v>
      </c>
      <c r="J15" s="1182">
        <v>13039.740602085265</v>
      </c>
      <c r="L15" s="977" t="s">
        <v>137</v>
      </c>
      <c r="M15" s="1095">
        <v>36</v>
      </c>
      <c r="N15" s="975">
        <v>9087.9600800000007</v>
      </c>
      <c r="O15" s="1066">
        <v>1.13042</v>
      </c>
      <c r="P15" s="975">
        <v>-152.90254999999999</v>
      </c>
      <c r="Q15" s="1096">
        <v>56476.78</v>
      </c>
      <c r="R15" s="1065">
        <f t="shared" si="1"/>
        <v>2.0458121343072119E-2</v>
      </c>
      <c r="S15" s="1398">
        <v>14</v>
      </c>
      <c r="T15" s="1182">
        <v>23351.57906425466</v>
      </c>
      <c r="U15" s="1091"/>
    </row>
    <row r="16" spans="1:22">
      <c r="A16" s="977" t="s">
        <v>330</v>
      </c>
      <c r="B16" s="977" t="s">
        <v>137</v>
      </c>
      <c r="C16" s="1095">
        <v>1</v>
      </c>
      <c r="D16" s="975">
        <v>75.252570000000006</v>
      </c>
      <c r="E16" s="1872">
        <v>-8.8249999999999995E-2</v>
      </c>
      <c r="F16" s="975">
        <v>-0.38575999999999999</v>
      </c>
      <c r="G16" s="1096">
        <v>1200</v>
      </c>
      <c r="H16" s="1065">
        <f t="shared" si="0"/>
        <v>5.7482648299759815E-4</v>
      </c>
      <c r="I16" s="1398">
        <v>10</v>
      </c>
      <c r="J16" s="1182">
        <v>159.83970501489804</v>
      </c>
      <c r="L16" s="977" t="s">
        <v>137</v>
      </c>
      <c r="M16" s="1095">
        <v>0</v>
      </c>
      <c r="N16" s="975">
        <v>0</v>
      </c>
      <c r="O16" s="1066">
        <v>0</v>
      </c>
      <c r="P16" s="975">
        <v>0</v>
      </c>
      <c r="Q16" s="1096">
        <v>0</v>
      </c>
      <c r="R16" s="1065">
        <f t="shared" si="1"/>
        <v>0</v>
      </c>
      <c r="S16" s="1398">
        <v>10</v>
      </c>
      <c r="T16" s="1182">
        <v>0</v>
      </c>
      <c r="U16" s="1091"/>
    </row>
    <row r="17" spans="1:21">
      <c r="A17" s="977" t="s">
        <v>331</v>
      </c>
      <c r="B17" s="977" t="s">
        <v>137</v>
      </c>
      <c r="C17" s="1095">
        <v>19</v>
      </c>
      <c r="D17" s="975">
        <v>3078.1709999999998</v>
      </c>
      <c r="E17" s="1066">
        <v>0</v>
      </c>
      <c r="F17" s="975">
        <v>0</v>
      </c>
      <c r="G17" s="1096">
        <v>1062.8699999999999</v>
      </c>
      <c r="H17" s="1065">
        <f t="shared" si="0"/>
        <v>5.0913818665304764E-4</v>
      </c>
      <c r="I17" s="1398">
        <v>5</v>
      </c>
      <c r="J17" s="1182">
        <v>3761.9324477104201</v>
      </c>
      <c r="L17" s="977" t="s">
        <v>137</v>
      </c>
      <c r="M17" s="1095">
        <v>16</v>
      </c>
      <c r="N17" s="975">
        <v>2592.1439999999998</v>
      </c>
      <c r="O17" s="1066">
        <v>0</v>
      </c>
      <c r="P17" s="975">
        <v>0</v>
      </c>
      <c r="Q17" s="1096">
        <v>984.87</v>
      </c>
      <c r="R17" s="1065">
        <f t="shared" si="1"/>
        <v>3.5675883021573534E-4</v>
      </c>
      <c r="S17" s="1398">
        <v>5</v>
      </c>
      <c r="T17" s="1182">
        <v>3235.0408340727777</v>
      </c>
      <c r="U17" s="1091"/>
    </row>
    <row r="18" spans="1:21" ht="13">
      <c r="A18" s="1068" t="s">
        <v>145</v>
      </c>
      <c r="B18" s="1069"/>
      <c r="C18" s="1070"/>
      <c r="D18" s="1071"/>
      <c r="E18" s="1072"/>
      <c r="F18" s="1071"/>
      <c r="G18" s="1073"/>
      <c r="H18" s="1856"/>
      <c r="I18" s="1069"/>
      <c r="J18" s="1183"/>
      <c r="L18" s="1069"/>
      <c r="M18" s="1070"/>
      <c r="N18" s="1071"/>
      <c r="O18" s="1072"/>
      <c r="P18" s="1071"/>
      <c r="Q18" s="1073"/>
      <c r="R18" s="1856">
        <f t="shared" si="1"/>
        <v>0</v>
      </c>
      <c r="S18" s="1069"/>
      <c r="T18" s="1183"/>
      <c r="U18" s="1091"/>
    </row>
    <row r="19" spans="1:21">
      <c r="A19" s="977" t="s">
        <v>332</v>
      </c>
      <c r="B19" s="977" t="s">
        <v>137</v>
      </c>
      <c r="C19" s="1095"/>
      <c r="D19" s="975"/>
      <c r="E19" s="1066"/>
      <c r="F19" s="975"/>
      <c r="G19" s="1096"/>
      <c r="H19" s="1065">
        <f t="shared" ref="H19:H30" si="2">IF($G$64&lt;&gt;0,G19/$G$64,0)</f>
        <v>0</v>
      </c>
      <c r="I19" s="1398">
        <v>10</v>
      </c>
      <c r="J19" s="1182">
        <v>0</v>
      </c>
      <c r="L19" s="977" t="s">
        <v>137</v>
      </c>
      <c r="M19" s="1095"/>
      <c r="N19" s="975"/>
      <c r="O19" s="1066"/>
      <c r="P19" s="975"/>
      <c r="Q19" s="1096"/>
      <c r="R19" s="1065">
        <f t="shared" si="1"/>
        <v>0</v>
      </c>
      <c r="S19" s="1398">
        <v>10</v>
      </c>
      <c r="T19" s="1182">
        <v>0</v>
      </c>
      <c r="U19" s="1091"/>
    </row>
    <row r="20" spans="1:21">
      <c r="A20" s="977" t="s">
        <v>146</v>
      </c>
      <c r="B20" s="977" t="s">
        <v>137</v>
      </c>
      <c r="C20" s="1095">
        <v>1</v>
      </c>
      <c r="D20" s="975">
        <v>221.37643</v>
      </c>
      <c r="E20" s="1066">
        <v>6.9999999999999994E-5</v>
      </c>
      <c r="F20" s="975">
        <v>0</v>
      </c>
      <c r="G20" s="1096">
        <v>5000</v>
      </c>
      <c r="H20" s="1065">
        <f t="shared" si="2"/>
        <v>2.3951103458233259E-3</v>
      </c>
      <c r="I20" s="1398">
        <v>10</v>
      </c>
      <c r="J20" s="1182">
        <v>487.40352488246413</v>
      </c>
      <c r="L20" s="977" t="s">
        <v>137</v>
      </c>
      <c r="M20" s="1095">
        <v>1</v>
      </c>
      <c r="N20" s="975">
        <v>-347.65564000000001</v>
      </c>
      <c r="O20" s="1066">
        <v>-2.009E-2</v>
      </c>
      <c r="P20" s="975">
        <v>116.30964</v>
      </c>
      <c r="Q20" s="1096">
        <v>4522.05</v>
      </c>
      <c r="R20" s="1065">
        <f t="shared" si="1"/>
        <v>1.6380651945709242E-3</v>
      </c>
      <c r="S20" s="1398">
        <v>10</v>
      </c>
      <c r="T20" s="1182">
        <v>1006.7793311665714</v>
      </c>
      <c r="U20" s="1091"/>
    </row>
    <row r="21" spans="1:21">
      <c r="A21" s="977" t="s">
        <v>333</v>
      </c>
      <c r="B21" s="977" t="s">
        <v>137</v>
      </c>
      <c r="C21" s="1095"/>
      <c r="D21" s="975"/>
      <c r="E21" s="1066"/>
      <c r="F21" s="975"/>
      <c r="G21" s="1096"/>
      <c r="H21" s="1065">
        <f t="shared" si="2"/>
        <v>0</v>
      </c>
      <c r="I21" s="1398">
        <v>10</v>
      </c>
      <c r="J21" s="1182">
        <v>0</v>
      </c>
      <c r="L21" s="977" t="s">
        <v>137</v>
      </c>
      <c r="M21" s="1095">
        <v>4</v>
      </c>
      <c r="N21" s="975">
        <v>-2203.3935799999999</v>
      </c>
      <c r="O21" s="1066">
        <v>4.1079999999999998E-2</v>
      </c>
      <c r="P21" s="975">
        <v>686.17244000000005</v>
      </c>
      <c r="Q21" s="1096">
        <v>23268</v>
      </c>
      <c r="R21" s="1065">
        <f t="shared" si="1"/>
        <v>8.4285890132298983E-3</v>
      </c>
      <c r="S21" s="1398">
        <v>10</v>
      </c>
      <c r="T21" s="1182">
        <v>5596.9086035694445</v>
      </c>
      <c r="U21" s="1091"/>
    </row>
    <row r="22" spans="1:21">
      <c r="A22" s="977" t="s">
        <v>334</v>
      </c>
      <c r="B22" s="977" t="s">
        <v>137</v>
      </c>
      <c r="C22" s="1095"/>
      <c r="D22" s="975"/>
      <c r="E22" s="1066"/>
      <c r="F22" s="975"/>
      <c r="G22" s="1096"/>
      <c r="H22" s="1065">
        <f t="shared" si="2"/>
        <v>0</v>
      </c>
      <c r="I22" s="1398">
        <v>12</v>
      </c>
      <c r="J22" s="1182">
        <v>0</v>
      </c>
      <c r="K22" s="1091"/>
      <c r="L22" s="977" t="s">
        <v>137</v>
      </c>
      <c r="M22" s="1095">
        <v>1</v>
      </c>
      <c r="N22" s="975">
        <v>-222.92913999999999</v>
      </c>
      <c r="O22" s="1066">
        <v>1.847E-2</v>
      </c>
      <c r="P22" s="975">
        <v>94.024280000000005</v>
      </c>
      <c r="Q22" s="1096">
        <v>5121.8</v>
      </c>
      <c r="R22" s="1065">
        <f t="shared" si="1"/>
        <v>1.8553183431305183E-3</v>
      </c>
      <c r="S22" s="1398">
        <v>12</v>
      </c>
      <c r="T22" s="1182">
        <v>1088.2678467611254</v>
      </c>
      <c r="U22" s="1091"/>
    </row>
    <row r="23" spans="1:21">
      <c r="A23" s="977" t="s">
        <v>335</v>
      </c>
      <c r="B23" s="977" t="s">
        <v>137</v>
      </c>
      <c r="C23" s="1095">
        <v>28</v>
      </c>
      <c r="D23" s="975">
        <v>181.71216000000001</v>
      </c>
      <c r="E23" s="1066">
        <v>0</v>
      </c>
      <c r="F23" s="975">
        <v>128.73168000000001</v>
      </c>
      <c r="G23" s="1096">
        <v>423.54999999999899</v>
      </c>
      <c r="H23" s="1065">
        <f t="shared" si="2"/>
        <v>2.0288979739469345E-4</v>
      </c>
      <c r="I23" s="1398">
        <v>8</v>
      </c>
      <c r="J23" s="1182">
        <v>1959.4106013783567</v>
      </c>
      <c r="L23" s="977" t="s">
        <v>137</v>
      </c>
      <c r="M23" s="1095">
        <v>15</v>
      </c>
      <c r="N23" s="975">
        <v>97.345799999999997</v>
      </c>
      <c r="O23" s="1066">
        <v>0</v>
      </c>
      <c r="P23" s="975">
        <v>68.963399999999993</v>
      </c>
      <c r="Q23" s="1096">
        <v>184.63</v>
      </c>
      <c r="R23" s="1065">
        <f t="shared" si="1"/>
        <v>6.6880281481547025E-5</v>
      </c>
      <c r="S23" s="1398">
        <v>8</v>
      </c>
      <c r="T23" s="1182">
        <v>1066.5926312244706</v>
      </c>
      <c r="U23" s="1091"/>
    </row>
    <row r="24" spans="1:21">
      <c r="A24" s="977" t="s">
        <v>336</v>
      </c>
      <c r="B24" s="977" t="s">
        <v>137</v>
      </c>
      <c r="C24" s="1095">
        <v>22</v>
      </c>
      <c r="D24" s="975">
        <v>142.77384000000001</v>
      </c>
      <c r="E24" s="1066">
        <v>0</v>
      </c>
      <c r="F24" s="975">
        <v>101.14632</v>
      </c>
      <c r="G24" s="1096">
        <v>542.54999999999995</v>
      </c>
      <c r="H24" s="1065">
        <f t="shared" si="2"/>
        <v>2.5989342362528906E-4</v>
      </c>
      <c r="I24" s="1398">
        <v>8</v>
      </c>
      <c r="J24" s="1182">
        <v>1539.5369010829945</v>
      </c>
      <c r="L24" s="977" t="s">
        <v>137</v>
      </c>
      <c r="M24" s="1095">
        <v>28</v>
      </c>
      <c r="N24" s="975">
        <v>181.71216000000001</v>
      </c>
      <c r="O24" s="1066">
        <v>0</v>
      </c>
      <c r="P24" s="975">
        <v>128.73168000000001</v>
      </c>
      <c r="Q24" s="1096">
        <v>958.93999999999903</v>
      </c>
      <c r="R24" s="1065">
        <f t="shared" si="1"/>
        <v>3.4736595961606801E-4</v>
      </c>
      <c r="S24" s="1398">
        <v>8</v>
      </c>
      <c r="T24" s="1182">
        <v>1990.9729116190122</v>
      </c>
      <c r="U24" s="1091"/>
    </row>
    <row r="25" spans="1:21">
      <c r="A25" s="977" t="s">
        <v>233</v>
      </c>
      <c r="B25" s="977" t="s">
        <v>137</v>
      </c>
      <c r="C25" s="1095">
        <v>72</v>
      </c>
      <c r="D25" s="975">
        <v>62.870359999999998</v>
      </c>
      <c r="E25" s="1066">
        <v>0</v>
      </c>
      <c r="F25" s="975">
        <v>2276.1076499999999</v>
      </c>
      <c r="G25" s="1096">
        <v>190696.62999999899</v>
      </c>
      <c r="H25" s="1065">
        <f t="shared" si="2"/>
        <v>9.134789428532808E-2</v>
      </c>
      <c r="I25" s="1398">
        <v>15</v>
      </c>
      <c r="J25" s="1182">
        <v>46961.991128866619</v>
      </c>
      <c r="L25" s="977" t="s">
        <v>137</v>
      </c>
      <c r="M25" s="1095">
        <v>105</v>
      </c>
      <c r="N25" s="975">
        <v>12.446429999999999</v>
      </c>
      <c r="O25" s="1066">
        <v>0</v>
      </c>
      <c r="P25" s="975">
        <v>3652.9182500000002</v>
      </c>
      <c r="Q25" s="1096">
        <v>281425.14</v>
      </c>
      <c r="R25" s="1065">
        <f t="shared" si="1"/>
        <v>0.10194330595885706</v>
      </c>
      <c r="S25" s="1398">
        <v>15</v>
      </c>
      <c r="T25" s="1182">
        <v>76236.826908672345</v>
      </c>
      <c r="U25" s="1091"/>
    </row>
    <row r="26" spans="1:21">
      <c r="A26" s="977" t="s">
        <v>337</v>
      </c>
      <c r="B26" s="977" t="s">
        <v>137</v>
      </c>
      <c r="C26" s="1095"/>
      <c r="D26" s="975"/>
      <c r="E26" s="1066"/>
      <c r="F26" s="975"/>
      <c r="G26" s="1096"/>
      <c r="H26" s="1065">
        <f t="shared" si="2"/>
        <v>0</v>
      </c>
      <c r="I26" s="1398">
        <v>15</v>
      </c>
      <c r="J26" s="1182">
        <v>0</v>
      </c>
      <c r="L26" s="977" t="s">
        <v>137</v>
      </c>
      <c r="M26" s="1095"/>
      <c r="N26" s="975"/>
      <c r="O26" s="1066"/>
      <c r="P26" s="975"/>
      <c r="Q26" s="1096"/>
      <c r="R26" s="1065">
        <f t="shared" si="1"/>
        <v>0</v>
      </c>
      <c r="S26" s="1398">
        <v>15</v>
      </c>
      <c r="T26" s="1182">
        <v>0</v>
      </c>
      <c r="U26" s="1091"/>
    </row>
    <row r="27" spans="1:21">
      <c r="A27" s="977" t="s">
        <v>338</v>
      </c>
      <c r="B27" s="977" t="s">
        <v>137</v>
      </c>
      <c r="C27" s="1095">
        <v>15</v>
      </c>
      <c r="D27" s="975">
        <v>0</v>
      </c>
      <c r="E27" s="1066">
        <v>0</v>
      </c>
      <c r="F27" s="975">
        <v>0</v>
      </c>
      <c r="G27" s="1096">
        <v>651.01</v>
      </c>
      <c r="H27" s="1065">
        <f t="shared" si="2"/>
        <v>3.1184815724688867E-4</v>
      </c>
      <c r="I27" s="1398">
        <v>10</v>
      </c>
      <c r="J27" s="1182">
        <v>0</v>
      </c>
      <c r="L27" s="977" t="s">
        <v>137</v>
      </c>
      <c r="M27" s="1095">
        <v>19</v>
      </c>
      <c r="N27" s="975">
        <v>0</v>
      </c>
      <c r="O27" s="1066">
        <v>0</v>
      </c>
      <c r="P27" s="975">
        <v>0</v>
      </c>
      <c r="Q27" s="1096">
        <v>828.76</v>
      </c>
      <c r="R27" s="1065">
        <f t="shared" si="1"/>
        <v>3.002096196752798E-4</v>
      </c>
      <c r="S27" s="1398">
        <v>10</v>
      </c>
      <c r="T27" s="1182">
        <v>0</v>
      </c>
      <c r="U27" s="1091"/>
    </row>
    <row r="28" spans="1:21">
      <c r="A28" s="977" t="s">
        <v>339</v>
      </c>
      <c r="B28" s="977" t="s">
        <v>137</v>
      </c>
      <c r="C28" s="1095"/>
      <c r="D28" s="975"/>
      <c r="E28" s="1066"/>
      <c r="F28" s="975"/>
      <c r="G28" s="1096"/>
      <c r="H28" s="1065">
        <f t="shared" si="2"/>
        <v>0</v>
      </c>
      <c r="I28" s="1398">
        <v>7</v>
      </c>
      <c r="J28" s="1182">
        <v>0</v>
      </c>
      <c r="L28" s="977" t="s">
        <v>137</v>
      </c>
      <c r="M28" s="1095"/>
      <c r="N28" s="975"/>
      <c r="O28" s="1066"/>
      <c r="P28" s="975"/>
      <c r="Q28" s="1096"/>
      <c r="R28" s="1065">
        <f t="shared" si="1"/>
        <v>0</v>
      </c>
      <c r="S28" s="1398">
        <v>7</v>
      </c>
      <c r="T28" s="1182">
        <v>0</v>
      </c>
      <c r="U28" s="1091"/>
    </row>
    <row r="29" spans="1:21">
      <c r="A29" s="977" t="s">
        <v>340</v>
      </c>
      <c r="B29" s="977" t="s">
        <v>137</v>
      </c>
      <c r="C29" s="1095">
        <v>2</v>
      </c>
      <c r="D29" s="975">
        <v>0</v>
      </c>
      <c r="E29" s="1066">
        <v>0.12659000000000001</v>
      </c>
      <c r="F29" s="975">
        <v>-3.39994</v>
      </c>
      <c r="G29" s="1096">
        <v>262.539999999999</v>
      </c>
      <c r="H29" s="1065">
        <f t="shared" si="2"/>
        <v>1.2576245403849072E-4</v>
      </c>
      <c r="I29" s="1398">
        <v>8</v>
      </c>
      <c r="J29" s="1182">
        <v>-42.940388820366913</v>
      </c>
      <c r="L29" s="977" t="s">
        <v>137</v>
      </c>
      <c r="M29" s="1095"/>
      <c r="N29" s="975"/>
      <c r="O29" s="1066"/>
      <c r="P29" s="975"/>
      <c r="Q29" s="1096"/>
      <c r="R29" s="1065">
        <f t="shared" si="1"/>
        <v>0</v>
      </c>
      <c r="S29" s="1398">
        <v>8</v>
      </c>
      <c r="T29" s="1182">
        <v>0</v>
      </c>
      <c r="U29" s="1091"/>
    </row>
    <row r="30" spans="1:21">
      <c r="A30" s="977" t="s">
        <v>341</v>
      </c>
      <c r="B30" s="977" t="s">
        <v>342</v>
      </c>
      <c r="C30" s="1095"/>
      <c r="D30" s="975"/>
      <c r="E30" s="1066"/>
      <c r="F30" s="975"/>
      <c r="G30" s="1096"/>
      <c r="H30" s="1065">
        <f t="shared" si="2"/>
        <v>0</v>
      </c>
      <c r="I30" s="1398">
        <v>8</v>
      </c>
      <c r="J30" s="1182">
        <v>0</v>
      </c>
      <c r="L30" s="977" t="s">
        <v>342</v>
      </c>
      <c r="M30" s="1095"/>
      <c r="N30" s="975"/>
      <c r="O30" s="1066"/>
      <c r="P30" s="975"/>
      <c r="Q30" s="1096"/>
      <c r="R30" s="1065">
        <f t="shared" si="1"/>
        <v>0</v>
      </c>
      <c r="S30" s="1398">
        <v>8</v>
      </c>
      <c r="T30" s="1182">
        <v>0</v>
      </c>
      <c r="U30" s="1091"/>
    </row>
    <row r="31" spans="1:21" ht="13">
      <c r="A31" s="1068" t="s">
        <v>75</v>
      </c>
      <c r="B31" s="1069"/>
      <c r="C31" s="1070"/>
      <c r="D31" s="1071"/>
      <c r="E31" s="1072"/>
      <c r="F31" s="1071"/>
      <c r="G31" s="1073"/>
      <c r="H31" s="1856"/>
      <c r="I31" s="1069"/>
      <c r="J31" s="1183"/>
      <c r="L31" s="1069"/>
      <c r="M31" s="1070"/>
      <c r="N31" s="1071"/>
      <c r="O31" s="1072"/>
      <c r="P31" s="1071"/>
      <c r="Q31" s="1073"/>
      <c r="R31" s="1856">
        <f t="shared" si="1"/>
        <v>0</v>
      </c>
      <c r="S31" s="1069"/>
      <c r="T31" s="1183"/>
      <c r="U31" s="1091"/>
    </row>
    <row r="32" spans="1:21">
      <c r="A32" s="977" t="s">
        <v>160</v>
      </c>
      <c r="B32" s="977" t="s">
        <v>144</v>
      </c>
      <c r="C32" s="1095">
        <v>54</v>
      </c>
      <c r="D32" s="975">
        <v>5927.7714400000004</v>
      </c>
      <c r="E32" s="1066">
        <v>36.278210000000001</v>
      </c>
      <c r="F32" s="975">
        <v>1221.5282099999999</v>
      </c>
      <c r="G32" s="1096">
        <v>116341.32999999999</v>
      </c>
      <c r="H32" s="1065">
        <f>IF($G$64&lt;&gt;0,G32/$G$64,0)</f>
        <v>5.5730064625969127E-2</v>
      </c>
      <c r="I32" s="1398">
        <v>20</v>
      </c>
      <c r="J32" s="1182">
        <v>51827.078234054985</v>
      </c>
      <c r="L32" s="977" t="s">
        <v>144</v>
      </c>
      <c r="M32" s="1095">
        <v>79</v>
      </c>
      <c r="N32" s="975">
        <v>14152.171899999999</v>
      </c>
      <c r="O32" s="1066">
        <v>76.288340000000005</v>
      </c>
      <c r="P32" s="975">
        <v>2837.8437199999998</v>
      </c>
      <c r="Q32" s="1096">
        <v>184483.6399999999</v>
      </c>
      <c r="R32" s="1065">
        <f t="shared" si="1"/>
        <v>6.6827264106268658E-2</v>
      </c>
      <c r="S32" s="1398">
        <v>20</v>
      </c>
      <c r="T32" s="1182">
        <v>123929.09606528816</v>
      </c>
      <c r="U32" s="1091"/>
    </row>
    <row r="33" spans="1:21">
      <c r="A33" s="977" t="s">
        <v>343</v>
      </c>
      <c r="B33" s="977" t="s">
        <v>144</v>
      </c>
      <c r="C33" s="1095">
        <v>58</v>
      </c>
      <c r="D33" s="975">
        <v>-756.87050999999997</v>
      </c>
      <c r="E33" s="1066">
        <v>5.8351699999999997</v>
      </c>
      <c r="F33" s="975">
        <v>508.09708000000001</v>
      </c>
      <c r="G33" s="1096">
        <v>42000.81</v>
      </c>
      <c r="H33" s="1065">
        <f>IF($G$64&lt;&gt;0,G33/$G$64,0)</f>
        <v>2.0119314912791959E-2</v>
      </c>
      <c r="I33" s="1398">
        <v>20</v>
      </c>
      <c r="J33" s="1182">
        <v>9904.4253782026171</v>
      </c>
      <c r="L33" s="977" t="s">
        <v>144</v>
      </c>
      <c r="M33" s="1095">
        <v>64</v>
      </c>
      <c r="N33" s="975">
        <v>-353.19868000000002</v>
      </c>
      <c r="O33" s="1066">
        <v>5.5521900000000004</v>
      </c>
      <c r="P33" s="975">
        <v>726.13720999999998</v>
      </c>
      <c r="Q33" s="1096">
        <v>46493.4399999999</v>
      </c>
      <c r="R33" s="1065">
        <f t="shared" si="1"/>
        <v>1.6841761112741219E-2</v>
      </c>
      <c r="S33" s="1398">
        <v>20</v>
      </c>
      <c r="T33" s="1182">
        <v>17034.122608666203</v>
      </c>
      <c r="U33" s="1091"/>
    </row>
    <row r="34" spans="1:21">
      <c r="A34" s="977" t="s">
        <v>344</v>
      </c>
      <c r="B34" s="977" t="s">
        <v>144</v>
      </c>
      <c r="C34" s="1095"/>
      <c r="D34" s="975"/>
      <c r="E34" s="1066"/>
      <c r="F34" s="975"/>
      <c r="G34" s="1096"/>
      <c r="H34" s="1065">
        <f>IF($G$64&lt;&gt;0,G34/$G$64,0)</f>
        <v>0</v>
      </c>
      <c r="I34" s="1398">
        <v>20</v>
      </c>
      <c r="J34" s="1182">
        <v>0</v>
      </c>
      <c r="L34" s="977" t="s">
        <v>144</v>
      </c>
      <c r="M34" s="1095">
        <v>7</v>
      </c>
      <c r="N34" s="975">
        <v>744.34017999999992</v>
      </c>
      <c r="O34" s="1066">
        <v>5.2781700000000003</v>
      </c>
      <c r="P34" s="975">
        <v>876.37613999999996</v>
      </c>
      <c r="Q34" s="1096">
        <v>25120.179999999898</v>
      </c>
      <c r="R34" s="1065">
        <f t="shared" si="1"/>
        <v>9.099521796388026E-3</v>
      </c>
      <c r="S34" s="1398">
        <v>20</v>
      </c>
      <c r="T34" s="1182">
        <v>24881.279396418609</v>
      </c>
      <c r="U34" s="1091"/>
    </row>
    <row r="35" spans="1:21">
      <c r="A35" s="977" t="s">
        <v>345</v>
      </c>
      <c r="B35" s="977" t="s">
        <v>144</v>
      </c>
      <c r="C35" s="1095">
        <v>2</v>
      </c>
      <c r="D35" s="975">
        <v>-14.47214</v>
      </c>
      <c r="E35" s="1066">
        <v>0</v>
      </c>
      <c r="F35" s="975">
        <v>64.002669999999995</v>
      </c>
      <c r="G35" s="1096">
        <v>7840.4</v>
      </c>
      <c r="H35" s="1065">
        <f>IF($G$64&lt;&gt;0,G35/$G$64,0)</f>
        <v>3.7557246310786405E-3</v>
      </c>
      <c r="I35" s="1398">
        <v>20</v>
      </c>
      <c r="J35" s="1182">
        <v>1540.0430148459361</v>
      </c>
      <c r="L35" s="977" t="s">
        <v>144</v>
      </c>
      <c r="M35" s="1095">
        <v>13</v>
      </c>
      <c r="N35" s="975">
        <v>-440.39364</v>
      </c>
      <c r="O35" s="1066">
        <v>0</v>
      </c>
      <c r="P35" s="975">
        <v>902.39283</v>
      </c>
      <c r="Q35" s="1096">
        <v>41205.97</v>
      </c>
      <c r="R35" s="1065">
        <f t="shared" si="1"/>
        <v>1.4926430549315833E-2</v>
      </c>
      <c r="S35" s="1398">
        <v>20</v>
      </c>
      <c r="T35" s="1182">
        <v>21163.421021751379</v>
      </c>
      <c r="U35" s="1091"/>
    </row>
    <row r="36" spans="1:21" ht="13">
      <c r="A36" s="1068" t="s">
        <v>76</v>
      </c>
      <c r="B36" s="1069"/>
      <c r="C36" s="1070"/>
      <c r="D36" s="1071"/>
      <c r="E36" s="1072"/>
      <c r="F36" s="1071"/>
      <c r="G36" s="1073"/>
      <c r="H36" s="1856"/>
      <c r="I36" s="1069"/>
      <c r="J36" s="1183"/>
      <c r="L36" s="1069"/>
      <c r="M36" s="1070"/>
      <c r="N36" s="1071"/>
      <c r="O36" s="1072"/>
      <c r="P36" s="1071"/>
      <c r="Q36" s="1073"/>
      <c r="R36" s="1856">
        <f t="shared" si="1"/>
        <v>0</v>
      </c>
      <c r="S36" s="1069"/>
      <c r="T36" s="1183"/>
      <c r="U36" s="1091"/>
    </row>
    <row r="37" spans="1:21">
      <c r="A37" s="977" t="s">
        <v>346</v>
      </c>
      <c r="B37" s="977" t="s">
        <v>137</v>
      </c>
      <c r="C37" s="1095">
        <v>88</v>
      </c>
      <c r="D37" s="975">
        <v>41109.692589999999</v>
      </c>
      <c r="E37" s="1066">
        <v>37.570839999999997</v>
      </c>
      <c r="F37" s="975">
        <v>0</v>
      </c>
      <c r="G37" s="1096">
        <v>607207.71</v>
      </c>
      <c r="H37" s="1857">
        <f t="shared" ref="H37:H50" si="3">IF($G$64&lt;&gt;0,G37/$G$64,0)</f>
        <v>0.29086589365693793</v>
      </c>
      <c r="I37" s="1398">
        <v>18</v>
      </c>
      <c r="J37" s="1182">
        <v>138991.30196162505</v>
      </c>
      <c r="L37" s="977" t="s">
        <v>137</v>
      </c>
      <c r="M37" s="1095">
        <v>112</v>
      </c>
      <c r="N37" s="975">
        <v>71253.836960000001</v>
      </c>
      <c r="O37" s="1066">
        <v>26.373470000000001</v>
      </c>
      <c r="P37" s="975">
        <v>0</v>
      </c>
      <c r="Q37" s="1096">
        <v>772838.87</v>
      </c>
      <c r="R37" s="1857">
        <f t="shared" si="1"/>
        <v>0.27995277671819707</v>
      </c>
      <c r="S37" s="1398">
        <v>18</v>
      </c>
      <c r="T37" s="1182">
        <v>246010.72563900019</v>
      </c>
      <c r="U37" s="1091"/>
    </row>
    <row r="38" spans="1:21">
      <c r="A38" s="977" t="s">
        <v>347</v>
      </c>
      <c r="B38" s="977" t="s">
        <v>137</v>
      </c>
      <c r="C38" s="1095">
        <v>3</v>
      </c>
      <c r="D38" s="975">
        <v>0</v>
      </c>
      <c r="E38" s="1066">
        <v>0.22853999999999999</v>
      </c>
      <c r="F38" s="975">
        <v>0</v>
      </c>
      <c r="G38" s="1096">
        <v>798</v>
      </c>
      <c r="H38" s="1857">
        <f t="shared" si="3"/>
        <v>3.8225961119340277E-4</v>
      </c>
      <c r="I38" s="1398">
        <v>5</v>
      </c>
      <c r="J38" s="1182">
        <v>0</v>
      </c>
      <c r="L38" s="977" t="s">
        <v>137</v>
      </c>
      <c r="M38" s="1095">
        <v>2</v>
      </c>
      <c r="N38" s="975">
        <v>0</v>
      </c>
      <c r="O38" s="1066">
        <v>1.47E-3</v>
      </c>
      <c r="P38" s="975">
        <v>0</v>
      </c>
      <c r="Q38" s="1096">
        <v>532</v>
      </c>
      <c r="R38" s="1857">
        <f t="shared" si="1"/>
        <v>1.9271142148179069E-4</v>
      </c>
      <c r="S38" s="1398">
        <v>5</v>
      </c>
      <c r="T38" s="1182">
        <v>0</v>
      </c>
      <c r="U38" s="1091"/>
    </row>
    <row r="39" spans="1:21">
      <c r="A39" s="977" t="s">
        <v>348</v>
      </c>
      <c r="B39" s="977" t="s">
        <v>137</v>
      </c>
      <c r="C39" s="1095"/>
      <c r="D39" s="975"/>
      <c r="E39" s="1066"/>
      <c r="F39" s="975"/>
      <c r="G39" s="1096"/>
      <c r="H39" s="1857">
        <f t="shared" si="3"/>
        <v>0</v>
      </c>
      <c r="I39" s="1398">
        <v>9</v>
      </c>
      <c r="J39" s="1182">
        <v>0</v>
      </c>
      <c r="L39" s="977" t="s">
        <v>137</v>
      </c>
      <c r="M39" s="1095">
        <v>0</v>
      </c>
      <c r="N39" s="975">
        <v>0</v>
      </c>
      <c r="O39" s="1066">
        <v>0</v>
      </c>
      <c r="P39" s="975">
        <v>0</v>
      </c>
      <c r="Q39" s="1096">
        <v>0</v>
      </c>
      <c r="R39" s="1857">
        <f t="shared" si="1"/>
        <v>0</v>
      </c>
      <c r="S39" s="1398">
        <v>9</v>
      </c>
      <c r="T39" s="1182">
        <v>0</v>
      </c>
      <c r="U39" s="1091"/>
    </row>
    <row r="40" spans="1:21">
      <c r="A40" s="977" t="s">
        <v>349</v>
      </c>
      <c r="B40" s="977" t="s">
        <v>137</v>
      </c>
      <c r="C40" s="1095">
        <v>87</v>
      </c>
      <c r="D40" s="975">
        <v>1518.05486</v>
      </c>
      <c r="E40" s="1066">
        <v>1.0380499999999999</v>
      </c>
      <c r="F40" s="975">
        <v>3083.6137600000002</v>
      </c>
      <c r="G40" s="1096">
        <v>488873.82</v>
      </c>
      <c r="H40" s="1857">
        <f t="shared" si="3"/>
        <v>0.23418134881683406</v>
      </c>
      <c r="I40" s="1398">
        <v>20</v>
      </c>
      <c r="J40" s="1182">
        <v>82209.320565025118</v>
      </c>
      <c r="L40" s="977" t="s">
        <v>137</v>
      </c>
      <c r="M40" s="1095">
        <v>105</v>
      </c>
      <c r="N40" s="975">
        <v>511.00848999999999</v>
      </c>
      <c r="O40" s="1066">
        <v>0.78649999999999998</v>
      </c>
      <c r="P40" s="975">
        <v>4163.28305</v>
      </c>
      <c r="Q40" s="1096">
        <v>576545.59</v>
      </c>
      <c r="R40" s="1857">
        <f t="shared" si="1"/>
        <v>0.20884759435706332</v>
      </c>
      <c r="S40" s="1398">
        <v>20</v>
      </c>
      <c r="T40" s="1182">
        <v>107029.55379080589</v>
      </c>
      <c r="U40" s="1091"/>
    </row>
    <row r="41" spans="1:21">
      <c r="A41" s="977" t="s">
        <v>350</v>
      </c>
      <c r="B41" s="977" t="s">
        <v>137</v>
      </c>
      <c r="C41" s="1095">
        <v>220.5</v>
      </c>
      <c r="D41" s="975">
        <v>9714.11</v>
      </c>
      <c r="E41" s="1066">
        <v>27.266649999999998</v>
      </c>
      <c r="F41" s="975">
        <v>1105.8617099999999</v>
      </c>
      <c r="G41" s="1096">
        <v>39005.25</v>
      </c>
      <c r="H41" s="1857">
        <f t="shared" si="3"/>
        <v>1.8684375563285057E-2</v>
      </c>
      <c r="I41" s="1398">
        <v>25</v>
      </c>
      <c r="J41" s="1182">
        <v>71378.807937696649</v>
      </c>
      <c r="L41" s="977" t="s">
        <v>137</v>
      </c>
      <c r="M41" s="1095">
        <v>299</v>
      </c>
      <c r="N41" s="975">
        <v>14362.42059</v>
      </c>
      <c r="O41" s="1066">
        <v>25.243089999999999</v>
      </c>
      <c r="P41" s="975">
        <v>1565.4364399999999</v>
      </c>
      <c r="Q41" s="1096">
        <v>49229.45</v>
      </c>
      <c r="R41" s="1857">
        <f t="shared" si="1"/>
        <v>1.7832852045614175E-2</v>
      </c>
      <c r="S41" s="1398">
        <v>25</v>
      </c>
      <c r="T41" s="1182">
        <v>105483.57050727864</v>
      </c>
      <c r="U41" s="1091"/>
    </row>
    <row r="42" spans="1:21">
      <c r="A42" s="977" t="s">
        <v>351</v>
      </c>
      <c r="B42" s="977" t="s">
        <v>137</v>
      </c>
      <c r="C42" s="1095">
        <v>223</v>
      </c>
      <c r="D42" s="975">
        <v>3161.5599200000001</v>
      </c>
      <c r="E42" s="1066">
        <v>6.1457199999999998</v>
      </c>
      <c r="F42" s="975">
        <v>423.21854000000002</v>
      </c>
      <c r="G42" s="1096">
        <v>44246.879999999997</v>
      </c>
      <c r="H42" s="1857">
        <f t="shared" si="3"/>
        <v>2.1195232011680637E-2</v>
      </c>
      <c r="I42" s="1398">
        <v>25</v>
      </c>
      <c r="J42" s="1182">
        <v>25025.675311120576</v>
      </c>
      <c r="L42" s="977" t="s">
        <v>137</v>
      </c>
      <c r="M42" s="1095">
        <v>93</v>
      </c>
      <c r="N42" s="975">
        <v>3495.1354299999998</v>
      </c>
      <c r="O42" s="1066">
        <v>3.48658</v>
      </c>
      <c r="P42" s="975">
        <v>380.77235999999999</v>
      </c>
      <c r="Q42" s="1096">
        <v>55485.279999999999</v>
      </c>
      <c r="R42" s="1857">
        <f t="shared" si="1"/>
        <v>2.0098960864878144E-2</v>
      </c>
      <c r="S42" s="1398">
        <v>25</v>
      </c>
      <c r="T42" s="1182">
        <v>25664.514771510811</v>
      </c>
      <c r="U42" s="1091"/>
    </row>
    <row r="43" spans="1:21">
      <c r="A43" s="977" t="s">
        <v>352</v>
      </c>
      <c r="B43" s="977" t="s">
        <v>137</v>
      </c>
      <c r="C43" s="1095">
        <v>5</v>
      </c>
      <c r="D43" s="975">
        <v>167.64856</v>
      </c>
      <c r="E43" s="1066">
        <v>0.19045000000000001</v>
      </c>
      <c r="F43" s="975">
        <v>26.502079999999999</v>
      </c>
      <c r="G43" s="1096">
        <v>1092</v>
      </c>
      <c r="H43" s="1857">
        <f t="shared" si="3"/>
        <v>5.2309209952781433E-4</v>
      </c>
      <c r="I43" s="1398">
        <v>20</v>
      </c>
      <c r="J43" s="1182">
        <v>1265.6081717726561</v>
      </c>
      <c r="L43" s="977" t="s">
        <v>137</v>
      </c>
      <c r="M43" s="1095">
        <v>8</v>
      </c>
      <c r="N43" s="975">
        <v>547.30224999999996</v>
      </c>
      <c r="O43" s="1066">
        <v>0.42130000000000001</v>
      </c>
      <c r="P43" s="975">
        <v>6.2199200000000001</v>
      </c>
      <c r="Q43" s="1096">
        <v>1812</v>
      </c>
      <c r="R43" s="1857">
        <f t="shared" si="1"/>
        <v>6.5637799948309165E-4</v>
      </c>
      <c r="S43" s="1398">
        <v>20</v>
      </c>
      <c r="T43" s="1182">
        <v>2178.1219500402794</v>
      </c>
      <c r="U43" s="1091"/>
    </row>
    <row r="44" spans="1:21">
      <c r="A44" s="977" t="s">
        <v>353</v>
      </c>
      <c r="B44" s="977" t="s">
        <v>137</v>
      </c>
      <c r="C44" s="1095"/>
      <c r="D44" s="975"/>
      <c r="E44" s="1066"/>
      <c r="F44" s="975"/>
      <c r="G44" s="1096"/>
      <c r="H44" s="1857">
        <f t="shared" si="3"/>
        <v>0</v>
      </c>
      <c r="I44" s="1398">
        <v>15</v>
      </c>
      <c r="J44" s="1182">
        <v>0</v>
      </c>
      <c r="L44" s="977" t="s">
        <v>137</v>
      </c>
      <c r="M44" s="1095">
        <v>5</v>
      </c>
      <c r="N44" s="975">
        <v>-6819.9661299999998</v>
      </c>
      <c r="O44" s="1066">
        <v>7.5824299999999996</v>
      </c>
      <c r="P44" s="975">
        <v>1034.6721</v>
      </c>
      <c r="Q44" s="1096">
        <v>34202.78</v>
      </c>
      <c r="R44" s="1857">
        <f t="shared" si="1"/>
        <v>1.2389598406821356E-2</v>
      </c>
      <c r="S44" s="1398">
        <v>15</v>
      </c>
      <c r="T44" s="1182">
        <v>781.4167683445703</v>
      </c>
      <c r="U44" s="1091"/>
    </row>
    <row r="45" spans="1:21">
      <c r="A45" s="977" t="s">
        <v>354</v>
      </c>
      <c r="B45" s="977" t="s">
        <v>137</v>
      </c>
      <c r="C45" s="1095"/>
      <c r="D45" s="975"/>
      <c r="E45" s="1066"/>
      <c r="F45" s="975"/>
      <c r="G45" s="1096"/>
      <c r="H45" s="1857">
        <f t="shared" si="3"/>
        <v>0</v>
      </c>
      <c r="I45" s="1398">
        <v>15</v>
      </c>
      <c r="J45" s="1182">
        <v>0</v>
      </c>
      <c r="L45" s="977" t="s">
        <v>137</v>
      </c>
      <c r="M45" s="1095">
        <v>1</v>
      </c>
      <c r="N45" s="975">
        <v>0</v>
      </c>
      <c r="O45" s="1066">
        <v>1.0465800000000001</v>
      </c>
      <c r="P45" s="975">
        <v>5.3084300000000004</v>
      </c>
      <c r="Q45" s="1096">
        <v>7570.55</v>
      </c>
      <c r="R45" s="1857">
        <f t="shared" si="1"/>
        <v>2.7423523531935538E-3</v>
      </c>
      <c r="S45" s="1398">
        <v>15</v>
      </c>
      <c r="T45" s="1182">
        <v>110.73238118937762</v>
      </c>
      <c r="U45" s="1091"/>
    </row>
    <row r="46" spans="1:21">
      <c r="A46" s="977" t="s">
        <v>355</v>
      </c>
      <c r="B46" s="977" t="s">
        <v>137</v>
      </c>
      <c r="C46" s="1095"/>
      <c r="D46" s="975"/>
      <c r="E46" s="1066"/>
      <c r="F46" s="975"/>
      <c r="G46" s="1096"/>
      <c r="H46" s="1857">
        <f t="shared" si="3"/>
        <v>0</v>
      </c>
      <c r="I46" s="1398">
        <v>15</v>
      </c>
      <c r="J46" s="1182">
        <v>0</v>
      </c>
      <c r="L46" s="977" t="s">
        <v>137</v>
      </c>
      <c r="M46" s="1095"/>
      <c r="N46" s="975"/>
      <c r="O46" s="1066"/>
      <c r="P46" s="975"/>
      <c r="Q46" s="1096"/>
      <c r="R46" s="1857">
        <f t="shared" si="1"/>
        <v>0</v>
      </c>
      <c r="S46" s="1398">
        <v>15</v>
      </c>
      <c r="T46" s="1182">
        <v>0</v>
      </c>
      <c r="U46" s="1091"/>
    </row>
    <row r="47" spans="1:21">
      <c r="A47" s="977" t="s">
        <v>356</v>
      </c>
      <c r="B47" s="977" t="s">
        <v>137</v>
      </c>
      <c r="C47" s="1095"/>
      <c r="D47" s="975"/>
      <c r="E47" s="1066"/>
      <c r="F47" s="975"/>
      <c r="G47" s="1096"/>
      <c r="H47" s="1857">
        <f t="shared" si="3"/>
        <v>0</v>
      </c>
      <c r="I47" s="1398">
        <v>15</v>
      </c>
      <c r="J47" s="1182">
        <v>0</v>
      </c>
      <c r="L47" s="977" t="s">
        <v>137</v>
      </c>
      <c r="M47" s="1095"/>
      <c r="N47" s="975"/>
      <c r="O47" s="1066"/>
      <c r="P47" s="975"/>
      <c r="Q47" s="1096"/>
      <c r="R47" s="1857">
        <f t="shared" si="1"/>
        <v>0</v>
      </c>
      <c r="S47" s="1398">
        <v>15</v>
      </c>
      <c r="T47" s="1182">
        <v>0</v>
      </c>
      <c r="U47" s="1091"/>
    </row>
    <row r="48" spans="1:21">
      <c r="A48" s="977" t="s">
        <v>185</v>
      </c>
      <c r="B48" s="977" t="s">
        <v>137</v>
      </c>
      <c r="C48" s="1095">
        <v>57</v>
      </c>
      <c r="D48" s="975">
        <v>204.63184999999999</v>
      </c>
      <c r="E48" s="1066">
        <v>1.6868300000000001</v>
      </c>
      <c r="F48" s="975">
        <v>0</v>
      </c>
      <c r="G48" s="1096">
        <v>17110.53</v>
      </c>
      <c r="H48" s="1857">
        <f t="shared" si="3"/>
        <v>8.1963214851040779E-3</v>
      </c>
      <c r="I48" s="1398">
        <v>11</v>
      </c>
      <c r="J48" s="1182">
        <v>485.57465083130597</v>
      </c>
      <c r="L48" s="977" t="s">
        <v>137</v>
      </c>
      <c r="M48" s="1095">
        <v>71</v>
      </c>
      <c r="N48" s="975">
        <v>-595.23396000000002</v>
      </c>
      <c r="O48" s="1066">
        <v>1.4140900000000001</v>
      </c>
      <c r="P48" s="975">
        <v>632.28608999999994</v>
      </c>
      <c r="Q48" s="1096">
        <v>20535.29</v>
      </c>
      <c r="R48" s="1857">
        <f t="shared" si="1"/>
        <v>7.4386934707533874E-3</v>
      </c>
      <c r="S48" s="1398">
        <v>11</v>
      </c>
      <c r="T48" s="1182">
        <v>9036.0123070408026</v>
      </c>
      <c r="U48" s="1091"/>
    </row>
    <row r="49" spans="1:21">
      <c r="A49" s="977" t="s">
        <v>357</v>
      </c>
      <c r="B49" s="977" t="s">
        <v>137</v>
      </c>
      <c r="C49" s="1095"/>
      <c r="D49" s="975"/>
      <c r="E49" s="1066"/>
      <c r="F49" s="975"/>
      <c r="G49" s="1096"/>
      <c r="H49" s="1857">
        <f t="shared" si="3"/>
        <v>0</v>
      </c>
      <c r="I49" s="1398">
        <v>9</v>
      </c>
      <c r="J49" s="1182">
        <v>0</v>
      </c>
      <c r="L49" s="977" t="s">
        <v>137</v>
      </c>
      <c r="M49" s="1095"/>
      <c r="N49" s="975"/>
      <c r="O49" s="1066"/>
      <c r="P49" s="975"/>
      <c r="Q49" s="1096"/>
      <c r="R49" s="1857">
        <f t="shared" si="1"/>
        <v>0</v>
      </c>
      <c r="S49" s="1398">
        <v>9</v>
      </c>
      <c r="T49" s="1182">
        <v>0</v>
      </c>
      <c r="U49" s="1091"/>
    </row>
    <row r="50" spans="1:21">
      <c r="A50" s="977" t="s">
        <v>358</v>
      </c>
      <c r="B50" s="977" t="s">
        <v>137</v>
      </c>
      <c r="C50" s="1095">
        <v>20</v>
      </c>
      <c r="D50" s="975">
        <v>6486.1052099999997</v>
      </c>
      <c r="E50" s="1066">
        <v>0</v>
      </c>
      <c r="F50" s="975">
        <v>82.614350000000002</v>
      </c>
      <c r="G50" s="1096">
        <v>223264.34</v>
      </c>
      <c r="H50" s="1857">
        <f t="shared" si="3"/>
        <v>0.10694854611748332</v>
      </c>
      <c r="I50" s="1398">
        <v>15</v>
      </c>
      <c r="J50" s="1182">
        <v>21070.658084937226</v>
      </c>
      <c r="L50" s="977" t="s">
        <v>137</v>
      </c>
      <c r="M50" s="1095">
        <v>22</v>
      </c>
      <c r="N50" s="975">
        <v>8180.0885399999997</v>
      </c>
      <c r="O50" s="1066">
        <v>0</v>
      </c>
      <c r="P50" s="975">
        <v>89.634029999999996</v>
      </c>
      <c r="Q50" s="1096">
        <v>238351.51</v>
      </c>
      <c r="R50" s="1857">
        <f t="shared" si="1"/>
        <v>8.6340335158705359E-2</v>
      </c>
      <c r="S50" s="1398">
        <v>15</v>
      </c>
      <c r="T50" s="1182">
        <v>26819.803091333561</v>
      </c>
      <c r="U50" s="1091"/>
    </row>
    <row r="51" spans="1:21" ht="13">
      <c r="A51" s="1068" t="s">
        <v>77</v>
      </c>
      <c r="B51" s="1069"/>
      <c r="C51" s="1070"/>
      <c r="D51" s="1071"/>
      <c r="E51" s="1072"/>
      <c r="F51" s="1071"/>
      <c r="G51" s="1873"/>
      <c r="H51" s="1856"/>
      <c r="I51" s="1069"/>
      <c r="J51" s="1183"/>
      <c r="L51" s="1069"/>
      <c r="M51" s="1070"/>
      <c r="N51" s="1071"/>
      <c r="O51" s="1072"/>
      <c r="P51" s="1071"/>
      <c r="Q51" s="1873"/>
      <c r="R51" s="1856">
        <f t="shared" si="1"/>
        <v>0</v>
      </c>
      <c r="S51" s="1069"/>
      <c r="T51" s="1183"/>
      <c r="U51" s="1091"/>
    </row>
    <row r="52" spans="1:21">
      <c r="A52" s="977" t="s">
        <v>359</v>
      </c>
      <c r="B52" s="977" t="s">
        <v>144</v>
      </c>
      <c r="C52" s="1095">
        <v>84</v>
      </c>
      <c r="D52" s="975">
        <v>0</v>
      </c>
      <c r="E52" s="1066">
        <v>0</v>
      </c>
      <c r="F52" s="975">
        <v>0</v>
      </c>
      <c r="G52" s="1096">
        <v>40584.15</v>
      </c>
      <c r="H52" s="1065">
        <f>IF($G$64&lt;&gt;0,G52/$G$64,0)</f>
        <v>1.9440703508289147E-2</v>
      </c>
      <c r="I52" s="1398">
        <v>9</v>
      </c>
      <c r="J52" s="1182">
        <v>0</v>
      </c>
      <c r="L52" s="977" t="s">
        <v>144</v>
      </c>
      <c r="M52" s="1095">
        <v>108</v>
      </c>
      <c r="N52" s="975">
        <v>0</v>
      </c>
      <c r="O52" s="1066">
        <v>0</v>
      </c>
      <c r="P52" s="975">
        <v>0</v>
      </c>
      <c r="Q52" s="1096">
        <v>59890.359999999906</v>
      </c>
      <c r="R52" s="1065">
        <f t="shared" si="1"/>
        <v>2.1694654903489024E-2</v>
      </c>
      <c r="S52" s="1398">
        <v>9</v>
      </c>
      <c r="T52" s="1182">
        <v>0</v>
      </c>
      <c r="U52" s="1091"/>
    </row>
    <row r="53" spans="1:21" ht="13">
      <c r="A53" s="1082" t="s">
        <v>198</v>
      </c>
      <c r="B53" s="1069"/>
      <c r="C53" s="1070"/>
      <c r="D53" s="1071"/>
      <c r="E53" s="1072"/>
      <c r="F53" s="1071"/>
      <c r="G53" s="1073"/>
      <c r="H53" s="1856"/>
      <c r="I53" s="1069"/>
      <c r="J53" s="1183"/>
      <c r="L53" s="1069"/>
      <c r="M53" s="1070"/>
      <c r="N53" s="1071"/>
      <c r="O53" s="1072"/>
      <c r="P53" s="1071"/>
      <c r="Q53" s="1073"/>
      <c r="R53" s="1856">
        <f t="shared" si="1"/>
        <v>0</v>
      </c>
      <c r="S53" s="1069"/>
      <c r="T53" s="1183"/>
      <c r="U53" s="1091"/>
    </row>
    <row r="54" spans="1:21">
      <c r="A54" s="977" t="s">
        <v>360</v>
      </c>
      <c r="B54" s="977" t="s">
        <v>137</v>
      </c>
      <c r="C54" s="1095">
        <v>263</v>
      </c>
      <c r="D54" s="975">
        <v>2272.3200000000002</v>
      </c>
      <c r="E54" s="1066">
        <v>4.734E-2</v>
      </c>
      <c r="F54" s="975">
        <v>-52.073999999999998</v>
      </c>
      <c r="G54" s="1096">
        <v>3332.2</v>
      </c>
      <c r="H54" s="1065">
        <f>IF($G$64&lt;&gt;0,G54/$G$64,0)</f>
        <v>1.5961973388704971E-3</v>
      </c>
      <c r="I54" s="1398">
        <v>16</v>
      </c>
      <c r="J54" s="1182">
        <v>5979.5992398348681</v>
      </c>
      <c r="L54" s="977" t="s">
        <v>137</v>
      </c>
      <c r="M54" s="1095">
        <v>300</v>
      </c>
      <c r="N54" s="975">
        <v>2592</v>
      </c>
      <c r="O54" s="1066">
        <v>5.3999999999999999E-2</v>
      </c>
      <c r="P54" s="975">
        <v>-59.4</v>
      </c>
      <c r="Q54" s="1096">
        <v>4009.0299999999902</v>
      </c>
      <c r="R54" s="1065">
        <f t="shared" si="1"/>
        <v>1.4522290790660555E-3</v>
      </c>
      <c r="S54" s="1398">
        <v>16</v>
      </c>
      <c r="T54" s="1182">
        <v>6973.1069554486294</v>
      </c>
      <c r="U54" s="1091"/>
    </row>
    <row r="55" spans="1:21">
      <c r="A55" s="977" t="s">
        <v>361</v>
      </c>
      <c r="B55" s="977" t="s">
        <v>137</v>
      </c>
      <c r="C55" s="1095">
        <v>3</v>
      </c>
      <c r="D55" s="975">
        <v>30.674700000000001</v>
      </c>
      <c r="E55" s="1066">
        <v>5.4000000000000001E-4</v>
      </c>
      <c r="F55" s="975">
        <v>-0.69633</v>
      </c>
      <c r="G55" s="1096">
        <v>23.71</v>
      </c>
      <c r="H55" s="1065">
        <f>IF($G$64&lt;&gt;0,G55/$G$64,0)</f>
        <v>1.1357613259894211E-5</v>
      </c>
      <c r="I55" s="1398">
        <v>16</v>
      </c>
      <c r="J55" s="1182">
        <v>80.86287433061996</v>
      </c>
      <c r="L55" s="977" t="s">
        <v>137</v>
      </c>
      <c r="M55" s="1095">
        <v>2</v>
      </c>
      <c r="N55" s="975">
        <v>20.4498</v>
      </c>
      <c r="O55" s="1066">
        <v>3.6000000000000002E-4</v>
      </c>
      <c r="P55" s="975">
        <v>-0.46422000000000002</v>
      </c>
      <c r="Q55" s="1096">
        <v>19.62</v>
      </c>
      <c r="R55" s="1065">
        <f t="shared" si="1"/>
        <v>7.1071392659261913E-6</v>
      </c>
      <c r="S55" s="1398">
        <v>16</v>
      </c>
      <c r="T55" s="1182">
        <v>55.11137204693059</v>
      </c>
      <c r="U55" s="1091"/>
    </row>
    <row r="56" spans="1:21" ht="13">
      <c r="A56" s="1874" t="s">
        <v>203</v>
      </c>
      <c r="B56" s="1875"/>
      <c r="C56" s="1876"/>
      <c r="D56" s="1877"/>
      <c r="E56" s="1878"/>
      <c r="F56" s="1877"/>
      <c r="G56" s="1877"/>
      <c r="H56" s="1856"/>
      <c r="I56" s="1875"/>
      <c r="J56" s="1879"/>
      <c r="K56" s="1880"/>
      <c r="L56" s="1875"/>
      <c r="M56" s="1876"/>
      <c r="N56" s="1877"/>
      <c r="O56" s="1878"/>
      <c r="P56" s="1877"/>
      <c r="Q56" s="1877"/>
      <c r="R56" s="1856">
        <f t="shared" si="1"/>
        <v>0</v>
      </c>
      <c r="S56" s="1875"/>
      <c r="T56" s="1879"/>
      <c r="U56" s="1091"/>
    </row>
    <row r="57" spans="1:21">
      <c r="A57" s="977" t="s">
        <v>362</v>
      </c>
      <c r="B57" s="977" t="s">
        <v>137</v>
      </c>
      <c r="C57" s="1095">
        <v>0</v>
      </c>
      <c r="D57" s="975">
        <v>0</v>
      </c>
      <c r="E57" s="1855">
        <v>0</v>
      </c>
      <c r="F57" s="975">
        <v>0</v>
      </c>
      <c r="G57" s="1096">
        <v>0</v>
      </c>
      <c r="H57" s="1065">
        <f>IF($G$64&lt;&gt;0,G57/$G$64,0)</f>
        <v>0</v>
      </c>
      <c r="I57" s="1067">
        <v>10</v>
      </c>
      <c r="J57" s="1184">
        <v>0</v>
      </c>
      <c r="K57" s="1880"/>
      <c r="L57" s="977" t="s">
        <v>137</v>
      </c>
      <c r="M57" s="1095"/>
      <c r="N57" s="975"/>
      <c r="O57" s="1855"/>
      <c r="P57" s="975"/>
      <c r="Q57" s="1096"/>
      <c r="R57" s="1065">
        <f t="shared" si="1"/>
        <v>0</v>
      </c>
      <c r="S57" s="1067">
        <v>10</v>
      </c>
      <c r="T57" s="1184">
        <v>0</v>
      </c>
      <c r="U57" s="1091"/>
    </row>
    <row r="58" spans="1:21">
      <c r="A58" s="977" t="s">
        <v>363</v>
      </c>
      <c r="B58" s="977" t="s">
        <v>137</v>
      </c>
      <c r="C58" s="1095">
        <v>0</v>
      </c>
      <c r="D58" s="975">
        <v>0</v>
      </c>
      <c r="E58" s="1855">
        <v>0</v>
      </c>
      <c r="F58" s="975">
        <v>0</v>
      </c>
      <c r="G58" s="1096">
        <v>0</v>
      </c>
      <c r="H58" s="1065">
        <f>IF($G$64&lt;&gt;0,G58/$G$64,0)</f>
        <v>0</v>
      </c>
      <c r="I58" s="1067">
        <v>9</v>
      </c>
      <c r="J58" s="1184">
        <v>0</v>
      </c>
      <c r="K58" s="1880"/>
      <c r="L58" s="977" t="s">
        <v>137</v>
      </c>
      <c r="M58" s="1095"/>
      <c r="N58" s="975"/>
      <c r="O58" s="1855"/>
      <c r="P58" s="975"/>
      <c r="Q58" s="1096"/>
      <c r="R58" s="1065">
        <f t="shared" si="1"/>
        <v>0</v>
      </c>
      <c r="S58" s="1067">
        <v>9</v>
      </c>
      <c r="T58" s="1184">
        <v>0</v>
      </c>
      <c r="U58" s="1091"/>
    </row>
    <row r="59" spans="1:21">
      <c r="A59" s="1858" t="s">
        <v>364</v>
      </c>
      <c r="B59" s="1858" t="s">
        <v>137</v>
      </c>
      <c r="C59" s="1095">
        <v>471</v>
      </c>
      <c r="D59" s="1859">
        <v>0</v>
      </c>
      <c r="E59" s="1860">
        <v>0</v>
      </c>
      <c r="F59" s="1859">
        <v>0</v>
      </c>
      <c r="G59" s="1861">
        <v>134597</v>
      </c>
      <c r="H59" s="1862">
        <f>IF($G$64&lt;&gt;0,G59/$G$64,0)</f>
        <v>6.4474933443356433E-2</v>
      </c>
      <c r="I59" s="1863" t="s">
        <v>62</v>
      </c>
      <c r="J59" s="1864" t="s">
        <v>62</v>
      </c>
      <c r="K59" s="1880"/>
      <c r="L59" s="1858" t="s">
        <v>137</v>
      </c>
      <c r="M59" s="1095">
        <v>459</v>
      </c>
      <c r="N59" s="1859"/>
      <c r="O59" s="1860"/>
      <c r="P59" s="1859"/>
      <c r="Q59" s="1861">
        <v>144766</v>
      </c>
      <c r="R59" s="1862">
        <f t="shared" si="1"/>
        <v>5.2439965492919009E-2</v>
      </c>
      <c r="S59" s="1863" t="s">
        <v>62</v>
      </c>
      <c r="T59" s="1864" t="s">
        <v>62</v>
      </c>
      <c r="U59" s="1091"/>
    </row>
    <row r="60" spans="1:21" ht="15">
      <c r="A60" s="1881" t="s">
        <v>1457</v>
      </c>
      <c r="B60" s="1875"/>
      <c r="C60" s="1876"/>
      <c r="D60" s="1877"/>
      <c r="E60" s="1878"/>
      <c r="F60" s="1877"/>
      <c r="G60" s="1877"/>
      <c r="H60" s="1856"/>
      <c r="I60" s="1875"/>
      <c r="J60" s="1879"/>
      <c r="K60" s="1880"/>
      <c r="L60" s="1875"/>
      <c r="M60" s="1876"/>
      <c r="N60" s="1877"/>
      <c r="O60" s="1877"/>
      <c r="P60" s="1877"/>
      <c r="Q60" s="1877"/>
      <c r="R60" s="1856">
        <f t="shared" si="1"/>
        <v>0</v>
      </c>
      <c r="S60" s="1875"/>
      <c r="T60" s="1879"/>
      <c r="U60" s="1091"/>
    </row>
    <row r="61" spans="1:21">
      <c r="A61" s="977" t="s">
        <v>212</v>
      </c>
      <c r="B61" s="977" t="s">
        <v>144</v>
      </c>
      <c r="C61" s="1095">
        <v>147</v>
      </c>
      <c r="D61" s="1877"/>
      <c r="E61" s="1878"/>
      <c r="F61" s="1877"/>
      <c r="G61" s="1096">
        <v>38502.240000000005</v>
      </c>
      <c r="H61" s="1065">
        <f>IF($G$64&lt;&gt;0,G61/$G$64,0)</f>
        <v>1.8443422672274539E-2</v>
      </c>
      <c r="I61" s="1067" t="s">
        <v>62</v>
      </c>
      <c r="J61" s="1184" t="s">
        <v>62</v>
      </c>
      <c r="K61" s="1880"/>
      <c r="L61" s="977" t="s">
        <v>144</v>
      </c>
      <c r="M61" s="1095">
        <v>148</v>
      </c>
      <c r="N61" s="1877"/>
      <c r="O61" s="1882"/>
      <c r="P61" s="1877"/>
      <c r="Q61" s="1096">
        <v>38764.160000000003</v>
      </c>
      <c r="R61" s="1065">
        <f t="shared" si="1"/>
        <v>1.40419104814804E-2</v>
      </c>
      <c r="S61" s="1067" t="s">
        <v>62</v>
      </c>
      <c r="T61" s="1184" t="s">
        <v>62</v>
      </c>
      <c r="U61" s="1091"/>
    </row>
    <row r="62" spans="1:21">
      <c r="A62" s="977" t="s">
        <v>213</v>
      </c>
      <c r="B62" s="977" t="s">
        <v>144</v>
      </c>
      <c r="C62" s="1095">
        <v>147</v>
      </c>
      <c r="D62" s="1877"/>
      <c r="E62" s="1878"/>
      <c r="F62" s="1877"/>
      <c r="G62" s="1096">
        <v>0</v>
      </c>
      <c r="H62" s="1065">
        <f>IF($G$64&lt;&gt;0,G62/$G$64,0)</f>
        <v>0</v>
      </c>
      <c r="I62" s="1067" t="s">
        <v>62</v>
      </c>
      <c r="J62" s="1184" t="s">
        <v>62</v>
      </c>
      <c r="K62" s="1880"/>
      <c r="L62" s="977" t="s">
        <v>144</v>
      </c>
      <c r="M62" s="1095">
        <v>148</v>
      </c>
      <c r="N62" s="1877"/>
      <c r="O62" s="1877"/>
      <c r="P62" s="1877"/>
      <c r="Q62" s="1096">
        <v>0</v>
      </c>
      <c r="R62" s="1065">
        <f>IF($Q$64&lt;&gt;0,Q62/$Q$64,0)</f>
        <v>0</v>
      </c>
      <c r="S62" s="1067" t="s">
        <v>62</v>
      </c>
      <c r="T62" s="1184" t="s">
        <v>62</v>
      </c>
    </row>
    <row r="63" spans="1:21" ht="13" thickBot="1">
      <c r="A63" s="1883"/>
      <c r="B63" s="1884"/>
      <c r="C63" s="1885"/>
      <c r="D63" s="1886"/>
      <c r="E63" s="1887"/>
      <c r="F63" s="1886"/>
      <c r="G63" s="1888"/>
      <c r="H63" s="1084"/>
      <c r="I63" s="1889"/>
      <c r="J63" s="1890"/>
      <c r="K63" s="1880"/>
      <c r="L63" s="1884"/>
      <c r="M63" s="1885"/>
      <c r="N63" s="1886"/>
      <c r="O63" s="1887"/>
      <c r="P63" s="1886"/>
      <c r="Q63" s="1888"/>
      <c r="R63" s="1084"/>
      <c r="S63" s="1889"/>
      <c r="T63" s="1883"/>
    </row>
    <row r="64" spans="1:21" ht="13.5" thickTop="1">
      <c r="A64" s="1891" t="s">
        <v>214</v>
      </c>
      <c r="B64" s="1892"/>
      <c r="C64" s="1085"/>
      <c r="D64" s="1086">
        <f>SUM(D9:D63)</f>
        <v>84709.484330000007</v>
      </c>
      <c r="E64" s="1086">
        <f>SUM(E9:E63)</f>
        <v>119.97919999999999</v>
      </c>
      <c r="F64" s="1086">
        <f>SUM(F9:F63)</f>
        <v>8865.1815699999988</v>
      </c>
      <c r="G64" s="1087">
        <f>SUM(G9:G63)</f>
        <v>2087586.4899999988</v>
      </c>
      <c r="H64" s="1088">
        <f>IF($G$64&lt;&gt;0,G64/$G$64,0)</f>
        <v>1</v>
      </c>
      <c r="I64" s="1120">
        <v>0</v>
      </c>
      <c r="J64" s="1087">
        <f>SUM(J9:J58)</f>
        <v>490133.0652685102</v>
      </c>
      <c r="K64" s="1854"/>
      <c r="L64" s="1119"/>
      <c r="M64" s="1119"/>
      <c r="N64" s="1086">
        <f>SUM(N9:N63)</f>
        <v>132197.47829999996</v>
      </c>
      <c r="O64" s="1086">
        <f>SUM(O9:O63)</f>
        <v>158.67955000000001</v>
      </c>
      <c r="P64" s="1086">
        <f>SUM(P9:P63)</f>
        <v>17978.285020000003</v>
      </c>
      <c r="Q64" s="1087">
        <f>SUM(Q9:Q63)</f>
        <v>2760604.4099999992</v>
      </c>
      <c r="R64" s="1088">
        <f>IF($Q$64&lt;&gt;0,Q64/$Q$64,0)</f>
        <v>1</v>
      </c>
      <c r="S64" s="1120">
        <v>0</v>
      </c>
      <c r="T64" s="1087">
        <f>SUM(T9:T58)</f>
        <v>866870.20878692751</v>
      </c>
    </row>
    <row r="65" spans="1:20" ht="13" thickBot="1">
      <c r="A65" s="1893"/>
      <c r="B65" s="1894"/>
      <c r="C65" s="536"/>
      <c r="D65" s="1089"/>
      <c r="E65" s="1089"/>
      <c r="F65" s="1089"/>
      <c r="G65" s="1089"/>
      <c r="H65" s="1897"/>
      <c r="I65" s="537"/>
      <c r="J65" s="535"/>
      <c r="K65" s="1854"/>
      <c r="L65" s="1083"/>
      <c r="M65" s="536"/>
      <c r="N65" s="1089"/>
      <c r="O65" s="1089"/>
      <c r="P65" s="1089"/>
      <c r="Q65" s="1089"/>
      <c r="R65" s="1897"/>
      <c r="S65" s="537"/>
      <c r="T65" s="535"/>
    </row>
    <row r="66" spans="1:20" ht="14" thickTop="1" thickBot="1">
      <c r="A66" s="1895" t="s">
        <v>365</v>
      </c>
      <c r="B66" s="1896"/>
      <c r="C66" s="1866">
        <f>C62</f>
        <v>147</v>
      </c>
      <c r="D66" s="1867"/>
      <c r="E66" s="1867"/>
      <c r="F66" s="1867"/>
      <c r="G66" s="1868"/>
      <c r="H66" s="1869"/>
      <c r="I66" s="1870">
        <v>0</v>
      </c>
      <c r="J66" s="1871"/>
      <c r="K66" s="1854"/>
      <c r="L66" s="1865"/>
      <c r="M66" s="1866">
        <f>M62</f>
        <v>148</v>
      </c>
      <c r="N66" s="1867"/>
      <c r="O66" s="1867"/>
      <c r="P66" s="1867"/>
      <c r="Q66" s="1868"/>
      <c r="R66" s="1869"/>
      <c r="S66" s="1870">
        <v>0</v>
      </c>
      <c r="T66" s="1871"/>
    </row>
    <row r="67" spans="1:20" ht="13.4" customHeight="1">
      <c r="A67" s="2719" t="s">
        <v>1458</v>
      </c>
      <c r="B67" s="2720"/>
      <c r="C67" s="2720"/>
      <c r="D67" s="2720"/>
      <c r="E67" s="2720"/>
      <c r="F67" s="2720"/>
      <c r="G67" s="2720"/>
      <c r="H67" s="2720"/>
      <c r="I67" s="2720"/>
      <c r="J67" s="2720"/>
      <c r="K67" s="2720"/>
      <c r="L67" s="2720"/>
      <c r="M67" s="2720"/>
      <c r="N67" s="2720"/>
      <c r="O67" s="2720"/>
      <c r="P67" s="2720"/>
      <c r="Q67" s="2720"/>
      <c r="R67" s="2720"/>
      <c r="S67" s="2720"/>
      <c r="T67" s="2721"/>
    </row>
    <row r="68" spans="1:20" ht="16.399999999999999" customHeight="1">
      <c r="A68" s="2722"/>
      <c r="B68" s="2723"/>
      <c r="C68" s="2723"/>
      <c r="D68" s="2723"/>
      <c r="E68" s="2723"/>
      <c r="F68" s="2723"/>
      <c r="G68" s="2723"/>
      <c r="H68" s="2723"/>
      <c r="I68" s="2723"/>
      <c r="J68" s="2723"/>
      <c r="K68" s="2723"/>
      <c r="L68" s="2723"/>
      <c r="M68" s="2723"/>
      <c r="N68" s="2723"/>
      <c r="O68" s="2723"/>
      <c r="P68" s="2723"/>
      <c r="Q68" s="2723"/>
      <c r="R68" s="2723"/>
      <c r="S68" s="2723"/>
      <c r="T68" s="2724"/>
    </row>
    <row r="69" spans="1:20" ht="13.4" customHeight="1">
      <c r="A69" s="2679" t="s">
        <v>1459</v>
      </c>
      <c r="B69" s="2680"/>
      <c r="C69" s="2680"/>
      <c r="D69" s="2680"/>
      <c r="E69" s="2680"/>
      <c r="F69" s="2680"/>
      <c r="G69" s="2680"/>
      <c r="H69" s="2680"/>
      <c r="I69" s="2680"/>
      <c r="J69" s="2680"/>
      <c r="K69" s="2680"/>
      <c r="L69" s="2680"/>
      <c r="M69" s="2680"/>
      <c r="N69" s="2680"/>
      <c r="O69" s="2680"/>
      <c r="P69" s="2680"/>
      <c r="Q69" s="2680"/>
      <c r="R69" s="2680"/>
      <c r="S69" s="2680"/>
      <c r="T69" s="2681"/>
    </row>
    <row r="70" spans="1:20">
      <c r="A70" s="2697" t="s">
        <v>1460</v>
      </c>
      <c r="B70" s="2698"/>
      <c r="C70" s="2698"/>
      <c r="D70" s="2698"/>
      <c r="E70" s="2698"/>
      <c r="F70" s="2698"/>
      <c r="G70" s="2698"/>
      <c r="H70" s="2698"/>
      <c r="I70" s="2698"/>
      <c r="J70" s="2698"/>
      <c r="K70" s="2698"/>
      <c r="L70" s="2698"/>
      <c r="M70" s="2698"/>
      <c r="N70" s="2698"/>
      <c r="O70" s="2698"/>
      <c r="P70" s="2698"/>
      <c r="Q70" s="2698"/>
      <c r="R70" s="2698"/>
      <c r="S70" s="2698"/>
      <c r="T70" s="2699"/>
    </row>
    <row r="71" spans="1:20" ht="18.649999999999999" customHeight="1">
      <c r="A71" s="2697"/>
      <c r="B71" s="2698"/>
      <c r="C71" s="2698"/>
      <c r="D71" s="2698"/>
      <c r="E71" s="2698"/>
      <c r="F71" s="2698"/>
      <c r="G71" s="2698"/>
      <c r="H71" s="2698"/>
      <c r="I71" s="2698"/>
      <c r="J71" s="2698"/>
      <c r="K71" s="2698"/>
      <c r="L71" s="2698"/>
      <c r="M71" s="2698"/>
      <c r="N71" s="2698"/>
      <c r="O71" s="2698"/>
      <c r="P71" s="2698"/>
      <c r="Q71" s="2698"/>
      <c r="R71" s="2698"/>
      <c r="S71" s="2698"/>
      <c r="T71" s="2699"/>
    </row>
    <row r="72" spans="1:20">
      <c r="A72" s="2679" t="s">
        <v>1461</v>
      </c>
      <c r="B72" s="2680"/>
      <c r="C72" s="2680"/>
      <c r="D72" s="2680"/>
      <c r="E72" s="2680"/>
      <c r="F72" s="2680"/>
      <c r="G72" s="2680"/>
      <c r="H72" s="2680"/>
      <c r="I72" s="2680"/>
      <c r="J72" s="2680"/>
      <c r="K72" s="2680"/>
      <c r="L72" s="2680"/>
      <c r="M72" s="2680"/>
      <c r="N72" s="2680"/>
      <c r="O72" s="2680"/>
      <c r="P72" s="2680"/>
      <c r="Q72" s="2680"/>
      <c r="R72" s="2680"/>
      <c r="S72" s="2680"/>
      <c r="T72" s="2681"/>
    </row>
    <row r="73" spans="1:20">
      <c r="A73" s="2679" t="s">
        <v>1462</v>
      </c>
      <c r="B73" s="2680"/>
      <c r="C73" s="2680"/>
      <c r="D73" s="2680"/>
      <c r="E73" s="2680"/>
      <c r="F73" s="2680"/>
      <c r="G73" s="2680"/>
      <c r="H73" s="2680"/>
      <c r="I73" s="2680"/>
      <c r="J73" s="2680"/>
      <c r="K73" s="2680"/>
      <c r="L73" s="2680"/>
      <c r="M73" s="2680"/>
      <c r="N73" s="2680"/>
      <c r="O73" s="2680"/>
      <c r="P73" s="2680"/>
      <c r="Q73" s="2680"/>
      <c r="R73" s="2680"/>
      <c r="S73" s="2680"/>
      <c r="T73" s="2681"/>
    </row>
    <row r="74" spans="1:20" ht="15" customHeight="1" thickBot="1">
      <c r="A74" s="2700" t="s">
        <v>1463</v>
      </c>
      <c r="B74" s="2701"/>
      <c r="C74" s="2701"/>
      <c r="D74" s="2701"/>
      <c r="E74" s="2701"/>
      <c r="F74" s="2701"/>
      <c r="G74" s="2701"/>
      <c r="H74" s="2701"/>
      <c r="I74" s="2701"/>
      <c r="J74" s="2701"/>
      <c r="K74" s="2701"/>
      <c r="L74" s="2701"/>
      <c r="M74" s="2701"/>
      <c r="N74" s="2701"/>
      <c r="O74" s="2701"/>
      <c r="P74" s="2701"/>
      <c r="Q74" s="2701"/>
      <c r="R74" s="2701"/>
      <c r="S74" s="2701"/>
      <c r="T74" s="2702"/>
    </row>
    <row r="75" spans="1:20" ht="15.65" customHeight="1">
      <c r="A75" s="1118"/>
      <c r="B75" s="1118"/>
      <c r="C75" s="1118"/>
      <c r="D75" s="1118"/>
      <c r="E75" s="1118"/>
      <c r="F75" s="1118"/>
      <c r="G75" s="1118"/>
      <c r="H75" s="1118"/>
      <c r="I75" s="1118"/>
      <c r="J75" s="1118"/>
      <c r="K75" s="1118"/>
      <c r="L75" s="1118"/>
      <c r="M75" s="1118"/>
      <c r="N75" s="1118"/>
      <c r="O75" s="1118"/>
      <c r="P75" s="1118"/>
      <c r="Q75" s="1118"/>
      <c r="R75" s="1118"/>
      <c r="S75" s="1118"/>
      <c r="T75" s="1118"/>
    </row>
    <row r="76" spans="1:20" ht="13.5" thickBot="1">
      <c r="A76" s="140"/>
      <c r="B76" s="140"/>
      <c r="C76" s="140"/>
      <c r="D76" s="331"/>
      <c r="E76" s="331"/>
      <c r="F76" s="331"/>
      <c r="G76" s="331"/>
      <c r="H76" s="331"/>
      <c r="I76" s="331"/>
      <c r="J76" s="1121"/>
      <c r="L76" s="140"/>
      <c r="M76" s="140"/>
      <c r="N76" s="331"/>
      <c r="O76" s="331"/>
      <c r="P76" s="331"/>
      <c r="Q76" s="331"/>
      <c r="R76" s="331"/>
    </row>
    <row r="77" spans="1:20" s="1565" customFormat="1" ht="13.5" thickBot="1">
      <c r="A77" s="2070" t="s">
        <v>366</v>
      </c>
      <c r="B77" s="2071" t="s">
        <v>45</v>
      </c>
      <c r="C77" s="2072"/>
      <c r="D77" s="2073"/>
      <c r="E77" s="2073"/>
      <c r="F77" s="2073"/>
      <c r="G77" s="2073"/>
      <c r="H77" s="2073"/>
      <c r="I77" s="2073"/>
      <c r="J77" s="2073"/>
      <c r="L77" s="2074" t="s">
        <v>367</v>
      </c>
      <c r="M77" s="2075"/>
      <c r="N77" s="2075"/>
      <c r="O77" s="2075"/>
      <c r="P77" s="2076"/>
      <c r="Q77" s="2077" t="s">
        <v>45</v>
      </c>
      <c r="R77" s="2076"/>
    </row>
    <row r="78" spans="1:20">
      <c r="A78" s="1097" t="s">
        <v>216</v>
      </c>
      <c r="B78" s="1098" t="s">
        <v>144</v>
      </c>
      <c r="C78" s="1099">
        <v>147</v>
      </c>
      <c r="D78" s="140"/>
      <c r="E78" s="140"/>
      <c r="F78" s="140"/>
      <c r="G78" s="140"/>
      <c r="H78" s="140"/>
      <c r="I78" s="140"/>
      <c r="J78" s="140"/>
      <c r="L78" s="2703" t="s">
        <v>216</v>
      </c>
      <c r="M78" s="2704"/>
      <c r="N78" s="2704"/>
      <c r="O78" s="2704"/>
      <c r="P78" s="2705"/>
      <c r="Q78" s="1100" t="s">
        <v>144</v>
      </c>
      <c r="R78" s="1099">
        <v>148</v>
      </c>
    </row>
    <row r="79" spans="1:20">
      <c r="A79" s="1101" t="s">
        <v>217</v>
      </c>
      <c r="B79" s="1102" t="s">
        <v>144</v>
      </c>
      <c r="C79" s="1103">
        <v>0</v>
      </c>
      <c r="D79" s="140"/>
      <c r="E79" s="140"/>
      <c r="F79" s="140"/>
      <c r="G79" s="140"/>
      <c r="H79" s="140"/>
      <c r="I79" s="140"/>
      <c r="J79" s="140"/>
      <c r="L79" s="2706" t="s">
        <v>217</v>
      </c>
      <c r="M79" s="2707"/>
      <c r="N79" s="2707"/>
      <c r="O79" s="2707"/>
      <c r="P79" s="2708"/>
      <c r="Q79" s="977" t="s">
        <v>144</v>
      </c>
      <c r="R79" s="1103">
        <v>0</v>
      </c>
    </row>
    <row r="80" spans="1:20" ht="13" thickBot="1">
      <c r="A80" s="1104" t="s">
        <v>218</v>
      </c>
      <c r="B80" s="1105" t="s">
        <v>144</v>
      </c>
      <c r="C80" s="1106">
        <v>0</v>
      </c>
      <c r="D80" s="140"/>
      <c r="E80" s="140"/>
      <c r="F80" s="141"/>
      <c r="G80" s="140"/>
      <c r="H80" s="140"/>
      <c r="I80" s="140"/>
      <c r="J80" s="140"/>
      <c r="L80" s="2709" t="s">
        <v>218</v>
      </c>
      <c r="M80" s="2710"/>
      <c r="N80" s="2710"/>
      <c r="O80" s="2710"/>
      <c r="P80" s="2711"/>
      <c r="Q80" s="527" t="s">
        <v>144</v>
      </c>
      <c r="R80" s="1106">
        <v>0</v>
      </c>
    </row>
    <row r="81" spans="1:18" ht="13.5" thickTop="1">
      <c r="A81" s="1107" t="s">
        <v>219</v>
      </c>
      <c r="B81" s="1108" t="s">
        <v>144</v>
      </c>
      <c r="C81" s="1109">
        <v>147</v>
      </c>
      <c r="D81" s="141"/>
      <c r="E81" s="140"/>
      <c r="F81" s="140"/>
      <c r="G81" s="140"/>
      <c r="H81" s="140"/>
      <c r="I81" s="140"/>
      <c r="J81" s="140"/>
      <c r="L81" s="2712" t="s">
        <v>219</v>
      </c>
      <c r="M81" s="2713"/>
      <c r="N81" s="2713"/>
      <c r="O81" s="2713"/>
      <c r="P81" s="2714"/>
      <c r="Q81" s="138" t="s">
        <v>144</v>
      </c>
      <c r="R81" s="1109">
        <v>148</v>
      </c>
    </row>
    <row r="82" spans="1:18" ht="15">
      <c r="A82" s="1110" t="s">
        <v>368</v>
      </c>
      <c r="B82" s="1102" t="s">
        <v>144</v>
      </c>
      <c r="C82" s="1111" t="s">
        <v>62</v>
      </c>
      <c r="D82" s="140"/>
      <c r="E82" s="142"/>
      <c r="F82" s="140"/>
      <c r="G82" s="140"/>
      <c r="H82" s="142"/>
      <c r="I82" s="142"/>
      <c r="J82" s="142"/>
      <c r="L82" s="2688" t="s">
        <v>1476</v>
      </c>
      <c r="M82" s="2689"/>
      <c r="N82" s="2689"/>
      <c r="O82" s="2689"/>
      <c r="P82" s="2690"/>
      <c r="Q82" s="977" t="s">
        <v>144</v>
      </c>
      <c r="R82" s="1111" t="s">
        <v>62</v>
      </c>
    </row>
    <row r="83" spans="1:18" ht="15">
      <c r="A83" s="1110" t="s">
        <v>220</v>
      </c>
      <c r="B83" s="1102" t="s">
        <v>7</v>
      </c>
      <c r="C83" s="1111" t="s">
        <v>62</v>
      </c>
      <c r="D83" s="140"/>
      <c r="E83" s="142"/>
      <c r="F83" s="148"/>
      <c r="G83" s="140"/>
      <c r="H83" s="142"/>
      <c r="I83" s="142"/>
      <c r="J83" s="142"/>
      <c r="L83" s="2688" t="s">
        <v>220</v>
      </c>
      <c r="M83" s="2689"/>
      <c r="N83" s="2689"/>
      <c r="O83" s="2689"/>
      <c r="P83" s="2690"/>
      <c r="Q83" s="977" t="s">
        <v>7</v>
      </c>
      <c r="R83" s="1111" t="s">
        <v>62</v>
      </c>
    </row>
    <row r="84" spans="1:18" ht="13.5" thickBot="1">
      <c r="A84" s="1761" t="s">
        <v>221</v>
      </c>
      <c r="B84" s="1993" t="s">
        <v>144</v>
      </c>
      <c r="C84" s="1994">
        <v>0</v>
      </c>
      <c r="D84" s="140"/>
      <c r="E84" s="140"/>
      <c r="F84" s="140"/>
      <c r="G84" s="140"/>
      <c r="H84" s="142"/>
      <c r="I84" s="142"/>
      <c r="J84" s="142"/>
      <c r="L84" s="2691" t="s">
        <v>221</v>
      </c>
      <c r="M84" s="2692"/>
      <c r="N84" s="2692"/>
      <c r="O84" s="2692"/>
      <c r="P84" s="2693"/>
      <c r="Q84" s="1995" t="s">
        <v>144</v>
      </c>
      <c r="R84" s="1994">
        <v>0</v>
      </c>
    </row>
    <row r="85" spans="1:18" ht="15" thickBot="1">
      <c r="A85" s="2694" t="s">
        <v>1464</v>
      </c>
      <c r="B85" s="2695"/>
      <c r="C85" s="2695"/>
      <c r="D85" s="2695"/>
      <c r="E85" s="2695"/>
      <c r="F85" s="2695"/>
      <c r="G85" s="2695"/>
      <c r="H85" s="2695"/>
      <c r="I85" s="2695"/>
      <c r="J85" s="2695"/>
      <c r="K85" s="2695"/>
      <c r="L85" s="2695"/>
      <c r="M85" s="2695"/>
      <c r="N85" s="2695"/>
      <c r="O85" s="2695"/>
      <c r="P85" s="2695"/>
      <c r="Q85" s="2695"/>
      <c r="R85" s="2696"/>
    </row>
    <row r="86" spans="1:18" ht="14">
      <c r="A86" s="73"/>
      <c r="B86" s="73"/>
      <c r="C86" s="73"/>
      <c r="D86" s="73"/>
      <c r="E86" s="73"/>
      <c r="F86" s="73"/>
      <c r="G86" s="73"/>
      <c r="H86" s="73"/>
      <c r="I86" s="73"/>
      <c r="J86" s="73"/>
    </row>
    <row r="87" spans="1:18" ht="13" thickBot="1"/>
    <row r="88" spans="1:18" s="1565" customFormat="1" ht="18.75" customHeight="1">
      <c r="A88" s="1753"/>
      <c r="B88" s="2685" t="s">
        <v>1735</v>
      </c>
      <c r="C88" s="2686"/>
      <c r="D88" s="2687"/>
    </row>
    <row r="89" spans="1:18" s="1565" customFormat="1" ht="13.5" thickBot="1">
      <c r="A89" s="2078" t="s">
        <v>369</v>
      </c>
      <c r="B89" s="119" t="s">
        <v>43</v>
      </c>
      <c r="C89" s="539" t="s">
        <v>44</v>
      </c>
      <c r="D89" s="538" t="s">
        <v>45</v>
      </c>
    </row>
    <row r="90" spans="1:18" ht="15">
      <c r="A90" s="1762" t="s">
        <v>1732</v>
      </c>
      <c r="B90" s="1117">
        <v>357409.3849</v>
      </c>
      <c r="C90" s="1112">
        <v>316947.94510000001</v>
      </c>
      <c r="D90" s="1661">
        <f>SUM(B90:C90)</f>
        <v>674357.33000000007</v>
      </c>
      <c r="F90" s="85"/>
    </row>
    <row r="91" spans="1:18" ht="15">
      <c r="A91" s="57" t="s">
        <v>1733</v>
      </c>
      <c r="B91" s="1113">
        <v>959156.55020000006</v>
      </c>
      <c r="C91" s="1114">
        <v>850572.78980000003</v>
      </c>
      <c r="D91" s="1662">
        <f t="shared" ref="D91:D92" si="4">SUM(B91:C91)</f>
        <v>1809729.34</v>
      </c>
      <c r="F91" s="85"/>
    </row>
    <row r="92" spans="1:18" ht="15.5" thickBot="1">
      <c r="A92" s="58" t="s">
        <v>1734</v>
      </c>
      <c r="B92" s="1113">
        <v>3888823.3621</v>
      </c>
      <c r="C92" s="1115">
        <v>3448579.2078999998</v>
      </c>
      <c r="D92" s="1663">
        <f t="shared" si="4"/>
        <v>7337402.5700000003</v>
      </c>
      <c r="E92" s="86" t="s">
        <v>223</v>
      </c>
      <c r="F92" s="85"/>
    </row>
    <row r="93" spans="1:18" ht="15" thickBot="1">
      <c r="A93" s="529"/>
      <c r="B93" s="540"/>
      <c r="C93" s="541"/>
      <c r="D93" s="542"/>
      <c r="F93" s="85"/>
    </row>
    <row r="94" spans="1:18" ht="14" thickTop="1" thickBot="1">
      <c r="A94" s="1116" t="s">
        <v>370</v>
      </c>
      <c r="B94" s="1658">
        <f>SUM(B90:B92)</f>
        <v>5205389.2971999999</v>
      </c>
      <c r="C94" s="1659">
        <f t="shared" ref="C94:D94" si="5">SUM(C90:C92)</f>
        <v>4616099.9428000003</v>
      </c>
      <c r="D94" s="1660">
        <f t="shared" si="5"/>
        <v>9821489.2400000002</v>
      </c>
    </row>
    <row r="95" spans="1:18" ht="29.15" customHeight="1">
      <c r="A95" s="2682" t="s">
        <v>1465</v>
      </c>
      <c r="B95" s="2683"/>
      <c r="C95" s="2683"/>
      <c r="D95" s="2684"/>
    </row>
    <row r="96" spans="1:18" ht="28.4" customHeight="1">
      <c r="A96" s="2673" t="s">
        <v>1466</v>
      </c>
      <c r="B96" s="2674"/>
      <c r="C96" s="2674"/>
      <c r="D96" s="2675"/>
    </row>
    <row r="97" spans="1:4" ht="19.399999999999999" customHeight="1">
      <c r="A97" s="2673" t="s">
        <v>1467</v>
      </c>
      <c r="B97" s="2674"/>
      <c r="C97" s="2674"/>
      <c r="D97" s="2675"/>
    </row>
    <row r="98" spans="1:4" ht="15" thickBot="1">
      <c r="A98" s="2676" t="s">
        <v>1468</v>
      </c>
      <c r="B98" s="2677"/>
      <c r="C98" s="2677"/>
      <c r="D98" s="2678"/>
    </row>
  </sheetData>
  <mergeCells count="26">
    <mergeCell ref="M6:T6"/>
    <mergeCell ref="A67:T68"/>
    <mergeCell ref="A1:T1"/>
    <mergeCell ref="A2:T2"/>
    <mergeCell ref="A3:T3"/>
    <mergeCell ref="B5:J5"/>
    <mergeCell ref="B6:J6"/>
    <mergeCell ref="L5:T5"/>
    <mergeCell ref="A69:T69"/>
    <mergeCell ref="L82:P82"/>
    <mergeCell ref="A70:T71"/>
    <mergeCell ref="A72:T72"/>
    <mergeCell ref="A74:T74"/>
    <mergeCell ref="L78:P78"/>
    <mergeCell ref="L79:P79"/>
    <mergeCell ref="L80:P80"/>
    <mergeCell ref="L81:P81"/>
    <mergeCell ref="A97:D97"/>
    <mergeCell ref="A98:D98"/>
    <mergeCell ref="A73:T73"/>
    <mergeCell ref="A95:D95"/>
    <mergeCell ref="A96:D96"/>
    <mergeCell ref="B88:D88"/>
    <mergeCell ref="L83:P83"/>
    <mergeCell ref="L84:P84"/>
    <mergeCell ref="A85:R85"/>
  </mergeCells>
  <printOptions horizontalCentered="1" verticalCentered="1" headings="1"/>
  <pageMargins left="0.25" right="0.25" top="0.5" bottom="0.5" header="0.3" footer="0.3"/>
  <pageSetup scale="33" orientation="portrait" r:id="rId1"/>
  <headerFooter>
    <oddHeader>&amp;CPacific Gas and Electric Company | Program Year 2024
Appendix A: ESA, CARE, and FERA Program Tables</oddHeader>
  </headerFooter>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77E8F1-5034-41B9-8ACD-D35D852DD615}">
  <sheetPr>
    <pageSetUpPr fitToPage="1"/>
  </sheetPr>
  <dimension ref="A1:Q45"/>
  <sheetViews>
    <sheetView view="pageLayout" zoomScale="70" zoomScaleNormal="100" zoomScalePageLayoutView="70" workbookViewId="0">
      <selection activeCell="I17" sqref="I17"/>
    </sheetView>
  </sheetViews>
  <sheetFormatPr defaultColWidth="8.54296875" defaultRowHeight="12.5"/>
  <cols>
    <col min="1" max="1" width="44.54296875" customWidth="1"/>
    <col min="3" max="3" width="14.453125" customWidth="1"/>
    <col min="4" max="4" width="14.54296875" customWidth="1"/>
    <col min="5" max="5" width="11.54296875" customWidth="1"/>
    <col min="6" max="6" width="14" customWidth="1"/>
    <col min="7" max="7" width="15" customWidth="1"/>
    <col min="8" max="8" width="13.453125" customWidth="1"/>
    <col min="9" max="9" width="14.54296875" customWidth="1"/>
    <col min="10" max="10" width="15.453125" customWidth="1"/>
  </cols>
  <sheetData>
    <row r="1" spans="1:17" ht="15.5">
      <c r="A1" s="2579" t="s">
        <v>371</v>
      </c>
      <c r="B1" s="2579"/>
      <c r="C1" s="2579"/>
      <c r="D1" s="2579"/>
      <c r="E1" s="2579"/>
      <c r="F1" s="2579"/>
      <c r="G1" s="2579"/>
      <c r="H1" s="2579"/>
      <c r="I1" s="2579"/>
      <c r="J1" s="2579"/>
      <c r="K1" s="69"/>
      <c r="L1" s="69"/>
      <c r="M1" s="69"/>
      <c r="N1" s="69"/>
      <c r="O1" s="69"/>
      <c r="P1" s="69"/>
    </row>
    <row r="2" spans="1:17" ht="15.5">
      <c r="A2" s="2579" t="s">
        <v>0</v>
      </c>
      <c r="B2" s="2579"/>
      <c r="C2" s="2579"/>
      <c r="D2" s="2579"/>
      <c r="E2" s="2579"/>
      <c r="F2" s="2579"/>
      <c r="G2" s="2579"/>
      <c r="H2" s="2579"/>
      <c r="I2" s="2579"/>
      <c r="J2" s="2579"/>
      <c r="K2" s="69"/>
      <c r="L2" s="69"/>
      <c r="M2" s="69"/>
      <c r="N2" s="69"/>
      <c r="O2" s="69"/>
      <c r="P2" s="69"/>
    </row>
    <row r="3" spans="1:17" ht="15.5">
      <c r="A3" s="2579" t="s">
        <v>38</v>
      </c>
      <c r="B3" s="2579"/>
      <c r="C3" s="2579"/>
      <c r="D3" s="2579"/>
      <c r="E3" s="2579"/>
      <c r="F3" s="2579"/>
      <c r="G3" s="2579"/>
      <c r="H3" s="2579"/>
      <c r="I3" s="2579"/>
      <c r="J3" s="2579"/>
      <c r="K3" s="69"/>
      <c r="L3" s="69"/>
      <c r="M3" s="69"/>
      <c r="N3" s="69"/>
      <c r="O3" s="69"/>
      <c r="P3" s="69"/>
    </row>
    <row r="4" spans="1:17" s="92" customFormat="1" ht="18" customHeight="1" thickBot="1">
      <c r="A4" s="65"/>
      <c r="B4" s="65"/>
      <c r="C4" s="65"/>
      <c r="D4" s="65"/>
      <c r="E4" s="65"/>
      <c r="F4" s="65"/>
      <c r="G4" s="65"/>
      <c r="H4" s="65"/>
    </row>
    <row r="5" spans="1:17" s="92" customFormat="1" ht="18" thickBot="1">
      <c r="A5" s="2735" t="s">
        <v>122</v>
      </c>
      <c r="B5" s="2738" t="s">
        <v>125</v>
      </c>
      <c r="C5" s="2729" t="s">
        <v>372</v>
      </c>
      <c r="D5" s="2730"/>
      <c r="E5" s="2730"/>
      <c r="F5" s="2730"/>
      <c r="G5" s="2730"/>
      <c r="H5" s="2730"/>
      <c r="I5" s="2730"/>
      <c r="J5" s="2731"/>
      <c r="K5" s="117"/>
      <c r="L5" s="117"/>
      <c r="M5" s="117"/>
      <c r="N5" s="117"/>
      <c r="O5" s="117"/>
      <c r="P5" s="117"/>
      <c r="Q5" s="117"/>
    </row>
    <row r="6" spans="1:17" s="92" customFormat="1" ht="13.4" customHeight="1" thickBot="1">
      <c r="A6" s="2736"/>
      <c r="B6" s="2739"/>
      <c r="C6" s="2732" t="s">
        <v>373</v>
      </c>
      <c r="D6" s="2733"/>
      <c r="E6" s="2733"/>
      <c r="F6" s="2733"/>
      <c r="G6" s="2733"/>
      <c r="H6" s="2733"/>
      <c r="I6" s="2733"/>
      <c r="J6" s="2734"/>
      <c r="K6" s="117"/>
      <c r="L6" s="117"/>
      <c r="M6" s="117"/>
      <c r="N6" s="117"/>
      <c r="O6" s="117"/>
      <c r="P6" s="117"/>
      <c r="Q6" s="117"/>
    </row>
    <row r="7" spans="1:17" s="92" customFormat="1" ht="52.5" thickBot="1">
      <c r="A7" s="2737" t="s">
        <v>122</v>
      </c>
      <c r="B7" s="2740" t="s">
        <v>125</v>
      </c>
      <c r="C7" s="623" t="s">
        <v>225</v>
      </c>
      <c r="D7" s="624" t="s">
        <v>227</v>
      </c>
      <c r="E7" s="624" t="s">
        <v>228</v>
      </c>
      <c r="F7" s="624" t="s">
        <v>229</v>
      </c>
      <c r="G7" s="624" t="s">
        <v>130</v>
      </c>
      <c r="H7" s="625" t="s">
        <v>230</v>
      </c>
      <c r="I7" s="403" t="s">
        <v>132</v>
      </c>
      <c r="J7" s="626" t="s">
        <v>231</v>
      </c>
      <c r="K7" s="117"/>
      <c r="L7" s="117"/>
      <c r="M7" s="117"/>
      <c r="N7" s="117"/>
      <c r="O7" s="117"/>
      <c r="P7" s="117"/>
      <c r="Q7" s="117"/>
    </row>
    <row r="8" spans="1:17" s="92" customFormat="1" ht="13.4" customHeight="1">
      <c r="A8" s="138" t="s">
        <v>73</v>
      </c>
      <c r="B8" s="149"/>
      <c r="C8" s="150"/>
      <c r="D8" s="151"/>
      <c r="E8" s="151"/>
      <c r="F8" s="151"/>
      <c r="G8" s="151"/>
      <c r="H8" s="152"/>
      <c r="I8" s="151"/>
      <c r="J8" s="152"/>
      <c r="K8" s="117"/>
      <c r="L8" s="117"/>
      <c r="M8" s="117"/>
      <c r="N8" s="117"/>
      <c r="O8" s="117"/>
      <c r="P8" s="117"/>
      <c r="Q8" s="117"/>
    </row>
    <row r="9" spans="1:17" s="92" customFormat="1" ht="13.4" customHeight="1">
      <c r="A9" s="93" t="s">
        <v>374</v>
      </c>
      <c r="B9" s="93" t="s">
        <v>137</v>
      </c>
      <c r="C9" s="553">
        <v>0</v>
      </c>
      <c r="D9" s="554">
        <v>0</v>
      </c>
      <c r="E9" s="554">
        <v>0</v>
      </c>
      <c r="F9" s="554">
        <v>0</v>
      </c>
      <c r="G9" s="555">
        <v>0</v>
      </c>
      <c r="H9" s="556" t="s">
        <v>115</v>
      </c>
      <c r="I9" s="554">
        <v>0</v>
      </c>
      <c r="J9" s="633">
        <v>0</v>
      </c>
      <c r="K9" s="117"/>
      <c r="L9" s="117"/>
      <c r="M9" s="117"/>
      <c r="N9" s="117"/>
      <c r="O9" s="117"/>
      <c r="P9" s="117"/>
      <c r="Q9" s="117"/>
    </row>
    <row r="10" spans="1:17" s="92" customFormat="1" ht="13.4" customHeight="1">
      <c r="A10" s="93" t="s">
        <v>325</v>
      </c>
      <c r="B10" s="93" t="s">
        <v>137</v>
      </c>
      <c r="C10" s="553">
        <v>0</v>
      </c>
      <c r="D10" s="554">
        <v>0</v>
      </c>
      <c r="E10" s="554">
        <v>0</v>
      </c>
      <c r="F10" s="554">
        <v>0</v>
      </c>
      <c r="G10" s="555">
        <v>0</v>
      </c>
      <c r="H10" s="556" t="s">
        <v>115</v>
      </c>
      <c r="I10" s="554">
        <v>0</v>
      </c>
      <c r="J10" s="633">
        <v>0</v>
      </c>
      <c r="K10" s="117"/>
      <c r="L10" s="117"/>
      <c r="M10" s="117"/>
      <c r="N10" s="117"/>
      <c r="O10" s="117"/>
      <c r="P10" s="117"/>
      <c r="Q10" s="117"/>
    </row>
    <row r="11" spans="1:17" s="92" customFormat="1">
      <c r="A11" s="93" t="s">
        <v>375</v>
      </c>
      <c r="B11" s="93" t="s">
        <v>137</v>
      </c>
      <c r="C11" s="553">
        <v>0</v>
      </c>
      <c r="D11" s="554">
        <v>0</v>
      </c>
      <c r="E11" s="554">
        <v>0</v>
      </c>
      <c r="F11" s="554">
        <v>0</v>
      </c>
      <c r="G11" s="555">
        <v>0</v>
      </c>
      <c r="H11" s="556" t="s">
        <v>115</v>
      </c>
      <c r="I11" s="554">
        <v>0</v>
      </c>
      <c r="J11" s="633">
        <v>0</v>
      </c>
    </row>
    <row r="12" spans="1:17" s="92" customFormat="1" ht="13">
      <c r="A12" s="459" t="s">
        <v>145</v>
      </c>
      <c r="B12" s="462"/>
      <c r="C12" s="463"/>
      <c r="D12" s="461"/>
      <c r="E12" s="461"/>
      <c r="F12" s="461"/>
      <c r="G12" s="461"/>
      <c r="H12" s="464"/>
      <c r="I12" s="461"/>
      <c r="J12" s="634"/>
    </row>
    <row r="13" spans="1:17" s="92" customFormat="1">
      <c r="A13" s="93" t="s">
        <v>146</v>
      </c>
      <c r="B13" s="93" t="s">
        <v>137</v>
      </c>
      <c r="C13" s="553">
        <v>0</v>
      </c>
      <c r="D13" s="554">
        <v>0</v>
      </c>
      <c r="E13" s="554">
        <v>0</v>
      </c>
      <c r="F13" s="554">
        <v>0</v>
      </c>
      <c r="G13" s="555">
        <v>0</v>
      </c>
      <c r="H13" s="556" t="s">
        <v>115</v>
      </c>
      <c r="I13" s="554">
        <v>0</v>
      </c>
      <c r="J13" s="633">
        <v>0</v>
      </c>
    </row>
    <row r="14" spans="1:17" s="92" customFormat="1" ht="13">
      <c r="A14" s="459" t="s">
        <v>75</v>
      </c>
      <c r="B14" s="462"/>
      <c r="C14" s="463"/>
      <c r="D14" s="461"/>
      <c r="E14" s="461"/>
      <c r="F14" s="461"/>
      <c r="G14" s="461"/>
      <c r="H14" s="464"/>
      <c r="I14" s="461"/>
      <c r="J14" s="634"/>
    </row>
    <row r="15" spans="1:17" s="92" customFormat="1">
      <c r="A15" s="93" t="s">
        <v>160</v>
      </c>
      <c r="B15" s="93" t="s">
        <v>144</v>
      </c>
      <c r="C15" s="553">
        <v>0</v>
      </c>
      <c r="D15" s="554">
        <v>0</v>
      </c>
      <c r="E15" s="554">
        <v>0</v>
      </c>
      <c r="F15" s="554">
        <v>0</v>
      </c>
      <c r="G15" s="555">
        <v>0</v>
      </c>
      <c r="H15" s="556" t="s">
        <v>115</v>
      </c>
      <c r="I15" s="554">
        <v>0</v>
      </c>
      <c r="J15" s="633">
        <v>0</v>
      </c>
    </row>
    <row r="16" spans="1:17" s="92" customFormat="1" ht="13">
      <c r="A16" s="459" t="s">
        <v>76</v>
      </c>
      <c r="B16" s="462"/>
      <c r="C16" s="463"/>
      <c r="D16" s="461"/>
      <c r="E16" s="461"/>
      <c r="F16" s="461"/>
      <c r="G16" s="461"/>
      <c r="H16" s="464"/>
      <c r="I16" s="461"/>
      <c r="J16" s="634"/>
    </row>
    <row r="17" spans="1:10" s="92" customFormat="1">
      <c r="A17" s="93" t="s">
        <v>376</v>
      </c>
      <c r="B17" s="93" t="s">
        <v>137</v>
      </c>
      <c r="C17" s="553">
        <v>0</v>
      </c>
      <c r="D17" s="554">
        <v>0</v>
      </c>
      <c r="E17" s="554">
        <v>0</v>
      </c>
      <c r="F17" s="554">
        <v>0</v>
      </c>
      <c r="G17" s="555">
        <v>0</v>
      </c>
      <c r="H17" s="556" t="s">
        <v>115</v>
      </c>
      <c r="I17" s="554">
        <v>0</v>
      </c>
      <c r="J17" s="633">
        <v>0</v>
      </c>
    </row>
    <row r="18" spans="1:10" s="92" customFormat="1">
      <c r="A18" s="93" t="s">
        <v>377</v>
      </c>
      <c r="B18" s="93" t="s">
        <v>137</v>
      </c>
      <c r="C18" s="553">
        <v>0</v>
      </c>
      <c r="D18" s="554">
        <v>0</v>
      </c>
      <c r="E18" s="554">
        <v>0</v>
      </c>
      <c r="F18" s="554">
        <v>0</v>
      </c>
      <c r="G18" s="555">
        <v>0</v>
      </c>
      <c r="H18" s="556" t="s">
        <v>115</v>
      </c>
      <c r="I18" s="554">
        <v>0</v>
      </c>
      <c r="J18" s="633">
        <v>0</v>
      </c>
    </row>
    <row r="19" spans="1:10" s="92" customFormat="1">
      <c r="A19" s="93" t="s">
        <v>185</v>
      </c>
      <c r="B19" s="93" t="s">
        <v>137</v>
      </c>
      <c r="C19" s="553">
        <v>0</v>
      </c>
      <c r="D19" s="554">
        <v>0</v>
      </c>
      <c r="E19" s="554">
        <v>0</v>
      </c>
      <c r="F19" s="554">
        <v>0</v>
      </c>
      <c r="G19" s="555">
        <v>0</v>
      </c>
      <c r="H19" s="556" t="s">
        <v>115</v>
      </c>
      <c r="I19" s="554">
        <v>0</v>
      </c>
      <c r="J19" s="633">
        <v>0</v>
      </c>
    </row>
    <row r="20" spans="1:10" s="92" customFormat="1" ht="15">
      <c r="A20" s="459" t="s">
        <v>378</v>
      </c>
      <c r="B20" s="462"/>
      <c r="C20" s="463"/>
      <c r="D20" s="461"/>
      <c r="E20" s="461"/>
      <c r="F20" s="461"/>
      <c r="G20" s="461"/>
      <c r="H20" s="464"/>
      <c r="I20" s="461"/>
      <c r="J20" s="634"/>
    </row>
    <row r="21" spans="1:10" s="92" customFormat="1">
      <c r="A21" s="93" t="s">
        <v>359</v>
      </c>
      <c r="B21" s="93" t="s">
        <v>144</v>
      </c>
      <c r="C21" s="553">
        <v>0</v>
      </c>
      <c r="D21" s="554">
        <v>0</v>
      </c>
      <c r="E21" s="554">
        <v>0</v>
      </c>
      <c r="F21" s="554">
        <v>0</v>
      </c>
      <c r="G21" s="555">
        <v>0</v>
      </c>
      <c r="H21" s="556" t="s">
        <v>115</v>
      </c>
      <c r="I21" s="554">
        <v>0</v>
      </c>
      <c r="J21" s="633">
        <v>0</v>
      </c>
    </row>
    <row r="22" spans="1:10" s="92" customFormat="1">
      <c r="A22" s="93" t="s">
        <v>379</v>
      </c>
      <c r="B22" s="93" t="s">
        <v>137</v>
      </c>
      <c r="C22" s="553">
        <v>0</v>
      </c>
      <c r="D22" s="554">
        <v>0</v>
      </c>
      <c r="E22" s="554">
        <v>0</v>
      </c>
      <c r="F22" s="554">
        <v>0</v>
      </c>
      <c r="G22" s="555">
        <v>0</v>
      </c>
      <c r="H22" s="556" t="s">
        <v>115</v>
      </c>
      <c r="I22" s="554">
        <v>0</v>
      </c>
      <c r="J22" s="633">
        <v>0</v>
      </c>
    </row>
    <row r="23" spans="1:10" s="92" customFormat="1">
      <c r="A23" s="93" t="s">
        <v>380</v>
      </c>
      <c r="B23" s="93" t="s">
        <v>137</v>
      </c>
      <c r="C23" s="553">
        <v>0</v>
      </c>
      <c r="D23" s="554">
        <v>0</v>
      </c>
      <c r="E23" s="554">
        <v>0</v>
      </c>
      <c r="F23" s="554">
        <v>0</v>
      </c>
      <c r="G23" s="555">
        <v>0</v>
      </c>
      <c r="H23" s="556" t="s">
        <v>115</v>
      </c>
      <c r="I23" s="554">
        <v>0</v>
      </c>
      <c r="J23" s="633">
        <v>0</v>
      </c>
    </row>
    <row r="24" spans="1:10" s="92" customFormat="1">
      <c r="A24" s="93" t="s">
        <v>381</v>
      </c>
      <c r="B24" s="93" t="s">
        <v>137</v>
      </c>
      <c r="C24" s="553">
        <v>0</v>
      </c>
      <c r="D24" s="554">
        <v>0</v>
      </c>
      <c r="E24" s="554">
        <v>0</v>
      </c>
      <c r="F24" s="554">
        <v>0</v>
      </c>
      <c r="G24" s="555">
        <v>0</v>
      </c>
      <c r="H24" s="556" t="s">
        <v>115</v>
      </c>
      <c r="I24" s="554">
        <v>0</v>
      </c>
      <c r="J24" s="633">
        <v>0</v>
      </c>
    </row>
    <row r="25" spans="1:10" s="92" customFormat="1">
      <c r="A25" s="93" t="s">
        <v>382</v>
      </c>
      <c r="B25" s="93" t="s">
        <v>137</v>
      </c>
      <c r="C25" s="553">
        <v>0</v>
      </c>
      <c r="D25" s="554">
        <v>0</v>
      </c>
      <c r="E25" s="554">
        <v>0</v>
      </c>
      <c r="F25" s="554">
        <v>0</v>
      </c>
      <c r="G25" s="555">
        <v>0</v>
      </c>
      <c r="H25" s="556" t="s">
        <v>115</v>
      </c>
      <c r="I25" s="554">
        <v>0</v>
      </c>
      <c r="J25" s="633">
        <v>0</v>
      </c>
    </row>
    <row r="26" spans="1:10" s="92" customFormat="1">
      <c r="A26" s="93" t="s">
        <v>383</v>
      </c>
      <c r="B26" s="93" t="s">
        <v>144</v>
      </c>
      <c r="C26" s="553">
        <v>0</v>
      </c>
      <c r="D26" s="554">
        <v>0</v>
      </c>
      <c r="E26" s="554">
        <v>0</v>
      </c>
      <c r="F26" s="554">
        <v>0</v>
      </c>
      <c r="G26" s="555">
        <v>0</v>
      </c>
      <c r="H26" s="556" t="s">
        <v>115</v>
      </c>
      <c r="I26" s="554">
        <v>0</v>
      </c>
      <c r="J26" s="633">
        <v>0</v>
      </c>
    </row>
    <row r="27" spans="1:10" s="92" customFormat="1" ht="13">
      <c r="A27" s="459" t="s">
        <v>80</v>
      </c>
      <c r="B27" s="462"/>
      <c r="C27" s="463"/>
      <c r="D27" s="461"/>
      <c r="E27" s="461"/>
      <c r="F27" s="461"/>
      <c r="G27" s="461"/>
      <c r="H27" s="464"/>
      <c r="I27" s="461"/>
      <c r="J27" s="634"/>
    </row>
    <row r="28" spans="1:10" s="92" customFormat="1" ht="13" thickBot="1">
      <c r="A28" s="527" t="s">
        <v>384</v>
      </c>
      <c r="B28" s="545" t="s">
        <v>144</v>
      </c>
      <c r="C28" s="557">
        <v>0</v>
      </c>
      <c r="D28" s="558">
        <v>0</v>
      </c>
      <c r="E28" s="558">
        <v>0</v>
      </c>
      <c r="F28" s="558">
        <v>0</v>
      </c>
      <c r="G28" s="559">
        <v>0</v>
      </c>
      <c r="H28" s="560" t="s">
        <v>115</v>
      </c>
      <c r="I28" s="558">
        <v>0</v>
      </c>
      <c r="J28" s="635">
        <v>0</v>
      </c>
    </row>
    <row r="29" spans="1:10" s="92" customFormat="1" ht="14" thickTop="1" thickBot="1">
      <c r="A29" s="543" t="s">
        <v>385</v>
      </c>
      <c r="B29" s="544"/>
      <c r="C29" s="561" t="s">
        <v>115</v>
      </c>
      <c r="D29" s="562">
        <f>SUM(D9:D19)</f>
        <v>0</v>
      </c>
      <c r="E29" s="562">
        <f t="shared" ref="E29:F29" si="0">SUM(E9:E19)</f>
        <v>0</v>
      </c>
      <c r="F29" s="562">
        <f t="shared" si="0"/>
        <v>0</v>
      </c>
      <c r="G29" s="563">
        <f>SUM(G9:G28)</f>
        <v>0</v>
      </c>
      <c r="H29" s="564" t="s">
        <v>115</v>
      </c>
      <c r="I29" s="562">
        <f>SUM(I9:I19)</f>
        <v>0</v>
      </c>
      <c r="J29" s="636">
        <f t="shared" ref="J29" si="1">SUM(J9:J19)</f>
        <v>0</v>
      </c>
    </row>
    <row r="30" spans="1:10" s="92" customFormat="1" ht="13" thickBot="1">
      <c r="A30" s="630"/>
      <c r="B30" s="631"/>
      <c r="C30" s="631"/>
      <c r="D30" s="631"/>
      <c r="E30" s="631"/>
      <c r="F30" s="631"/>
      <c r="G30" s="631"/>
      <c r="H30" s="631"/>
      <c r="I30" s="631"/>
      <c r="J30" s="632"/>
    </row>
    <row r="31" spans="1:10" s="92" customFormat="1" ht="13.5" thickBot="1">
      <c r="A31" s="627" t="s">
        <v>215</v>
      </c>
      <c r="B31" s="628"/>
      <c r="C31" s="629" t="s">
        <v>45</v>
      </c>
      <c r="D31" s="153"/>
      <c r="E31" s="94"/>
      <c r="F31" s="94"/>
      <c r="G31" s="95"/>
      <c r="H31" s="95"/>
    </row>
    <row r="32" spans="1:10" s="92" customFormat="1" ht="13">
      <c r="A32" s="332" t="s">
        <v>386</v>
      </c>
      <c r="B32" s="546" t="s">
        <v>144</v>
      </c>
      <c r="C32" s="565" t="s">
        <v>115</v>
      </c>
      <c r="E32" s="94"/>
      <c r="F32" s="94"/>
      <c r="G32" s="95"/>
      <c r="H32" s="95"/>
    </row>
    <row r="33" spans="1:8" s="92" customFormat="1" ht="15.5" thickBot="1">
      <c r="A33" s="255" t="s">
        <v>387</v>
      </c>
      <c r="B33" s="547" t="s">
        <v>144</v>
      </c>
      <c r="C33" s="566" t="s">
        <v>115</v>
      </c>
      <c r="E33" s="94"/>
      <c r="F33" s="94"/>
      <c r="G33" s="95"/>
      <c r="H33" s="95"/>
    </row>
    <row r="34" spans="1:8" s="92" customFormat="1" ht="13" thickBot="1">
      <c r="A34" s="2741"/>
      <c r="B34" s="2741"/>
      <c r="C34" s="2741"/>
      <c r="D34" s="2741"/>
      <c r="E34" s="2741"/>
      <c r="F34" s="2741"/>
      <c r="G34" s="2741"/>
      <c r="H34" s="2741"/>
    </row>
    <row r="35" spans="1:8" s="92" customFormat="1" ht="13">
      <c r="A35" s="1753"/>
      <c r="B35" s="2685" t="s">
        <v>41</v>
      </c>
      <c r="C35" s="2686"/>
      <c r="D35" s="2687"/>
      <c r="E35"/>
      <c r="F35" s="96"/>
      <c r="G35" s="96"/>
      <c r="H35" s="96"/>
    </row>
    <row r="36" spans="1:8" s="92" customFormat="1" ht="13.5" thickBot="1">
      <c r="A36" s="1754" t="s">
        <v>388</v>
      </c>
      <c r="B36" s="119" t="s">
        <v>43</v>
      </c>
      <c r="C36" s="539" t="s">
        <v>44</v>
      </c>
      <c r="D36" s="538" t="s">
        <v>45</v>
      </c>
      <c r="E36"/>
      <c r="F36" s="96"/>
      <c r="G36" s="96"/>
      <c r="H36" s="96"/>
    </row>
    <row r="37" spans="1:8" s="92" customFormat="1" ht="13">
      <c r="A37" s="333" t="s">
        <v>87</v>
      </c>
      <c r="B37" s="567" t="s">
        <v>115</v>
      </c>
      <c r="C37" s="568" t="s">
        <v>115</v>
      </c>
      <c r="D37" s="569">
        <v>0</v>
      </c>
      <c r="E37"/>
      <c r="F37" s="96"/>
      <c r="G37" s="96"/>
      <c r="H37" s="96"/>
    </row>
    <row r="38" spans="1:8" s="92" customFormat="1" ht="13">
      <c r="A38" s="256" t="s">
        <v>265</v>
      </c>
      <c r="B38" s="570" t="s">
        <v>115</v>
      </c>
      <c r="C38" s="568" t="s">
        <v>115</v>
      </c>
      <c r="D38" s="569">
        <v>0</v>
      </c>
      <c r="E38"/>
      <c r="F38" s="96"/>
      <c r="G38" s="96"/>
      <c r="H38" s="96"/>
    </row>
    <row r="39" spans="1:8" s="92" customFormat="1" ht="13.5" thickBot="1">
      <c r="A39" s="257" t="s">
        <v>266</v>
      </c>
      <c r="B39" s="571" t="s">
        <v>115</v>
      </c>
      <c r="C39" s="572" t="s">
        <v>115</v>
      </c>
      <c r="D39" s="569">
        <v>0</v>
      </c>
      <c r="E39" s="86" t="s">
        <v>223</v>
      </c>
      <c r="F39" s="96"/>
      <c r="G39" s="96"/>
      <c r="H39" s="96"/>
    </row>
    <row r="40" spans="1:8" s="92" customFormat="1" ht="15" thickBot="1">
      <c r="A40" s="549"/>
      <c r="B40" s="550"/>
      <c r="C40" s="551"/>
      <c r="D40" s="552"/>
      <c r="E40"/>
      <c r="F40" s="96"/>
      <c r="G40" s="96"/>
      <c r="H40" s="96"/>
    </row>
    <row r="41" spans="1:8" s="92" customFormat="1" ht="14" thickTop="1" thickBot="1">
      <c r="A41" s="548" t="s">
        <v>389</v>
      </c>
      <c r="B41" s="573">
        <f>SUM(B37:B39)</f>
        <v>0</v>
      </c>
      <c r="C41" s="574">
        <f>SUM(C37:C39)</f>
        <v>0</v>
      </c>
      <c r="D41" s="575">
        <f>SUM(D37:D39)</f>
        <v>0</v>
      </c>
      <c r="E41"/>
      <c r="F41" s="96"/>
      <c r="G41" s="96"/>
      <c r="H41" s="96"/>
    </row>
    <row r="43" spans="1:8" s="92" customFormat="1">
      <c r="A43" s="2742" t="s">
        <v>390</v>
      </c>
      <c r="B43" s="2742"/>
      <c r="C43" s="2742"/>
      <c r="D43" s="2742"/>
      <c r="E43" s="2742"/>
      <c r="F43" s="2742"/>
      <c r="G43" s="2742"/>
      <c r="H43" s="2742"/>
    </row>
    <row r="44" spans="1:8" s="92" customFormat="1" ht="28.5" customHeight="1">
      <c r="A44" s="2728" t="s">
        <v>391</v>
      </c>
      <c r="B44" s="2728"/>
      <c r="C44" s="2728"/>
      <c r="D44" s="2728"/>
      <c r="E44" s="2728"/>
      <c r="F44" s="2728"/>
      <c r="G44" s="2728"/>
      <c r="H44" s="2728"/>
    </row>
    <row r="45" spans="1:8" s="92" customFormat="1" ht="17.149999999999999" customHeight="1">
      <c r="A45" s="2728" t="s">
        <v>392</v>
      </c>
      <c r="B45" s="2728"/>
      <c r="C45" s="2728"/>
      <c r="D45" s="2728"/>
      <c r="E45" s="2728"/>
      <c r="F45" s="2728"/>
      <c r="G45" s="2728"/>
      <c r="H45" s="2728"/>
    </row>
  </sheetData>
  <mergeCells count="12">
    <mergeCell ref="A1:J1"/>
    <mergeCell ref="A2:J2"/>
    <mergeCell ref="A3:J3"/>
    <mergeCell ref="A45:H45"/>
    <mergeCell ref="C5:J5"/>
    <mergeCell ref="C6:J6"/>
    <mergeCell ref="A5:A7"/>
    <mergeCell ref="B5:B7"/>
    <mergeCell ref="A34:H34"/>
    <mergeCell ref="B35:D35"/>
    <mergeCell ref="A43:H43"/>
    <mergeCell ref="A44:H44"/>
  </mergeCells>
  <printOptions horizontalCentered="1" verticalCentered="1" headings="1"/>
  <pageMargins left="0.25" right="0.25" top="0.5" bottom="0.5" header="0.3" footer="0.3"/>
  <pageSetup scale="80" orientation="landscape" r:id="rId1"/>
  <headerFooter>
    <oddHeader>&amp;CPacific Gas and Electric Company | Program Year 2024
Appendix A: ESA, CARE, and FERA Program Tables</oddHeader>
  </headerFooter>
  <customProperties>
    <customPr name="_pios_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A82C10-6250-43D9-84F8-A968035E71D3}">
  <sheetPr>
    <pageSetUpPr fitToPage="1"/>
  </sheetPr>
  <dimension ref="A1:O43"/>
  <sheetViews>
    <sheetView view="pageLayout" zoomScale="62" zoomScaleNormal="100" zoomScalePageLayoutView="62" workbookViewId="0">
      <selection activeCell="I17" sqref="I17"/>
    </sheetView>
  </sheetViews>
  <sheetFormatPr defaultColWidth="8.54296875" defaultRowHeight="12.5"/>
  <cols>
    <col min="1" max="1" width="51.54296875" customWidth="1"/>
    <col min="2" max="2" width="10.453125" customWidth="1"/>
    <col min="3" max="3" width="16.54296875" customWidth="1"/>
    <col min="4" max="4" width="17.54296875" customWidth="1"/>
    <col min="5" max="5" width="18.453125" customWidth="1"/>
    <col min="6" max="6" width="14" customWidth="1"/>
    <col min="7" max="7" width="15" customWidth="1"/>
    <col min="8" max="8" width="13.54296875" customWidth="1"/>
  </cols>
  <sheetData>
    <row r="1" spans="1:15" ht="15.5">
      <c r="A1" s="2579" t="s">
        <v>393</v>
      </c>
      <c r="B1" s="2579"/>
      <c r="C1" s="2579"/>
      <c r="D1" s="2579"/>
      <c r="E1" s="2579"/>
      <c r="F1" s="2579"/>
      <c r="G1" s="2579"/>
      <c r="H1" s="2579"/>
    </row>
    <row r="2" spans="1:15" ht="15.5">
      <c r="A2" s="2579" t="s">
        <v>0</v>
      </c>
      <c r="B2" s="2579"/>
      <c r="C2" s="2579"/>
      <c r="D2" s="2579"/>
      <c r="E2" s="2579"/>
      <c r="F2" s="2579"/>
      <c r="G2" s="2579"/>
      <c r="H2" s="2579"/>
    </row>
    <row r="3" spans="1:15" ht="15.5">
      <c r="A3" s="2579" t="s">
        <v>38</v>
      </c>
      <c r="B3" s="2579"/>
      <c r="C3" s="2579"/>
      <c r="D3" s="2579"/>
      <c r="E3" s="2579"/>
      <c r="F3" s="2579"/>
      <c r="G3" s="2579"/>
      <c r="H3" s="2579"/>
    </row>
    <row r="4" spans="1:15" ht="13" thickBot="1"/>
    <row r="5" spans="1:15" ht="15.5">
      <c r="A5" s="2758" t="s">
        <v>122</v>
      </c>
      <c r="B5" s="2738" t="s">
        <v>125</v>
      </c>
      <c r="C5" s="2743" t="s">
        <v>394</v>
      </c>
      <c r="D5" s="2744"/>
      <c r="E5" s="2744"/>
      <c r="F5" s="2744"/>
      <c r="G5" s="2744"/>
      <c r="H5" s="2745"/>
      <c r="I5" s="117"/>
      <c r="J5" s="117"/>
      <c r="K5" s="117"/>
      <c r="L5" s="117"/>
      <c r="M5" s="117"/>
      <c r="N5" s="117"/>
      <c r="O5" s="117"/>
    </row>
    <row r="6" spans="1:15" ht="13.4" customHeight="1" thickBot="1">
      <c r="A6" s="2759"/>
      <c r="B6" s="2739"/>
      <c r="C6" s="2746" t="s">
        <v>373</v>
      </c>
      <c r="D6" s="2747"/>
      <c r="E6" s="2747"/>
      <c r="F6" s="2747"/>
      <c r="G6" s="2747"/>
      <c r="H6" s="2748"/>
      <c r="I6" s="117"/>
      <c r="J6" s="117"/>
      <c r="K6" s="117"/>
      <c r="L6" s="117"/>
      <c r="M6" s="117"/>
      <c r="N6" s="117"/>
      <c r="O6" s="117"/>
    </row>
    <row r="7" spans="1:15" ht="52.5" thickBot="1">
      <c r="A7" s="2760"/>
      <c r="B7" s="2740"/>
      <c r="C7" s="637" t="s">
        <v>395</v>
      </c>
      <c r="D7" s="624" t="s">
        <v>396</v>
      </c>
      <c r="E7" s="624" t="s">
        <v>397</v>
      </c>
      <c r="F7" s="625" t="s">
        <v>230</v>
      </c>
      <c r="G7" s="403" t="s">
        <v>132</v>
      </c>
      <c r="H7" s="626" t="s">
        <v>231</v>
      </c>
      <c r="I7" s="117"/>
      <c r="J7" s="117"/>
      <c r="K7" s="117"/>
      <c r="L7" s="117"/>
      <c r="M7" s="117"/>
      <c r="N7" s="117"/>
      <c r="O7" s="117"/>
    </row>
    <row r="8" spans="1:15" ht="13.4" customHeight="1">
      <c r="A8" s="2749" t="s">
        <v>398</v>
      </c>
      <c r="B8" s="2750"/>
      <c r="C8" s="2750"/>
      <c r="D8" s="2750"/>
      <c r="E8" s="2750"/>
      <c r="F8" s="2750"/>
      <c r="G8" s="2750"/>
      <c r="H8" s="2751"/>
      <c r="I8" s="117"/>
      <c r="J8" s="117"/>
      <c r="K8" s="117"/>
      <c r="L8" s="117"/>
      <c r="M8" s="117"/>
      <c r="N8" s="117"/>
      <c r="O8" s="117"/>
    </row>
    <row r="9" spans="1:15" ht="13.4" customHeight="1">
      <c r="A9" s="93" t="s">
        <v>399</v>
      </c>
      <c r="B9" s="93" t="s">
        <v>137</v>
      </c>
      <c r="C9" s="577">
        <v>0</v>
      </c>
      <c r="D9" s="554" t="s">
        <v>62</v>
      </c>
      <c r="E9" s="555">
        <v>0</v>
      </c>
      <c r="F9" s="578">
        <f>IF($G$38&lt;&gt;0,E9/$G$38,0)</f>
        <v>0</v>
      </c>
      <c r="G9" s="577">
        <v>0</v>
      </c>
      <c r="H9" s="638">
        <v>0</v>
      </c>
      <c r="I9" s="117"/>
      <c r="J9" s="117"/>
      <c r="K9" s="117"/>
      <c r="L9" s="117"/>
      <c r="M9" s="117"/>
      <c r="N9" s="117"/>
      <c r="O9" s="117"/>
    </row>
    <row r="10" spans="1:15" ht="14.15" customHeight="1" thickBot="1">
      <c r="A10" s="640" t="s">
        <v>400</v>
      </c>
      <c r="B10" s="640" t="s">
        <v>137</v>
      </c>
      <c r="C10" s="641">
        <v>0</v>
      </c>
      <c r="D10" s="642" t="s">
        <v>62</v>
      </c>
      <c r="E10" s="643">
        <v>0</v>
      </c>
      <c r="F10" s="644">
        <f>IF($G$38&lt;&gt;0,E10/$G$38,0)</f>
        <v>0</v>
      </c>
      <c r="G10" s="641">
        <v>0</v>
      </c>
      <c r="H10" s="645">
        <v>0</v>
      </c>
      <c r="I10" s="117"/>
      <c r="J10" s="117"/>
      <c r="K10" s="117"/>
      <c r="L10" s="117"/>
      <c r="M10" s="117"/>
      <c r="N10" s="117"/>
      <c r="O10" s="117"/>
    </row>
    <row r="11" spans="1:15" ht="13">
      <c r="A11" s="2752" t="s">
        <v>401</v>
      </c>
      <c r="B11" s="2753"/>
      <c r="C11" s="2753"/>
      <c r="D11" s="2753"/>
      <c r="E11" s="2753"/>
      <c r="F11" s="2753"/>
      <c r="G11" s="2753"/>
      <c r="H11" s="2754"/>
    </row>
    <row r="12" spans="1:15">
      <c r="A12" s="93" t="s">
        <v>402</v>
      </c>
      <c r="B12" s="93" t="s">
        <v>137</v>
      </c>
      <c r="C12" s="577">
        <v>0</v>
      </c>
      <c r="D12" s="554">
        <v>0</v>
      </c>
      <c r="E12" s="555">
        <v>0</v>
      </c>
      <c r="F12" s="578">
        <f>IF($G$38&lt;&gt;0,E12/$G$38,0)</f>
        <v>0</v>
      </c>
      <c r="G12" s="577">
        <v>0</v>
      </c>
      <c r="H12" s="638">
        <v>0</v>
      </c>
    </row>
    <row r="13" spans="1:15">
      <c r="A13" s="93" t="s">
        <v>403</v>
      </c>
      <c r="B13" s="93" t="s">
        <v>137</v>
      </c>
      <c r="C13" s="577">
        <v>0</v>
      </c>
      <c r="D13" s="554">
        <v>0</v>
      </c>
      <c r="E13" s="555">
        <v>0</v>
      </c>
      <c r="F13" s="578">
        <f>IF($G$38&lt;&gt;0,E13/$G$38,0)</f>
        <v>0</v>
      </c>
      <c r="G13" s="577">
        <v>0</v>
      </c>
      <c r="H13" s="638">
        <v>0</v>
      </c>
    </row>
    <row r="14" spans="1:15">
      <c r="A14" s="93" t="s">
        <v>404</v>
      </c>
      <c r="B14" s="93" t="s">
        <v>137</v>
      </c>
      <c r="C14" s="554">
        <v>0</v>
      </c>
      <c r="D14" s="554">
        <v>0</v>
      </c>
      <c r="E14" s="555">
        <v>0</v>
      </c>
      <c r="F14" s="578">
        <f>IF($G$38&lt;&gt;0,E14/$G$38,0)</f>
        <v>0</v>
      </c>
      <c r="G14" s="577">
        <v>0</v>
      </c>
      <c r="H14" s="638">
        <v>0</v>
      </c>
    </row>
    <row r="15" spans="1:15" ht="13" thickBot="1">
      <c r="A15" s="640" t="s">
        <v>405</v>
      </c>
      <c r="B15" s="640" t="s">
        <v>137</v>
      </c>
      <c r="C15" s="641">
        <v>0</v>
      </c>
      <c r="D15" s="642">
        <v>0</v>
      </c>
      <c r="E15" s="643">
        <v>0</v>
      </c>
      <c r="F15" s="644">
        <f>IF($G$38&lt;&gt;0,E15/$G$38,0)</f>
        <v>0</v>
      </c>
      <c r="G15" s="641">
        <v>0</v>
      </c>
      <c r="H15" s="645">
        <v>0</v>
      </c>
    </row>
    <row r="16" spans="1:15" ht="13">
      <c r="A16" s="2752" t="s">
        <v>406</v>
      </c>
      <c r="B16" s="2753"/>
      <c r="C16" s="2753"/>
      <c r="D16" s="2753"/>
      <c r="E16" s="2753"/>
      <c r="F16" s="2753"/>
      <c r="G16" s="2753"/>
      <c r="H16" s="2754"/>
    </row>
    <row r="17" spans="1:8">
      <c r="A17" s="93" t="s">
        <v>402</v>
      </c>
      <c r="B17" s="93" t="s">
        <v>144</v>
      </c>
      <c r="C17" s="577">
        <v>0</v>
      </c>
      <c r="D17" s="554">
        <v>0</v>
      </c>
      <c r="E17" s="555">
        <v>0</v>
      </c>
      <c r="F17" s="578">
        <f>IF($G$38&lt;&gt;0,E17/$G$38,0)</f>
        <v>0</v>
      </c>
      <c r="G17" s="577">
        <v>0</v>
      </c>
      <c r="H17" s="638">
        <v>0</v>
      </c>
    </row>
    <row r="18" spans="1:8">
      <c r="A18" s="93" t="s">
        <v>403</v>
      </c>
      <c r="B18" s="93" t="s">
        <v>137</v>
      </c>
      <c r="C18" s="577">
        <v>0</v>
      </c>
      <c r="D18" s="554">
        <v>0</v>
      </c>
      <c r="E18" s="555">
        <v>0</v>
      </c>
      <c r="F18" s="578">
        <f>IF($G$38&lt;&gt;0,E18/$G$38,0)</f>
        <v>0</v>
      </c>
      <c r="G18" s="577">
        <v>0</v>
      </c>
      <c r="H18" s="638">
        <v>0</v>
      </c>
    </row>
    <row r="19" spans="1:8">
      <c r="A19" s="93" t="s">
        <v>404</v>
      </c>
      <c r="B19" s="93" t="s">
        <v>137</v>
      </c>
      <c r="C19" s="577">
        <v>0</v>
      </c>
      <c r="D19" s="554">
        <v>0</v>
      </c>
      <c r="E19" s="555">
        <v>0</v>
      </c>
      <c r="F19" s="578">
        <f>IF($G$38&lt;&gt;0,E19/$G$38,0)</f>
        <v>0</v>
      </c>
      <c r="G19" s="577">
        <v>0</v>
      </c>
      <c r="H19" s="638">
        <v>0</v>
      </c>
    </row>
    <row r="20" spans="1:8" ht="13" thickBot="1">
      <c r="A20" s="640" t="s">
        <v>405</v>
      </c>
      <c r="B20" s="640" t="s">
        <v>137</v>
      </c>
      <c r="C20" s="641">
        <v>0</v>
      </c>
      <c r="D20" s="642">
        <v>0</v>
      </c>
      <c r="E20" s="643">
        <v>0</v>
      </c>
      <c r="F20" s="644">
        <f>IF($G$38&lt;&gt;0,E20/$G$38,0)</f>
        <v>0</v>
      </c>
      <c r="G20" s="641">
        <v>0</v>
      </c>
      <c r="H20" s="645">
        <v>0</v>
      </c>
    </row>
    <row r="21" spans="1:8" ht="13">
      <c r="A21" s="2752" t="s">
        <v>407</v>
      </c>
      <c r="B21" s="2753"/>
      <c r="C21" s="2753"/>
      <c r="D21" s="2753"/>
      <c r="E21" s="2753"/>
      <c r="F21" s="2753"/>
      <c r="G21" s="2753"/>
      <c r="H21" s="2754"/>
    </row>
    <row r="22" spans="1:8">
      <c r="A22" s="93" t="s">
        <v>402</v>
      </c>
      <c r="B22" s="93" t="s">
        <v>137</v>
      </c>
      <c r="C22" s="577">
        <v>0</v>
      </c>
      <c r="D22" s="554">
        <v>0</v>
      </c>
      <c r="E22" s="555">
        <v>0</v>
      </c>
      <c r="F22" s="578">
        <v>0</v>
      </c>
      <c r="G22" s="577">
        <v>0</v>
      </c>
      <c r="H22" s="638">
        <v>0</v>
      </c>
    </row>
    <row r="23" spans="1:8">
      <c r="A23" s="93" t="s">
        <v>403</v>
      </c>
      <c r="B23" s="93" t="s">
        <v>137</v>
      </c>
      <c r="C23" s="577">
        <v>0</v>
      </c>
      <c r="D23" s="554">
        <v>0</v>
      </c>
      <c r="E23" s="555">
        <v>0</v>
      </c>
      <c r="F23" s="578">
        <f>IF($G$38&lt;&gt;0,E23/$G$38,0)</f>
        <v>0</v>
      </c>
      <c r="G23" s="577">
        <v>0</v>
      </c>
      <c r="H23" s="638">
        <v>0</v>
      </c>
    </row>
    <row r="24" spans="1:8" ht="13" thickBot="1">
      <c r="A24" s="640" t="s">
        <v>404</v>
      </c>
      <c r="B24" s="640" t="s">
        <v>137</v>
      </c>
      <c r="C24" s="641">
        <v>0</v>
      </c>
      <c r="D24" s="642">
        <v>0</v>
      </c>
      <c r="E24" s="643">
        <v>0</v>
      </c>
      <c r="F24" s="644">
        <f>IF($G$38&lt;&gt;0,E24/$G$38,0)</f>
        <v>0</v>
      </c>
      <c r="G24" s="641">
        <v>0</v>
      </c>
      <c r="H24" s="645">
        <v>0</v>
      </c>
    </row>
    <row r="25" spans="1:8" ht="13.5" thickBot="1">
      <c r="A25" s="2755" t="s">
        <v>408</v>
      </c>
      <c r="B25" s="2756"/>
      <c r="C25" s="2756"/>
      <c r="D25" s="2756"/>
      <c r="E25" s="2756"/>
      <c r="F25" s="2756"/>
      <c r="G25" s="2756"/>
      <c r="H25" s="2757"/>
    </row>
    <row r="26" spans="1:8" ht="14" thickTop="1" thickBot="1">
      <c r="A26" s="584" t="s">
        <v>385</v>
      </c>
      <c r="B26" s="585"/>
      <c r="C26" s="586" t="s">
        <v>409</v>
      </c>
      <c r="D26" s="587">
        <f>SUM(D12:D25)</f>
        <v>0</v>
      </c>
      <c r="E26" s="588">
        <f>SUM(E12:E25)</f>
        <v>0</v>
      </c>
      <c r="F26" s="589">
        <f>IF($G$38&lt;&gt;0,E26/$G$38,0)</f>
        <v>0</v>
      </c>
      <c r="G26" s="586" t="s">
        <v>409</v>
      </c>
      <c r="H26" s="639">
        <f>SUM(H12:H25)</f>
        <v>0</v>
      </c>
    </row>
    <row r="27" spans="1:8" ht="13.5" thickBot="1">
      <c r="A27" s="579"/>
      <c r="B27" s="580"/>
      <c r="C27" s="581"/>
      <c r="D27" s="581"/>
      <c r="E27" s="582"/>
      <c r="F27" s="582"/>
      <c r="G27" s="586" t="s">
        <v>409</v>
      </c>
      <c r="H27" s="639">
        <f>SUM(H13:H26)</f>
        <v>0</v>
      </c>
    </row>
    <row r="28" spans="1:8" ht="13">
      <c r="A28" s="283" t="s">
        <v>215</v>
      </c>
      <c r="B28" s="592"/>
      <c r="C28" s="590" t="s">
        <v>45</v>
      </c>
      <c r="D28" s="92"/>
      <c r="E28" s="94"/>
      <c r="F28" s="94"/>
      <c r="G28" s="95"/>
      <c r="H28" s="95"/>
    </row>
    <row r="29" spans="1:8" ht="13">
      <c r="A29" s="284" t="s">
        <v>216</v>
      </c>
      <c r="B29" s="593" t="s">
        <v>144</v>
      </c>
      <c r="C29" s="591">
        <v>0</v>
      </c>
      <c r="D29" s="92"/>
      <c r="E29" s="94"/>
      <c r="F29" s="94"/>
      <c r="G29" s="95"/>
      <c r="H29" s="95"/>
    </row>
    <row r="30" spans="1:8" ht="13.5" thickBot="1">
      <c r="A30" s="597" t="s">
        <v>410</v>
      </c>
      <c r="B30" s="598" t="s">
        <v>144</v>
      </c>
      <c r="C30" s="599">
        <v>0</v>
      </c>
      <c r="D30" s="92"/>
      <c r="E30" s="94"/>
      <c r="F30" s="94"/>
      <c r="G30" s="95"/>
      <c r="H30" s="95"/>
    </row>
    <row r="31" spans="1:8" ht="14" thickTop="1" thickBot="1">
      <c r="A31" s="594" t="s">
        <v>219</v>
      </c>
      <c r="B31" s="595" t="s">
        <v>144</v>
      </c>
      <c r="C31" s="596">
        <v>0</v>
      </c>
      <c r="D31" s="92"/>
      <c r="E31" s="97"/>
      <c r="F31" s="95"/>
      <c r="G31" s="95"/>
      <c r="H31" s="95"/>
    </row>
    <row r="32" spans="1:8">
      <c r="A32" s="92"/>
      <c r="B32" s="92"/>
      <c r="C32" s="92"/>
      <c r="D32" s="92"/>
      <c r="E32" s="92"/>
      <c r="F32" s="92"/>
      <c r="G32" s="92"/>
      <c r="H32" s="92"/>
    </row>
    <row r="33" spans="1:8" ht="13" thickBot="1"/>
    <row r="34" spans="1:8" ht="13">
      <c r="A34" s="1753"/>
      <c r="B34" s="2685" t="s">
        <v>41</v>
      </c>
      <c r="C34" s="2686"/>
      <c r="D34" s="2687"/>
    </row>
    <row r="35" spans="1:8" ht="13.5" thickBot="1">
      <c r="A35" s="1754" t="s">
        <v>411</v>
      </c>
      <c r="B35" s="119" t="s">
        <v>43</v>
      </c>
      <c r="C35" s="539" t="s">
        <v>44</v>
      </c>
      <c r="D35" s="538" t="s">
        <v>45</v>
      </c>
    </row>
    <row r="36" spans="1:8" ht="13">
      <c r="A36" s="333" t="s">
        <v>87</v>
      </c>
      <c r="B36" s="1763">
        <v>0</v>
      </c>
      <c r="C36" s="603">
        <v>0</v>
      </c>
      <c r="D36" s="600">
        <f>B36+C36</f>
        <v>0</v>
      </c>
    </row>
    <row r="37" spans="1:8" ht="13">
      <c r="A37" s="57" t="s">
        <v>265</v>
      </c>
      <c r="B37" s="583">
        <v>0</v>
      </c>
      <c r="C37" s="604">
        <v>0</v>
      </c>
      <c r="D37" s="601">
        <f t="shared" ref="D37:D38" si="0">B37+C37</f>
        <v>0</v>
      </c>
    </row>
    <row r="38" spans="1:8" ht="13.5" thickBot="1">
      <c r="A38" s="58" t="s">
        <v>266</v>
      </c>
      <c r="B38" s="583">
        <v>0</v>
      </c>
      <c r="C38" s="605">
        <v>0</v>
      </c>
      <c r="D38" s="602">
        <f t="shared" si="0"/>
        <v>0</v>
      </c>
      <c r="E38" s="86" t="s">
        <v>223</v>
      </c>
    </row>
    <row r="39" spans="1:8" ht="15" thickBot="1">
      <c r="A39" s="529"/>
      <c r="B39" s="540"/>
      <c r="C39" s="541"/>
      <c r="D39" s="542"/>
    </row>
    <row r="40" spans="1:8" ht="14" thickTop="1" thickBot="1">
      <c r="A40" s="548" t="s">
        <v>412</v>
      </c>
      <c r="B40" s="656">
        <f>SUM(B36:B38)</f>
        <v>0</v>
      </c>
      <c r="C40" s="657">
        <f>SUM(C36:C38)</f>
        <v>0</v>
      </c>
      <c r="D40" s="658">
        <f>SUM(D36:D38)</f>
        <v>0</v>
      </c>
    </row>
    <row r="42" spans="1:8" ht="14.5">
      <c r="A42" t="s">
        <v>413</v>
      </c>
    </row>
    <row r="43" spans="1:8" ht="12.75" customHeight="1">
      <c r="A43" s="2742" t="s">
        <v>414</v>
      </c>
      <c r="B43" s="2742"/>
      <c r="C43" s="2742"/>
      <c r="D43" s="2742"/>
      <c r="E43" s="2742"/>
      <c r="F43" s="2742"/>
      <c r="G43" s="576"/>
      <c r="H43" s="576"/>
    </row>
  </sheetData>
  <mergeCells count="14">
    <mergeCell ref="A1:H1"/>
    <mergeCell ref="A2:H2"/>
    <mergeCell ref="A3:H3"/>
    <mergeCell ref="A43:F43"/>
    <mergeCell ref="C5:H5"/>
    <mergeCell ref="C6:H6"/>
    <mergeCell ref="A8:H8"/>
    <mergeCell ref="A11:H11"/>
    <mergeCell ref="A16:H16"/>
    <mergeCell ref="A21:H21"/>
    <mergeCell ref="A25:H25"/>
    <mergeCell ref="B34:D34"/>
    <mergeCell ref="A5:A7"/>
    <mergeCell ref="B5:B7"/>
  </mergeCells>
  <printOptions horizontalCentered="1" verticalCentered="1" headings="1"/>
  <pageMargins left="0.25" right="0.25" top="0.5" bottom="0.5" header="0.3" footer="0.3"/>
  <pageSetup scale="72" orientation="landscape" r:id="rId1"/>
  <headerFooter>
    <oddHeader>&amp;CPacific Gas and Electric Company | Program Year 2024
Appendix A: ESA, CARE, and FERA Program Tables</oddHeader>
  </headerFooter>
  <customProperties>
    <customPr name="_pios_id" r:id="rId2"/>
  </customProperties>
</worksheet>
</file>

<file path=docMetadata/LabelInfo.xml><?xml version="1.0" encoding="utf-8"?>
<clbl:labelList xmlns:clbl="http://schemas.microsoft.com/office/2020/mipLabelMetadata">
  <clbl:label id="{6b0d6fe9-5d6a-4bc0-a54c-bcad7a1ba9de}" enabled="1" method="Privileged" siteId="{44ae661a-ece6-41aa-bc96-7c2c85a0894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49</vt:i4>
      </vt:variant>
      <vt:variant>
        <vt:lpstr>Named Ranges</vt:lpstr>
      </vt:variant>
      <vt:variant>
        <vt:i4>49</vt:i4>
      </vt:variant>
    </vt:vector>
  </HeadingPairs>
  <TitlesOfParts>
    <vt:vector size="98" baseType="lpstr">
      <vt:lpstr>ESA_CARE_FERA Summary Hghlghts </vt:lpstr>
      <vt:lpstr>ESA Summary Table 1</vt:lpstr>
      <vt:lpstr>ESA Table 1</vt:lpstr>
      <vt:lpstr>ESA Table 1A</vt:lpstr>
      <vt:lpstr>ESA Table 2</vt:lpstr>
      <vt:lpstr>ESA Table 2A MFWB</vt:lpstr>
      <vt:lpstr>ESA Table 2B PP PPD</vt:lpstr>
      <vt:lpstr>ESA Table 2C BE (SCE Only)</vt:lpstr>
      <vt:lpstr>ESA Table 2D_CEH (SCE Only)</vt:lpstr>
      <vt:lpstr>ESA Table 2E CSD</vt:lpstr>
      <vt:lpstr>ESA Table 3</vt:lpstr>
      <vt:lpstr>ESA Table 4</vt:lpstr>
      <vt:lpstr>ESA Table 5</vt:lpstr>
      <vt:lpstr>ESA Table 6</vt:lpstr>
      <vt:lpstr>ESA Table 7</vt:lpstr>
      <vt:lpstr>ESA Table 8</vt:lpstr>
      <vt:lpstr>ESA Table 9 </vt:lpstr>
      <vt:lpstr>ESA Table 10</vt:lpstr>
      <vt:lpstr>ESA Table 11 </vt:lpstr>
      <vt:lpstr>ESA Table 12</vt:lpstr>
      <vt:lpstr>ESA Table 13A</vt:lpstr>
      <vt:lpstr>ESA Table 13B</vt:lpstr>
      <vt:lpstr>ESA Table 14</vt:lpstr>
      <vt:lpstr>ESA Table 15</vt:lpstr>
      <vt:lpstr>ESA Table 16</vt:lpstr>
      <vt:lpstr>CARE Table 1</vt:lpstr>
      <vt:lpstr>CARE Table 2</vt:lpstr>
      <vt:lpstr>CARE Table 3</vt:lpstr>
      <vt:lpstr>CARE Table 4</vt:lpstr>
      <vt:lpstr>CARE Table 5</vt:lpstr>
      <vt:lpstr>CARE Table 6</vt:lpstr>
      <vt:lpstr>CARE Table 7</vt:lpstr>
      <vt:lpstr>CARE Table 8 </vt:lpstr>
      <vt:lpstr>CARE Table 9</vt:lpstr>
      <vt:lpstr>CARE Table 10</vt:lpstr>
      <vt:lpstr>CARE Table 11</vt:lpstr>
      <vt:lpstr>CARE Table 12 </vt:lpstr>
      <vt:lpstr>CARE Table 13</vt:lpstr>
      <vt:lpstr>CARE Table 14</vt:lpstr>
      <vt:lpstr>CARE Table 15</vt:lpstr>
      <vt:lpstr>CARE Table 16</vt:lpstr>
      <vt:lpstr>FERA Table 1</vt:lpstr>
      <vt:lpstr>FERA Table 2</vt:lpstr>
      <vt:lpstr>FERA Table 3</vt:lpstr>
      <vt:lpstr>FERA Table 4</vt:lpstr>
      <vt:lpstr>FERA Table 5</vt:lpstr>
      <vt:lpstr>FERA Table 6</vt:lpstr>
      <vt:lpstr>FERA Table 7</vt:lpstr>
      <vt:lpstr>FERA Table 8</vt:lpstr>
      <vt:lpstr>'CARE Table 1'!Print_Area</vt:lpstr>
      <vt:lpstr>'CARE Table 10'!Print_Area</vt:lpstr>
      <vt:lpstr>'CARE Table 11'!Print_Area</vt:lpstr>
      <vt:lpstr>'CARE Table 12 '!Print_Area</vt:lpstr>
      <vt:lpstr>'CARE Table 13'!Print_Area</vt:lpstr>
      <vt:lpstr>'CARE Table 14'!Print_Area</vt:lpstr>
      <vt:lpstr>'CARE Table 15'!Print_Area</vt:lpstr>
      <vt:lpstr>'CARE Table 16'!Print_Area</vt:lpstr>
      <vt:lpstr>'CARE Table 2'!Print_Area</vt:lpstr>
      <vt:lpstr>'CARE Table 3'!Print_Area</vt:lpstr>
      <vt:lpstr>'CARE Table 4'!Print_Area</vt:lpstr>
      <vt:lpstr>'CARE Table 5'!Print_Area</vt:lpstr>
      <vt:lpstr>'CARE Table 6'!Print_Area</vt:lpstr>
      <vt:lpstr>'CARE Table 7'!Print_Area</vt:lpstr>
      <vt:lpstr>'CARE Table 8 '!Print_Area</vt:lpstr>
      <vt:lpstr>'CARE Table 9'!Print_Area</vt:lpstr>
      <vt:lpstr>'ESA Summary Table 1'!Print_Area</vt:lpstr>
      <vt:lpstr>'ESA Table 1'!Print_Area</vt:lpstr>
      <vt:lpstr>'ESA Table 10'!Print_Area</vt:lpstr>
      <vt:lpstr>'ESA Table 11 '!Print_Area</vt:lpstr>
      <vt:lpstr>'ESA Table 12'!Print_Area</vt:lpstr>
      <vt:lpstr>'ESA Table 13A'!Print_Area</vt:lpstr>
      <vt:lpstr>'ESA Table 13B'!Print_Area</vt:lpstr>
      <vt:lpstr>'ESA Table 14'!Print_Area</vt:lpstr>
      <vt:lpstr>'ESA Table 15'!Print_Area</vt:lpstr>
      <vt:lpstr>'ESA Table 16'!Print_Area</vt:lpstr>
      <vt:lpstr>'ESA Table 1A'!Print_Area</vt:lpstr>
      <vt:lpstr>'ESA Table 2'!Print_Area</vt:lpstr>
      <vt:lpstr>'ESA Table 2A MFWB'!Print_Area</vt:lpstr>
      <vt:lpstr>'ESA Table 2B PP PPD'!Print_Area</vt:lpstr>
      <vt:lpstr>'ESA Table 2C BE (SCE Only)'!Print_Area</vt:lpstr>
      <vt:lpstr>'ESA Table 2D_CEH (SCE Only)'!Print_Area</vt:lpstr>
      <vt:lpstr>'ESA Table 2E CSD'!Print_Area</vt:lpstr>
      <vt:lpstr>'ESA Table 3'!Print_Area</vt:lpstr>
      <vt:lpstr>'ESA Table 4'!Print_Area</vt:lpstr>
      <vt:lpstr>'ESA Table 5'!Print_Area</vt:lpstr>
      <vt:lpstr>'ESA Table 6'!Print_Area</vt:lpstr>
      <vt:lpstr>'ESA Table 7'!Print_Area</vt:lpstr>
      <vt:lpstr>'ESA Table 8'!Print_Area</vt:lpstr>
      <vt:lpstr>'ESA Table 9 '!Print_Area</vt:lpstr>
      <vt:lpstr>'ESA_CARE_FERA Summary Hghlghts '!Print_Area</vt:lpstr>
      <vt:lpstr>'FERA Table 1'!Print_Area</vt:lpstr>
      <vt:lpstr>'FERA Table 2'!Print_Area</vt:lpstr>
      <vt:lpstr>'FERA Table 3'!Print_Area</vt:lpstr>
      <vt:lpstr>'FERA Table 4'!Print_Area</vt:lpstr>
      <vt:lpstr>'FERA Table 5'!Print_Area</vt:lpstr>
      <vt:lpstr>'FERA Table 6'!Print_Area</vt:lpstr>
      <vt:lpstr>'FERA Table 7'!Print_Area</vt:lpstr>
      <vt:lpstr>'FERA Table 8'!Print_Area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2025-04-30T23:13:43Z</dcterms:created>
  <dcterms:modified xsi:type="dcterms:W3CDTF">2025-04-30T23:49:32Z</dcterms:modified>
  <cp:category/>
  <cp:contentStatus/>
</cp:coreProperties>
</file>